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Londoño Gómez/La Argentina/Aptos/Informes/"/>
    </mc:Choice>
  </mc:AlternateContent>
  <xr:revisionPtr revIDLastSave="23" documentId="8_{435A4DE4-2F19-4B5B-A0DF-1876FB77086F}" xr6:coauthVersionLast="47" xr6:coauthVersionMax="47" xr10:uidLastSave="{701B29BE-62EC-456C-8600-6A591F946AF6}"/>
  <bookViews>
    <workbookView xWindow="-120" yWindow="-120" windowWidth="20730" windowHeight="11040" tabRatio="879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Nuevos" sheetId="46" r:id="rId10"/>
    <sheet name="Resumen Retomas" sheetId="47" r:id="rId11"/>
    <sheet name="Detalle Usados" sheetId="48" r:id="rId12"/>
    <sheet name="Resumen Ejecutivo" sheetId="35" state="hidden" r:id="rId13"/>
    <sheet name="Ka" sheetId="19" state="hidden" r:id="rId14"/>
    <sheet name="Im2" sheetId="21" state="hidden" r:id="rId15"/>
    <sheet name=" Vtas 2" sheetId="38" state="hidden" r:id="rId16"/>
    <sheet name="Hoja1" sheetId="40" state="hidden" r:id="rId17"/>
  </sheets>
  <definedNames>
    <definedName name="_xlnm._FilterDatabase" localSheetId="15" hidden="1">' Vtas 2'!$A$1:$B$242</definedName>
    <definedName name="_xlnm._FilterDatabase" localSheetId="2" hidden="1">'Detalle Clientes'!$C$5:$N$925</definedName>
    <definedName name="_xlnm._FilterDatabase" localSheetId="7" hidden="1">'Detalle Inmueble'!$AX$36:$BB$56</definedName>
    <definedName name="_xlnm._FilterDatabase" localSheetId="14" hidden="1">'Im2'!$A$1:$D$367</definedName>
    <definedName name="_xlnm._FilterDatabase" localSheetId="8" hidden="1">Inventario!$B$3:$F$142</definedName>
    <definedName name="_xlnm._FilterDatabase" localSheetId="13" hidden="1">Ka!#REF!</definedName>
    <definedName name="_xlnm._FilterDatabase" localSheetId="5" hidden="1">'Proyeccion de saldos detallados'!$A$3:$AK$319</definedName>
    <definedName name="_xlnm._FilterDatabase" localSheetId="1" hidden="1">'Resumen Consolidado'!$Y$8:$Y$17</definedName>
    <definedName name="_xlnm._FilterDatabase" localSheetId="9" hidden="1">'Resumen Nuevos'!$Y$8:$Y$17</definedName>
    <definedName name="_xlnm._FilterDatabase" localSheetId="10" hidden="1">'Resumen Retomas'!$Y$8:$Y$17</definedName>
    <definedName name="_xlnm.Print_Area" localSheetId="0">'Datos globales '!$B$1:$M$38</definedName>
    <definedName name="_xlnm.Print_Area" localSheetId="2">'Detalle Clientes'!$A$1:$N$925</definedName>
    <definedName name="_xlnm.Print_Area" localSheetId="7">'Detalle Inmueble'!$B$1:$CF$80</definedName>
    <definedName name="_xlnm.Print_Area" localSheetId="11">'Detalle Usados'!$B$1:$M$11</definedName>
    <definedName name="_xlnm.Print_Area" localSheetId="8">Inventario!$A$1:$BL$59</definedName>
    <definedName name="_xlnm.Print_Area" localSheetId="5">'Proyeccion de saldos detallados'!$A$1:$AK$318</definedName>
    <definedName name="_xlnm.Print_Area" localSheetId="4">'Proyeccion Recaudos'!$A$1:$CM$72</definedName>
    <definedName name="_xlnm.Print_Area" localSheetId="6">Recaud!$A$1:$P$19</definedName>
    <definedName name="_xlnm.Print_Area" localSheetId="1">'Resumen Consolidado'!$A$1:$AD$143</definedName>
    <definedName name="_xlnm.Print_Area" localSheetId="12">'Resumen Ejecutivo'!$B$1:$AB$56</definedName>
    <definedName name="_xlnm.Print_Area" localSheetId="9">'Resumen Nuevos'!$A$1:$AD$143</definedName>
    <definedName name="_xlnm.Print_Area" localSheetId="10">'Resumen Retomas'!$A$1:$AD$30</definedName>
    <definedName name="_xlnm.Print_Area" localSheetId="3">'Ventas mes a mes'!$A$1:$J$101</definedName>
    <definedName name="Proyeccion" localSheetId="0">#REF!</definedName>
    <definedName name="Proyeccion" localSheetId="11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Inventario!$1:$23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50" i="45" l="1"/>
  <c r="AK249" i="45"/>
  <c r="AG318" i="45"/>
  <c r="AF318" i="45"/>
  <c r="AE318" i="45"/>
  <c r="C296" i="45"/>
  <c r="C318" i="45"/>
  <c r="C229" i="45"/>
  <c r="C252" i="45"/>
  <c r="AK227" i="45"/>
  <c r="AK158" i="45"/>
  <c r="AK159" i="45"/>
  <c r="AK160" i="45"/>
  <c r="AK161" i="45"/>
  <c r="C162" i="45"/>
  <c r="U274" i="45"/>
  <c r="AH318" i="45" l="1"/>
  <c r="AI318" i="45"/>
  <c r="AJ318" i="45"/>
  <c r="AG296" i="45"/>
  <c r="AH296" i="45"/>
  <c r="AI296" i="45"/>
  <c r="AJ296" i="45"/>
  <c r="AG274" i="45"/>
  <c r="AH274" i="45"/>
  <c r="AI274" i="45"/>
  <c r="AJ274" i="45"/>
  <c r="AG252" i="45"/>
  <c r="AH252" i="45"/>
  <c r="AI252" i="45"/>
  <c r="AJ252" i="45"/>
  <c r="AG229" i="45"/>
  <c r="AH229" i="45"/>
  <c r="AI229" i="45"/>
  <c r="AJ229" i="45"/>
  <c r="AG209" i="45"/>
  <c r="AH209" i="45"/>
  <c r="AI209" i="45"/>
  <c r="AJ209" i="45"/>
  <c r="AG193" i="45"/>
  <c r="AH193" i="45"/>
  <c r="AI193" i="45"/>
  <c r="AJ193" i="45"/>
  <c r="AG162" i="45"/>
  <c r="AH162" i="45"/>
  <c r="AI162" i="45"/>
  <c r="AJ162" i="45"/>
  <c r="AG143" i="45"/>
  <c r="AH143" i="45"/>
  <c r="AI143" i="45"/>
  <c r="AJ143" i="45"/>
  <c r="AG122" i="45"/>
  <c r="AH122" i="45"/>
  <c r="AI122" i="45"/>
  <c r="AJ122" i="45"/>
  <c r="AG100" i="45"/>
  <c r="AH100" i="45"/>
  <c r="AI100" i="45"/>
  <c r="AJ100" i="45"/>
  <c r="AG69" i="45"/>
  <c r="AH69" i="45"/>
  <c r="AI69" i="45"/>
  <c r="AJ69" i="45"/>
  <c r="AG48" i="45"/>
  <c r="AH48" i="45"/>
  <c r="AI48" i="45"/>
  <c r="AJ48" i="45"/>
  <c r="AG25" i="45"/>
  <c r="AH25" i="45"/>
  <c r="AI25" i="45"/>
  <c r="AJ25" i="45"/>
  <c r="AK191" i="45"/>
  <c r="AK190" i="45"/>
  <c r="AK4" i="45"/>
  <c r="AH319" i="45" l="1"/>
  <c r="AI319" i="45"/>
  <c r="AJ319" i="45"/>
  <c r="AG319" i="45"/>
  <c r="AD318" i="45" l="1"/>
  <c r="AD296" i="45"/>
  <c r="AE296" i="45"/>
  <c r="AF296" i="45"/>
  <c r="AD274" i="45"/>
  <c r="AE274" i="45"/>
  <c r="AF274" i="45"/>
  <c r="AD252" i="45"/>
  <c r="AE252" i="45"/>
  <c r="AF252" i="45"/>
  <c r="AD229" i="45"/>
  <c r="AE229" i="45"/>
  <c r="AF229" i="45"/>
  <c r="AD209" i="45"/>
  <c r="AE209" i="45"/>
  <c r="AF209" i="45"/>
  <c r="AD193" i="45"/>
  <c r="AE193" i="45"/>
  <c r="AF193" i="45"/>
  <c r="AD162" i="45"/>
  <c r="AE162" i="45"/>
  <c r="AF162" i="45"/>
  <c r="AD143" i="45"/>
  <c r="AE143" i="45"/>
  <c r="AF143" i="45"/>
  <c r="AD122" i="45"/>
  <c r="AE122" i="45"/>
  <c r="AF122" i="45"/>
  <c r="AK189" i="45"/>
  <c r="C193" i="45"/>
  <c r="AK141" i="45"/>
  <c r="C122" i="45"/>
  <c r="C143" i="45"/>
  <c r="AK120" i="45"/>
  <c r="AD100" i="45"/>
  <c r="AE100" i="45"/>
  <c r="AF100" i="45"/>
  <c r="AD69" i="45"/>
  <c r="AE69" i="45"/>
  <c r="AF69" i="45"/>
  <c r="AD48" i="45"/>
  <c r="AE48" i="45"/>
  <c r="AF48" i="45"/>
  <c r="AD25" i="45"/>
  <c r="AE25" i="45"/>
  <c r="AF25" i="45"/>
  <c r="AK101" i="45"/>
  <c r="AK102" i="45"/>
  <c r="AK103" i="45"/>
  <c r="AK104" i="45"/>
  <c r="AK105" i="45"/>
  <c r="AK106" i="45"/>
  <c r="AK107" i="45"/>
  <c r="AK108" i="45"/>
  <c r="AK109" i="45"/>
  <c r="AK110" i="45"/>
  <c r="AK111" i="45"/>
  <c r="AK112" i="45"/>
  <c r="AK113" i="45"/>
  <c r="AK114" i="45"/>
  <c r="AK115" i="45"/>
  <c r="AK116" i="45"/>
  <c r="AK117" i="45"/>
  <c r="AK118" i="45"/>
  <c r="AK119" i="45"/>
  <c r="AK121" i="45"/>
  <c r="AK226" i="45"/>
  <c r="AK272" i="45"/>
  <c r="C274" i="45"/>
  <c r="AK208" i="45"/>
  <c r="AK192" i="45"/>
  <c r="AK188" i="45"/>
  <c r="AK187" i="45"/>
  <c r="AF319" i="45" l="1"/>
  <c r="AD319" i="45"/>
  <c r="AE319" i="45"/>
  <c r="F229" i="45"/>
  <c r="G229" i="45"/>
  <c r="H229" i="45"/>
  <c r="I229" i="45"/>
  <c r="J229" i="45"/>
  <c r="K229" i="45"/>
  <c r="L229" i="45"/>
  <c r="M229" i="45"/>
  <c r="N229" i="45"/>
  <c r="O229" i="45"/>
  <c r="P229" i="45"/>
  <c r="Q229" i="45"/>
  <c r="R229" i="45"/>
  <c r="S229" i="45"/>
  <c r="T229" i="45"/>
  <c r="U229" i="45"/>
  <c r="V229" i="45"/>
  <c r="W229" i="45"/>
  <c r="X229" i="45"/>
  <c r="Y229" i="45"/>
  <c r="Z229" i="45"/>
  <c r="AA229" i="45"/>
  <c r="AB229" i="45"/>
  <c r="AC229" i="45"/>
  <c r="E229" i="45"/>
  <c r="AK225" i="45"/>
  <c r="E122" i="45" l="1"/>
  <c r="C25" i="45"/>
  <c r="AK271" i="45"/>
  <c r="AK231" i="45"/>
  <c r="AK232" i="45"/>
  <c r="AK233" i="45"/>
  <c r="AK234" i="45"/>
  <c r="AK235" i="45"/>
  <c r="AK236" i="45"/>
  <c r="AK237" i="45"/>
  <c r="AK238" i="45"/>
  <c r="AK239" i="45"/>
  <c r="AK240" i="45"/>
  <c r="AK241" i="45"/>
  <c r="AK242" i="45"/>
  <c r="AK243" i="45"/>
  <c r="AK244" i="45"/>
  <c r="AK245" i="45"/>
  <c r="AK246" i="45"/>
  <c r="AK247" i="45"/>
  <c r="AK248" i="45"/>
  <c r="AK251" i="45"/>
  <c r="AK157" i="45"/>
  <c r="D162" i="45"/>
  <c r="AK140" i="45"/>
  <c r="D25" i="45"/>
  <c r="AK23" i="45"/>
  <c r="AK24" i="45"/>
  <c r="AK270" i="45" l="1"/>
  <c r="W274" i="45"/>
  <c r="F274" i="45"/>
  <c r="G274" i="45"/>
  <c r="H274" i="45"/>
  <c r="I274" i="45"/>
  <c r="J274" i="45"/>
  <c r="K274" i="45"/>
  <c r="L274" i="45"/>
  <c r="M274" i="45"/>
  <c r="N274" i="45"/>
  <c r="O274" i="45"/>
  <c r="P274" i="45"/>
  <c r="Q274" i="45"/>
  <c r="R274" i="45"/>
  <c r="S274" i="45"/>
  <c r="T274" i="45"/>
  <c r="V274" i="45"/>
  <c r="X274" i="45"/>
  <c r="Y274" i="45"/>
  <c r="Z274" i="45"/>
  <c r="AA274" i="45"/>
  <c r="AB274" i="45"/>
  <c r="AC274" i="45"/>
  <c r="E274" i="45"/>
  <c r="C48" i="45" l="1"/>
  <c r="AK138" i="45"/>
  <c r="AK139" i="45"/>
  <c r="AK142" i="45"/>
  <c r="E252" i="45" l="1"/>
  <c r="F252" i="45"/>
  <c r="G252" i="45"/>
  <c r="H252" i="45"/>
  <c r="I252" i="45"/>
  <c r="J252" i="45"/>
  <c r="K252" i="45"/>
  <c r="L252" i="45"/>
  <c r="M252" i="45"/>
  <c r="N252" i="45"/>
  <c r="O252" i="45"/>
  <c r="P252" i="45"/>
  <c r="Q252" i="45"/>
  <c r="R252" i="45"/>
  <c r="S252" i="45"/>
  <c r="T252" i="45"/>
  <c r="U252" i="45"/>
  <c r="V252" i="45"/>
  <c r="W252" i="45"/>
  <c r="X252" i="45"/>
  <c r="Y252" i="45"/>
  <c r="Z252" i="45"/>
  <c r="AA252" i="45"/>
  <c r="AB252" i="45"/>
  <c r="AC252" i="45"/>
  <c r="D252" i="45"/>
  <c r="AC209" i="45"/>
  <c r="E209" i="45"/>
  <c r="F209" i="45"/>
  <c r="G209" i="45"/>
  <c r="H209" i="45"/>
  <c r="I209" i="45"/>
  <c r="J209" i="45"/>
  <c r="K209" i="45"/>
  <c r="L209" i="45"/>
  <c r="M209" i="45"/>
  <c r="N209" i="45"/>
  <c r="O209" i="45"/>
  <c r="P209" i="45"/>
  <c r="Q209" i="45"/>
  <c r="R209" i="45"/>
  <c r="S209" i="45"/>
  <c r="T209" i="45"/>
  <c r="U209" i="45"/>
  <c r="V209" i="45"/>
  <c r="W209" i="45"/>
  <c r="X209" i="45"/>
  <c r="Y209" i="45"/>
  <c r="Z209" i="45"/>
  <c r="AA209" i="45"/>
  <c r="AB209" i="45"/>
  <c r="D209" i="45"/>
  <c r="C209" i="45"/>
  <c r="F122" i="45"/>
  <c r="G122" i="45"/>
  <c r="H122" i="45"/>
  <c r="I122" i="45"/>
  <c r="J122" i="45"/>
  <c r="K122" i="45"/>
  <c r="L122" i="45"/>
  <c r="M122" i="45"/>
  <c r="N122" i="45"/>
  <c r="O122" i="45"/>
  <c r="P122" i="45"/>
  <c r="Q122" i="45"/>
  <c r="R122" i="45"/>
  <c r="S122" i="45"/>
  <c r="T122" i="45"/>
  <c r="U122" i="45"/>
  <c r="V122" i="45"/>
  <c r="W122" i="45"/>
  <c r="X122" i="45"/>
  <c r="Y122" i="45"/>
  <c r="Z122" i="45"/>
  <c r="AA122" i="45"/>
  <c r="AB122" i="45"/>
  <c r="AC122" i="45"/>
  <c r="D122" i="45"/>
  <c r="E143" i="45"/>
  <c r="F143" i="45"/>
  <c r="G143" i="45"/>
  <c r="H143" i="45"/>
  <c r="I143" i="45"/>
  <c r="J143" i="45"/>
  <c r="K143" i="45"/>
  <c r="L143" i="45"/>
  <c r="M143" i="45"/>
  <c r="N143" i="45"/>
  <c r="O143" i="45"/>
  <c r="P143" i="45"/>
  <c r="Q143" i="45"/>
  <c r="R143" i="45"/>
  <c r="S143" i="45"/>
  <c r="T143" i="45"/>
  <c r="U143" i="45"/>
  <c r="V143" i="45"/>
  <c r="W143" i="45"/>
  <c r="X143" i="45"/>
  <c r="Y143" i="45"/>
  <c r="Z143" i="45"/>
  <c r="AA143" i="45"/>
  <c r="AB143" i="45"/>
  <c r="AC143" i="45"/>
  <c r="D143" i="45"/>
  <c r="D318" i="45" l="1"/>
  <c r="E318" i="45"/>
  <c r="F318" i="45"/>
  <c r="G318" i="45"/>
  <c r="H318" i="45"/>
  <c r="I318" i="45"/>
  <c r="J318" i="45"/>
  <c r="K318" i="45"/>
  <c r="L318" i="45"/>
  <c r="M318" i="45"/>
  <c r="N318" i="45"/>
  <c r="O318" i="45"/>
  <c r="P318" i="45"/>
  <c r="Q318" i="45"/>
  <c r="R318" i="45"/>
  <c r="S318" i="45"/>
  <c r="T318" i="45"/>
  <c r="U318" i="45"/>
  <c r="V318" i="45"/>
  <c r="W318" i="45"/>
  <c r="X318" i="45"/>
  <c r="Y318" i="45"/>
  <c r="Z318" i="45"/>
  <c r="AA318" i="45"/>
  <c r="AB318" i="45"/>
  <c r="AC318" i="45"/>
  <c r="AK317" i="45"/>
  <c r="AK295" i="45"/>
  <c r="D296" i="45"/>
  <c r="E296" i="45"/>
  <c r="F296" i="45"/>
  <c r="G296" i="45"/>
  <c r="H296" i="45"/>
  <c r="I296" i="45"/>
  <c r="J296" i="45"/>
  <c r="K296" i="45"/>
  <c r="L296" i="45"/>
  <c r="M296" i="45"/>
  <c r="N296" i="45"/>
  <c r="O296" i="45"/>
  <c r="P296" i="45"/>
  <c r="Q296" i="45"/>
  <c r="R296" i="45"/>
  <c r="S296" i="45"/>
  <c r="T296" i="45"/>
  <c r="U296" i="45"/>
  <c r="V296" i="45"/>
  <c r="W296" i="45"/>
  <c r="X296" i="45"/>
  <c r="Y296" i="45"/>
  <c r="Z296" i="45"/>
  <c r="AA296" i="45"/>
  <c r="AB296" i="45"/>
  <c r="AC296" i="45"/>
  <c r="D193" i="45"/>
  <c r="E193" i="45"/>
  <c r="F193" i="45"/>
  <c r="G193" i="45"/>
  <c r="H193" i="45"/>
  <c r="I193" i="45"/>
  <c r="J193" i="45"/>
  <c r="K193" i="45"/>
  <c r="L193" i="45"/>
  <c r="M193" i="45"/>
  <c r="N193" i="45"/>
  <c r="O193" i="45"/>
  <c r="P193" i="45"/>
  <c r="Q193" i="45"/>
  <c r="R193" i="45"/>
  <c r="S193" i="45"/>
  <c r="T193" i="45"/>
  <c r="U193" i="45"/>
  <c r="V193" i="45"/>
  <c r="W193" i="45"/>
  <c r="X193" i="45"/>
  <c r="Y193" i="45"/>
  <c r="Z193" i="45"/>
  <c r="AA193" i="45"/>
  <c r="AB193" i="45"/>
  <c r="AC193" i="45"/>
  <c r="AK47" i="45"/>
  <c r="AK46" i="45"/>
  <c r="D48" i="45"/>
  <c r="E48" i="45"/>
  <c r="F48" i="45"/>
  <c r="G48" i="45"/>
  <c r="H48" i="45"/>
  <c r="I48" i="45"/>
  <c r="J48" i="45"/>
  <c r="K48" i="45"/>
  <c r="L48" i="45"/>
  <c r="M48" i="45"/>
  <c r="N48" i="45"/>
  <c r="O48" i="45"/>
  <c r="P48" i="45"/>
  <c r="Q48" i="45"/>
  <c r="R48" i="45"/>
  <c r="S48" i="45"/>
  <c r="T48" i="45"/>
  <c r="U48" i="45"/>
  <c r="V48" i="45"/>
  <c r="W48" i="45"/>
  <c r="X48" i="45"/>
  <c r="Y48" i="45"/>
  <c r="Z48" i="45"/>
  <c r="AA48" i="45"/>
  <c r="AB48" i="45"/>
  <c r="AC48" i="45"/>
  <c r="AK48" i="45" l="1"/>
  <c r="E162" i="45"/>
  <c r="F162" i="45"/>
  <c r="G162" i="45"/>
  <c r="H162" i="45"/>
  <c r="I162" i="45"/>
  <c r="J162" i="45"/>
  <c r="K162" i="45"/>
  <c r="L162" i="45"/>
  <c r="M162" i="45"/>
  <c r="N162" i="45"/>
  <c r="O162" i="45"/>
  <c r="P162" i="45"/>
  <c r="Q162" i="45"/>
  <c r="R162" i="45"/>
  <c r="S162" i="45"/>
  <c r="T162" i="45"/>
  <c r="U162" i="45"/>
  <c r="V162" i="45"/>
  <c r="W162" i="45"/>
  <c r="X162" i="45"/>
  <c r="Y162" i="45"/>
  <c r="Z162" i="45"/>
  <c r="AA162" i="45"/>
  <c r="AB162" i="45"/>
  <c r="AC162" i="45"/>
  <c r="AK68" i="45"/>
  <c r="AK67" i="45"/>
  <c r="AK66" i="45"/>
  <c r="AK65" i="45"/>
  <c r="AK64" i="45"/>
  <c r="AK63" i="45"/>
  <c r="AK62" i="45"/>
  <c r="AK61" i="45"/>
  <c r="AK60" i="45"/>
  <c r="AK59" i="45"/>
  <c r="AK58" i="45"/>
  <c r="AK57" i="45"/>
  <c r="AK56" i="45"/>
  <c r="AK55" i="45"/>
  <c r="AK54" i="45"/>
  <c r="AK53" i="45"/>
  <c r="AK52" i="45"/>
  <c r="AK51" i="45"/>
  <c r="AK50" i="45"/>
  <c r="AK49" i="45"/>
  <c r="AK45" i="45"/>
  <c r="AK44" i="45"/>
  <c r="AK43" i="45"/>
  <c r="AK42" i="45"/>
  <c r="AK41" i="45"/>
  <c r="AK40" i="45"/>
  <c r="AK39" i="45"/>
  <c r="AK38" i="45"/>
  <c r="AK37" i="45"/>
  <c r="AK36" i="45"/>
  <c r="AK35" i="45"/>
  <c r="AK34" i="45"/>
  <c r="AK33" i="45"/>
  <c r="AK32" i="45"/>
  <c r="AK31" i="45"/>
  <c r="AK30" i="45"/>
  <c r="AK29" i="45"/>
  <c r="AK28" i="45"/>
  <c r="AK27" i="45"/>
  <c r="AK26" i="45"/>
  <c r="AK224" i="45" l="1"/>
  <c r="AK213" i="45"/>
  <c r="AK211" i="45"/>
  <c r="AK210" i="45"/>
  <c r="AK316" i="45"/>
  <c r="AK315" i="45"/>
  <c r="AK314" i="45"/>
  <c r="AK313" i="45"/>
  <c r="AK312" i="45"/>
  <c r="AK311" i="45"/>
  <c r="AK310" i="45"/>
  <c r="AK309" i="45"/>
  <c r="AK308" i="45"/>
  <c r="AK307" i="45"/>
  <c r="AK306" i="45"/>
  <c r="AK305" i="45"/>
  <c r="AK304" i="45"/>
  <c r="AK303" i="45"/>
  <c r="AK302" i="45"/>
  <c r="AK301" i="45"/>
  <c r="AK300" i="45"/>
  <c r="AK299" i="45"/>
  <c r="AK298" i="45"/>
  <c r="AK297" i="45"/>
  <c r="AK294" i="45"/>
  <c r="AK293" i="45"/>
  <c r="AK292" i="45"/>
  <c r="AK291" i="45"/>
  <c r="AK290" i="45"/>
  <c r="AK289" i="45"/>
  <c r="AK288" i="45"/>
  <c r="AK287" i="45"/>
  <c r="AK286" i="45"/>
  <c r="AK285" i="45"/>
  <c r="AK284" i="45"/>
  <c r="AK283" i="45"/>
  <c r="AK282" i="45"/>
  <c r="AK281" i="45"/>
  <c r="AK280" i="45"/>
  <c r="AK279" i="45"/>
  <c r="AK278" i="45"/>
  <c r="AK277" i="45"/>
  <c r="AK276" i="45"/>
  <c r="AK275" i="45"/>
  <c r="AK273" i="45"/>
  <c r="AK269" i="45"/>
  <c r="AK268" i="45"/>
  <c r="AK267" i="45"/>
  <c r="AK266" i="45"/>
  <c r="AK265" i="45"/>
  <c r="AK264" i="45"/>
  <c r="AK263" i="45"/>
  <c r="AK262" i="45"/>
  <c r="AK261" i="45"/>
  <c r="AK260" i="45"/>
  <c r="AK259" i="45"/>
  <c r="AK258" i="45"/>
  <c r="AK257" i="45"/>
  <c r="AK256" i="45"/>
  <c r="AK255" i="45"/>
  <c r="AK254" i="45"/>
  <c r="AK253" i="45"/>
  <c r="AK230" i="45"/>
  <c r="AK252" i="45" s="1"/>
  <c r="AK228" i="45"/>
  <c r="AK223" i="45"/>
  <c r="AK222" i="45"/>
  <c r="AK221" i="45"/>
  <c r="AK220" i="45"/>
  <c r="AK219" i="45"/>
  <c r="AK218" i="45"/>
  <c r="AK217" i="45"/>
  <c r="AK216" i="45"/>
  <c r="AK215" i="45"/>
  <c r="AK214" i="45"/>
  <c r="AK212" i="45"/>
  <c r="AK207" i="45"/>
  <c r="AK206" i="45"/>
  <c r="AK205" i="45"/>
  <c r="AK204" i="45"/>
  <c r="AK203" i="45"/>
  <c r="AK202" i="45"/>
  <c r="AK201" i="45"/>
  <c r="AK200" i="45"/>
  <c r="AK199" i="45"/>
  <c r="AK198" i="45"/>
  <c r="AK197" i="45"/>
  <c r="AK196" i="45"/>
  <c r="AK195" i="45"/>
  <c r="AK194" i="45"/>
  <c r="AK186" i="45"/>
  <c r="AK185" i="45"/>
  <c r="AK184" i="45"/>
  <c r="AK183" i="45"/>
  <c r="AK182" i="45"/>
  <c r="AK181" i="45"/>
  <c r="AK180" i="45"/>
  <c r="AK179" i="45"/>
  <c r="AK178" i="45"/>
  <c r="AK177" i="45"/>
  <c r="AK176" i="45"/>
  <c r="AK175" i="45"/>
  <c r="AK174" i="45"/>
  <c r="AK173" i="45"/>
  <c r="AK172" i="45"/>
  <c r="AK171" i="45"/>
  <c r="AK170" i="45"/>
  <c r="AK169" i="45"/>
  <c r="AK168" i="45"/>
  <c r="AK167" i="45"/>
  <c r="AK166" i="45"/>
  <c r="AK165" i="45"/>
  <c r="AK164" i="45"/>
  <c r="AK163" i="45"/>
  <c r="AK145" i="45"/>
  <c r="AK146" i="45"/>
  <c r="AK147" i="45"/>
  <c r="AK148" i="45"/>
  <c r="AK149" i="45"/>
  <c r="AK150" i="45"/>
  <c r="AK151" i="45"/>
  <c r="AK152" i="45"/>
  <c r="AK153" i="45"/>
  <c r="AK154" i="45"/>
  <c r="AK155" i="45"/>
  <c r="AK156" i="45"/>
  <c r="AK144" i="45"/>
  <c r="AK137" i="45"/>
  <c r="AK136" i="45"/>
  <c r="AK135" i="45"/>
  <c r="AK134" i="45"/>
  <c r="AK133" i="45"/>
  <c r="AK132" i="45"/>
  <c r="AK131" i="45"/>
  <c r="AK130" i="45"/>
  <c r="AK129" i="45"/>
  <c r="AK128" i="45"/>
  <c r="AK127" i="45"/>
  <c r="AK126" i="45"/>
  <c r="AK125" i="45"/>
  <c r="AK124" i="45"/>
  <c r="AK123" i="45"/>
  <c r="AK99" i="45"/>
  <c r="AK98" i="45"/>
  <c r="AK97" i="45"/>
  <c r="AK96" i="45"/>
  <c r="AK95" i="45"/>
  <c r="AK94" i="45"/>
  <c r="AK93" i="45"/>
  <c r="AK92" i="45"/>
  <c r="AK91" i="45"/>
  <c r="AK90" i="45"/>
  <c r="AK89" i="45"/>
  <c r="AK88" i="45"/>
  <c r="AK87" i="45"/>
  <c r="AK86" i="45"/>
  <c r="AK85" i="45"/>
  <c r="AK84" i="45"/>
  <c r="AK83" i="45"/>
  <c r="AK82" i="45"/>
  <c r="AK81" i="45"/>
  <c r="AK80" i="45"/>
  <c r="AK79" i="45"/>
  <c r="AK78" i="45"/>
  <c r="AK77" i="45"/>
  <c r="AK76" i="45"/>
  <c r="AK75" i="45"/>
  <c r="AK74" i="45"/>
  <c r="AK73" i="45"/>
  <c r="AK72" i="45"/>
  <c r="AK71" i="45"/>
  <c r="AK70" i="45"/>
  <c r="AK22" i="45"/>
  <c r="AK21" i="45"/>
  <c r="AK20" i="45"/>
  <c r="AK19" i="45"/>
  <c r="AK18" i="45"/>
  <c r="AK17" i="45"/>
  <c r="AK16" i="45"/>
  <c r="AK15" i="45"/>
  <c r="AK14" i="45"/>
  <c r="AK13" i="45"/>
  <c r="AK12" i="45"/>
  <c r="AK11" i="45"/>
  <c r="AK10" i="45"/>
  <c r="AK9" i="45"/>
  <c r="AK8" i="45"/>
  <c r="AK7" i="45"/>
  <c r="AK6" i="45"/>
  <c r="AK5" i="45"/>
  <c r="AK122" i="45" l="1"/>
  <c r="AK162" i="45"/>
  <c r="AK25" i="45"/>
  <c r="AK274" i="45"/>
  <c r="AK143" i="45"/>
  <c r="AK209" i="45"/>
  <c r="AK318" i="45"/>
  <c r="AK296" i="45"/>
  <c r="AK193" i="45"/>
  <c r="D229" i="45" l="1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Z25" i="45"/>
  <c r="AA25" i="45"/>
  <c r="AB25" i="45"/>
  <c r="AC25" i="45"/>
  <c r="D100" i="45" l="1"/>
  <c r="E100" i="45"/>
  <c r="F100" i="45"/>
  <c r="G100" i="45"/>
  <c r="H100" i="45"/>
  <c r="I100" i="45"/>
  <c r="J100" i="45"/>
  <c r="K100" i="45"/>
  <c r="L100" i="45"/>
  <c r="M100" i="45"/>
  <c r="N100" i="45"/>
  <c r="O100" i="45"/>
  <c r="P100" i="45"/>
  <c r="Q100" i="45"/>
  <c r="R100" i="45"/>
  <c r="S100" i="45"/>
  <c r="T100" i="45"/>
  <c r="U100" i="45"/>
  <c r="V100" i="45"/>
  <c r="W100" i="45"/>
  <c r="X100" i="45"/>
  <c r="Y100" i="45"/>
  <c r="Z100" i="45"/>
  <c r="AA100" i="45"/>
  <c r="AB100" i="45"/>
  <c r="AC100" i="45"/>
  <c r="C100" i="45"/>
  <c r="AC69" i="45"/>
  <c r="AB69" i="45"/>
  <c r="AA69" i="45"/>
  <c r="Z69" i="45"/>
  <c r="Y69" i="45"/>
  <c r="X69" i="45"/>
  <c r="W69" i="45"/>
  <c r="V69" i="45"/>
  <c r="U69" i="45"/>
  <c r="T69" i="45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D69" i="45"/>
  <c r="C69" i="45" l="1"/>
  <c r="C319" i="45" s="1"/>
  <c r="D274" i="45" l="1"/>
  <c r="AK229" i="45" l="1"/>
  <c r="AK100" i="45"/>
  <c r="AK69" i="45"/>
  <c r="AC319" i="45" l="1"/>
  <c r="AB319" i="45"/>
  <c r="V319" i="45" l="1"/>
  <c r="Z319" i="45"/>
  <c r="Y319" i="45"/>
  <c r="X319" i="45"/>
  <c r="AA319" i="45"/>
  <c r="W319" i="45"/>
  <c r="T319" i="45" l="1"/>
  <c r="U319" i="45"/>
  <c r="P319" i="45" l="1"/>
  <c r="O319" i="45"/>
  <c r="N319" i="45"/>
  <c r="M319" i="45"/>
  <c r="L319" i="45"/>
  <c r="S319" i="45"/>
  <c r="K319" i="45"/>
  <c r="R319" i="45"/>
  <c r="J319" i="45"/>
  <c r="Q319" i="45"/>
  <c r="I319" i="45"/>
  <c r="E69" i="45" l="1"/>
  <c r="E319" i="45" l="1"/>
  <c r="D319" i="45"/>
  <c r="G319" i="45"/>
  <c r="H319" i="45"/>
  <c r="F319" i="45"/>
  <c r="A2" i="45" l="1"/>
  <c r="B3" i="32"/>
  <c r="G81" i="38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/>
  <c r="V7" i="35"/>
  <c r="V15" i="35" s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F9" i="35" s="1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P30" i="35" s="1"/>
  <c r="P26" i="35"/>
  <c r="S26" i="35" s="1"/>
  <c r="AA8" i="35"/>
  <c r="Y8" i="35"/>
  <c r="V8" i="35"/>
  <c r="M8" i="35"/>
  <c r="Y7" i="35"/>
  <c r="Y15" i="35" s="1"/>
  <c r="L8" i="35"/>
  <c r="N8" i="35"/>
  <c r="M21" i="35"/>
  <c r="E21" i="35" s="1"/>
  <c r="Z7" i="35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M15" i="35" s="1"/>
  <c r="J7" i="35"/>
  <c r="L7" i="35"/>
  <c r="L58" i="35" s="1"/>
  <c r="N7" i="35"/>
  <c r="N15" i="35" s="1"/>
  <c r="P38" i="35" l="1"/>
  <c r="E13" i="35"/>
  <c r="E8" i="35"/>
  <c r="V33" i="35"/>
  <c r="F12" i="35"/>
  <c r="E9" i="35"/>
  <c r="Y42" i="35"/>
  <c r="W25" i="35"/>
  <c r="U25" i="35" s="1"/>
  <c r="R17" i="35" s="1"/>
  <c r="E55" i="35"/>
  <c r="E10" i="35"/>
  <c r="W24" i="35"/>
  <c r="U24" i="35" s="1"/>
  <c r="R16" i="35" s="1"/>
  <c r="F13" i="35"/>
  <c r="F10" i="35"/>
  <c r="AA42" i="35"/>
  <c r="I33" i="35"/>
  <c r="E14" i="35"/>
  <c r="Q33" i="35"/>
  <c r="E30" i="35"/>
  <c r="E37" i="35"/>
  <c r="E40" i="35" s="1"/>
  <c r="W22" i="35"/>
  <c r="U22" i="35" s="1"/>
  <c r="Q18" i="35" s="1"/>
  <c r="D7" i="35"/>
  <c r="D15" i="35" s="1"/>
  <c r="L15" i="35"/>
  <c r="H55" i="35" s="1"/>
  <c r="F8" i="35"/>
  <c r="E12" i="35"/>
  <c r="E11" i="35"/>
  <c r="D13" i="35"/>
  <c r="D9" i="35"/>
  <c r="D14" i="35"/>
  <c r="W29" i="35"/>
  <c r="U29" i="35" s="1"/>
  <c r="S17" i="35" s="1"/>
  <c r="W26" i="35"/>
  <c r="U26" i="35" s="1"/>
  <c r="R18" i="35" s="1"/>
  <c r="W13" i="35"/>
  <c r="U13" i="35" s="1"/>
  <c r="W12" i="35"/>
  <c r="U12" i="35" s="1"/>
  <c r="P17" i="35" s="1"/>
  <c r="W10" i="35"/>
  <c r="U10" i="35" s="1"/>
  <c r="W9" i="35"/>
  <c r="U9" i="35" s="1"/>
  <c r="P10" i="35"/>
  <c r="S10" i="35" s="1"/>
  <c r="W20" i="35"/>
  <c r="U20" i="35" s="1"/>
  <c r="V42" i="35"/>
  <c r="D12" i="35"/>
  <c r="Y33" i="35"/>
  <c r="I42" i="35"/>
  <c r="S20" i="35"/>
  <c r="S30" i="35" s="1"/>
  <c r="W8" i="35"/>
  <c r="U8" i="35" s="1"/>
  <c r="X30" i="35"/>
  <c r="X33" i="35" s="1"/>
  <c r="M55" i="35"/>
  <c r="E7" i="35"/>
  <c r="E15" i="35" s="1"/>
  <c r="F14" i="35"/>
  <c r="W21" i="35"/>
  <c r="U21" i="35" s="1"/>
  <c r="Q17" i="35" s="1"/>
  <c r="I55" i="35"/>
  <c r="D10" i="35"/>
  <c r="W28" i="35"/>
  <c r="U28" i="35" s="1"/>
  <c r="S16" i="35" s="1"/>
  <c r="P9" i="35"/>
  <c r="S9" i="35" s="1"/>
  <c r="P7" i="35"/>
  <c r="P15" i="35" s="1"/>
  <c r="Q42" i="35"/>
  <c r="Z15" i="35"/>
  <c r="W7" i="35"/>
  <c r="AA33" i="35"/>
  <c r="R42" i="35"/>
  <c r="R33" i="35"/>
  <c r="J15" i="35"/>
  <c r="F7" i="35"/>
  <c r="F15" i="35" s="1"/>
  <c r="D11" i="35"/>
  <c r="I65" i="35"/>
  <c r="W23" i="35"/>
  <c r="U23" i="35" s="1"/>
  <c r="Q19" i="35" s="1"/>
  <c r="P14" i="35"/>
  <c r="S14" i="35" s="1"/>
  <c r="W14" i="35"/>
  <c r="U14" i="35" s="1"/>
  <c r="W11" i="35"/>
  <c r="U11" i="35" s="1"/>
  <c r="I58" i="35"/>
  <c r="M30" i="35"/>
  <c r="D8" i="35"/>
  <c r="F11" i="35"/>
  <c r="W27" i="35"/>
  <c r="U27" i="35" s="1"/>
  <c r="R19" i="35" s="1"/>
  <c r="V43" i="35" l="1"/>
  <c r="Y43" i="35"/>
  <c r="Q43" i="35"/>
  <c r="E42" i="35"/>
  <c r="L65" i="35"/>
  <c r="I43" i="35"/>
  <c r="W30" i="35"/>
  <c r="X31" i="35" s="1"/>
  <c r="L55" i="35"/>
  <c r="D55" i="35"/>
  <c r="S7" i="35"/>
  <c r="S15" i="35" s="1"/>
  <c r="X42" i="35"/>
  <c r="X43" i="35" s="1"/>
  <c r="E33" i="35"/>
  <c r="Q16" i="35"/>
  <c r="U30" i="35"/>
  <c r="S18" i="35" s="1"/>
  <c r="P42" i="35"/>
  <c r="P33" i="35"/>
  <c r="P37" i="35" s="1"/>
  <c r="P39" i="35" s="1"/>
  <c r="M33" i="35"/>
  <c r="M42" i="35"/>
  <c r="Z33" i="35"/>
  <c r="Z42" i="35"/>
  <c r="W15" i="35"/>
  <c r="Z16" i="35" s="1"/>
  <c r="U7" i="35"/>
  <c r="U15" i="35" s="1"/>
  <c r="AA43" i="35"/>
  <c r="E43" i="35" l="1"/>
  <c r="M43" i="35"/>
  <c r="W31" i="35"/>
  <c r="Z31" i="35"/>
  <c r="AA31" i="35"/>
  <c r="Y31" i="35"/>
  <c r="P43" i="35"/>
  <c r="P16" i="35"/>
  <c r="S42" i="35"/>
  <c r="S33" i="35"/>
  <c r="W42" i="35"/>
  <c r="W16" i="35"/>
  <c r="AA16" i="35"/>
  <c r="Y16" i="35"/>
  <c r="W33" i="35"/>
  <c r="Z34" i="35" s="1"/>
  <c r="X16" i="35"/>
  <c r="U42" i="35"/>
  <c r="U33" i="35"/>
  <c r="Z43" i="35"/>
  <c r="AK319" i="45" l="1"/>
  <c r="S43" i="35"/>
  <c r="W43" i="35"/>
  <c r="U43" i="35"/>
  <c r="W34" i="35"/>
  <c r="X34" i="35"/>
  <c r="Y34" i="35"/>
  <c r="AA34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<sst xmlns="http://schemas.openxmlformats.org/spreadsheetml/2006/main" count="8208" uniqueCount="2564">
  <si>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</si>
  <si>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</si>
  <si>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</si>
  <si>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</si>
  <si>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</si>
  <si>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</si>
  <si>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</si>
  <si>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</si>
  <si>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</si>
  <si>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</si>
  <si>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</si>
  <si>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</si>
  <si>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</si>
  <si>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</si>
  <si>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</si>
  <si>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</si>
  <si>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</si>
  <si>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</si>
  <si>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</si>
  <si>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</si>
  <si>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</si>
  <si>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</si>
  <si>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</si>
  <si>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</si>
  <si>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</si>
  <si>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</si>
  <si>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</si>
  <si>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</si>
  <si>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Sociedad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</si>
  <si>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</si>
  <si>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</si>
  <si>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</si>
  <si>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</si>
  <si>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</si>
  <si>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</si>
  <si>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</si>
  <si>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</si>
  <si>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</si>
  <si>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</si>
  <si>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</si>
  <si>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</si>
  <si>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</si>
  <si>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</si>
  <si>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</si>
  <si>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</si>
  <si>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</si>
  <si>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</si>
  <si>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</si>
  <si>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</si>
  <si>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</si>
  <si>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</si>
  <si>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</si>
  <si>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</si>
  <si>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</si>
  <si>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 xml:space="preserve">Precio Venta 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</si>
  <si>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</si>
  <si>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</si>
  <si>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</si>
  <si>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</si>
  <si>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</si>
  <si>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</si>
  <si>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</si>
  <si>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</si>
  <si>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</si>
  <si>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>Rendimientos - Retefuente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</si>
  <si>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</si>
  <si>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</si>
  <si>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</si>
  <si>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</si>
  <si>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</si>
  <si>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</si>
  <si>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</si>
  <si>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</si>
  <si>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</si>
  <si>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</si>
  <si>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</si>
  <si>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</si>
  <si>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</si>
  <si>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</si>
  <si>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</si>
  <si>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</si>
  <si>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</si>
  <si>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</si>
  <si>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</si>
  <si>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</si>
  <si>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</si>
  <si>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</si>
  <si>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</si>
  <si>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</si>
  <si>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</si>
  <si>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</si>
  <si>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</si>
  <si>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</si>
  <si>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</si>
  <si>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</si>
  <si>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</si>
  <si>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</si>
  <si>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</si>
  <si>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</si>
  <si>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</si>
  <si>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Otros Fros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</si>
  <si>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</si>
  <si>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</si>
  <si>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</si>
  <si>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</si>
  <si>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</si>
  <si>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</si>
  <si>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</si>
  <si>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V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</si>
  <si>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</si>
  <si>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</si>
  <si>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</si>
  <si>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</si>
  <si>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</si>
  <si>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</si>
  <si>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</si>
  <si>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</si>
  <si>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</si>
  <si>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</si>
  <si>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</si>
  <si>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</si>
  <si>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</si>
  <si>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</si>
  <si>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</si>
  <si>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</si>
  <si>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</si>
  <si>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</si>
  <si>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</si>
  <si>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</si>
  <si>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</si>
  <si>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</si>
  <si>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</si>
  <si>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</si>
  <si>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</si>
  <si>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</si>
  <si>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</si>
  <si>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</si>
  <si>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</si>
  <si>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</si>
  <si>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</si>
  <si>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</si>
  <si>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</si>
  <si>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</si>
  <si>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</si>
  <si>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</si>
  <si>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</si>
  <si>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</si>
  <si>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</si>
  <si>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</si>
  <si>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</si>
  <si>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</si>
  <si>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</si>
  <si>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</si>
  <si>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</si>
  <si>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</si>
  <si>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</si>
  <si>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</si>
  <si>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</si>
  <si>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</si>
  <si>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</si>
  <si>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</si>
  <si>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</si>
  <si>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</si>
  <si>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</si>
  <si>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</si>
  <si>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</si>
  <si>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</si>
  <si>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</si>
  <si>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</si>
  <si>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</si>
  <si>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</si>
  <si>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</si>
  <si>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</si>
  <si>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</si>
  <si>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</si>
  <si>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</si>
  <si>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</si>
  <si>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</si>
  <si>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</si>
  <si>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</si>
  <si>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</si>
  <si>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</si>
  <si>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</si>
  <si>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</si>
  <si>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</si>
  <si>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</si>
  <si>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</si>
  <si>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</si>
  <si>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</si>
  <si>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</si>
  <si>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</si>
  <si>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</si>
  <si>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</si>
  <si>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</si>
  <si>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Intereses de Mora</t>
  </si>
  <si>
    <t xml:space="preserve"> </t>
  </si>
  <si>
    <t>Total Torre 1</t>
  </si>
  <si>
    <t>Total Torre 2</t>
  </si>
  <si>
    <t>Total Torre 3</t>
  </si>
  <si>
    <t>Total Torre 4</t>
  </si>
  <si>
    <t>Total Parq. T-1</t>
  </si>
  <si>
    <t>Parqueaderos y Utiles</t>
  </si>
  <si>
    <t>Total Ventas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</si>
  <si>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</si>
  <si>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</si>
  <si>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</si>
  <si>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</si>
  <si>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</si>
  <si>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</si>
  <si>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</si>
  <si>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</si>
  <si>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</si>
  <si>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</si>
  <si>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</si>
  <si>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</si>
  <si>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</si>
  <si>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</si>
  <si>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</si>
  <si>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</si>
  <si>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</si>
  <si>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</si>
  <si>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</si>
  <si>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</si>
  <si>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</si>
  <si>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</si>
  <si>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</si>
  <si>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</si>
  <si>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</si>
  <si>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</si>
  <si>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</si>
  <si>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</si>
  <si>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</si>
  <si>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</si>
  <si>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</si>
  <si>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</si>
  <si>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</si>
  <si>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</si>
  <si>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</si>
  <si>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</si>
  <si>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</si>
  <si>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</si>
  <si>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</si>
  <si>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</si>
  <si>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</si>
  <si>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</si>
  <si>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</si>
  <si>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</si>
  <si>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</si>
  <si>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</si>
  <si>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</si>
  <si>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</si>
  <si>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</si>
  <si>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</si>
  <si>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</si>
  <si>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</si>
  <si>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</si>
  <si>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</si>
  <si>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</si>
  <si>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</si>
  <si>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</si>
  <si>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</si>
  <si>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</si>
  <si>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</si>
  <si>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</si>
  <si>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</si>
  <si>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</si>
  <si>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</si>
  <si>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</si>
  <si>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</si>
  <si>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</si>
  <si>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</si>
  <si>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</si>
  <si>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</si>
  <si>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</si>
  <si>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</si>
  <si>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</si>
  <si>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</si>
  <si>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</si>
  <si>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</si>
  <si>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</si>
  <si>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</si>
  <si>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</si>
  <si>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</si>
  <si>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</si>
  <si>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</si>
  <si>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</si>
  <si>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</si>
  <si>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</si>
  <si>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</si>
  <si>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</si>
  <si>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</si>
  <si>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</si>
  <si>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</si>
  <si>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</si>
  <si>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</si>
  <si>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</si>
  <si>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</si>
  <si>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</si>
  <si>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</si>
  <si>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</si>
  <si>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</si>
  <si>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</si>
  <si>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</si>
  <si>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</si>
  <si>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</si>
  <si>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</si>
  <si>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</si>
  <si>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</si>
  <si>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</si>
  <si>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</si>
  <si>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</si>
  <si>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</si>
  <si>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</si>
  <si>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</si>
  <si>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</si>
  <si>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</si>
  <si>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</si>
  <si>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</si>
  <si>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</si>
  <si>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</si>
  <si>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</si>
  <si>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</si>
  <si>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</si>
  <si>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</si>
  <si>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</si>
  <si>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</si>
  <si>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</si>
  <si>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</si>
  <si>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</si>
  <si>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</si>
  <si>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</si>
  <si>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</si>
  <si>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</si>
  <si>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</si>
  <si>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</si>
  <si>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</si>
  <si>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</si>
  <si>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</si>
  <si>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</si>
  <si>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</si>
  <si>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</si>
  <si>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</si>
  <si>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</si>
  <si>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</si>
  <si>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</si>
  <si>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</si>
  <si>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</si>
  <si>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</si>
  <si>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</si>
  <si>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</si>
  <si>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</si>
  <si>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</si>
  <si>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</si>
  <si>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</si>
  <si>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</si>
  <si>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</si>
  <si>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</si>
  <si>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</si>
  <si>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</si>
  <si>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</si>
  <si>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</si>
  <si>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</si>
  <si>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</si>
  <si>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</si>
  <si>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</si>
  <si>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</si>
  <si>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</si>
  <si>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</si>
  <si>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</si>
  <si>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</si>
  <si>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</si>
  <si>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</si>
  <si>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</si>
  <si>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</si>
  <si>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</si>
  <si>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</si>
  <si>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</si>
  <si>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</si>
  <si>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</si>
  <si>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</si>
  <si>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</si>
  <si>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</si>
  <si>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</si>
  <si>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</si>
  <si>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</si>
  <si>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</si>
  <si>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</si>
  <si>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</si>
  <si>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</si>
  <si>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</si>
  <si>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</si>
  <si>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</si>
  <si>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</si>
  <si>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</si>
  <si>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</si>
  <si>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</si>
  <si>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</si>
  <si>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</si>
  <si>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</si>
  <si>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</si>
  <si>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</si>
  <si>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</si>
  <si>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</si>
  <si>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</si>
  <si>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</si>
  <si>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</si>
  <si>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</si>
  <si>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</si>
  <si>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</si>
  <si>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</si>
  <si>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</si>
  <si>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</si>
  <si>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</si>
  <si>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</si>
  <si>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</si>
  <si>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</si>
  <si>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</si>
  <si>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</si>
  <si>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</si>
  <si>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</si>
  <si>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</si>
  <si>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</si>
  <si>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</si>
  <si>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</si>
  <si>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</si>
  <si>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</si>
  <si>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</si>
  <si>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</si>
  <si>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</si>
  <si>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</si>
  <si>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</si>
  <si>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</si>
  <si>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</si>
  <si>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</si>
  <si>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</si>
  <si>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Reformas</t>
  </si>
  <si>
    <t>Acabados Torre 1</t>
  </si>
  <si>
    <t xml:space="preserve">Financieros 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</si>
  <si>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</si>
  <si>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</si>
  <si>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</si>
  <si>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</si>
  <si>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</si>
  <si>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</si>
  <si>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</si>
  <si>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</si>
  <si>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</si>
  <si>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</si>
  <si>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</si>
  <si>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</si>
  <si>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</si>
  <si>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</si>
  <si>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</si>
  <si>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</si>
  <si>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</si>
  <si>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</si>
  <si>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</si>
  <si>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</si>
  <si>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</si>
  <si>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</si>
  <si>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</si>
  <si>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</si>
  <si>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</si>
  <si>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</si>
  <si>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</si>
  <si>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</si>
  <si>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</si>
  <si>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</si>
  <si>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</si>
  <si>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</si>
  <si>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</si>
  <si>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</si>
  <si>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</si>
  <si>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</si>
  <si>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</si>
  <si>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</si>
  <si>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</si>
  <si>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</si>
  <si>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</si>
  <si>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</si>
  <si>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</si>
  <si>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</si>
  <si>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</si>
  <si>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</si>
  <si>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</si>
  <si>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</si>
  <si>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</si>
  <si>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</si>
  <si>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</si>
  <si>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</si>
  <si>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</si>
  <si>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</si>
  <si>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</si>
  <si>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</si>
  <si>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</si>
  <si>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</si>
  <si>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</si>
  <si>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</si>
  <si>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</si>
  <si>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</si>
  <si>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</si>
  <si>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</si>
  <si>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</si>
  <si>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</si>
  <si>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</si>
  <si>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</si>
  <si>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</si>
  <si>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</si>
  <si>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</si>
  <si>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</si>
  <si>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</si>
  <si>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</si>
  <si>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</si>
  <si>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</si>
  <si>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</si>
  <si>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</si>
  <si>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</si>
  <si>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</si>
  <si>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</si>
  <si>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</si>
  <si>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</si>
  <si>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</si>
  <si>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</si>
  <si>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</si>
  <si>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</si>
  <si>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</si>
  <si>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</si>
  <si>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</si>
  <si>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</si>
  <si>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</si>
  <si>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</si>
  <si>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</si>
  <si>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</si>
  <si>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</si>
  <si>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</si>
  <si>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</si>
  <si>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</si>
  <si>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</si>
  <si>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</si>
  <si>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</si>
  <si>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</si>
  <si>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</si>
  <si>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</si>
  <si>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</si>
  <si>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</si>
  <si>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</si>
  <si>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</si>
  <si>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</si>
  <si>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</si>
  <si>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</si>
  <si>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</si>
  <si>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</si>
  <si>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</si>
  <si>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</si>
  <si>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</si>
  <si>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</si>
  <si>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</si>
  <si>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</si>
  <si>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</si>
  <si>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</si>
  <si>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</si>
  <si>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</si>
  <si>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</si>
  <si>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</si>
  <si>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</si>
  <si>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</si>
  <si>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</si>
  <si>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</si>
  <si>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</si>
  <si>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</si>
  <si>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</si>
  <si>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</si>
  <si>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</si>
  <si>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</si>
  <si>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</si>
  <si>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</si>
  <si>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</si>
  <si>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</si>
  <si>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</si>
  <si>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</si>
  <si>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</si>
  <si>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</si>
  <si>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</si>
  <si>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</si>
  <si>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</si>
  <si>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</si>
  <si>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</si>
  <si>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</si>
  <si>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</si>
  <si>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</si>
  <si>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</si>
  <si>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</si>
  <si>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</si>
  <si>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</si>
  <si>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</si>
  <si>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</si>
  <si>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</si>
  <si>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</si>
  <si>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</si>
  <si>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</si>
  <si>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</si>
  <si>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</si>
  <si>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</si>
  <si>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</si>
  <si>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</si>
  <si>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</si>
  <si>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</si>
  <si>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</si>
  <si>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</si>
  <si>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</si>
  <si>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</si>
  <si>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</si>
  <si>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</si>
  <si>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</si>
  <si>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</si>
  <si>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</si>
  <si>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</si>
  <si>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</si>
  <si>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</si>
  <si>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</si>
  <si>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</si>
  <si>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</si>
  <si>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</si>
  <si>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</si>
  <si>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</si>
  <si>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</si>
  <si>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</si>
  <si>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</si>
  <si>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</si>
  <si>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</si>
  <si>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</si>
  <si>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</si>
  <si>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</si>
  <si>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</si>
  <si>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</si>
  <si>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</si>
  <si>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</si>
  <si>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</si>
  <si>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</si>
  <si>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</si>
  <si>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</si>
  <si>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</si>
  <si>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</si>
  <si>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</si>
  <si>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</si>
  <si>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</si>
  <si>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</si>
  <si>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</si>
  <si>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</si>
  <si>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</si>
  <si>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</si>
  <si>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</si>
  <si>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</si>
  <si>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</si>
  <si>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</si>
  <si>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</si>
  <si>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</si>
  <si>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</si>
  <si>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</si>
  <si>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</si>
  <si>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</si>
  <si>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</si>
  <si>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</si>
  <si>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</si>
  <si>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</si>
  <si>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</si>
  <si>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</si>
  <si>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</si>
  <si>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</si>
  <si>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</si>
  <si>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</si>
  <si>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</si>
  <si>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</si>
  <si>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</si>
  <si>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</si>
  <si>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</si>
  <si>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</si>
  <si>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</si>
  <si>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</si>
  <si>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</si>
  <si>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</si>
  <si>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</si>
  <si>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</si>
  <si>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</si>
  <si>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</si>
  <si>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</si>
  <si>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</si>
  <si>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</si>
  <si>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</si>
  <si>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</si>
  <si>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</si>
  <si>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</si>
  <si>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</si>
  <si>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</si>
  <si>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</si>
  <si>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</si>
  <si>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</si>
  <si>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</si>
  <si>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</si>
  <si>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</si>
  <si>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</si>
  <si>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</si>
  <si>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</si>
  <si>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</si>
  <si>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</si>
  <si>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</si>
  <si>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</si>
  <si>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</si>
  <si>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</si>
  <si>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</si>
  <si>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</si>
  <si>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</si>
  <si>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</si>
  <si>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</si>
  <si>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</si>
  <si>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</si>
  <si>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</si>
  <si>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</si>
  <si>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</si>
  <si>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</si>
  <si>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</si>
  <si>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</si>
  <si>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</si>
  <si>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</si>
  <si>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</si>
  <si>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</si>
  <si>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</si>
  <si>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</si>
  <si>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</si>
  <si>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</si>
  <si>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</si>
  <si>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</si>
  <si>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</si>
  <si>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</si>
  <si>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</si>
  <si>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</si>
  <si>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</si>
  <si>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</si>
  <si>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</si>
  <si>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</si>
  <si>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</si>
  <si>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</si>
  <si>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</si>
  <si>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</si>
  <si>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</si>
  <si>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</si>
  <si>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</si>
  <si>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</si>
  <si>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</si>
  <si>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</si>
  <si>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</si>
  <si>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</si>
  <si>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</si>
  <si>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</si>
  <si>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</si>
  <si>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</si>
  <si>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</si>
  <si>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</si>
  <si>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</si>
  <si>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</si>
  <si>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</si>
  <si>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</si>
  <si>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</si>
  <si>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</si>
  <si>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</si>
  <si>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</si>
  <si>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</si>
  <si>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</si>
  <si>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</si>
  <si>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</si>
  <si>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</si>
  <si>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</si>
  <si>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</si>
  <si>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</si>
  <si>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</si>
  <si>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</si>
  <si>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</si>
  <si>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</si>
  <si>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</si>
  <si>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</si>
  <si>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</si>
  <si>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</si>
  <si>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</si>
  <si>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</si>
  <si>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</si>
  <si>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</si>
  <si>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</si>
  <si>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</si>
  <si>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</si>
  <si>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</si>
  <si>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</si>
  <si>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Total Parq. T-2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</si>
  <si>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</si>
  <si>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</si>
  <si>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</si>
  <si>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</si>
  <si>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</si>
  <si>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</si>
  <si>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</si>
  <si>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</si>
  <si>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</si>
  <si>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</si>
  <si>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</si>
  <si>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</si>
  <si>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</si>
  <si>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</si>
  <si>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03A+TZA  </t>
  </si>
  <si>
    <t>S1-019  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</si>
  <si>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</si>
  <si>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</si>
  <si>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</si>
  <si>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</si>
  <si>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</si>
  <si>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</si>
  <si>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</si>
  <si>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</si>
  <si>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</si>
  <si>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</si>
  <si>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</si>
  <si>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</si>
  <si>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</si>
  <si>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</si>
  <si>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</si>
  <si>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- 13E</t>
  </si>
  <si>
    <t>APARTAMENTO - 13F</t>
  </si>
  <si>
    <t>APARTAMENTO - 14A</t>
  </si>
  <si>
    <t>APARTAMENTO - 14B</t>
  </si>
  <si>
    <t>APARTAMENTO - 14E</t>
  </si>
  <si>
    <t>APARTAMENTO - 14F</t>
  </si>
  <si>
    <t>APARTAMENTO - 15A</t>
  </si>
  <si>
    <t>APARTAMENTO - 15B</t>
  </si>
  <si>
    <t>APARTAMENTO - 15E</t>
  </si>
  <si>
    <t>APARTAMENTO - 15F</t>
  </si>
  <si>
    <t>APARTAMENTO - 16A</t>
  </si>
  <si>
    <t>APARTAMENTO - 16B</t>
  </si>
  <si>
    <t>APARTAMENTO - 16E</t>
  </si>
  <si>
    <t>APARTAMENTO - 16F</t>
  </si>
  <si>
    <t>APARTAMENTO - 17A</t>
  </si>
  <si>
    <t>APARTAMENTO - 17B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</si>
  <si>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</si>
  <si>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</si>
  <si>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</si>
  <si>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</si>
  <si>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</si>
  <si>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</si>
  <si>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</si>
  <si>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</si>
  <si>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</si>
  <si>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</si>
  <si>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</si>
  <si>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</si>
  <si>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</si>
  <si>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</si>
  <si>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</si>
  <si>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</si>
  <si>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</si>
  <si>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</si>
  <si>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</si>
  <si>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</si>
  <si>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</si>
  <si>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</si>
  <si>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</si>
  <si>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</si>
  <si>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</si>
  <si>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</si>
  <si>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</si>
  <si>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</si>
  <si>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</si>
  <si>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</si>
  <si>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</si>
  <si>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</si>
  <si>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</si>
  <si>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</si>
  <si>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</si>
  <si>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</si>
  <si>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</si>
  <si>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</si>
  <si>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</si>
  <si>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</si>
  <si>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</si>
  <si>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</si>
  <si>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</si>
  <si>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</si>
  <si>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</si>
  <si>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- 11D</t>
  </si>
  <si>
    <t>APARTAMENTO - 13B</t>
  </si>
  <si>
    <t>APARTAMENTO - 13D</t>
  </si>
  <si>
    <t>APARTAMENTO - 14D</t>
  </si>
  <si>
    <t>APARTAMENTO - 15D</t>
  </si>
  <si>
    <t>APARTAMENTO - 16D</t>
  </si>
  <si>
    <t>APARTAMENTO - 17D</t>
  </si>
  <si>
    <t>TOTAL TORRE 2</t>
  </si>
  <si>
    <t>TOTAL TORRE 1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</si>
  <si>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</si>
  <si>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</si>
  <si>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</si>
  <si>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</si>
  <si>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</si>
  <si>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</si>
  <si>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</si>
  <si>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</si>
  <si>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</si>
  <si>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</si>
  <si>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</si>
  <si>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</si>
  <si>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</si>
  <si>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</si>
  <si>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</si>
  <si>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</si>
  <si>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Avalúos</t>
  </si>
  <si>
    <t>Prediales</t>
  </si>
  <si>
    <t>C. Vencida</t>
  </si>
  <si>
    <t>Cartera Total</t>
  </si>
  <si>
    <t>Ventas sólo Aptos.</t>
  </si>
  <si>
    <t>Total Acabados</t>
  </si>
  <si>
    <t>Total Recuperaciones</t>
  </si>
  <si>
    <t>Consolidado Inventario</t>
  </si>
  <si>
    <t>Unidades disponibles</t>
  </si>
  <si>
    <t>Parqueaderos</t>
  </si>
  <si>
    <t>Utiles</t>
  </si>
  <si>
    <t>Apartamentos T- 1</t>
  </si>
  <si>
    <t>Apartamentos T- 2</t>
  </si>
  <si>
    <t xml:space="preserve">Total Aptos T-1  </t>
  </si>
  <si>
    <t>Aptos. T- 1</t>
  </si>
  <si>
    <t>Aptos. T- 2</t>
  </si>
  <si>
    <t>Total Aptos. T- 2</t>
  </si>
  <si>
    <t>Unidades Vendidas</t>
  </si>
  <si>
    <t>Area Vendida</t>
  </si>
  <si>
    <t>Vr. Ventas</t>
  </si>
  <si>
    <t>VR. Promedio en Ventas</t>
  </si>
  <si>
    <t>Total parq.Torre 1</t>
  </si>
  <si>
    <t>Tipología</t>
  </si>
  <si>
    <t>PROYECCION DE SALDOS DETALLADOS</t>
  </si>
  <si>
    <t>Etapa</t>
  </si>
  <si>
    <t>Total Aptos. T- 4</t>
  </si>
  <si>
    <t>Total Parq. T-3</t>
  </si>
  <si>
    <t>Total Aptos. T- 3</t>
  </si>
  <si>
    <t>Total Parq. T-4</t>
  </si>
  <si>
    <t>Aptos. T- 3</t>
  </si>
  <si>
    <t>Parq. Sencillos T- 3</t>
  </si>
  <si>
    <t>Parq. Dobles T- 3</t>
  </si>
  <si>
    <t>Tipo</t>
  </si>
  <si>
    <t>Apartamentos T- 4</t>
  </si>
  <si>
    <t>Apartamentos T- 3</t>
  </si>
  <si>
    <t>Total parq.Torre 4</t>
  </si>
  <si>
    <t>Total parq.Torre 3</t>
  </si>
  <si>
    <t>PARQUEADEROS T.4</t>
  </si>
  <si>
    <t>PARQUEADEROS  T.2</t>
  </si>
  <si>
    <t>PARQUEADEROS  T.3</t>
  </si>
  <si>
    <t>PARQUEADEROS  T.1</t>
  </si>
  <si>
    <t>Desembolsos Crédito</t>
  </si>
  <si>
    <t>TOTAL TORRE 3</t>
  </si>
  <si>
    <t>TOTAL TORRE 4</t>
  </si>
  <si>
    <t>Reformas Torre 1</t>
  </si>
  <si>
    <t>Reformas Torre 2</t>
  </si>
  <si>
    <t>Reformas Torre 3</t>
  </si>
  <si>
    <t>Acabados/Reformas</t>
  </si>
  <si>
    <t>INVENTARIO</t>
  </si>
  <si>
    <t>PROYECCION DE RECAUDOS</t>
  </si>
  <si>
    <t>DETALLE DE CLIENTES</t>
  </si>
  <si>
    <t>ARBELAEZ RAMIREZ CLARA EUGENIA DEL SOCORRO</t>
  </si>
  <si>
    <t>VILLA POSADA CONSUELO DE MARIA AUXILIADORA</t>
  </si>
  <si>
    <t>Hasta Julio-19</t>
  </si>
  <si>
    <t>RESTREPO PEREZ MARTA ELENA</t>
  </si>
  <si>
    <t>INVERSIONES M.A.Q GIRALDO S.A.S</t>
  </si>
  <si>
    <t>CORDOBA RESTREPO MIGUEL DARIO</t>
  </si>
  <si>
    <t>OCHOA ACOSTA MARIA TERESA</t>
  </si>
  <si>
    <t>CORREA VELEZ DANIEL</t>
  </si>
  <si>
    <t>CORREA VELEZ JUAN PABLO</t>
  </si>
  <si>
    <t>YEPES LONDOÑO ANDRES JULIAN</t>
  </si>
  <si>
    <t>VILLA ZAPATA SIMON</t>
  </si>
  <si>
    <t>ESCOBAR PINEDA JUAN DIEGO</t>
  </si>
  <si>
    <t>CARMONA MOLANO GUILLERMO EDUARDO</t>
  </si>
  <si>
    <t>AGUIRRE LONDOÑO JUAN DIEGO</t>
  </si>
  <si>
    <t>VARGAS ZAPATA LAURA JOHANNA</t>
  </si>
  <si>
    <t>ARISTIZABAL GIL MARIA ADELAIDA</t>
  </si>
  <si>
    <t>BETANCUR SALDARRIAGA LILIANA YANET</t>
  </si>
  <si>
    <t>CARMONA MOLANO MARIA VICTORIA</t>
  </si>
  <si>
    <t>JOMAU S.A.S</t>
  </si>
  <si>
    <t>PAVAS ZULUAGA LILIANA MARIA</t>
  </si>
  <si>
    <t>Torre 13</t>
  </si>
  <si>
    <t>Torre 14</t>
  </si>
  <si>
    <t>Total Aptos. T- 13</t>
  </si>
  <si>
    <t>Total Aptos. T- 14</t>
  </si>
  <si>
    <t>Total Torre 14</t>
  </si>
  <si>
    <t>Total Torre 13</t>
  </si>
  <si>
    <t>Total Parq. T-13</t>
  </si>
  <si>
    <t>Total Parq. T-14</t>
  </si>
  <si>
    <t>PARQUEADEROS T.13</t>
  </si>
  <si>
    <t>Total parq.Torre 13</t>
  </si>
  <si>
    <t>Total parq.Torre 14</t>
  </si>
  <si>
    <t>PARQUEADEROS T.14</t>
  </si>
  <si>
    <t>TOTAL TORRE 13</t>
  </si>
  <si>
    <t>TOTAL TORRE 14</t>
  </si>
  <si>
    <t>DIAZ VELEZ JOSE JULIAN</t>
  </si>
  <si>
    <t>ISAZA TAMAYO ELIZABETH</t>
  </si>
  <si>
    <t>MARTINEZ PALOMINO EDGARDO JAVIER</t>
  </si>
  <si>
    <t>TORO OROZCO ANA RAQUEL</t>
  </si>
  <si>
    <t>ESCOBAR GALLO PEDRO JOSE</t>
  </si>
  <si>
    <t>DALLIMONTI RESTREPO ANDRES</t>
  </si>
  <si>
    <t>SANTA RESTREPO CARLOS MARIO</t>
  </si>
  <si>
    <t>YEPES JIMENEZ DIEGO FERNANDO</t>
  </si>
  <si>
    <t>CALLE BOTERO MARIA CLAUDIA</t>
  </si>
  <si>
    <t>ARISTIZABAL LONDOÑO ALICIA TATYANA</t>
  </si>
  <si>
    <t>MEJIA JARAMILLO MARIA CECILIA</t>
  </si>
  <si>
    <t>MAYA PATIÑO GLORIA INES</t>
  </si>
  <si>
    <t>BETANCUR MESA JUANITA</t>
  </si>
  <si>
    <t>VIVEROS ARANGO ANDREA</t>
  </si>
  <si>
    <t>VALENCIA CORREA JOSE JULIAN</t>
  </si>
  <si>
    <t>QUINCENO LOPERA GLADYS ELENA</t>
  </si>
  <si>
    <t>Aptos. T-13</t>
  </si>
  <si>
    <t>Aptos. T- 14</t>
  </si>
  <si>
    <t>CALLE URIBE JUAN CARLOS</t>
  </si>
  <si>
    <t>DE GREIFF PALACIO NORA ELENA</t>
  </si>
  <si>
    <t>LOPEZ ARROYAVE CLAUDIO ALBERTO</t>
  </si>
  <si>
    <t>OSORIO POSADA IVAN DARIO</t>
  </si>
  <si>
    <t>JARAMILLO LONDOÑO EDUARDO</t>
  </si>
  <si>
    <t>SANTAMARIA PELAEZ CLAUDIA PATRICIA</t>
  </si>
  <si>
    <t>DE BEDOUT GOMEZ MARIA EUGENIA</t>
  </si>
  <si>
    <t>Cesantias</t>
  </si>
  <si>
    <t>GIRALDO MONTOYA LILIANA</t>
  </si>
  <si>
    <t>VALENCIA CHAVEZ MARIA DE LA LUZ</t>
  </si>
  <si>
    <t>CORREA HENAO PEDRO JUAN</t>
  </si>
  <si>
    <t>GOMEZ GARCIA AMANDA</t>
  </si>
  <si>
    <t>LORA RIVAS CARLOS ANDRES</t>
  </si>
  <si>
    <t>HELLINGER KURT ANDREW</t>
  </si>
  <si>
    <t>GONZALEZ DUQUE RICARDO</t>
  </si>
  <si>
    <t>CORREA MARTINEZ BEATRIZ ELENA</t>
  </si>
  <si>
    <t>BOTERO BOTERO SERGIO</t>
  </si>
  <si>
    <t>RODRIGUEZ PALACIO ANDRES</t>
  </si>
  <si>
    <t>VELEZ VENEGAS GLORIA INES</t>
  </si>
  <si>
    <t>OBANDO RENDON JORGE WILLIAM</t>
  </si>
  <si>
    <t>Torre 11</t>
  </si>
  <si>
    <t>Torre 12</t>
  </si>
  <si>
    <t>Total Torre 12</t>
  </si>
  <si>
    <t>Total Torre 11</t>
  </si>
  <si>
    <t>Aptos. T- 11</t>
  </si>
  <si>
    <t>Aptos. T- 12</t>
  </si>
  <si>
    <t>Aptos. T- 4</t>
  </si>
  <si>
    <t>Total Aptos. T- 11</t>
  </si>
  <si>
    <t>Total Parq. T-11</t>
  </si>
  <si>
    <t>Total Parq. T-12</t>
  </si>
  <si>
    <t>Total Aptos. T- 12</t>
  </si>
  <si>
    <t>Apartamentos T- 11</t>
  </si>
  <si>
    <t>PARQUEADEROS T.11</t>
  </si>
  <si>
    <t>Total parq.Torre 11</t>
  </si>
  <si>
    <t>Apartamentos T- 12</t>
  </si>
  <si>
    <t>PARQUEADEROS T.12</t>
  </si>
  <si>
    <t>TOTAL TORRE 11</t>
  </si>
  <si>
    <t>TOTAL TORRE 12</t>
  </si>
  <si>
    <t>Aptos. T- 5</t>
  </si>
  <si>
    <t>Total Torre 5</t>
  </si>
  <si>
    <t>Total Aptos. T- 5</t>
  </si>
  <si>
    <t>Total Parq. T-5</t>
  </si>
  <si>
    <t>Total Torre 6</t>
  </si>
  <si>
    <t>Total Aptos. T- 6</t>
  </si>
  <si>
    <t>Total Parq. T-6</t>
  </si>
  <si>
    <t>Aptos. T- 6</t>
  </si>
  <si>
    <t>Apartamentos T- 5</t>
  </si>
  <si>
    <t>PARQUEADEROS T.5</t>
  </si>
  <si>
    <t>Apartamentos T- 6</t>
  </si>
  <si>
    <t>PARQUEADEROS T.6</t>
  </si>
  <si>
    <t>TOTAL TORRE 5</t>
  </si>
  <si>
    <t>TOTAL TORRE 6</t>
  </si>
  <si>
    <t>ESPINAL DIAZ PILAR DEL SOCORRO</t>
  </si>
  <si>
    <t>ARENAS PLATA JAIME ALBERTO</t>
  </si>
  <si>
    <t>CORREA BLAIR JORGE IGNACIO</t>
  </si>
  <si>
    <t>NORIEGA BUELVAS NANCY CONSUELO</t>
  </si>
  <si>
    <t>GOMEZ GIRALDO CAROLINA</t>
  </si>
  <si>
    <t>RADA MEJIA JORGE MARIO</t>
  </si>
  <si>
    <t>ZAPATA PEREZ CAROLINA</t>
  </si>
  <si>
    <t>HENAO CUARTAS JAIRO DE JESUS</t>
  </si>
  <si>
    <t>TABARES JARAMILLO CATALINA</t>
  </si>
  <si>
    <t>HENAO RAMIREZ VALERIA MARIZEL</t>
  </si>
  <si>
    <t>VARGAS AVILA PEDRO ALEJANDRO</t>
  </si>
  <si>
    <t>INVERSIONES MAELZA ZAPATA Y CIA S.A.S</t>
  </si>
  <si>
    <t>GARCIA MUÑOZ IVAN DARIO</t>
  </si>
  <si>
    <t>FIDEICOMISO ADB</t>
  </si>
  <si>
    <t>Parq. Desc. T- 1</t>
  </si>
  <si>
    <t>Parq. Desc. T- 2</t>
  </si>
  <si>
    <t>Parq. Cub. T- 1</t>
  </si>
  <si>
    <t>Parq. Cub. T- 2</t>
  </si>
  <si>
    <t>Parq. Cub. T- 3</t>
  </si>
  <si>
    <t>Parq. Desc. T- 3</t>
  </si>
  <si>
    <t>Parq. Cub. T- 4</t>
  </si>
  <si>
    <t>Parq. Cub. T- 5</t>
  </si>
  <si>
    <t>Parq. Cub. T- 6</t>
  </si>
  <si>
    <t>Parq. Cub. T- 11</t>
  </si>
  <si>
    <t>Parq. Cub. T- 12</t>
  </si>
  <si>
    <t>Parq. Desc. T- 4</t>
  </si>
  <si>
    <t>Parq. Desc. T- 5</t>
  </si>
  <si>
    <t>Parq. Desc. T- 6</t>
  </si>
  <si>
    <t>Parq. Desc. T- 11</t>
  </si>
  <si>
    <t>Parq. Desc. T- 12</t>
  </si>
  <si>
    <t>Parq. Desc. T- 13</t>
  </si>
  <si>
    <t>Parq. Desc. T- 14</t>
  </si>
  <si>
    <t>Parq. Cub. T- 13</t>
  </si>
  <si>
    <t>Parq. Cub. T- 14</t>
  </si>
  <si>
    <t>Etapa 1 A -Torre 1</t>
  </si>
  <si>
    <t>Etapa 1 A -Torre 2</t>
  </si>
  <si>
    <t>Etapa 1 A -Torre 3</t>
  </si>
  <si>
    <t>Etapa 1 A -Torre 4</t>
  </si>
  <si>
    <t>Etapa 1 A-Torre 13</t>
  </si>
  <si>
    <t>Etapa 1 A-Torre 14</t>
  </si>
  <si>
    <t>Etapa 1 A-Parq. T-1</t>
  </si>
  <si>
    <t>Etapa 1 A-Parq. T-2</t>
  </si>
  <si>
    <t>Etapa 1 A-Parq. T-3</t>
  </si>
  <si>
    <t>Etapa 1 A-Parq. T-4</t>
  </si>
  <si>
    <t>Etapa 1 A-Parq. T-13</t>
  </si>
  <si>
    <t>Etapa 1 A-Parq. T-14</t>
  </si>
  <si>
    <t>Ventas Con Parq. Et 1A-T-1</t>
  </si>
  <si>
    <t>Ventas Con Parq. Et 1A-T-2</t>
  </si>
  <si>
    <t>Ventas Con Parq. Et 1A-T-3</t>
  </si>
  <si>
    <t>Ventas Con Parq. Et 1A-T-4</t>
  </si>
  <si>
    <t>Ventas Con Parq. Et 1A-T-13</t>
  </si>
  <si>
    <t>Ventas Con Parq. Et 1A-T-14</t>
  </si>
  <si>
    <t>Etapa 1 B -Torre 5</t>
  </si>
  <si>
    <t>Etapa 1 B -Torre 6</t>
  </si>
  <si>
    <t>Etapa 1 B -Torre 11</t>
  </si>
  <si>
    <t>Etapa 1 B -Torre 12</t>
  </si>
  <si>
    <t>Etapa 1 B-Parq. T-5</t>
  </si>
  <si>
    <t>Etapa 1 B-Parq. T-6</t>
  </si>
  <si>
    <t>Etapa 1 B-Parq. T-11</t>
  </si>
  <si>
    <t>Etapa 1 B-Parq. T-12</t>
  </si>
  <si>
    <t>Ventas Con Parq. Et 1B-T-5</t>
  </si>
  <si>
    <t>Ventas Con Parq. Et 1B-T-6</t>
  </si>
  <si>
    <t>Ventas Con Parq. Et 1B-T-11</t>
  </si>
  <si>
    <t>Ventas Con Parq. Et 1B-T-12</t>
  </si>
  <si>
    <t>Total Ventas con Parqueaderos</t>
  </si>
  <si>
    <t>Et.1 A -Torre 1</t>
  </si>
  <si>
    <t>Et.1 A -Torre 2</t>
  </si>
  <si>
    <t>Et.1 A -Torre 3</t>
  </si>
  <si>
    <t>Et.1 A -Torre 4</t>
  </si>
  <si>
    <t>Et.1 A-Torre 13</t>
  </si>
  <si>
    <t>Et.1 A-Torre 14</t>
  </si>
  <si>
    <t>Et.1 B -Torre 5</t>
  </si>
  <si>
    <t>Et.1 B -Torre 6</t>
  </si>
  <si>
    <t>Et.1 B -Torre 11</t>
  </si>
  <si>
    <t>Et.1 B -Torre 12</t>
  </si>
  <si>
    <t>Et/T</t>
  </si>
  <si>
    <t>1A1</t>
  </si>
  <si>
    <t>1A2</t>
  </si>
  <si>
    <t>1A3</t>
  </si>
  <si>
    <t>1A4</t>
  </si>
  <si>
    <t>1B5</t>
  </si>
  <si>
    <t>1B6</t>
  </si>
  <si>
    <t>1B11</t>
  </si>
  <si>
    <t>1B12</t>
  </si>
  <si>
    <t>1A13</t>
  </si>
  <si>
    <t>1A14</t>
  </si>
  <si>
    <t>Torre 1A1</t>
  </si>
  <si>
    <t>Torre 1A2</t>
  </si>
  <si>
    <t>Torre 1A3</t>
  </si>
  <si>
    <t>Torre 1A4</t>
  </si>
  <si>
    <t>Torre 1B5</t>
  </si>
  <si>
    <t>Torre 1B6</t>
  </si>
  <si>
    <t>Torre 1B11</t>
  </si>
  <si>
    <t>Torre 1B12</t>
  </si>
  <si>
    <t>Torre 1A13</t>
  </si>
  <si>
    <t>Torre 1A14</t>
  </si>
  <si>
    <t>GOMEZ ESTRADA SARA</t>
  </si>
  <si>
    <t>DE LOS RIOS QUIÑONES JORGE ANDRES</t>
  </si>
  <si>
    <t>Apartamentos T- 14</t>
  </si>
  <si>
    <t>Apartamentos T-13</t>
  </si>
  <si>
    <t>GAVIRIA CORREA ANGELA MARIA</t>
  </si>
  <si>
    <t>Torre 1B7</t>
  </si>
  <si>
    <t>Aptos. T- 7</t>
  </si>
  <si>
    <t>Parq. Cub. T- 7</t>
  </si>
  <si>
    <t>Parq. Desc. T- 7</t>
  </si>
  <si>
    <t>Total Torre 7</t>
  </si>
  <si>
    <t>Total Aptos. T- 7</t>
  </si>
  <si>
    <t>Total Parq. T-7</t>
  </si>
  <si>
    <t>Torre 1B8</t>
  </si>
  <si>
    <t>Aptos. T-  8</t>
  </si>
  <si>
    <t>Parq. Cub. T-  8</t>
  </si>
  <si>
    <t>Parq. Desc. T-  8</t>
  </si>
  <si>
    <t>Total Torre 8</t>
  </si>
  <si>
    <t>Total Aptos. T- 8</t>
  </si>
  <si>
    <t>Total Parq. T-8</t>
  </si>
  <si>
    <t>Torre 1B9</t>
  </si>
  <si>
    <t>Aptos. T-  9</t>
  </si>
  <si>
    <t>Parq. Cub. T-  9</t>
  </si>
  <si>
    <t>Parq. Desc. T-  9</t>
  </si>
  <si>
    <t>Total Torre 9</t>
  </si>
  <si>
    <t>Total Aptos. T-9</t>
  </si>
  <si>
    <t>Total Parq. T-9</t>
  </si>
  <si>
    <t>Aptos. T-  10</t>
  </si>
  <si>
    <t>Parq. Cub. T-  10</t>
  </si>
  <si>
    <t>Parq. Desc. T-  10</t>
  </si>
  <si>
    <t>Total Torre 10</t>
  </si>
  <si>
    <t>Total Aptos. T-10</t>
  </si>
  <si>
    <t>Total Parq. T-10</t>
  </si>
  <si>
    <t>Apartamentos T- 7</t>
  </si>
  <si>
    <t>PARQUEADEROS T.7</t>
  </si>
  <si>
    <t>Total parq.Torre 7</t>
  </si>
  <si>
    <t>Total parq.Torre 6</t>
  </si>
  <si>
    <t>Total parq.Torre 5</t>
  </si>
  <si>
    <t>Total parq.Torre 2</t>
  </si>
  <si>
    <t>Torre 8</t>
  </si>
  <si>
    <t>PARQUEADEROS T.8</t>
  </si>
  <si>
    <t>Total parq.Torre 8</t>
  </si>
  <si>
    <t>Apartamentos T- 8</t>
  </si>
  <si>
    <t>Parq. Cub. T- 8</t>
  </si>
  <si>
    <t>Parq. Desc. T- 8</t>
  </si>
  <si>
    <t>Apartamentos T- 9</t>
  </si>
  <si>
    <t>Parq. Cub. T- 9</t>
  </si>
  <si>
    <t>Parq. Desc. T- 9</t>
  </si>
  <si>
    <t>Total parq.Torre 9</t>
  </si>
  <si>
    <t>Torre 9</t>
  </si>
  <si>
    <t>PARQUEADEROS T.9</t>
  </si>
  <si>
    <t>Torre 1B10</t>
  </si>
  <si>
    <t>Apartamentos T- 10</t>
  </si>
  <si>
    <t>Parq. Cub. T- 10</t>
  </si>
  <si>
    <t>Parq. Desc. T- 10</t>
  </si>
  <si>
    <t>Torre 10</t>
  </si>
  <si>
    <t>PARQUEADEROS T.10</t>
  </si>
  <si>
    <t>Torre 1C7</t>
  </si>
  <si>
    <t>Torre 1C8</t>
  </si>
  <si>
    <t>Torre 1C9</t>
  </si>
  <si>
    <t>Torre 1C10</t>
  </si>
  <si>
    <t>Ventas Con Parq. Et 1C-T-7</t>
  </si>
  <si>
    <t>Ventas Con Parq. Et 1C-T-8</t>
  </si>
  <si>
    <t>Ventas Con Parq. Et 1C-T-9</t>
  </si>
  <si>
    <t>Ventas Con Parq. Et 1C-T-10</t>
  </si>
  <si>
    <t>Etapa 1C-Parq. T-7</t>
  </si>
  <si>
    <t>Etapa 1 C-Parq. T-8</t>
  </si>
  <si>
    <t>Etapa 1C-Parq. T-9</t>
  </si>
  <si>
    <t>Etapa 1 C-Parq. T-10</t>
  </si>
  <si>
    <t>Etapa 1 C -Torre 7</t>
  </si>
  <si>
    <t>Etapa 1 C -Torre 8</t>
  </si>
  <si>
    <t>Etapa 1 C -Torre 9</t>
  </si>
  <si>
    <t>Etapa 1 C -Torre 10</t>
  </si>
  <si>
    <t>TOTAL TORRE 10</t>
  </si>
  <si>
    <t>ZULUAGA POSADA JOSE MARIA</t>
  </si>
  <si>
    <t>1B10</t>
  </si>
  <si>
    <t>Et.1 C -Torre 10</t>
  </si>
  <si>
    <t>Et.1 C -Torre 9</t>
  </si>
  <si>
    <t>Et.1 C -Torre 7</t>
  </si>
  <si>
    <t>Et.1 C -Torre 8</t>
  </si>
  <si>
    <t>TOTAL TORRE 9</t>
  </si>
  <si>
    <t>TOTAL TORRE 7</t>
  </si>
  <si>
    <t>TOTAL TORRE 8</t>
  </si>
  <si>
    <t>ARBELAEZ  RAMIREZ  CLARA EUGENIA  DEL SOCORRO</t>
  </si>
  <si>
    <t>OSORIO POSADA VIRGELINA DEL SOCORRO</t>
  </si>
  <si>
    <t>MONTOYA GUZMAN SONIA MARGARITA</t>
  </si>
  <si>
    <t>OCHOA MORALES ALEJANDRO</t>
  </si>
  <si>
    <t>RESTREPO JARAMILLO DANIELA</t>
  </si>
  <si>
    <t>VELEZ GIRALDO GABRIEL MAURICIO DE SAN MODESTO</t>
  </si>
  <si>
    <t>RESTREPO  PEREZ MARTA ELENA</t>
  </si>
  <si>
    <t>BETANCUR  MESA  JUANITA</t>
  </si>
  <si>
    <t>IDARRAGA MARTINEZ MANUEL TIBERIO</t>
  </si>
  <si>
    <t>BOTERO ARANGO JOSE FERNANDO</t>
  </si>
  <si>
    <t>RICO MARTINEZ ADRIANA PATRICIA</t>
  </si>
  <si>
    <t>BARRETO MUÑOZ MONICA</t>
  </si>
  <si>
    <t>ARISTIZABAL LONDOÑO ALICIA  TATYANA</t>
  </si>
  <si>
    <t>WANG WOODWORTH GABRIELA CELESTE</t>
  </si>
  <si>
    <t>RODRIGUEZ MEJIA RAFAEL</t>
  </si>
  <si>
    <t>WHITE CASTILLO TOMAS</t>
  </si>
  <si>
    <t>TORO DE VANEGAS SOR MARIA DEL SOCORRO</t>
  </si>
  <si>
    <t>GALLEGO ZULUAGA LUZ CRISTINA</t>
  </si>
  <si>
    <t>RUEDA VASCO CECILIA AMPARO</t>
  </si>
  <si>
    <t>TORRES QUIÑONES ANA GLADYS</t>
  </si>
  <si>
    <t>LOPEZ PEREZ JUAN DIEGO</t>
  </si>
  <si>
    <t>CORDOVEZ SHAW ANA LORENA</t>
  </si>
  <si>
    <t>RUIZ SOLANO MARCELY INDIRA</t>
  </si>
  <si>
    <t>PIZARRO ARTEAGA JAIME HUMBERTO</t>
  </si>
  <si>
    <t>CUERVO ARANGO NICOLAS</t>
  </si>
  <si>
    <t>Reformas Torre 13</t>
  </si>
  <si>
    <t>Reformas Torre 14</t>
  </si>
  <si>
    <t>GAVIRIA GIL MARIA VIRGINIA</t>
  </si>
  <si>
    <t>Reformas Torre 4</t>
  </si>
  <si>
    <t>RODRIGUEZ LONDOÑO MARTHA LUCIA</t>
  </si>
  <si>
    <t>ESTRADA ESTRADA SANTIAGO</t>
  </si>
  <si>
    <t>JARAMILLO MUÑOZ ANA LIGIA</t>
  </si>
  <si>
    <t>Reformas Torre 5</t>
  </si>
  <si>
    <t>GIRALDO LOPEZ CARLOS ALBERTO</t>
  </si>
  <si>
    <t>RESTREPO REYES MIGUEL</t>
  </si>
  <si>
    <t>POSADA HURTADO OLGA ELENA</t>
  </si>
  <si>
    <t>Reformas Torre 12</t>
  </si>
  <si>
    <t>Reformas Torre 6</t>
  </si>
  <si>
    <t>Ventas+Parq.+Reformas Et 1A-T-1</t>
  </si>
  <si>
    <t>Ventas+Parq.+Reformas Et 1A-T-2</t>
  </si>
  <si>
    <t>Ventas+Parq.+Reformas Et 1A-T-3</t>
  </si>
  <si>
    <t>Ventas+Parq.+Reformas Et 1A-T-4</t>
  </si>
  <si>
    <t>Ventas+Parq.+Reformas Et 1A-T-13</t>
  </si>
  <si>
    <t>Ventas+Parq.+Reformas Et 1A-T-14</t>
  </si>
  <si>
    <t>Ventas+Parq.+Reformas Et 1B-T-5</t>
  </si>
  <si>
    <t>Ventas+Parq.+Reformas Et 1B-T-6</t>
  </si>
  <si>
    <t>Ventas+Parq.+Reformas Et 1B-T-11</t>
  </si>
  <si>
    <t>Ventas+Parq.+Reformas Et 1B-T-12</t>
  </si>
  <si>
    <t>Subtotal Etapa 1A</t>
  </si>
  <si>
    <t>Subtotal Etapa 1B</t>
  </si>
  <si>
    <t>Ventas+Parq.+Reformas Et 1C-T-7</t>
  </si>
  <si>
    <t>Ventas+Parq.+Reformas Et 1C-T-8</t>
  </si>
  <si>
    <t>Ventas+Parq.+Reformas Et 1C-T-9</t>
  </si>
  <si>
    <t>Ventas+Parq.+Reformas Et 1C-T-10</t>
  </si>
  <si>
    <t>Subtotal Etapa 1C</t>
  </si>
  <si>
    <t>Reformas Torre 7</t>
  </si>
  <si>
    <t>Reformas Torre 8</t>
  </si>
  <si>
    <t>Reformas Torre 9</t>
  </si>
  <si>
    <t>Reformas Torre 10</t>
  </si>
  <si>
    <t>Reformas Torre 11</t>
  </si>
  <si>
    <t>Total Ventas+Parq.+Reformas</t>
  </si>
  <si>
    <t>MENA HURTADO ALVARO</t>
  </si>
  <si>
    <t>CLIFFORD ANDREW JAMISON</t>
  </si>
  <si>
    <t>MARULANDA CORREA MARCELA ANDREA</t>
  </si>
  <si>
    <t>GUTIERREZ ANGEL ALVARO</t>
  </si>
  <si>
    <t>PANESSO URIBE MARIA ADELAIDA</t>
  </si>
  <si>
    <t>ARANGO RESTREPO MARIA VICTORIA</t>
  </si>
  <si>
    <t>Mayor Vr. Recibido</t>
  </si>
  <si>
    <t>APT-T1-0101</t>
  </si>
  <si>
    <t>APT-T1-0102</t>
  </si>
  <si>
    <t>APT-T1-0103</t>
  </si>
  <si>
    <t>APT-T1-0104</t>
  </si>
  <si>
    <t>APT-T1-0201</t>
  </si>
  <si>
    <t>APT-T1-0203</t>
  </si>
  <si>
    <t>APT-T1-0204</t>
  </si>
  <si>
    <t>APT-T1-0301</t>
  </si>
  <si>
    <t>APT-T1-0302</t>
  </si>
  <si>
    <t>APT-T1-0303</t>
  </si>
  <si>
    <t>APT-T1-0304</t>
  </si>
  <si>
    <t>APT-T1-0401</t>
  </si>
  <si>
    <t>APT-T1-0402</t>
  </si>
  <si>
    <t>APT-T1-0403</t>
  </si>
  <si>
    <t>APT-T1-0404</t>
  </si>
  <si>
    <t>APT-T1-0501</t>
  </si>
  <si>
    <t>APT-T1-0502</t>
  </si>
  <si>
    <t>APT-T1-0503</t>
  </si>
  <si>
    <t>APT-T1-0504</t>
  </si>
  <si>
    <t>APT-T2-0105</t>
  </si>
  <si>
    <t>APT-T2-0106</t>
  </si>
  <si>
    <t>APT-T2-0107</t>
  </si>
  <si>
    <t>APT-T2-0108</t>
  </si>
  <si>
    <t>APT-T2-0205</t>
  </si>
  <si>
    <t>APT-T2-0206</t>
  </si>
  <si>
    <t>APT-T2-0207</t>
  </si>
  <si>
    <t>APT-T2-0208</t>
  </si>
  <si>
    <t>APT-T2-0305</t>
  </si>
  <si>
    <t>APT-T2-0306</t>
  </si>
  <si>
    <t>APT-T2-0307</t>
  </si>
  <si>
    <t>APT-T2-0308</t>
  </si>
  <si>
    <t>APT-T2-0405</t>
  </si>
  <si>
    <t>APT-T2-0406</t>
  </si>
  <si>
    <t>APT-T2-0407</t>
  </si>
  <si>
    <t>APT-T2-0408</t>
  </si>
  <si>
    <t>APT-T2-0505</t>
  </si>
  <si>
    <t>APT-T2-0506</t>
  </si>
  <si>
    <t>APT-T2-0507</t>
  </si>
  <si>
    <t>APT-T2-0508</t>
  </si>
  <si>
    <t>APT-T3-0109</t>
  </si>
  <si>
    <t>APT-T3-0110</t>
  </si>
  <si>
    <t>APT-T3-0111</t>
  </si>
  <si>
    <t>APT-T3-0112</t>
  </si>
  <si>
    <t>APT-T3-0209</t>
  </si>
  <si>
    <t>APT-T3-0210</t>
  </si>
  <si>
    <t>APT-T3-0211</t>
  </si>
  <si>
    <t>APT-T3-0212</t>
  </si>
  <si>
    <t>APT-T3-0309</t>
  </si>
  <si>
    <t>FLOREZ TORO HECTOR ALEJANDRO</t>
  </si>
  <si>
    <t>APT-T3-0310</t>
  </si>
  <si>
    <t>APT-T3-0311</t>
  </si>
  <si>
    <t>APT-T3-0312</t>
  </si>
  <si>
    <t>APT-T3-0409</t>
  </si>
  <si>
    <t>APT-T3-0410</t>
  </si>
  <si>
    <t>APT-T3-0411</t>
  </si>
  <si>
    <t>APT-T3-0412</t>
  </si>
  <si>
    <t>APT-T3-0509</t>
  </si>
  <si>
    <t>APT-T3-0510</t>
  </si>
  <si>
    <t>APT-T3-0512</t>
  </si>
  <si>
    <t>APT-T4-0113</t>
  </si>
  <si>
    <t>GUPALO S.A.S</t>
  </si>
  <si>
    <t>APT-T4-0114</t>
  </si>
  <si>
    <t>APT-T4-0115</t>
  </si>
  <si>
    <t>APT-T4-0116</t>
  </si>
  <si>
    <t>APT-T4-0117</t>
  </si>
  <si>
    <t>APT-T4-0118</t>
  </si>
  <si>
    <t>APT-T4-0213</t>
  </si>
  <si>
    <t>APT-T4-0214</t>
  </si>
  <si>
    <t>APT-T4-0215</t>
  </si>
  <si>
    <t>APT-T4-0216</t>
  </si>
  <si>
    <t>APT-T4-0217</t>
  </si>
  <si>
    <t>APT-T4-0218</t>
  </si>
  <si>
    <t>APT-T4-0313</t>
  </si>
  <si>
    <t>APT-T4-0314</t>
  </si>
  <si>
    <t>APT-T4-0315</t>
  </si>
  <si>
    <t>APT-T4-0316</t>
  </si>
  <si>
    <t>APT-T4-0317</t>
  </si>
  <si>
    <t>APT-T4-0318</t>
  </si>
  <si>
    <t>APT-T4-0413</t>
  </si>
  <si>
    <t>APT-T4-0414</t>
  </si>
  <si>
    <t>APT-T4-0415</t>
  </si>
  <si>
    <t>APT-T4-0416</t>
  </si>
  <si>
    <t>APT-T4-0417</t>
  </si>
  <si>
    <t>APT-T4-0418</t>
  </si>
  <si>
    <t>APT-T4-0513</t>
  </si>
  <si>
    <t>APT-T4-0514</t>
  </si>
  <si>
    <t>APT-T4-0515</t>
  </si>
  <si>
    <t>APT-T4-0517</t>
  </si>
  <si>
    <t>APT-T4-0518</t>
  </si>
  <si>
    <t>APT-T5-0121</t>
  </si>
  <si>
    <t>APT-T5-0122</t>
  </si>
  <si>
    <t>APT-T5-0220</t>
  </si>
  <si>
    <t>APT-T5-0221</t>
  </si>
  <si>
    <t>APT-T5-0319</t>
  </si>
  <si>
    <t>APT-T5-0320</t>
  </si>
  <si>
    <t>APT-T5-0420</t>
  </si>
  <si>
    <t>APT-T5-0421</t>
  </si>
  <si>
    <t>APT-T5-0422</t>
  </si>
  <si>
    <t>APT-T5-0519</t>
  </si>
  <si>
    <t>APT-T5-0520</t>
  </si>
  <si>
    <t>APT-T5-0521</t>
  </si>
  <si>
    <t>APT-T5-0522</t>
  </si>
  <si>
    <t>APT-T6-0126</t>
  </si>
  <si>
    <t>APT-T6-0224</t>
  </si>
  <si>
    <t>APT-T6-0323</t>
  </si>
  <si>
    <t>APT-T6-0324</t>
  </si>
  <si>
    <t>APT-T6-0325</t>
  </si>
  <si>
    <t>APT-T6-0326</t>
  </si>
  <si>
    <t>APT-T6-0423</t>
  </si>
  <si>
    <t>APT-T6-0424</t>
  </si>
  <si>
    <t>APT-T6-0425</t>
  </si>
  <si>
    <t>APT-T6-0426</t>
  </si>
  <si>
    <t>APT-T6-0523</t>
  </si>
  <si>
    <t>APT-T6-0525</t>
  </si>
  <si>
    <t>APT-T6-0526</t>
  </si>
  <si>
    <t>APT-T7-0130</t>
  </si>
  <si>
    <t>APT-T7-0229</t>
  </si>
  <si>
    <t>APT-T7-0330</t>
  </si>
  <si>
    <t>APT-T7-0429</t>
  </si>
  <si>
    <t>APT-T7-0430</t>
  </si>
  <si>
    <t>APT-T7-0527</t>
  </si>
  <si>
    <t>APT-T7-0528</t>
  </si>
  <si>
    <t>APT-T7-0529</t>
  </si>
  <si>
    <t>APT-T7-0530</t>
  </si>
  <si>
    <t>APT-T8-0533</t>
  </si>
  <si>
    <t>APT-T8-0535</t>
  </si>
  <si>
    <t>MAZO PALACIO DAVID ALEJANDRO</t>
  </si>
  <si>
    <t>APT-T9-0440</t>
  </si>
  <si>
    <t>LOPEZ BERNAL LAURA ELENA</t>
  </si>
  <si>
    <t>APT-T10-0441</t>
  </si>
  <si>
    <t>APT-T10-0442</t>
  </si>
  <si>
    <t>APT-T10-0541</t>
  </si>
  <si>
    <t>APT-T11-0145</t>
  </si>
  <si>
    <t>APT-T11-0146</t>
  </si>
  <si>
    <t>APT-T11-0345</t>
  </si>
  <si>
    <t>APT-T11-0445</t>
  </si>
  <si>
    <t>APT-T11-0446</t>
  </si>
  <si>
    <t>APT-T11-0545</t>
  </si>
  <si>
    <t>APT-T11-0546</t>
  </si>
  <si>
    <t>APT-T12-0150</t>
  </si>
  <si>
    <t>APT-T12-0349</t>
  </si>
  <si>
    <t>APT-T12-0449</t>
  </si>
  <si>
    <t>APT-T12-0450</t>
  </si>
  <si>
    <t>APT-T12-0549</t>
  </si>
  <si>
    <t>APT-T12-0550</t>
  </si>
  <si>
    <t>APT-T13-0153</t>
  </si>
  <si>
    <t>APT-T13-0154</t>
  </si>
  <si>
    <t>APT-T13-0253</t>
  </si>
  <si>
    <t>APT-T13-0254</t>
  </si>
  <si>
    <t>APT-T13-0353</t>
  </si>
  <si>
    <t>APT-T13-0354</t>
  </si>
  <si>
    <t>APT-T13-0453</t>
  </si>
  <si>
    <t>APT-T13-0454</t>
  </si>
  <si>
    <t>APT-T13-0553</t>
  </si>
  <si>
    <t>APT-T13-0554</t>
  </si>
  <si>
    <t>APT-T14-0157</t>
  </si>
  <si>
    <t>APT-T14-0158</t>
  </si>
  <si>
    <t>APT-T14-0257</t>
  </si>
  <si>
    <t>APT-T14-0258</t>
  </si>
  <si>
    <t>APT-T14-0357</t>
  </si>
  <si>
    <t>APT-T14-0358</t>
  </si>
  <si>
    <t>APT-T14-0457</t>
  </si>
  <si>
    <t>APT-T14-0458</t>
  </si>
  <si>
    <t>APT-T14-0557</t>
  </si>
  <si>
    <t>APT-T14-0558</t>
  </si>
  <si>
    <t> T1-0202</t>
  </si>
  <si>
    <t> T1-0101</t>
  </si>
  <si>
    <t> T1-0102</t>
  </si>
  <si>
    <t> T1-0103</t>
  </si>
  <si>
    <t> T1-0104</t>
  </si>
  <si>
    <t> T1-0201</t>
  </si>
  <si>
    <t> T1-0203</t>
  </si>
  <si>
    <t> T1-0204</t>
  </si>
  <si>
    <t> T1-0301</t>
  </si>
  <si>
    <t> T1-0302</t>
  </si>
  <si>
    <t> T1-0303</t>
  </si>
  <si>
    <t> T1-0304</t>
  </si>
  <si>
    <t> T1-0401</t>
  </si>
  <si>
    <t> T1-0402</t>
  </si>
  <si>
    <t> T1-0403</t>
  </si>
  <si>
    <t> T1-0404</t>
  </si>
  <si>
    <t> T1-0501</t>
  </si>
  <si>
    <t> T1-0502</t>
  </si>
  <si>
    <t> T1-0503</t>
  </si>
  <si>
    <t> T1-0504</t>
  </si>
  <si>
    <t> T2-0105</t>
  </si>
  <si>
    <t> T2-0106</t>
  </si>
  <si>
    <t> T2-0107</t>
  </si>
  <si>
    <t> T2-0108</t>
  </si>
  <si>
    <t> T2-0205</t>
  </si>
  <si>
    <t> T2-0206</t>
  </si>
  <si>
    <t> T2-0207</t>
  </si>
  <si>
    <t> T2-0208</t>
  </si>
  <si>
    <t> T2-0305</t>
  </si>
  <si>
    <t> T2-0306</t>
  </si>
  <si>
    <t> T2-0307</t>
  </si>
  <si>
    <t> T2-0308</t>
  </si>
  <si>
    <t> T2-0405</t>
  </si>
  <si>
    <t> T2-0406</t>
  </si>
  <si>
    <t> T2-0407</t>
  </si>
  <si>
    <t> T2-0408</t>
  </si>
  <si>
    <t> T2-0505</t>
  </si>
  <si>
    <t> T2-0506</t>
  </si>
  <si>
    <t> T2-0507</t>
  </si>
  <si>
    <t> T2-0508</t>
  </si>
  <si>
    <t> T3-0109</t>
  </si>
  <si>
    <t> T3-0110</t>
  </si>
  <si>
    <t> T3-0111</t>
  </si>
  <si>
    <t> T3-0112</t>
  </si>
  <si>
    <t> T3-0209</t>
  </si>
  <si>
    <t> T3-0210</t>
  </si>
  <si>
    <t> T3-0211</t>
  </si>
  <si>
    <t> T3-0212</t>
  </si>
  <si>
    <t> T3-0309</t>
  </si>
  <si>
    <t> T3-0310</t>
  </si>
  <si>
    <t> T3-0311</t>
  </si>
  <si>
    <t> T3-0312</t>
  </si>
  <si>
    <t> T3-0409</t>
  </si>
  <si>
    <t> T3-0410</t>
  </si>
  <si>
    <t> T3-0411</t>
  </si>
  <si>
    <t> T3-0412</t>
  </si>
  <si>
    <t> T3-0509</t>
  </si>
  <si>
    <t> T3-0510</t>
  </si>
  <si>
    <t> T3-0511</t>
  </si>
  <si>
    <t> T3-0512</t>
  </si>
  <si>
    <t> T4-0113</t>
  </si>
  <si>
    <t> T4-0114</t>
  </si>
  <si>
    <t> T4-0115</t>
  </si>
  <si>
    <t> T4-0116</t>
  </si>
  <si>
    <t> T4-0117</t>
  </si>
  <si>
    <t> T4-0118</t>
  </si>
  <si>
    <t> T4-0213</t>
  </si>
  <si>
    <t> T4-0214</t>
  </si>
  <si>
    <t> T4-0215</t>
  </si>
  <si>
    <t> T4-0216</t>
  </si>
  <si>
    <t> T4-0217</t>
  </si>
  <si>
    <t> T4-0218</t>
  </si>
  <si>
    <t> T4-0313</t>
  </si>
  <si>
    <t> T4-0314</t>
  </si>
  <si>
    <t> T4-0315</t>
  </si>
  <si>
    <t> T4-0316</t>
  </si>
  <si>
    <t> T4-0317</t>
  </si>
  <si>
    <t> T4-0318</t>
  </si>
  <si>
    <t> T4-0413</t>
  </si>
  <si>
    <t> T4-0414</t>
  </si>
  <si>
    <t> T4-0415</t>
  </si>
  <si>
    <t> T4-0416</t>
  </si>
  <si>
    <t> T4-0417</t>
  </si>
  <si>
    <t> T4-0418</t>
  </si>
  <si>
    <t> T4-0513</t>
  </si>
  <si>
    <t> T4-0514</t>
  </si>
  <si>
    <t> T4-0515</t>
  </si>
  <si>
    <t> T4-0516</t>
  </si>
  <si>
    <t> T4-0517</t>
  </si>
  <si>
    <t> T4-0518</t>
  </si>
  <si>
    <t> T5-0119</t>
  </si>
  <si>
    <t> T5-0120</t>
  </si>
  <si>
    <t> T5-0222</t>
  </si>
  <si>
    <t> T5-0321</t>
  </si>
  <si>
    <t> T5-0322</t>
  </si>
  <si>
    <t> T5-0419</t>
  </si>
  <si>
    <t> T5-0121</t>
  </si>
  <si>
    <t> T5-0122</t>
  </si>
  <si>
    <t> T5-0219</t>
  </si>
  <si>
    <t> T5-0220</t>
  </si>
  <si>
    <t> T5-0221</t>
  </si>
  <si>
    <t> T5-0319</t>
  </si>
  <si>
    <t> T5-0320</t>
  </si>
  <si>
    <t> T5-0420</t>
  </si>
  <si>
    <t> T5-0421</t>
  </si>
  <si>
    <t> T5-0422</t>
  </si>
  <si>
    <t> T5-0519</t>
  </si>
  <si>
    <t> T5-0520</t>
  </si>
  <si>
    <t> T5-0521</t>
  </si>
  <si>
    <t> T5-0522</t>
  </si>
  <si>
    <t> T6-0123</t>
  </si>
  <si>
    <t> T6-0124</t>
  </si>
  <si>
    <t> T6-0125</t>
  </si>
  <si>
    <t> T6-0223</t>
  </si>
  <si>
    <t> T6-0225</t>
  </si>
  <si>
    <t> T6-0226</t>
  </si>
  <si>
    <t> T6-0126</t>
  </si>
  <si>
    <t> T6-0224</t>
  </si>
  <si>
    <t> T6-0323</t>
  </si>
  <si>
    <t> T6-0324</t>
  </si>
  <si>
    <t> T6-0325</t>
  </si>
  <si>
    <t> T6-0326</t>
  </si>
  <si>
    <t> T6-0423</t>
  </si>
  <si>
    <t> T6-0424</t>
  </si>
  <si>
    <t> T6-0425</t>
  </si>
  <si>
    <t> T6-0426</t>
  </si>
  <si>
    <t> T6-0523</t>
  </si>
  <si>
    <t> T6-0524</t>
  </si>
  <si>
    <t> T6-0525</t>
  </si>
  <si>
    <t> T6-0526</t>
  </si>
  <si>
    <t> T7-0127</t>
  </si>
  <si>
    <t> T7-0128</t>
  </si>
  <si>
    <t> T7-0129</t>
  </si>
  <si>
    <t> T7-0227</t>
  </si>
  <si>
    <t> T7-0228</t>
  </si>
  <si>
    <t> T7-0230</t>
  </si>
  <si>
    <t> T7-0327</t>
  </si>
  <si>
    <t> T7-0328</t>
  </si>
  <si>
    <t> T7-0427</t>
  </si>
  <si>
    <t> T7-0428</t>
  </si>
  <si>
    <t> T7-0130</t>
  </si>
  <si>
    <t> T7-0229</t>
  </si>
  <si>
    <t> T7-0329</t>
  </si>
  <si>
    <t> T7-0330</t>
  </si>
  <si>
    <t> T7-0429</t>
  </si>
  <si>
    <t> T7-0430</t>
  </si>
  <si>
    <t> T7-0527</t>
  </si>
  <si>
    <t> T7-0528</t>
  </si>
  <si>
    <t> T7-0529</t>
  </si>
  <si>
    <t> T7-0530</t>
  </si>
  <si>
    <t> 7-PSU-99202</t>
  </si>
  <si>
    <t> 7-PSU-99203</t>
  </si>
  <si>
    <t> 7-PSU-99204</t>
  </si>
  <si>
    <t> 7-PSU-99206</t>
  </si>
  <si>
    <t> 7-PSU-99211</t>
  </si>
  <si>
    <t> 7-PSU-99213</t>
  </si>
  <si>
    <t> 7-PSU-99200</t>
  </si>
  <si>
    <t> 7-PSU-99201</t>
  </si>
  <si>
    <t> 7-PSU-99205</t>
  </si>
  <si>
    <t> 7-PSU-99207</t>
  </si>
  <si>
    <t> 7-PSU-99208</t>
  </si>
  <si>
    <t> 7-PSU-99209</t>
  </si>
  <si>
    <t> 7-PSU-99210</t>
  </si>
  <si>
    <t> 7-PSU-99212</t>
  </si>
  <si>
    <t> 7-PSU-99214</t>
  </si>
  <si>
    <t> T8- 0131</t>
  </si>
  <si>
    <t> T8-0132</t>
  </si>
  <si>
    <t> T8-0133</t>
  </si>
  <si>
    <t> T8-0135</t>
  </si>
  <si>
    <t> T8-0136</t>
  </si>
  <si>
    <t> T8-0231</t>
  </si>
  <si>
    <t> T8-0232</t>
  </si>
  <si>
    <t> T8-0233</t>
  </si>
  <si>
    <t> T8-0234</t>
  </si>
  <si>
    <t> T8-0235</t>
  </si>
  <si>
    <t> T8-0236</t>
  </si>
  <si>
    <t> T8-0331</t>
  </si>
  <si>
    <t> T8-0332</t>
  </si>
  <si>
    <t> T8-0333</t>
  </si>
  <si>
    <t> T8-0334</t>
  </si>
  <si>
    <t> T8-0335</t>
  </si>
  <si>
    <t> T8-0336</t>
  </si>
  <si>
    <t> T8-0431</t>
  </si>
  <si>
    <t> T8-0432</t>
  </si>
  <si>
    <t> T8-0433</t>
  </si>
  <si>
    <t> T8-0434</t>
  </si>
  <si>
    <t> T8-0435</t>
  </si>
  <si>
    <t> T8-0531</t>
  </si>
  <si>
    <t> T8-0534</t>
  </si>
  <si>
    <t> T8-0536</t>
  </si>
  <si>
    <t> T8-0134</t>
  </si>
  <si>
    <t> T8-0436</t>
  </si>
  <si>
    <t> T8-0532</t>
  </si>
  <si>
    <t> T8-0533</t>
  </si>
  <si>
    <t> T8-0535</t>
  </si>
  <si>
    <t> 8- PSU-99229</t>
  </si>
  <si>
    <t> 8-PSU-99230</t>
  </si>
  <si>
    <t> 8-PSU-99232</t>
  </si>
  <si>
    <t> 8-PSU-99234</t>
  </si>
  <si>
    <t> 8-PSU-99235</t>
  </si>
  <si>
    <t> 8-PSU-99236</t>
  </si>
  <si>
    <t> 8-PSU-99240</t>
  </si>
  <si>
    <t> 8-PSU-99241</t>
  </si>
  <si>
    <t> 8-PSU-99242</t>
  </si>
  <si>
    <t> 8-PSU-99243</t>
  </si>
  <si>
    <t> 8-PSU-99244</t>
  </si>
  <si>
    <t> 8-PSU-99245</t>
  </si>
  <si>
    <t> 8-PSU-99246</t>
  </si>
  <si>
    <t> 8-PSU-99247</t>
  </si>
  <si>
    <t> 8-PSU-99248</t>
  </si>
  <si>
    <t> 8-PSU-99249</t>
  </si>
  <si>
    <t> 8-PSU-99250</t>
  </si>
  <si>
    <t> 8-PSU-99251</t>
  </si>
  <si>
    <t> 8-PSU-99252</t>
  </si>
  <si>
    <t> 8-PSU-99253</t>
  </si>
  <si>
    <t> 8-PSU-99254</t>
  </si>
  <si>
    <t> 8-PSU-99255</t>
  </si>
  <si>
    <t> 8-PSU-99256</t>
  </si>
  <si>
    <t> 8-PSU-99257</t>
  </si>
  <si>
    <t> 8-PSU-99231</t>
  </si>
  <si>
    <t> 8-PSU-99233</t>
  </si>
  <si>
    <t> 8-PSU-99237</t>
  </si>
  <si>
    <t> 8-PSU-99238</t>
  </si>
  <si>
    <t> 8-PSU-99239</t>
  </si>
  <si>
    <t> T9-0138</t>
  </si>
  <si>
    <t> T9-0139</t>
  </si>
  <si>
    <t> T9-0140</t>
  </si>
  <si>
    <t> T9-0239</t>
  </si>
  <si>
    <t> T9-0240</t>
  </si>
  <si>
    <t> T9-0340</t>
  </si>
  <si>
    <t> T9-0540</t>
  </si>
  <si>
    <t> T9-0337</t>
  </si>
  <si>
    <t> T9-0437</t>
  </si>
  <si>
    <t> T9-0440</t>
  </si>
  <si>
    <t> T9-0537</t>
  </si>
  <si>
    <t> 9-PSU-99221</t>
  </si>
  <si>
    <t> 9-PSU-99224</t>
  </si>
  <si>
    <t> T10-0441</t>
  </si>
  <si>
    <t> T10-0442</t>
  </si>
  <si>
    <t> T10-0541</t>
  </si>
  <si>
    <t> 10- DLU-99288</t>
  </si>
  <si>
    <t> 10-DLU-99290</t>
  </si>
  <si>
    <t> 10-DLU-99295</t>
  </si>
  <si>
    <t> 10-PSU-99280</t>
  </si>
  <si>
    <t> 10-PSU-99282</t>
  </si>
  <si>
    <t> 10-PSU-99285</t>
  </si>
  <si>
    <t> 10-PSU-99287</t>
  </si>
  <si>
    <t> 10-DLU-99291</t>
  </si>
  <si>
    <t> 10-DLU-99292</t>
  </si>
  <si>
    <t> 10-DLU-99293</t>
  </si>
  <si>
    <t> 10-DLU-99294</t>
  </si>
  <si>
    <t> 10-DLU-99296</t>
  </si>
  <si>
    <t> 10-DLU-99297</t>
  </si>
  <si>
    <t> 10-PSU-99278</t>
  </si>
  <si>
    <t> T11-0246</t>
  </si>
  <si>
    <t> T11-0346</t>
  </si>
  <si>
    <t> T11-0145</t>
  </si>
  <si>
    <t> T11-0146</t>
  </si>
  <si>
    <t> T11-0245</t>
  </si>
  <si>
    <t> T11-0345</t>
  </si>
  <si>
    <t> T11-0445</t>
  </si>
  <si>
    <t> T11-0446</t>
  </si>
  <si>
    <t> T11-0545</t>
  </si>
  <si>
    <t> T11-0546</t>
  </si>
  <si>
    <t> T12-0250</t>
  </si>
  <si>
    <t> T12-0350</t>
  </si>
  <si>
    <t> T12-0150</t>
  </si>
  <si>
    <t> T12-0349</t>
  </si>
  <si>
    <t> T12-0449</t>
  </si>
  <si>
    <t> T12-0450</t>
  </si>
  <si>
    <t> T12-0549</t>
  </si>
  <si>
    <t> T12-0550</t>
  </si>
  <si>
    <t> T13-0153</t>
  </si>
  <si>
    <t> T13-0154</t>
  </si>
  <si>
    <t> T13-0253</t>
  </si>
  <si>
    <t> T13-0254</t>
  </si>
  <si>
    <t> T13-0353</t>
  </si>
  <si>
    <t> T13-0354</t>
  </si>
  <si>
    <t> T13-0453</t>
  </si>
  <si>
    <t> T13-0454</t>
  </si>
  <si>
    <t> T13-0553</t>
  </si>
  <si>
    <t> T13-0554</t>
  </si>
  <si>
    <t> T14-0157</t>
  </si>
  <si>
    <t> T14-0158</t>
  </si>
  <si>
    <t> T14-0257</t>
  </si>
  <si>
    <t> T14-0258</t>
  </si>
  <si>
    <t> T14-0357</t>
  </si>
  <si>
    <t> T14-0358</t>
  </si>
  <si>
    <t> T14-0457</t>
  </si>
  <si>
    <t> T14-0458</t>
  </si>
  <si>
    <t> T14-0557</t>
  </si>
  <si>
    <t> T14-0558</t>
  </si>
  <si>
    <t>MARULANDA GOMEZ LUIS IVAN</t>
  </si>
  <si>
    <t>VILLEGAS BATEMAN SANTIAGO</t>
  </si>
  <si>
    <t>APT-T8-0135</t>
  </si>
  <si>
    <t>GRISALES MARTINEZ NATALIA</t>
  </si>
  <si>
    <t>APT-T8-0435</t>
  </si>
  <si>
    <t>APT-T8-0534</t>
  </si>
  <si>
    <t>APT-T9-0239</t>
  </si>
  <si>
    <t>ROJAS ARBOLEDA ANDRES FELIPE</t>
  </si>
  <si>
    <t>APT-T9-0338</t>
  </si>
  <si>
    <t>APT-T9-0339</t>
  </si>
  <si>
    <t>APT-T9-0438</t>
  </si>
  <si>
    <t>APT-T9-0439</t>
  </si>
  <si>
    <t>APT-T9-0539</t>
  </si>
  <si>
    <t>APT-T10-0142</t>
  </si>
  <si>
    <t>APT-T10-0243</t>
  </si>
  <si>
    <t>APT-T10-0342</t>
  </si>
  <si>
    <t>APT-T10-0443</t>
  </si>
  <si>
    <t>APT-T10-0444</t>
  </si>
  <si>
    <t>APT-T10-0542</t>
  </si>
  <si>
    <t>APT-T10-0543</t>
  </si>
  <si>
    <t>APT-T11-0147</t>
  </si>
  <si>
    <t>APT-T11-0148</t>
  </si>
  <si>
    <t>APT-T11-0246</t>
  </si>
  <si>
    <t>APT-T11-0247</t>
  </si>
  <si>
    <t>APT-T11-0346</t>
  </si>
  <si>
    <t>APT-T11-0347</t>
  </si>
  <si>
    <t>APT-T11-0447</t>
  </si>
  <si>
    <t>APT-T11-0448</t>
  </si>
  <si>
    <t>APT-T11-0547</t>
  </si>
  <si>
    <t>APT-T11-0548</t>
  </si>
  <si>
    <t>APT-T12- 0149</t>
  </si>
  <si>
    <t>APT-T12-0151</t>
  </si>
  <si>
    <t>APT-T12-0152</t>
  </si>
  <si>
    <t>APT-T12-0250</t>
  </si>
  <si>
    <t>APT-T12-0251</t>
  </si>
  <si>
    <t>APT-T12-0350</t>
  </si>
  <si>
    <t>APT-T12-0351</t>
  </si>
  <si>
    <t>APT-T12-0451</t>
  </si>
  <si>
    <t>APT-T12-0452</t>
  </si>
  <si>
    <t>APT-T12-0551</t>
  </si>
  <si>
    <t>APT-T12-0552</t>
  </si>
  <si>
    <t>APT-T13-0155</t>
  </si>
  <si>
    <t>APT-T13-0156</t>
  </si>
  <si>
    <t>APT-T13-0255</t>
  </si>
  <si>
    <t>APT-T13-0256</t>
  </si>
  <si>
    <t>APT-T13-0355</t>
  </si>
  <si>
    <t>APT-T13-0356</t>
  </si>
  <si>
    <t>APT-T13-0455</t>
  </si>
  <si>
    <t>APT-T13-0456</t>
  </si>
  <si>
    <t>APT-T13-0555</t>
  </si>
  <si>
    <t>APT-T13-0556</t>
  </si>
  <si>
    <t>APT-T14-0159</t>
  </si>
  <si>
    <t>APT-T14-0160</t>
  </si>
  <si>
    <t>APT-T14-0259</t>
  </si>
  <si>
    <t>APT-T14-0260</t>
  </si>
  <si>
    <t>APT-T14-0359</t>
  </si>
  <si>
    <t>APT-T14-0360</t>
  </si>
  <si>
    <t>APT-T14-0459</t>
  </si>
  <si>
    <t>APT-T14-0460</t>
  </si>
  <si>
    <t>APT-T14-0559</t>
  </si>
  <si>
    <t>APT-T14-0560</t>
  </si>
  <si>
    <t> T9-0237</t>
  </si>
  <si>
    <t> T9-0238</t>
  </si>
  <si>
    <t> T9-0338</t>
  </si>
  <si>
    <t> T9-0339</t>
  </si>
  <si>
    <t> T9-0438</t>
  </si>
  <si>
    <t> T9-0439</t>
  </si>
  <si>
    <t> T9-0538</t>
  </si>
  <si>
    <t> T9-0539</t>
  </si>
  <si>
    <t> T10-0142</t>
  </si>
  <si>
    <t> T10-0143</t>
  </si>
  <si>
    <t> T10-0243</t>
  </si>
  <si>
    <t> T10-0342</t>
  </si>
  <si>
    <t> T10-0443</t>
  </si>
  <si>
    <t> T10-0444</t>
  </si>
  <si>
    <t> T10-0542</t>
  </si>
  <si>
    <t> T10-0543</t>
  </si>
  <si>
    <t> T11-0248</t>
  </si>
  <si>
    <t> T11-0348</t>
  </si>
  <si>
    <t> T11-0147</t>
  </si>
  <si>
    <t> T11-0148</t>
  </si>
  <si>
    <t> T11-0247</t>
  </si>
  <si>
    <t> T11-0347</t>
  </si>
  <si>
    <t> T11-0447</t>
  </si>
  <si>
    <t> T11-0448</t>
  </si>
  <si>
    <t> T11-0547</t>
  </si>
  <si>
    <t> T11-0548</t>
  </si>
  <si>
    <t> T12- 0249</t>
  </si>
  <si>
    <t> T12-0252</t>
  </si>
  <si>
    <t> T12-0352</t>
  </si>
  <si>
    <t> T12- 0149</t>
  </si>
  <si>
    <t> T12-0151</t>
  </si>
  <si>
    <t> T12-0152</t>
  </si>
  <si>
    <t> T12-0251</t>
  </si>
  <si>
    <t> T12-0351</t>
  </si>
  <si>
    <t> T12-0451</t>
  </si>
  <si>
    <t> T12-0452</t>
  </si>
  <si>
    <t> T12-0551</t>
  </si>
  <si>
    <t> T12-0552</t>
  </si>
  <si>
    <t> T13-0155</t>
  </si>
  <si>
    <t> T13-0156</t>
  </si>
  <si>
    <t> T13-0255</t>
  </si>
  <si>
    <t> T13-0256</t>
  </si>
  <si>
    <t> T13-0355</t>
  </si>
  <si>
    <t> T13-0356</t>
  </si>
  <si>
    <t> T13-0455</t>
  </si>
  <si>
    <t> T13-0456</t>
  </si>
  <si>
    <t> T13-0555</t>
  </si>
  <si>
    <t> T13-0556</t>
  </si>
  <si>
    <t> T14-0159</t>
  </si>
  <si>
    <t> T14-0160</t>
  </si>
  <si>
    <t> T14-0259</t>
  </si>
  <si>
    <t> T14-0260</t>
  </si>
  <si>
    <t> T14-0359</t>
  </si>
  <si>
    <t> T14-0360</t>
  </si>
  <si>
    <t> T14-0459</t>
  </si>
  <si>
    <t> T14-0460</t>
  </si>
  <si>
    <t> T14-0559</t>
  </si>
  <si>
    <t> T14-0560</t>
  </si>
  <si>
    <t>APT-T8-0235</t>
  </si>
  <si>
    <t>ESCOBAR TOBON LILIANA DEL SOCORRO</t>
  </si>
  <si>
    <t>APT-T9-0139</t>
  </si>
  <si>
    <t>JARAMILLO VILLEGAS ANA MARIA</t>
  </si>
  <si>
    <t> 1-DL-99026</t>
  </si>
  <si>
    <t> 1-DL-99027</t>
  </si>
  <si>
    <t> 1-DL-99028</t>
  </si>
  <si>
    <t> 1-DL-99029</t>
  </si>
  <si>
    <t> 1-DL-99030</t>
  </si>
  <si>
    <t> 1-PS99016</t>
  </si>
  <si>
    <t> 1-PS-99032</t>
  </si>
  <si>
    <t> 1-PSU-99018</t>
  </si>
  <si>
    <t> 1-PSU-99019</t>
  </si>
  <si>
    <t> 1-PSU-99020</t>
  </si>
  <si>
    <t> 1-PSU-99021</t>
  </si>
  <si>
    <t> 1-PSU-99022</t>
  </si>
  <si>
    <t> 1-PSU-99023</t>
  </si>
  <si>
    <t> 1-PSU-99024</t>
  </si>
  <si>
    <t> 1-PSU-99025</t>
  </si>
  <si>
    <t> 1-PSU-99031</t>
  </si>
  <si>
    <t> 1-PSU-99033</t>
  </si>
  <si>
    <t> 1-PSU-99034</t>
  </si>
  <si>
    <t> 1-PSU-99035</t>
  </si>
  <si>
    <t> 1-PSU-99036</t>
  </si>
  <si>
    <t> 1-PSU-99037</t>
  </si>
  <si>
    <t> 2-DL-99064</t>
  </si>
  <si>
    <t> 2-DL-99065</t>
  </si>
  <si>
    <t> 2-DL-99066</t>
  </si>
  <si>
    <t> 2-DL-99067</t>
  </si>
  <si>
    <t> 2-DL-99068</t>
  </si>
  <si>
    <t> 2-DL-99069</t>
  </si>
  <si>
    <t> 2-PSU-99047</t>
  </si>
  <si>
    <t> 2-PSU-99048</t>
  </si>
  <si>
    <t> 2-PSU-99049</t>
  </si>
  <si>
    <t> 2-PSU-99050</t>
  </si>
  <si>
    <t> 2-PSU-99051</t>
  </si>
  <si>
    <t> 2-PSU-99052</t>
  </si>
  <si>
    <t> 2-PSU-99053</t>
  </si>
  <si>
    <t> 2-PSU-99054</t>
  </si>
  <si>
    <t> 2-PSU-99055</t>
  </si>
  <si>
    <t> 2-PSU-99056</t>
  </si>
  <si>
    <t> 2-PSU-99057</t>
  </si>
  <si>
    <t> 2-PSU-99058</t>
  </si>
  <si>
    <t> 2-PSU-99059</t>
  </si>
  <si>
    <t> 2-PSU-99063</t>
  </si>
  <si>
    <t> 3-DL-99093</t>
  </si>
  <si>
    <t> 3-DL-99094</t>
  </si>
  <si>
    <t> 3-DL-99095</t>
  </si>
  <si>
    <t> 3-DL-99096</t>
  </si>
  <si>
    <t> 3-DL-99097</t>
  </si>
  <si>
    <t> 3-DL-99098</t>
  </si>
  <si>
    <t> 3-PSU-99079</t>
  </si>
  <si>
    <t> 3-PSU-99080</t>
  </si>
  <si>
    <t> 3-PSU-99081</t>
  </si>
  <si>
    <t> 3-PSU-99082</t>
  </si>
  <si>
    <t> 3-PSU-99083</t>
  </si>
  <si>
    <t> 3-PSU-99084</t>
  </si>
  <si>
    <t> 3-PSU-99085</t>
  </si>
  <si>
    <t> 3-PSU-99086</t>
  </si>
  <si>
    <t> 3-PSU-99087</t>
  </si>
  <si>
    <t> 3-PSU-99088</t>
  </si>
  <si>
    <t> 3-PSU-99089</t>
  </si>
  <si>
    <t> 3-PSU-99090</t>
  </si>
  <si>
    <t> 3-PSU-99091</t>
  </si>
  <si>
    <t> 3-PSU-99092</t>
  </si>
  <si>
    <t> 4-PSU-99109</t>
  </si>
  <si>
    <t> 4-PSU-99110</t>
  </si>
  <si>
    <t> 4-PSU-99111</t>
  </si>
  <si>
    <t> 4-PSU-99112</t>
  </si>
  <si>
    <t> 4-PSU-99113</t>
  </si>
  <si>
    <t> 4-PSU-99114</t>
  </si>
  <si>
    <t> 4-PSU-99115</t>
  </si>
  <si>
    <t> 4-PSU-99116</t>
  </si>
  <si>
    <t> 4-PSU-99117</t>
  </si>
  <si>
    <t> 4-PSU-99118</t>
  </si>
  <si>
    <t> 4-PSU-99120</t>
  </si>
  <si>
    <t> 4-PSU-99121</t>
  </si>
  <si>
    <t> 4-PSU-99122</t>
  </si>
  <si>
    <t> 4-PSU-99123</t>
  </si>
  <si>
    <t> 4-PSU-99124</t>
  </si>
  <si>
    <t> 4-PSU-99125</t>
  </si>
  <si>
    <t> 4-PSU-99126</t>
  </si>
  <si>
    <t> 4-PSU-99127</t>
  </si>
  <si>
    <t> 4-PSU-99128</t>
  </si>
  <si>
    <t> 4-PSU-99150</t>
  </si>
  <si>
    <t> 4-SC-99119</t>
  </si>
  <si>
    <t> 13- DL-99377</t>
  </si>
  <si>
    <t> 13- DL-99378</t>
  </si>
  <si>
    <t> 13- DL-99379</t>
  </si>
  <si>
    <t> 13- DL-99380</t>
  </si>
  <si>
    <t> 13- DL-99381</t>
  </si>
  <si>
    <t> 13- DL-99383</t>
  </si>
  <si>
    <t> 13- DL-99384</t>
  </si>
  <si>
    <t> 13- DL-99385</t>
  </si>
  <si>
    <t> 13- DL-99386</t>
  </si>
  <si>
    <t> 13- PSU-99365</t>
  </si>
  <si>
    <t> 13- PSU-99366</t>
  </si>
  <si>
    <t> 13- PSU-99367</t>
  </si>
  <si>
    <t> 13- PSU-99368</t>
  </si>
  <si>
    <t> 13- PSU-99369</t>
  </si>
  <si>
    <t> 13- PSU-99370</t>
  </si>
  <si>
    <t> 13- PSU-99371</t>
  </si>
  <si>
    <t> 13- PSU-99372</t>
  </si>
  <si>
    <t> 13- PSU-99373</t>
  </si>
  <si>
    <t> 13- PSU-99374</t>
  </si>
  <si>
    <t> 14-DL-99387</t>
  </si>
  <si>
    <t> 14-DL-99388</t>
  </si>
  <si>
    <t> 14-DL-99389</t>
  </si>
  <si>
    <t> 14-DL-99390</t>
  </si>
  <si>
    <t> 14-DL-99391</t>
  </si>
  <si>
    <t> 14-DL-99393</t>
  </si>
  <si>
    <t> 14-DL-99394</t>
  </si>
  <si>
    <t> 14-DL-99395</t>
  </si>
  <si>
    <t> 14-DL-99396</t>
  </si>
  <si>
    <t> 14-DL-99397</t>
  </si>
  <si>
    <t> 14-PSU-99398</t>
  </si>
  <si>
    <t> 14-PSU-99399</t>
  </si>
  <si>
    <t> 14-PSU-99400</t>
  </si>
  <si>
    <t> 14-PSU-99401</t>
  </si>
  <si>
    <t> 14-PSU-99402</t>
  </si>
  <si>
    <t> 14-PSU-99403</t>
  </si>
  <si>
    <t> 14-PSU-99404</t>
  </si>
  <si>
    <t> 14-PSU-99405</t>
  </si>
  <si>
    <t> 14-PSU-99407</t>
  </si>
  <si>
    <t>APT-T8-0333</t>
  </si>
  <si>
    <t>GOMEZ VELEZ LUISA FERNANDA</t>
  </si>
  <si>
    <t>BOTERO BOTERO MELISA</t>
  </si>
  <si>
    <t>DOMINGUEZ JARAMILLO ANA LUCIA</t>
  </si>
  <si>
    <t>AVALUOS INDUSTRIALES SAS</t>
  </si>
  <si>
    <t>INVERSIONES SOMOS 4 SAS</t>
  </si>
  <si>
    <t>CAMARISO S.A.S.</t>
  </si>
  <si>
    <t>GUTIERREZ PALACIO MARIA EUGENIA</t>
  </si>
  <si>
    <t>APT-T8-0335</t>
  </si>
  <si>
    <t>APT-T10-0143</t>
  </si>
  <si>
    <t> 5-PS-99131</t>
  </si>
  <si>
    <t> 5-PS-99134</t>
  </si>
  <si>
    <t> 5-PS-99137</t>
  </si>
  <si>
    <t> 5-PS-99138</t>
  </si>
  <si>
    <t> 5-PS-99140</t>
  </si>
  <si>
    <t> 5-PS-99141</t>
  </si>
  <si>
    <t> 5-PS-99143</t>
  </si>
  <si>
    <t> 5-PS-99144</t>
  </si>
  <si>
    <t> 5-PS-99145</t>
  </si>
  <si>
    <t> 5-PS-99146</t>
  </si>
  <si>
    <t> 5-PS-99147</t>
  </si>
  <si>
    <t> 6-PS-99177</t>
  </si>
  <si>
    <t> 6-PS-99178</t>
  </si>
  <si>
    <t> 6-PS-99180</t>
  </si>
  <si>
    <t> 6-PS-99181</t>
  </si>
  <si>
    <t> 6-PS-99183</t>
  </si>
  <si>
    <t> 6-PS-99184</t>
  </si>
  <si>
    <t> 6-PS-99187</t>
  </si>
  <si>
    <t> 6-PS-99188</t>
  </si>
  <si>
    <t> 6-PS-99189</t>
  </si>
  <si>
    <t> 6-PS-99191</t>
  </si>
  <si>
    <t> 6-PS-99192</t>
  </si>
  <si>
    <t> 6-PS-99194</t>
  </si>
  <si>
    <t> 6-PS-99195</t>
  </si>
  <si>
    <t> 6-PS-99196</t>
  </si>
  <si>
    <t> 11-DL-99299</t>
  </si>
  <si>
    <t> 11-DL-99300</t>
  </si>
  <si>
    <t> 11-DL-99301</t>
  </si>
  <si>
    <t> 11-DL-99302</t>
  </si>
  <si>
    <t> 11-DL-99303</t>
  </si>
  <si>
    <t> 11-DL-99304</t>
  </si>
  <si>
    <t> 11-DL-99308</t>
  </si>
  <si>
    <t> 11-DL-99309</t>
  </si>
  <si>
    <t> 11-DL-99310</t>
  </si>
  <si>
    <t> 11-PS-99334</t>
  </si>
  <si>
    <t> 11-PS-99335</t>
  </si>
  <si>
    <t> 11-PS-99337</t>
  </si>
  <si>
    <t> 11-PS-99338</t>
  </si>
  <si>
    <t> 11-PS-99339</t>
  </si>
  <si>
    <t> 11-PS-99340</t>
  </si>
  <si>
    <t> 11-PS-99341</t>
  </si>
  <si>
    <t> 11-PS-99342</t>
  </si>
  <si>
    <t> 11-PS-99343</t>
  </si>
  <si>
    <t> 12-DL-99311</t>
  </si>
  <si>
    <t> 12-DL-99312</t>
  </si>
  <si>
    <t> 12-DL-99313</t>
  </si>
  <si>
    <t> 12-DL-99314</t>
  </si>
  <si>
    <t> 12-DL-99315</t>
  </si>
  <si>
    <t> 12-DL-99317</t>
  </si>
  <si>
    <t> 12-DL-99318</t>
  </si>
  <si>
    <t> 12-DL-99319</t>
  </si>
  <si>
    <t> 12-DL-99320</t>
  </si>
  <si>
    <t> 12-DL-99321</t>
  </si>
  <si>
    <t> 12-PS-99323</t>
  </si>
  <si>
    <t> 12-PS-99324</t>
  </si>
  <si>
    <t> 12-PS-99326</t>
  </si>
  <si>
    <t> 12-PS-99327</t>
  </si>
  <si>
    <t> 12-PS-99329</t>
  </si>
  <si>
    <t> 12-PS-99330</t>
  </si>
  <si>
    <t> 12-PS-99331</t>
  </si>
  <si>
    <t>FRANCO DE GUTIERREZ AMPARO DE JESUS</t>
  </si>
  <si>
    <t>ALZATE VANEGAS ALEJANDRA</t>
  </si>
  <si>
    <t>APT-T6-0124</t>
  </si>
  <si>
    <t>Crédito</t>
  </si>
  <si>
    <t>APT-T8-0136</t>
  </si>
  <si>
    <t>APT-T8-0234</t>
  </si>
  <si>
    <t>RESTREPO RESTREPO LUIS SANTIAGO</t>
  </si>
  <si>
    <t>APT-T8-0336</t>
  </si>
  <si>
    <t>CORREA OCHOA JOSE LUIS</t>
  </si>
  <si>
    <t>APT-T8-0434</t>
  </si>
  <si>
    <t>SALMOR S.A</t>
  </si>
  <si>
    <t>APT-T8-0531</t>
  </si>
  <si>
    <t>DUQUE OSSA MARIA CLEMENCIA</t>
  </si>
  <si>
    <t>APT-T8-0532</t>
  </si>
  <si>
    <t>APT-T8-0536</t>
  </si>
  <si>
    <t>UÑATE CAMELO DIANA MARCELA</t>
  </si>
  <si>
    <t>CréditoTer</t>
  </si>
  <si>
    <t> 1-PD-99013</t>
  </si>
  <si>
    <t> 1-PD-99014</t>
  </si>
  <si>
    <t> 1-PD-99015</t>
  </si>
  <si>
    <t> 4-PD-99045</t>
  </si>
  <si>
    <t> 4-PD-99073</t>
  </si>
  <si>
    <t> 4-PD-99074</t>
  </si>
  <si>
    <t> 4-PD-99075</t>
  </si>
  <si>
    <t> 4-PD-99102</t>
  </si>
  <si>
    <t> 4-PD-99103</t>
  </si>
  <si>
    <t> 4-PD-99104</t>
  </si>
  <si>
    <t> 4-PD-99105</t>
  </si>
  <si>
    <t> 4-PDS-99151</t>
  </si>
  <si>
    <t> 13- PD2-99364</t>
  </si>
  <si>
    <t> 13- PD-99363</t>
  </si>
  <si>
    <t> 14-PD-99012</t>
  </si>
  <si>
    <t> 14-PD-99042</t>
  </si>
  <si>
    <t> 14-PD-99043</t>
  </si>
  <si>
    <t>AFC</t>
  </si>
  <si>
    <t>MAYA MOLINA LUZ GLORIA</t>
  </si>
  <si>
    <t>APT-T8-0133</t>
  </si>
  <si>
    <t>ARISTIZÁBAL ZAPATA SEBASTIÁN</t>
  </si>
  <si>
    <t>APT-T8-0233</t>
  </si>
  <si>
    <t>BATLLE PICHARDO ALAN</t>
  </si>
  <si>
    <t>APT-T9-0138</t>
  </si>
  <si>
    <t>CASTAÑO RENDON ALBEIRO</t>
  </si>
  <si>
    <t>REYES PUERTA FRANCISCO JOSE</t>
  </si>
  <si>
    <t>WHITE NAVARRO NORMAN NICOLAS</t>
  </si>
  <si>
    <t>APT-T5-0119</t>
  </si>
  <si>
    <t>GARAVITO RODRIGUEZ HELCIAS NATAN NATHAN</t>
  </si>
  <si>
    <t>APT-T5-0419</t>
  </si>
  <si>
    <t>ZULUAGA VELEZ ANDRES GUSTAVO</t>
  </si>
  <si>
    <t>APT-T8- 0131</t>
  </si>
  <si>
    <t>VELEZ BOTERO CLAUDIA</t>
  </si>
  <si>
    <t>APT-T8-0134</t>
  </si>
  <si>
    <t>APT-T9-0537</t>
  </si>
  <si>
    <t>BERRIO OSPINA JUAN DAVID</t>
  </si>
  <si>
    <t>APT-T12- 0249</t>
  </si>
  <si>
    <t>MEJIA OSORIO ESTELA MARIA</t>
  </si>
  <si>
    <t>PEREZ MUÑOZ MARCELA</t>
  </si>
  <si>
    <t>Cuenta AFC</t>
  </si>
  <si>
    <t> 5-PS-99130</t>
  </si>
  <si>
    <t> 13-PSU-99375</t>
  </si>
  <si>
    <t>Adtivo</t>
  </si>
  <si>
    <t>BANCOLOMBIA S.A.</t>
  </si>
  <si>
    <t>Reforma Escriturable</t>
  </si>
  <si>
    <t>APT-T3-0511</t>
  </si>
  <si>
    <t>CADAVID VELEZ BENJAMIN DEL PERPETUO SOCORRO</t>
  </si>
  <si>
    <t>BANCO DAVIVIENDA S.A</t>
  </si>
  <si>
    <t>APT-T5-0321</t>
  </si>
  <si>
    <t>VELEZ SIERRA GUILERMO LEON</t>
  </si>
  <si>
    <t>APT-T6-0123</t>
  </si>
  <si>
    <t>APT-T9-0238</t>
  </si>
  <si>
    <t>JARAMILLO SALDARRIAGA LINA MARIA</t>
  </si>
  <si>
    <t>NORIEGA BUELVAS NANCY  CONSUELO</t>
  </si>
  <si>
    <t> 5-PS-99139</t>
  </si>
  <si>
    <t> 6-PS-99190</t>
  </si>
  <si>
    <t>UTIL-U-99061</t>
  </si>
  <si>
    <t>ESPINOSA OSPINA MATEO</t>
  </si>
  <si>
    <t>SANINT LONDOÑO DANIEL</t>
  </si>
  <si>
    <t>GOMEZ HERNANDEZ JUAN DAVID</t>
  </si>
  <si>
    <t>APT-T7-0428</t>
  </si>
  <si>
    <t>ALZATE JARAMILLO WILLIAM DARIO</t>
  </si>
  <si>
    <t>APT-T8-0132</t>
  </si>
  <si>
    <t>APT-T8-0236</t>
  </si>
  <si>
    <t>ESTRADA RESTREPO GLORIA MIGNON</t>
  </si>
  <si>
    <t>APT-T8-0432</t>
  </si>
  <si>
    <t>LONDOÑO PUERTA CONSUELO DE JESUS</t>
  </si>
  <si>
    <t>APT-T8-0433</t>
  </si>
  <si>
    <t>COMERCIALIZADORA ONE STEP S.A.S</t>
  </si>
  <si>
    <t>JARAMILLO CEBALLOS MARIA INES</t>
  </si>
  <si>
    <t> 1-PD-99009</t>
  </si>
  <si>
    <t> 1-PD-99010</t>
  </si>
  <si>
    <t> U-99062</t>
  </si>
  <si>
    <t> U-99061</t>
  </si>
  <si>
    <t> 3-PD-99076</t>
  </si>
  <si>
    <t> 4-PD-99046</t>
  </si>
  <si>
    <t> 2-U-99060</t>
  </si>
  <si>
    <t> 1-PD-99011</t>
  </si>
  <si>
    <t> 5-PD-99153</t>
  </si>
  <si>
    <t> 5-PD-99156</t>
  </si>
  <si>
    <t> 5-PS-99148</t>
  </si>
  <si>
    <t> 6-PS-99182</t>
  </si>
  <si>
    <t> 2-PD-99044</t>
  </si>
  <si>
    <t> 12-PD-99154</t>
  </si>
  <si>
    <t> 12-PS-99328</t>
  </si>
  <si>
    <t> U-99382</t>
  </si>
  <si>
    <t> U-99392</t>
  </si>
  <si>
    <t>Total Utiles. T-2</t>
  </si>
  <si>
    <t>Utiles T -1</t>
  </si>
  <si>
    <t>Utiles T -2</t>
  </si>
  <si>
    <t>Utiles T -3</t>
  </si>
  <si>
    <t>Utiles T- 5</t>
  </si>
  <si>
    <t>Utiles T- 6</t>
  </si>
  <si>
    <t>Utiles T- 7</t>
  </si>
  <si>
    <t>Utiles T- 8</t>
  </si>
  <si>
    <t>Utiles T- 9</t>
  </si>
  <si>
    <t>Utiles T- 10</t>
  </si>
  <si>
    <t>Utiles T- 11</t>
  </si>
  <si>
    <t>Total Utiles T- 12</t>
  </si>
  <si>
    <t>Utiles T- 12</t>
  </si>
  <si>
    <t>Utiles T- 13</t>
  </si>
  <si>
    <t>Utiles T- 14</t>
  </si>
  <si>
    <t>Total Utiles. T-13</t>
  </si>
  <si>
    <t>Total Utiles. T-14</t>
  </si>
  <si>
    <t>UTILES  T.2</t>
  </si>
  <si>
    <t>Total Utiles.Torre 2</t>
  </si>
  <si>
    <t>Utiles T- 1</t>
  </si>
  <si>
    <t>Utiles T- 3</t>
  </si>
  <si>
    <t>Utiles T- 2</t>
  </si>
  <si>
    <t>Total Utiles.Torre 4</t>
  </si>
  <si>
    <t>UTILES T.4</t>
  </si>
  <si>
    <t>Utiles T- 4</t>
  </si>
  <si>
    <t>UTILES T.12</t>
  </si>
  <si>
    <t>Total Utiles.Torre 12</t>
  </si>
  <si>
    <t>Total parq.Torre 12</t>
  </si>
  <si>
    <t>UTILES T.13</t>
  </si>
  <si>
    <t>Total Utiles.Torre 13</t>
  </si>
  <si>
    <t>UTILES T.14</t>
  </si>
  <si>
    <t>Total Utiles.Torre 14</t>
  </si>
  <si>
    <t>Etapa 1 A-Utiles. T-2</t>
  </si>
  <si>
    <t>Etapa 1 A-Utiles. T-4</t>
  </si>
  <si>
    <t>Etapa 1 B-Utiles. T-12</t>
  </si>
  <si>
    <t>Etapa 1 A-Utiles. T-13</t>
  </si>
  <si>
    <t>Etapa 1 A-Utiles. T-14</t>
  </si>
  <si>
    <t>Intereses Financieros</t>
  </si>
  <si>
    <t>APT-T4-0516</t>
  </si>
  <si>
    <t>LOPEZ BAENA ANA ISABEL</t>
  </si>
  <si>
    <t>ECHAVARRIA SALDARRIAGA MARIA ELSA</t>
  </si>
  <si>
    <t>CORREA PARIS MARIANA</t>
  </si>
  <si>
    <t> 1-PSU-99017</t>
  </si>
  <si>
    <t> 5-PD-99152</t>
  </si>
  <si>
    <t> 5-PS-99132</t>
  </si>
  <si>
    <t>Intereses x Mora y Financieros T-1</t>
  </si>
  <si>
    <t>Intereses x Mora  y Financieros T-2</t>
  </si>
  <si>
    <t>Intereses x Mora  y Financieros T-3</t>
  </si>
  <si>
    <t>Intereses x Mora  y Financieros T-14</t>
  </si>
  <si>
    <t>Intereses x Mora y Financieros</t>
  </si>
  <si>
    <t>JOHN FREDDY DUITAMA MUÑOZ</t>
  </si>
  <si>
    <t>LUZ MARINA GUTIERREZ PALACIO</t>
  </si>
  <si>
    <t>PQD-1-PD-99009</t>
  </si>
  <si>
    <t>ALEJANDRO ECHEVERRI RAMIREZ</t>
  </si>
  <si>
    <t>JUAN ESTEBAN MESA BOTERO</t>
  </si>
  <si>
    <t>LUIS FABIAN MONTOYA DOMINGUEZ</t>
  </si>
  <si>
    <t>ZULUAGA GIRALDO MARISOL</t>
  </si>
  <si>
    <t>JUAN FELIPE OROZCO CARDONA</t>
  </si>
  <si>
    <t>ANDRES IGNACIO LOPEZ FORONDA</t>
  </si>
  <si>
    <t>CONSUELO PATRICIA HOYOS BOHORQUEZ</t>
  </si>
  <si>
    <t>DIANA ISABEL GIRALDO CAÑOLA</t>
  </si>
  <si>
    <t>ANA MARIA ORTIZ GIRALDO</t>
  </si>
  <si>
    <t>MAURICIO FERNANDO EMILIANI GOMEZ</t>
  </si>
  <si>
    <t>CLAUDIA PATRICIA AGUDELO ALZATE</t>
  </si>
  <si>
    <t>JENNY DE LOURDES GARCIA GRANDA</t>
  </si>
  <si>
    <t>SANTIAGO CADAVID ALVAREZ</t>
  </si>
  <si>
    <t>PASTORA EMILIA HOLGUIN MARIN</t>
  </si>
  <si>
    <t>MARGARITA ALICIA LOPERA ARTEAGA</t>
  </si>
  <si>
    <t>MARIA EMMA CARDONA OSPINA</t>
  </si>
  <si>
    <t>MARIA VICTORIA OROZCO GARCIA</t>
  </si>
  <si>
    <t>CAMILA OROZCO BAENA</t>
  </si>
  <si>
    <t>ROCHA VALENCIA LUZ AMIRA</t>
  </si>
  <si>
    <t>APT-T8-0331</t>
  </si>
  <si>
    <t>APT-T8-0332</t>
  </si>
  <si>
    <t>CLARA VICTORIA MARTINEZ MONTES</t>
  </si>
  <si>
    <t>PIZARRO ARTEAGA DORA ELENA</t>
  </si>
  <si>
    <t>MARGARITA ROSA GOMEZ BETANCUR</t>
  </si>
  <si>
    <t>ANDRES FELIPE BOTERO DIAZ</t>
  </si>
  <si>
    <t>ELIANA GOMEZ CADAVID</t>
  </si>
  <si>
    <t>LEON DARIO GIRALDO POSADA</t>
  </si>
  <si>
    <t>JASON ALLAN BAKER</t>
  </si>
  <si>
    <t>MICHAEL KUPER</t>
  </si>
  <si>
    <t>ALVARO JOSE FERNANDO GONZALEZ URIBE</t>
  </si>
  <si>
    <t>MONICA CECILIA ALVAREZ SEPULVEDA</t>
  </si>
  <si>
    <t>LUIS EDUARDO MARTINEZ CAMACHO</t>
  </si>
  <si>
    <t>MARIA EUGENIA OROZCO VELEZ</t>
  </si>
  <si>
    <t>ALVARO GALLEGO GALLEGO</t>
  </si>
  <si>
    <t>JOHN  FREDDY DUITAMA MUÑOZ</t>
  </si>
  <si>
    <t>ALEJANDRO  ECHEVERRI RAMIREZ</t>
  </si>
  <si>
    <t>JUAN  ESTEBAN MESA BOTERO</t>
  </si>
  <si>
    <t>MAURICIO  FERNANDO EMILIANI GOMEZ</t>
  </si>
  <si>
    <t>JENNY  DE LOURDES  GARCIA GRANDA</t>
  </si>
  <si>
    <t>SANTIAGO  CADAVID ALVAREZ</t>
  </si>
  <si>
    <t>CAMILA  OROZCO BAENA</t>
  </si>
  <si>
    <t>MARGARITA  ROSA GOMEZ  BETANCUR</t>
  </si>
  <si>
    <t>ELIANA  GOMEZ CADAVID</t>
  </si>
  <si>
    <t>MICHAEL  KUPER</t>
  </si>
  <si>
    <t>LUIS  EDUARDO MARTINEZ CAMACHO</t>
  </si>
  <si>
    <t>MARIA  EUGENIA  OROZCO  VELEZ</t>
  </si>
  <si>
    <t>ALVARO  GALLEGO GALLEGO</t>
  </si>
  <si>
    <t>Impuesto Predial</t>
  </si>
  <si>
    <t>HINCAPIE MEJIA ISABEL</t>
  </si>
  <si>
    <t>EDWARD FERNEY URIBE</t>
  </si>
  <si>
    <t>MARIA EUGENIA SIERRA BOTERO</t>
  </si>
  <si>
    <t>ESPINOSA LONDOÑO MARIA DEL CARMEN</t>
  </si>
  <si>
    <t>GABRIEL JAIME OSORIO POSADA</t>
  </si>
  <si>
    <t>MGFG S.A.S</t>
  </si>
  <si>
    <t>APT-T5-0219</t>
  </si>
  <si>
    <t>ESPAÑA URRESTY MAGDA XIMENA</t>
  </si>
  <si>
    <t>LUZ PATRICIA VELEZ OCHOA</t>
  </si>
  <si>
    <t>MUÑOZ OSPINA BERENICE DEL SOCORRO</t>
  </si>
  <si>
    <t>ELVIA LUCIA RAMIREZ PUERTA</t>
  </si>
  <si>
    <t>ALVAREZ MELO CARLOS GABRIEL</t>
  </si>
  <si>
    <t>ANA SOFIA RUEDA DE AGUDELO</t>
  </si>
  <si>
    <t>GUSTAVO SARMIENTO NOREÑA</t>
  </si>
  <si>
    <t>FRANCISCO JAVIER VASQUEZ GOMEZ</t>
  </si>
  <si>
    <t>APT-T7-0427</t>
  </si>
  <si>
    <t>JARAMILLO MUNERA CLARA MARCELA</t>
  </si>
  <si>
    <t>APT-T9-0137</t>
  </si>
  <si>
    <t>APT-T9-0540</t>
  </si>
  <si>
    <t>LOPEZ BAENA MARIA VICTORIA</t>
  </si>
  <si>
    <t>APT-T10-0242</t>
  </si>
  <si>
    <t>APT-T10-0341</t>
  </si>
  <si>
    <t>APT-T10-0343</t>
  </si>
  <si>
    <t>APT-T10-0344</t>
  </si>
  <si>
    <t>APT-T10-0544</t>
  </si>
  <si>
    <t>TOMAS PALACIO VELEZ</t>
  </si>
  <si>
    <t>JARAMILLO CUARTAS SOFIA</t>
  </si>
  <si>
    <t>OSCAR ALBERTO RAMIREZ PUERTA</t>
  </si>
  <si>
    <t>LILIANA TRUJILLO SIERRA</t>
  </si>
  <si>
    <t>MONICA CECILIA VELEZ VENEGAS</t>
  </si>
  <si>
    <t>LUZ MARINA VELEZ VENEGAS</t>
  </si>
  <si>
    <t>ANGELA MARIA VELEZ VENEGAS</t>
  </si>
  <si>
    <t>ROMERO TORRES MAURICIO</t>
  </si>
  <si>
    <t>GLORIA ELENA SUAREZ VALLEJO</t>
  </si>
  <si>
    <t>ASESORAR PROYECTOS S.A.S.</t>
  </si>
  <si>
    <t>LUIS FERNANDO ZAPATA MENDOZA</t>
  </si>
  <si>
    <t>GUSTAVO  SARMIENTO NOREÑA</t>
  </si>
  <si>
    <t>TOMAS  PALACIO VELEZ</t>
  </si>
  <si>
    <t>LILIANA  TRUJILLO SIERRA</t>
  </si>
  <si>
    <t>ANGELA  MARIA VELEZ VENEGAS</t>
  </si>
  <si>
    <t> 5-PS-99136</t>
  </si>
  <si>
    <t> T9-0137</t>
  </si>
  <si>
    <t> 5-PS-99129</t>
  </si>
  <si>
    <t> 9-PSU-99264</t>
  </si>
  <si>
    <t> T10-0141</t>
  </si>
  <si>
    <t> T10-0144</t>
  </si>
  <si>
    <t> T10-0241</t>
  </si>
  <si>
    <t> T10-0244</t>
  </si>
  <si>
    <t> T10-0242</t>
  </si>
  <si>
    <t> T10-0341</t>
  </si>
  <si>
    <t> T10-0343</t>
  </si>
  <si>
    <t> T10-0344</t>
  </si>
  <si>
    <t> T10-0544</t>
  </si>
  <si>
    <t>Intereses x Mora  y Financieros T-13</t>
  </si>
  <si>
    <t>Intereses x Mora  y Financieros T-11</t>
  </si>
  <si>
    <t>Intereses x Mora  y Financieros T-10</t>
  </si>
  <si>
    <t>Intereses x Mora  y Financieros T-6</t>
  </si>
  <si>
    <t>Intereses x Mora  y Financieros T-5</t>
  </si>
  <si>
    <t>Intereses x Mora  y Financieros T-4</t>
  </si>
  <si>
    <t>Prediales T-1</t>
  </si>
  <si>
    <t>Prediales T-2</t>
  </si>
  <si>
    <t>Prediales T-3</t>
  </si>
  <si>
    <t>Prediales T-4</t>
  </si>
  <si>
    <t>Prediales T-13</t>
  </si>
  <si>
    <t>Prediales T-14</t>
  </si>
  <si>
    <t>GALLEGO MEJIA MARIA ADELAIDA</t>
  </si>
  <si>
    <t>APT-T7-0327</t>
  </si>
  <si>
    <t>OROZCO ZAPATA FRANCISCO JAVIER</t>
  </si>
  <si>
    <t>BANCO BILBAO VIZCAYA ARGENTARIA COLOMBIA S.A.</t>
  </si>
  <si>
    <t> 5-PS-99133</t>
  </si>
  <si>
    <t> 5-PS-99135</t>
  </si>
  <si>
    <t> 5-PS-99142</t>
  </si>
  <si>
    <t> 5-PS-99149</t>
  </si>
  <si>
    <t> 6-PS-99179</t>
  </si>
  <si>
    <t> 6-PS-99185</t>
  </si>
  <si>
    <t> 6-PS-99186</t>
  </si>
  <si>
    <t> 6-PS-99193</t>
  </si>
  <si>
    <t> 9- PSU-99269</t>
  </si>
  <si>
    <t> 9-PSU-99226</t>
  </si>
  <si>
    <t> 9-PSU-99259</t>
  </si>
  <si>
    <t> 9-PSU-99265</t>
  </si>
  <si>
    <t> 9-PSU-99267</t>
  </si>
  <si>
    <t> 9-PSU-99268</t>
  </si>
  <si>
    <t> 11-DL-99307</t>
  </si>
  <si>
    <t> 12- PS-99333</t>
  </si>
  <si>
    <t> 12-PS-99322</t>
  </si>
  <si>
    <t> 12-PS-99325</t>
  </si>
  <si>
    <t> 12-PS-99332</t>
  </si>
  <si>
    <t> 14-PSU-99376</t>
  </si>
  <si>
    <t> 14-PSU-99406</t>
  </si>
  <si>
    <t>Reformas Subrogadas</t>
  </si>
  <si>
    <t>UTIL-U-99062</t>
  </si>
  <si>
    <t>BOTERO BOTERO PEDRO JUAN</t>
  </si>
  <si>
    <t>VILLA PALACIO JAIME ALBERTO</t>
  </si>
  <si>
    <t>APT-T8-0334</t>
  </si>
  <si>
    <t>VALENCIA MONTOYA SANTIAGO</t>
  </si>
  <si>
    <t>INVERSIONES LUZMI S.A.S</t>
  </si>
  <si>
    <t>UTIL-U-99382</t>
  </si>
  <si>
    <t>LOPEZ RESTREPO JUAN MARTIN</t>
  </si>
  <si>
    <t>UTIL-U-99392</t>
  </si>
  <si>
    <t> 11-PS-99336</t>
  </si>
  <si>
    <t>.</t>
  </si>
  <si>
    <t>Prediales T-6</t>
  </si>
  <si>
    <t>Prediales T-11</t>
  </si>
  <si>
    <t>Prediales T-12</t>
  </si>
  <si>
    <t>Total Parqueaderos</t>
  </si>
  <si>
    <t>ORIONE UNO SAS</t>
  </si>
  <si>
    <t>ESPINOSA LONDOÑO  MARIA  DEL CARMEN</t>
  </si>
  <si>
    <t>Prediales T-5</t>
  </si>
  <si>
    <t>APT-T5-0322</t>
  </si>
  <si>
    <t>NARANJO ALZATE NATALIA</t>
  </si>
  <si>
    <t>APT-T6-0524</t>
  </si>
  <si>
    <t>MEJIA RESTREPO GUSTAVO ADOLFO</t>
  </si>
  <si>
    <t>APT-T11-0245</t>
  </si>
  <si>
    <t>PIZARRO ARTEAGA ÁNGELA MARIA</t>
  </si>
  <si>
    <t>Intereses x Mora  y Financieros T-8</t>
  </si>
  <si>
    <t>Activo T2</t>
  </si>
  <si>
    <t>APT-T5-0120</t>
  </si>
  <si>
    <t>PARRA MALAVER ERIKA ANDREA</t>
  </si>
  <si>
    <t>APT-T7-0129</t>
  </si>
  <si>
    <t>GOMEZ DAVILA BEATRIZ ELENA DEL SOCORRO</t>
  </si>
  <si>
    <t>APT-T9-0437</t>
  </si>
  <si>
    <t>APT-T11-0348</t>
  </si>
  <si>
    <t>RIVERA GOMEZ MARIA VICTORIA</t>
  </si>
  <si>
    <t>Mayor valor</t>
  </si>
  <si>
    <t>SALAZAR YUNEZ VALERIA MARIA</t>
  </si>
  <si>
    <t>KANDAI SAS</t>
  </si>
  <si>
    <t>MEJIA GOMEZ ESCOBAR SAS</t>
  </si>
  <si>
    <t>APT-T6-0223</t>
  </si>
  <si>
    <t>RENDON CORTES EFRAIN ANTONIO</t>
  </si>
  <si>
    <t>APT-T6-0225</t>
  </si>
  <si>
    <t>Gastos Notariales</t>
  </si>
  <si>
    <t>Otros Gastos</t>
  </si>
  <si>
    <t>Otros Gastos (Gastos N.)</t>
  </si>
  <si>
    <t> 5-PD-99155</t>
  </si>
  <si>
    <t>Otros Gastos T-6 (Gastos N.)</t>
  </si>
  <si>
    <t>CLIENTES RETOMAS</t>
  </si>
  <si>
    <t>Cartera</t>
  </si>
  <si>
    <t>Apto. Origen</t>
  </si>
  <si>
    <t>Nombre del cliente</t>
  </si>
  <si>
    <t>Ubicación</t>
  </si>
  <si>
    <t>Recibido en</t>
  </si>
  <si>
    <t>Precio de venta</t>
  </si>
  <si>
    <t>Perdida/Utilidad Usado</t>
  </si>
  <si>
    <t>Vencido</t>
  </si>
  <si>
    <t xml:space="preserve">Total  </t>
  </si>
  <si>
    <t>Inventario</t>
  </si>
  <si>
    <t xml:space="preserve">Disponibles </t>
  </si>
  <si>
    <t xml:space="preserve">Disponibles  </t>
  </si>
  <si>
    <t xml:space="preserve">Total Inventario </t>
  </si>
  <si>
    <t xml:space="preserve"> 1 A</t>
  </si>
  <si>
    <t>APTO 115 T4</t>
  </si>
  <si>
    <t>HACIENDA LA ARGENTINA</t>
  </si>
  <si>
    <t xml:space="preserve">Retomas </t>
  </si>
  <si>
    <t>Retomas</t>
  </si>
  <si>
    <t>VALENCIA BETANCOURT DIANA LUZ</t>
  </si>
  <si>
    <t>MEJIA ARAMBURO SEBASTIAN</t>
  </si>
  <si>
    <t>HENAO LONDOÑO JOSE MANUEL</t>
  </si>
  <si>
    <t>APT-T12-0252</t>
  </si>
  <si>
    <t>PALACIO PALACIO CLAUDIA MARIA DE LAS MERCEDE</t>
  </si>
  <si>
    <t>GOMEZ  GARCIA  AMANDA</t>
  </si>
  <si>
    <t>DIAZ  VELEZ JOSE  JULIAN</t>
  </si>
  <si>
    <t>VALENCIA CHAVEZ MARIA  DE LA LUZ</t>
  </si>
  <si>
    <t>CORDOBA RESTREPO MIGUEL  DARIO</t>
  </si>
  <si>
    <t>HELLINGER  KURT ANDREW</t>
  </si>
  <si>
    <t>VELEZ  VENEGAS  GLORIA  INES</t>
  </si>
  <si>
    <t>CORREA HENAO PEDRO  JUAN</t>
  </si>
  <si>
    <t>OSORIO  POSADA IVAN DARIO</t>
  </si>
  <si>
    <t> 7-PSU-99216</t>
  </si>
  <si>
    <t> 7- PSU-99199</t>
  </si>
  <si>
    <t> 7-PSU-99215</t>
  </si>
  <si>
    <t> 10- DLU-99289</t>
  </si>
  <si>
    <t>USADOS</t>
  </si>
  <si>
    <t>TORRE 6</t>
  </si>
  <si>
    <t>APT-T1-0202</t>
  </si>
  <si>
    <t>LONDOÑO RESTREPO ANA SOL MARIA DE JESUS</t>
  </si>
  <si>
    <t>APT-T6-0125</t>
  </si>
  <si>
    <t>MONTOYA MONTOYA DAVID ANDRES</t>
  </si>
  <si>
    <t>GIRALDO MONTOYA VICTOR DARIO</t>
  </si>
  <si>
    <t>APT-T11-0248</t>
  </si>
  <si>
    <t>ARAQUE TOBON BEATRIZ ELENA</t>
  </si>
  <si>
    <t>APT-T12-0352</t>
  </si>
  <si>
    <t>ESCOBAR HOYOS JAIME OVIDIO</t>
  </si>
  <si>
    <t>LUPEMF S.A.S</t>
  </si>
  <si>
    <t>APT-T5-0222</t>
  </si>
  <si>
    <t>BETANCUR RUIZ JUAN DAVID</t>
  </si>
  <si>
    <t>POSADA  HURTADO OLGA ELENA</t>
  </si>
  <si>
    <t>OBANDO RENDON JORGE  WILLIAM</t>
  </si>
  <si>
    <t>CORREA MARTINEZ BEATRIZ  ELENA</t>
  </si>
  <si>
    <t> 8-PSU-99225</t>
  </si>
  <si>
    <t>RAMIREZ SALDARRIAGA LUZ MYRIAM</t>
  </si>
  <si>
    <t>OSORIO FLOREZ ESTHER ELENA</t>
  </si>
  <si>
    <t>QUINTERO SALAZAR MAURICIO</t>
  </si>
  <si>
    <t>APT-T10-0141</t>
  </si>
  <si>
    <t>LOPERA MEDINA LUIS FERNANDO</t>
  </si>
  <si>
    <t> 10- PSU-99281</t>
  </si>
  <si>
    <t>MEJIA MEJIA GLORIA ELENA</t>
  </si>
  <si>
    <t>APT-T7-0227</t>
  </si>
  <si>
    <t>SANCHEZ DE REINECKER ADA MILENA</t>
  </si>
  <si>
    <t>APT-T7-0328</t>
  </si>
  <si>
    <t>APT-T8-0436</t>
  </si>
  <si>
    <t>CATANO OROZCO MAYRA ELENA</t>
  </si>
  <si>
    <t> 7-PSU-99197</t>
  </si>
  <si>
    <t> 7-PSU-99198</t>
  </si>
  <si>
    <t>PQD-1-PD-99010</t>
  </si>
  <si>
    <t>APT-T7-0230</t>
  </si>
  <si>
    <t>ECHAVARRIA OCHOA JAIRO ANDRES</t>
  </si>
  <si>
    <t>OSORIO LOPERA ALEJANDRA</t>
  </si>
  <si>
    <t>OSPINA LOPEZ RUBEN DARIO</t>
  </si>
  <si>
    <t>APT-T9-0140</t>
  </si>
  <si>
    <t>BEATRIZ HELENA DELGADO RESTREPO</t>
  </si>
  <si>
    <t>PELÁEZ CAMPO S.A.S</t>
  </si>
  <si>
    <t>UTIL-U-99316</t>
  </si>
  <si>
    <t>SANCHEZ   DE REINECKER ADA  MILENA</t>
  </si>
  <si>
    <t> 7-PQE-99172</t>
  </si>
  <si>
    <t> 7-PSU-99171</t>
  </si>
  <si>
    <t> 9-PSU-99222</t>
  </si>
  <si>
    <t> 9-PSU-99223</t>
  </si>
  <si>
    <t> 9-PSU-99227</t>
  </si>
  <si>
    <t> 9-PSU-99258</t>
  </si>
  <si>
    <t> 9-PSU-99260</t>
  </si>
  <si>
    <t> 9-PSU-99261</t>
  </si>
  <si>
    <t> 9-PSU-99262</t>
  </si>
  <si>
    <t> 9-PSU-99263</t>
  </si>
  <si>
    <t> 9-PSU-99266</t>
  </si>
  <si>
    <t> 9-PSU-99270</t>
  </si>
  <si>
    <t> 10-DLU-99284</t>
  </si>
  <si>
    <t> 10-DLU-99298</t>
  </si>
  <si>
    <t> 10-PSU-99279</t>
  </si>
  <si>
    <t> 10-PSU-99283</t>
  </si>
  <si>
    <t> 10-PSU-99286</t>
  </si>
  <si>
    <t> U-99316</t>
  </si>
  <si>
    <t>Intereses x Mora  y Financieros T-7</t>
  </si>
  <si>
    <t>PALACIO ARBOLEDA GUSTAVO ADOLFO</t>
  </si>
  <si>
    <t>APT-T10-0241</t>
  </si>
  <si>
    <t>PINEDA ECHEVERRI DANIELA</t>
  </si>
  <si>
    <t>QUINTERO GOMEZ YULIANA</t>
  </si>
  <si>
    <t>UTIL-U-99305</t>
  </si>
  <si>
    <t> U-99306</t>
  </si>
  <si>
    <t> U-99305</t>
  </si>
  <si>
    <t>Total Utiles T- 11</t>
  </si>
  <si>
    <t>UTILES T.11</t>
  </si>
  <si>
    <t>Etapa 1 B-Utiles. T-11</t>
  </si>
  <si>
    <t>KADOWAKI PIEDRAHITA KEN MORRIS</t>
  </si>
  <si>
    <t>PQD-5-PS-99133</t>
  </si>
  <si>
    <t>APT-T6-0226</t>
  </si>
  <si>
    <t>MUÑOZ BERRIO GUSTAVO DE JESUS</t>
  </si>
  <si>
    <t>APT-T8-0431</t>
  </si>
  <si>
    <t>BETANCUR CANO LUIS EDUARDO DEL CARMEN</t>
  </si>
  <si>
    <t>SALGADO BERNAL ALBA LUCIA</t>
  </si>
  <si>
    <t> 6-PD-99171</t>
  </si>
  <si>
    <t> 6-PQD-99170</t>
  </si>
  <si>
    <t>POSADA ESCALANTE BEATRIZ</t>
  </si>
  <si>
    <t>APT-T8-0231</t>
  </si>
  <si>
    <t>RESTREPO REYES NATALIA</t>
  </si>
  <si>
    <t>APT-T8-0232</t>
  </si>
  <si>
    <t>ORTIZ ARISTIZABAL LUIS GERMAN</t>
  </si>
  <si>
    <t>ARROYAVE TUTTLE JUAN CARLOS</t>
  </si>
  <si>
    <t>GOMEZ VASQUEZ LUZ ELINA</t>
  </si>
  <si>
    <t>TABARES PALACIOS LUIS JAVIER</t>
  </si>
  <si>
    <t>DUQUE VELEZ CLARA LUZ</t>
  </si>
  <si>
    <t>WHITE NARVAEZ ANDRES</t>
  </si>
  <si>
    <t> 9-PSU-99228</t>
  </si>
  <si>
    <t>Prediales T-7</t>
  </si>
  <si>
    <t>Prediales T-8</t>
  </si>
  <si>
    <t>Prediales T-9</t>
  </si>
  <si>
    <t>Prediales T-10</t>
  </si>
  <si>
    <t>ZAPATA HIGUITA WILMAR ALEXANDER</t>
  </si>
  <si>
    <t>APT-T7-0127</t>
  </si>
  <si>
    <t>OBREGÓN SIERRA VERÓNICA</t>
  </si>
  <si>
    <t>APT-T7-0128</t>
  </si>
  <si>
    <t>TRUJILLO RESTREPO JUAN RICARDO</t>
  </si>
  <si>
    <t>RUIZ JARAMILLO CARLOS ERNESTO</t>
  </si>
  <si>
    <t>APT-T10-0144</t>
  </si>
  <si>
    <t>LOPEZ SEDANO MIGUEL ENRIQUE</t>
  </si>
  <si>
    <t>UTIL-U-99306</t>
  </si>
  <si>
    <t>MARTINEZ MEJIA ERICA JOANNA</t>
  </si>
  <si>
    <t>Intereses</t>
  </si>
  <si>
    <t>Intereses x Mora  y Financieros T-9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</si>
</sst>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00\ _$_-;\-* #,##0.000\ _$_-;_-* &quot;-&quot;??\ _$_-;_-@_-"/>
    <numFmt numFmtId="183" formatCode="_ * #,##0.00_ ;_ * \-#,##0.00_ ;_ * &quot;-&quot;??_ ;_ @_ "/>
  </numFmts>
  <fonts count="21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8"/>
      <color theme="0" tint="-0.34998626667073579"/>
      <name val="Calibri"/>
      <family val="2"/>
      <scheme val="minor"/>
    </font>
    <font>
      <sz val="8"/>
      <color rgb="FF000000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indexed="9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6"/>
        <bgColor indexed="64"/>
      </patternFill>
    </fill>
  </fills>
  <borders count="121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theme="0" tint="-0.14993743705557422"/>
      </left>
      <right style="hair">
        <color theme="0" tint="-0.14993743705557422"/>
      </right>
      <top style="thin">
        <color indexed="64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14993743705557422"/>
      </left>
      <right style="hair">
        <color indexed="22"/>
      </right>
      <top style="thin">
        <color indexed="64"/>
      </top>
      <bottom/>
      <diagonal/>
    </border>
    <border>
      <left style="hair">
        <color theme="0" tint="-0.14993743705557422"/>
      </left>
      <right style="hair">
        <color indexed="22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indexed="55"/>
      </left>
      <right style="hair">
        <color indexed="55"/>
      </right>
      <top/>
      <bottom/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thin">
        <color indexed="64"/>
      </bottom>
      <diagonal/>
    </border>
    <border>
      <left style="hair">
        <color rgb="FF999999"/>
      </left>
      <right style="hair">
        <color rgb="FF999999"/>
      </right>
      <top/>
      <bottom style="hair">
        <color rgb="FF999999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/>
      <right/>
      <top style="thin">
        <color indexed="64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thin">
        <color indexed="64"/>
      </top>
      <bottom style="hair">
        <color theme="0" tint="-4.9989318521683403E-2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/>
      <diagonal/>
    </border>
    <border>
      <left style="hair">
        <color theme="0" tint="-4.9989318521683403E-2"/>
      </left>
      <right style="hair">
        <color theme="0" tint="-4.9989318521683403E-2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BBBDC0"/>
      </left>
      <right style="thin">
        <color rgb="FFBBBDC0"/>
      </right>
      <top/>
      <bottom/>
      <diagonal/>
    </border>
    <border>
      <left/>
      <right/>
      <top style="thin">
        <color rgb="FFBBBDC0"/>
      </top>
      <bottom/>
      <diagonal/>
    </border>
    <border>
      <left/>
      <right/>
      <top/>
      <bottom style="thin">
        <color rgb="FFBBBDC0"/>
      </bottom>
      <diagonal/>
    </border>
    <border>
      <left/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thin">
        <color indexed="64"/>
      </bottom>
      <diagonal/>
    </border>
    <border>
      <left/>
      <right style="hair">
        <color rgb="FF999999"/>
      </right>
      <top/>
      <bottom style="hair">
        <color rgb="FF999999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rgb="FF999999"/>
      </right>
      <top style="hair">
        <color rgb="FF999999"/>
      </top>
      <bottom style="thin">
        <color indexed="64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rgb="FF999999"/>
      </right>
      <top/>
      <bottom style="thin">
        <color indexed="64"/>
      </bottom>
      <diagonal/>
    </border>
    <border>
      <left style="hair">
        <color rgb="FF999999"/>
      </left>
      <right style="hair">
        <color rgb="FF999999"/>
      </right>
      <top/>
      <bottom style="thin">
        <color indexed="64"/>
      </bottom>
      <diagonal/>
    </border>
    <border>
      <left style="hair">
        <color indexed="22"/>
      </left>
      <right style="hair">
        <color indexed="22"/>
      </right>
      <top/>
      <bottom style="hair">
        <color indexed="22"/>
      </bottom>
      <diagonal/>
    </border>
    <border>
      <left style="hair">
        <color indexed="22"/>
      </left>
      <right style="hair">
        <color indexed="22"/>
      </right>
      <top/>
      <bottom style="thin">
        <color indexed="64"/>
      </bottom>
      <diagonal/>
    </border>
    <border>
      <left/>
      <right style="hair">
        <color rgb="FF999999"/>
      </right>
      <top style="hair">
        <color rgb="FF999999"/>
      </top>
      <bottom style="thin">
        <color indexed="64"/>
      </bottom>
      <diagonal/>
    </border>
    <border>
      <left/>
      <right style="hair">
        <color theme="0" tint="-0.24994659260841701"/>
      </right>
      <top/>
      <bottom style="thin">
        <color indexed="64"/>
      </bottom>
      <diagonal/>
    </border>
  </borders>
  <cellStyleXfs count="45456">
    <xf numFmtId="0" fontId="0" fillId="0" borderId="0"/>
    <xf numFmtId="0" fontId="85" fillId="7" borderId="0" applyNumberFormat="0" applyBorder="0" applyAlignment="0" applyProtection="0"/>
    <xf numFmtId="0" fontId="85" fillId="7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9" borderId="0" applyNumberFormat="0" applyBorder="0" applyAlignment="0" applyProtection="0"/>
    <xf numFmtId="0" fontId="85" fillId="9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2" borderId="0" applyNumberFormat="0" applyBorder="0" applyAlignment="0" applyProtection="0"/>
    <xf numFmtId="0" fontId="85" fillId="12" borderId="0" applyNumberFormat="0" applyBorder="0" applyAlignment="0" applyProtection="0"/>
    <xf numFmtId="0" fontId="85" fillId="13" borderId="0" applyNumberFormat="0" applyBorder="0" applyAlignment="0" applyProtection="0"/>
    <xf numFmtId="0" fontId="85" fillId="13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5" borderId="0" applyNumberFormat="0" applyBorder="0" applyAlignment="0" applyProtection="0"/>
    <xf numFmtId="0" fontId="85" fillId="15" borderId="0" applyNumberFormat="0" applyBorder="0" applyAlignment="0" applyProtection="0"/>
    <xf numFmtId="0" fontId="85" fillId="16" borderId="0" applyNumberFormat="0" applyBorder="0" applyAlignment="0" applyProtection="0"/>
    <xf numFmtId="0" fontId="85" fillId="16" borderId="0" applyNumberFormat="0" applyBorder="0" applyAlignment="0" applyProtection="0"/>
    <xf numFmtId="0" fontId="85" fillId="17" borderId="0" applyNumberFormat="0" applyBorder="0" applyAlignment="0" applyProtection="0"/>
    <xf numFmtId="0" fontId="85" fillId="17" borderId="0" applyNumberFormat="0" applyBorder="0" applyAlignment="0" applyProtection="0"/>
    <xf numFmtId="0" fontId="85" fillId="18" borderId="0" applyNumberFormat="0" applyBorder="0" applyAlignment="0" applyProtection="0"/>
    <xf numFmtId="0" fontId="85" fillId="18" borderId="0" applyNumberFormat="0" applyBorder="0" applyAlignment="0" applyProtection="0"/>
    <xf numFmtId="0" fontId="86" fillId="19" borderId="0" applyNumberFormat="0" applyBorder="0" applyAlignment="0" applyProtection="0"/>
    <xf numFmtId="0" fontId="86" fillId="20" borderId="0" applyNumberFormat="0" applyBorder="0" applyAlignment="0" applyProtection="0"/>
    <xf numFmtId="0" fontId="86" fillId="21" borderId="0" applyNumberFormat="0" applyBorder="0" applyAlignment="0" applyProtection="0"/>
    <xf numFmtId="0" fontId="86" fillId="22" borderId="0" applyNumberFormat="0" applyBorder="0" applyAlignment="0" applyProtection="0"/>
    <xf numFmtId="0" fontId="86" fillId="23" borderId="0" applyNumberFormat="0" applyBorder="0" applyAlignment="0" applyProtection="0"/>
    <xf numFmtId="0" fontId="86" fillId="24" borderId="0" applyNumberFormat="0" applyBorder="0" applyAlignment="0" applyProtection="0"/>
    <xf numFmtId="0" fontId="87" fillId="25" borderId="0" applyNumberFormat="0" applyBorder="0" applyAlignment="0" applyProtection="0"/>
    <xf numFmtId="0" fontId="88" fillId="26" borderId="44" applyNumberFormat="0" applyAlignment="0" applyProtection="0"/>
    <xf numFmtId="0" fontId="89" fillId="27" borderId="45" applyNumberFormat="0" applyAlignment="0" applyProtection="0"/>
    <xf numFmtId="0" fontId="90" fillId="0" borderId="46" applyNumberFormat="0" applyFill="0" applyAlignment="0" applyProtection="0"/>
    <xf numFmtId="0" fontId="91" fillId="0" borderId="0" applyNumberFormat="0" applyFill="0" applyBorder="0" applyAlignment="0" applyProtection="0"/>
    <xf numFmtId="0" fontId="86" fillId="28" borderId="0" applyNumberFormat="0" applyBorder="0" applyAlignment="0" applyProtection="0"/>
    <xf numFmtId="0" fontId="86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2" fillId="34" borderId="44" applyNumberFormat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35" borderId="0" applyNumberFormat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7" fontId="85" fillId="0" borderId="0" applyFont="0" applyFill="0" applyBorder="0" applyAlignment="0" applyProtection="0"/>
    <xf numFmtId="167" fontId="85" fillId="0" borderId="0" applyFont="0" applyFill="0" applyBorder="0" applyAlignment="0" applyProtection="0"/>
    <xf numFmtId="167" fontId="85" fillId="0" borderId="0" applyFont="0" applyFill="0" applyBorder="0" applyAlignment="0" applyProtection="0"/>
    <xf numFmtId="168" fontId="57" fillId="0" borderId="0" applyFont="0" applyFill="0" applyBorder="0" applyAlignment="0" applyProtection="0"/>
    <xf numFmtId="0" fontId="95" fillId="36" borderId="0" applyNumberFormat="0" applyBorder="0" applyAlignment="0" applyProtection="0"/>
    <xf numFmtId="0" fontId="57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57" fillId="0" borderId="0"/>
    <xf numFmtId="0" fontId="57" fillId="0" borderId="0"/>
    <xf numFmtId="0" fontId="85" fillId="37" borderId="47" applyNumberFormat="0" applyFont="0" applyAlignment="0" applyProtection="0"/>
    <xf numFmtId="0" fontId="85" fillId="37" borderId="47" applyNumberFormat="0" applyFont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96" fillId="26" borderId="48" applyNumberFormat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49" applyNumberFormat="0" applyFill="0" applyAlignment="0" applyProtection="0"/>
    <xf numFmtId="0" fontId="91" fillId="0" borderId="50" applyNumberFormat="0" applyFill="0" applyAlignment="0" applyProtection="0"/>
    <xf numFmtId="0" fontId="101" fillId="0" borderId="51" applyNumberFormat="0" applyFill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7" fillId="0" borderId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8" fontId="57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7" applyNumberFormat="0" applyFont="0" applyAlignment="0" applyProtection="0"/>
    <xf numFmtId="0" fontId="56" fillId="37" borderId="47" applyNumberFormat="0" applyFont="0" applyAlignment="0" applyProtection="0"/>
    <xf numFmtId="9" fontId="57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115" fillId="0" borderId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8" fontId="57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7" applyNumberFormat="0" applyFont="0" applyAlignment="0" applyProtection="0"/>
    <xf numFmtId="0" fontId="55" fillId="37" borderId="47" applyNumberFormat="0" applyFont="0" applyAlignment="0" applyProtection="0"/>
    <xf numFmtId="9" fontId="57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7" applyNumberFormat="0" applyFont="0" applyAlignment="0" applyProtection="0"/>
    <xf numFmtId="0" fontId="55" fillId="37" borderId="47" applyNumberFormat="0" applyFont="0" applyAlignment="0" applyProtection="0"/>
    <xf numFmtId="0" fontId="57" fillId="0" borderId="0"/>
    <xf numFmtId="0" fontId="57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7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7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7" applyNumberFormat="0" applyFont="0" applyAlignment="0" applyProtection="0"/>
    <xf numFmtId="0" fontId="54" fillId="37" borderId="47" applyNumberFormat="0" applyFont="0" applyAlignment="0" applyProtection="0"/>
    <xf numFmtId="9" fontId="57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7" applyNumberFormat="0" applyFont="0" applyAlignment="0" applyProtection="0"/>
    <xf numFmtId="0" fontId="54" fillId="37" borderId="47" applyNumberFormat="0" applyFont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7" applyNumberFormat="0" applyFont="0" applyAlignment="0" applyProtection="0"/>
    <xf numFmtId="0" fontId="54" fillId="37" borderId="47" applyNumberFormat="0" applyFont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7" applyNumberFormat="0" applyFont="0" applyAlignment="0" applyProtection="0"/>
    <xf numFmtId="0" fontId="54" fillId="37" borderId="47" applyNumberFormat="0" applyFont="0" applyAlignment="0" applyProtection="0"/>
    <xf numFmtId="0" fontId="116" fillId="0" borderId="54" applyNumberFormat="0" applyFill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168" fontId="57" fillId="0" borderId="0" applyFont="0" applyFill="0" applyBorder="0" applyAlignment="0" applyProtection="0"/>
    <xf numFmtId="0" fontId="57" fillId="0" borderId="0"/>
    <xf numFmtId="0" fontId="57" fillId="0" borderId="0"/>
    <xf numFmtId="0" fontId="53" fillId="0" borderId="0"/>
    <xf numFmtId="0" fontId="57" fillId="0" borderId="0"/>
    <xf numFmtId="0" fontId="57" fillId="0" borderId="0"/>
    <xf numFmtId="0" fontId="53" fillId="0" borderId="0"/>
    <xf numFmtId="0" fontId="53" fillId="0" borderId="0"/>
    <xf numFmtId="0" fontId="57" fillId="0" borderId="0"/>
    <xf numFmtId="0" fontId="57" fillId="0" borderId="0"/>
    <xf numFmtId="168" fontId="57" fillId="0" borderId="0" applyFont="0" applyFill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0" fontId="57" fillId="0" borderId="0"/>
    <xf numFmtId="0" fontId="57" fillId="0" borderId="0" applyFont="0" applyFill="0" applyBorder="0" applyAlignment="0" applyProtection="0"/>
    <xf numFmtId="0" fontId="117" fillId="0" borderId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3" fillId="0" borderId="0"/>
    <xf numFmtId="0" fontId="117" fillId="0" borderId="0"/>
    <xf numFmtId="9" fontId="57" fillId="0" borderId="0" applyFont="0" applyFill="0" applyBorder="0" applyAlignment="0" applyProtection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168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2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57" fillId="0" borderId="0"/>
    <xf numFmtId="0" fontId="44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57" fillId="0" borderId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8" fontId="5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9" fontId="57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0" fontId="43" fillId="37" borderId="47" applyNumberFormat="0" applyFont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9" borderId="0" applyNumberFormat="0" applyBorder="0" applyAlignment="0" applyProtection="0"/>
    <xf numFmtId="0" fontId="43" fillId="15" borderId="0" applyNumberFormat="0" applyBorder="0" applyAlignment="0" applyProtection="0"/>
    <xf numFmtId="0" fontId="43" fillId="10" borderId="0" applyNumberFormat="0" applyBorder="0" applyAlignment="0" applyProtection="0"/>
    <xf numFmtId="0" fontId="43" fillId="16" borderId="0" applyNumberFormat="0" applyBorder="0" applyAlignment="0" applyProtection="0"/>
    <xf numFmtId="0" fontId="43" fillId="11" borderId="0" applyNumberFormat="0" applyBorder="0" applyAlignment="0" applyProtection="0"/>
    <xf numFmtId="0" fontId="43" fillId="17" borderId="0" applyNumberFormat="0" applyBorder="0" applyAlignment="0" applyProtection="0"/>
    <xf numFmtId="0" fontId="43" fillId="12" borderId="0" applyNumberFormat="0" applyBorder="0" applyAlignment="0" applyProtection="0"/>
    <xf numFmtId="0" fontId="43" fillId="18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7" borderId="47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41" fontId="122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41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2" fontId="197" fillId="0" borderId="0" applyFont="0" applyFill="0" applyBorder="0" applyAlignment="0" applyProtection="0"/>
    <xf numFmtId="0" fontId="3" fillId="0" borderId="0"/>
    <xf numFmtId="0" fontId="202" fillId="0" borderId="0" applyNumberFormat="0" applyFill="0" applyBorder="0" applyAlignment="0" applyProtection="0"/>
    <xf numFmtId="0" fontId="2" fillId="37" borderId="4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1" fillId="0" borderId="0"/>
    <xf numFmtId="183" fontId="57" fillId="0" borderId="0" applyFont="0" applyFill="0" applyBorder="0" applyAlignment="0" applyProtection="0"/>
  </cellStyleXfs>
  <cellXfs count="912">
    <xf numFmtId="0" fontId="0" fillId="0" borderId="0" xfId="0"/>
    <xf numFmtId="0" fontId="64" fillId="2" borderId="0" xfId="0" applyFont="1" applyFill="1" applyAlignment="1">
      <alignment horizontal="center" vertical="center"/>
    </xf>
    <xf numFmtId="0" fontId="73" fillId="2" borderId="0" xfId="0" applyFont="1" applyFill="1" applyAlignment="1">
      <alignment vertical="center"/>
    </xf>
    <xf numFmtId="164" fontId="67" fillId="2" borderId="0" xfId="0" applyNumberFormat="1" applyFont="1" applyFill="1" applyAlignment="1">
      <alignment vertical="center"/>
    </xf>
    <xf numFmtId="3" fontId="70" fillId="2" borderId="0" xfId="0" applyNumberFormat="1" applyFont="1" applyFill="1" applyAlignment="1">
      <alignment horizontal="center" vertical="center"/>
    </xf>
    <xf numFmtId="0" fontId="64" fillId="2" borderId="0" xfId="0" applyFont="1" applyFill="1" applyAlignment="1">
      <alignment vertical="center"/>
    </xf>
    <xf numFmtId="164" fontId="64" fillId="2" borderId="0" xfId="0" applyNumberFormat="1" applyFont="1" applyFill="1" applyAlignment="1">
      <alignment vertical="center"/>
    </xf>
    <xf numFmtId="0" fontId="57" fillId="2" borderId="0" xfId="0" applyFont="1" applyFill="1" applyAlignment="1">
      <alignment vertical="center"/>
    </xf>
    <xf numFmtId="0" fontId="59" fillId="2" borderId="0" xfId="43" applyFill="1" applyAlignment="1" applyProtection="1">
      <alignment horizontal="center" vertical="center"/>
    </xf>
    <xf numFmtId="0" fontId="69" fillId="2" borderId="0" xfId="0" applyFont="1" applyFill="1" applyAlignment="1">
      <alignment horizontal="center" vertical="center"/>
    </xf>
    <xf numFmtId="173" fontId="64" fillId="2" borderId="0" xfId="0" applyNumberFormat="1" applyFont="1" applyFill="1" applyAlignment="1">
      <alignment vertical="center"/>
    </xf>
    <xf numFmtId="9" fontId="68" fillId="2" borderId="1" xfId="73" applyFont="1" applyFill="1" applyBorder="1" applyAlignment="1">
      <alignment horizontal="center" vertical="center"/>
    </xf>
    <xf numFmtId="0" fontId="68" fillId="2" borderId="0" xfId="59" applyFont="1" applyFill="1" applyAlignment="1">
      <alignment vertical="center"/>
    </xf>
    <xf numFmtId="0" fontId="57" fillId="2" borderId="0" xfId="59" applyFill="1" applyAlignment="1">
      <alignment vertical="center"/>
    </xf>
    <xf numFmtId="0" fontId="61" fillId="2" borderId="0" xfId="59" applyFont="1" applyFill="1" applyAlignment="1">
      <alignment vertical="center"/>
    </xf>
    <xf numFmtId="164" fontId="68" fillId="2" borderId="0" xfId="59" applyNumberFormat="1" applyFont="1" applyFill="1" applyAlignment="1">
      <alignment vertical="center"/>
    </xf>
    <xf numFmtId="174" fontId="73" fillId="2" borderId="0" xfId="0" applyNumberFormat="1" applyFont="1" applyFill="1" applyAlignment="1">
      <alignment vertical="center"/>
    </xf>
    <xf numFmtId="174" fontId="73" fillId="2" borderId="0" xfId="0" applyNumberFormat="1" applyFont="1" applyFill="1" applyAlignment="1">
      <alignment horizontal="center" vertical="center"/>
    </xf>
    <xf numFmtId="3" fontId="57" fillId="2" borderId="0" xfId="59" applyNumberFormat="1" applyFill="1" applyAlignment="1">
      <alignment vertical="center"/>
    </xf>
    <xf numFmtId="0" fontId="61" fillId="2" borderId="0" xfId="59" applyFont="1" applyFill="1" applyAlignment="1">
      <alignment horizontal="center" vertical="center"/>
    </xf>
    <xf numFmtId="0" fontId="62" fillId="2" borderId="0" xfId="59" applyFont="1" applyFill="1" applyAlignment="1">
      <alignment horizontal="center" vertical="center"/>
    </xf>
    <xf numFmtId="0" fontId="62" fillId="2" borderId="0" xfId="59" applyFont="1" applyFill="1" applyAlignment="1">
      <alignment vertical="center"/>
    </xf>
    <xf numFmtId="0" fontId="76" fillId="2" borderId="0" xfId="59" applyFont="1" applyFill="1" applyAlignment="1">
      <alignment vertical="center"/>
    </xf>
    <xf numFmtId="164" fontId="57" fillId="2" borderId="0" xfId="59" applyNumberFormat="1" applyFill="1" applyAlignment="1">
      <alignment vertical="center"/>
    </xf>
    <xf numFmtId="0" fontId="78" fillId="2" borderId="0" xfId="59" applyFont="1" applyFill="1" applyAlignment="1">
      <alignment vertical="center"/>
    </xf>
    <xf numFmtId="0" fontId="80" fillId="2" borderId="0" xfId="59" applyFont="1" applyFill="1" applyAlignment="1">
      <alignment horizontal="center" vertical="center" wrapText="1"/>
    </xf>
    <xf numFmtId="0" fontId="69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3" fontId="70" fillId="2" borderId="0" xfId="59" applyNumberFormat="1" applyFont="1" applyFill="1" applyAlignment="1">
      <alignment horizontal="center" vertical="center"/>
    </xf>
    <xf numFmtId="173" fontId="68" fillId="2" borderId="0" xfId="59" applyNumberFormat="1" applyFont="1" applyFill="1" applyAlignment="1">
      <alignment vertical="center"/>
    </xf>
    <xf numFmtId="0" fontId="68" fillId="2" borderId="0" xfId="59" applyFont="1" applyFill="1" applyAlignment="1">
      <alignment horizontal="center" vertical="center"/>
    </xf>
    <xf numFmtId="0" fontId="82" fillId="2" borderId="0" xfId="59" applyFont="1" applyFill="1" applyAlignment="1">
      <alignment horizontal="center" vertical="center"/>
    </xf>
    <xf numFmtId="174" fontId="57" fillId="2" borderId="0" xfId="59" applyNumberFormat="1" applyFill="1" applyAlignment="1">
      <alignment vertical="center"/>
    </xf>
    <xf numFmtId="0" fontId="77" fillId="2" borderId="0" xfId="59" applyFont="1" applyFill="1" applyAlignment="1">
      <alignment horizontal="center" vertical="center" wrapText="1"/>
    </xf>
    <xf numFmtId="9" fontId="68" fillId="2" borderId="0" xfId="73" applyFont="1" applyFill="1" applyAlignment="1">
      <alignment horizontal="center" vertical="center"/>
    </xf>
    <xf numFmtId="174" fontId="65" fillId="2" borderId="0" xfId="59" applyNumberFormat="1" applyFont="1" applyFill="1" applyAlignment="1">
      <alignment vertical="center"/>
    </xf>
    <xf numFmtId="0" fontId="57" fillId="2" borderId="0" xfId="59" applyFill="1" applyAlignment="1">
      <alignment horizontal="center" vertical="center"/>
    </xf>
    <xf numFmtId="0" fontId="69" fillId="2" borderId="0" xfId="59" applyFont="1" applyFill="1" applyAlignment="1">
      <alignment horizontal="center" vertical="center"/>
    </xf>
    <xf numFmtId="174" fontId="77" fillId="2" borderId="0" xfId="59" applyNumberFormat="1" applyFont="1" applyFill="1" applyAlignment="1">
      <alignment horizontal="center" vertical="center" wrapText="1"/>
    </xf>
    <xf numFmtId="0" fontId="66" fillId="3" borderId="0" xfId="59" applyFont="1" applyFill="1" applyAlignment="1">
      <alignment vertical="center"/>
    </xf>
    <xf numFmtId="0" fontId="57" fillId="4" borderId="0" xfId="59" applyFill="1" applyAlignment="1">
      <alignment vertical="center"/>
    </xf>
    <xf numFmtId="164" fontId="57" fillId="4" borderId="0" xfId="59" applyNumberFormat="1" applyFill="1" applyAlignment="1">
      <alignment vertical="center"/>
    </xf>
    <xf numFmtId="0" fontId="58" fillId="2" borderId="0" xfId="59" applyFont="1" applyFill="1" applyAlignment="1">
      <alignment horizontal="center" vertical="center" wrapText="1" shrinkToFit="1"/>
    </xf>
    <xf numFmtId="0" fontId="71" fillId="5" borderId="4" xfId="59" applyFont="1" applyFill="1" applyBorder="1" applyAlignment="1">
      <alignment vertical="center"/>
    </xf>
    <xf numFmtId="0" fontId="58" fillId="5" borderId="0" xfId="59" applyFont="1" applyFill="1" applyAlignment="1">
      <alignment horizontal="center" vertical="center" wrapText="1" shrinkToFit="1"/>
    </xf>
    <xf numFmtId="0" fontId="75" fillId="2" borderId="5" xfId="59" applyFont="1" applyFill="1" applyBorder="1" applyAlignment="1">
      <alignment vertical="center"/>
    </xf>
    <xf numFmtId="174" fontId="69" fillId="2" borderId="6" xfId="59" applyNumberFormat="1" applyFont="1" applyFill="1" applyBorder="1" applyAlignment="1">
      <alignment horizontal="center" vertical="center"/>
    </xf>
    <xf numFmtId="164" fontId="57" fillId="2" borderId="7" xfId="59" applyNumberFormat="1" applyFill="1" applyBorder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0" fontId="75" fillId="2" borderId="8" xfId="59" applyFont="1" applyFill="1" applyBorder="1" applyAlignment="1">
      <alignment vertical="center"/>
    </xf>
    <xf numFmtId="174" fontId="69" fillId="2" borderId="9" xfId="59" applyNumberFormat="1" applyFont="1" applyFill="1" applyBorder="1" applyAlignment="1">
      <alignment horizontal="center" vertical="center"/>
    </xf>
    <xf numFmtId="164" fontId="57" fillId="2" borderId="10" xfId="59" applyNumberFormat="1" applyFill="1" applyBorder="1" applyAlignment="1">
      <alignment vertical="center"/>
    </xf>
    <xf numFmtId="0" fontId="83" fillId="2" borderId="0" xfId="59" applyFont="1" applyFill="1" applyAlignment="1">
      <alignment vertical="center"/>
    </xf>
    <xf numFmtId="164" fontId="57" fillId="2" borderId="11" xfId="59" applyNumberFormat="1" applyFill="1" applyBorder="1" applyAlignment="1">
      <alignment vertical="center"/>
    </xf>
    <xf numFmtId="0" fontId="65" fillId="5" borderId="12" xfId="59" applyFont="1" applyFill="1" applyBorder="1" applyAlignment="1">
      <alignment vertical="center"/>
    </xf>
    <xf numFmtId="174" fontId="71" fillId="5" borderId="13" xfId="59" applyNumberFormat="1" applyFont="1" applyFill="1" applyBorder="1" applyAlignment="1">
      <alignment horizontal="center" vertical="center"/>
    </xf>
    <xf numFmtId="164" fontId="65" fillId="5" borderId="14" xfId="59" applyNumberFormat="1" applyFont="1" applyFill="1" applyBorder="1" applyAlignment="1">
      <alignment vertical="center"/>
    </xf>
    <xf numFmtId="164" fontId="65" fillId="5" borderId="0" xfId="59" applyNumberFormat="1" applyFont="1" applyFill="1" applyAlignment="1">
      <alignment vertical="center"/>
    </xf>
    <xf numFmtId="174" fontId="71" fillId="2" borderId="0" xfId="59" applyNumberFormat="1" applyFont="1" applyFill="1" applyAlignment="1">
      <alignment horizontal="center" vertical="center"/>
    </xf>
    <xf numFmtId="9" fontId="68" fillId="2" borderId="15" xfId="73" applyFont="1" applyFill="1" applyBorder="1" applyAlignment="1">
      <alignment horizontal="center" vertical="center"/>
    </xf>
    <xf numFmtId="9" fontId="68" fillId="2" borderId="16" xfId="73" applyFont="1" applyFill="1" applyBorder="1" applyAlignment="1">
      <alignment horizontal="center" vertical="center"/>
    </xf>
    <xf numFmtId="9" fontId="68" fillId="2" borderId="17" xfId="73" applyFont="1" applyFill="1" applyBorder="1" applyAlignment="1">
      <alignment horizontal="center" vertical="center"/>
    </xf>
    <xf numFmtId="0" fontId="66" fillId="6" borderId="0" xfId="59" applyFont="1" applyFill="1" applyAlignment="1">
      <alignment vertical="center"/>
    </xf>
    <xf numFmtId="4" fontId="57" fillId="2" borderId="0" xfId="59" applyNumberFormat="1" applyFill="1" applyAlignment="1">
      <alignment vertical="center"/>
    </xf>
    <xf numFmtId="9" fontId="67" fillId="2" borderId="0" xfId="73" applyFont="1" applyFill="1" applyAlignment="1">
      <alignment horizontal="center" vertical="center"/>
    </xf>
    <xf numFmtId="0" fontId="64" fillId="0" borderId="0" xfId="0" applyFont="1"/>
    <xf numFmtId="3" fontId="67" fillId="2" borderId="0" xfId="0" applyNumberFormat="1" applyFont="1" applyFill="1" applyAlignment="1">
      <alignment vertical="center"/>
    </xf>
    <xf numFmtId="0" fontId="64" fillId="41" borderId="0" xfId="0" applyFont="1" applyFill="1"/>
    <xf numFmtId="164" fontId="103" fillId="2" borderId="0" xfId="59" applyNumberFormat="1" applyFont="1" applyFill="1" applyAlignment="1">
      <alignment vertical="center"/>
    </xf>
    <xf numFmtId="164" fontId="104" fillId="2" borderId="0" xfId="59" applyNumberFormat="1" applyFont="1" applyFill="1" applyAlignment="1">
      <alignment vertical="center"/>
    </xf>
    <xf numFmtId="3" fontId="103" fillId="2" borderId="0" xfId="59" applyNumberFormat="1" applyFont="1" applyFill="1" applyAlignment="1">
      <alignment vertical="center"/>
    </xf>
    <xf numFmtId="0" fontId="57" fillId="40" borderId="0" xfId="59" applyFill="1" applyAlignment="1">
      <alignment vertical="center"/>
    </xf>
    <xf numFmtId="0" fontId="103" fillId="2" borderId="0" xfId="59" applyFont="1" applyFill="1" applyAlignment="1">
      <alignment vertical="center"/>
    </xf>
    <xf numFmtId="10" fontId="67" fillId="42" borderId="0" xfId="73" applyNumberFormat="1" applyFont="1" applyFill="1" applyAlignment="1">
      <alignment horizontal="center" vertical="center"/>
    </xf>
    <xf numFmtId="3" fontId="57" fillId="44" borderId="0" xfId="59" applyNumberFormat="1" applyFill="1" applyAlignment="1">
      <alignment horizontal="left" vertical="center"/>
    </xf>
    <xf numFmtId="0" fontId="66" fillId="45" borderId="0" xfId="59" applyFont="1" applyFill="1" applyAlignment="1">
      <alignment vertical="center"/>
    </xf>
    <xf numFmtId="164" fontId="66" fillId="45" borderId="0" xfId="59" applyNumberFormat="1" applyFont="1" applyFill="1" applyAlignment="1">
      <alignment vertical="center"/>
    </xf>
    <xf numFmtId="0" fontId="69" fillId="0" borderId="0" xfId="59" applyFont="1" applyAlignment="1">
      <alignment horizontal="center" vertical="center"/>
    </xf>
    <xf numFmtId="0" fontId="68" fillId="39" borderId="0" xfId="0" applyFont="1" applyFill="1" applyAlignment="1">
      <alignment horizontal="center" vertical="center"/>
    </xf>
    <xf numFmtId="174" fontId="67" fillId="46" borderId="0" xfId="0" applyNumberFormat="1" applyFont="1" applyFill="1" applyAlignment="1">
      <alignment vertical="center"/>
    </xf>
    <xf numFmtId="164" fontId="105" fillId="47" borderId="0" xfId="0" applyNumberFormat="1" applyFont="1" applyFill="1" applyAlignment="1">
      <alignment vertical="center"/>
    </xf>
    <xf numFmtId="3" fontId="105" fillId="48" borderId="0" xfId="0" applyNumberFormat="1" applyFont="1" applyFill="1" applyAlignment="1">
      <alignment horizontal="center" vertical="center"/>
    </xf>
    <xf numFmtId="164" fontId="105" fillId="48" borderId="0" xfId="0" applyNumberFormat="1" applyFont="1" applyFill="1" applyAlignment="1">
      <alignment vertical="center"/>
    </xf>
    <xf numFmtId="0" fontId="106" fillId="2" borderId="0" xfId="0" applyFont="1" applyFill="1" applyAlignment="1">
      <alignment vertical="center"/>
    </xf>
    <xf numFmtId="0" fontId="107" fillId="47" borderId="0" xfId="0" applyFont="1" applyFill="1" applyAlignment="1">
      <alignment horizontal="center" vertical="center" wrapText="1" shrinkToFit="1"/>
    </xf>
    <xf numFmtId="0" fontId="105" fillId="2" borderId="0" xfId="0" applyFont="1" applyFill="1" applyAlignment="1">
      <alignment vertical="center"/>
    </xf>
    <xf numFmtId="41" fontId="105" fillId="47" borderId="0" xfId="0" applyNumberFormat="1" applyFont="1" applyFill="1" applyAlignment="1">
      <alignment horizontal="center" vertical="center"/>
    </xf>
    <xf numFmtId="0" fontId="102" fillId="47" borderId="0" xfId="0" applyFont="1" applyFill="1" applyAlignment="1">
      <alignment vertical="center"/>
    </xf>
    <xf numFmtId="0" fontId="105" fillId="2" borderId="0" xfId="0" applyFont="1" applyFill="1" applyAlignment="1">
      <alignment horizontal="center" vertical="center"/>
    </xf>
    <xf numFmtId="164" fontId="106" fillId="2" borderId="0" xfId="0" applyNumberFormat="1" applyFont="1" applyFill="1" applyAlignment="1">
      <alignment vertical="center"/>
    </xf>
    <xf numFmtId="164" fontId="105" fillId="2" borderId="0" xfId="0" applyNumberFormat="1" applyFont="1" applyFill="1" applyAlignment="1">
      <alignment vertical="center"/>
    </xf>
    <xf numFmtId="0" fontId="68" fillId="39" borderId="52" xfId="0" applyFont="1" applyFill="1" applyBorder="1" applyAlignment="1">
      <alignment horizontal="center" vertical="center" wrapText="1"/>
    </xf>
    <xf numFmtId="0" fontId="68" fillId="39" borderId="52" xfId="0" applyFont="1" applyFill="1" applyBorder="1" applyAlignment="1">
      <alignment horizontal="center" vertical="center" wrapText="1" shrinkToFit="1"/>
    </xf>
    <xf numFmtId="174" fontId="73" fillId="46" borderId="52" xfId="0" applyNumberFormat="1" applyFont="1" applyFill="1" applyBorder="1" applyAlignment="1">
      <alignment vertical="center"/>
    </xf>
    <xf numFmtId="176" fontId="76" fillId="2" borderId="52" xfId="0" applyNumberFormat="1" applyFont="1" applyFill="1" applyBorder="1" applyAlignment="1">
      <alignment vertical="center"/>
    </xf>
    <xf numFmtId="0" fontId="72" fillId="2" borderId="52" xfId="0" applyFont="1" applyFill="1" applyBorder="1" applyAlignment="1">
      <alignment horizontal="center" vertical="center" wrapText="1" shrinkToFit="1"/>
    </xf>
    <xf numFmtId="176" fontId="73" fillId="2" borderId="52" xfId="47" applyNumberFormat="1" applyFont="1" applyFill="1" applyBorder="1" applyAlignment="1">
      <alignment horizontal="center" vertical="center" wrapText="1"/>
    </xf>
    <xf numFmtId="0" fontId="73" fillId="2" borderId="52" xfId="0" applyFont="1" applyFill="1" applyBorder="1" applyAlignment="1">
      <alignment horizontal="center" vertical="center" wrapText="1"/>
    </xf>
    <xf numFmtId="0" fontId="63" fillId="2" borderId="0" xfId="59" applyFont="1" applyFill="1" applyAlignment="1">
      <alignment horizontal="center" vertical="center"/>
    </xf>
    <xf numFmtId="176" fontId="73" fillId="2" borderId="52" xfId="0" applyNumberFormat="1" applyFont="1" applyFill="1" applyBorder="1" applyAlignment="1">
      <alignment horizontal="center" vertical="center" wrapText="1"/>
    </xf>
    <xf numFmtId="176" fontId="73" fillId="2" borderId="52" xfId="0" applyNumberFormat="1" applyFont="1" applyFill="1" applyBorder="1" applyAlignment="1">
      <alignment vertical="center"/>
    </xf>
    <xf numFmtId="174" fontId="105" fillId="48" borderId="0" xfId="0" applyNumberFormat="1" applyFont="1" applyFill="1" applyAlignment="1">
      <alignment vertical="center"/>
    </xf>
    <xf numFmtId="174" fontId="108" fillId="48" borderId="0" xfId="0" applyNumberFormat="1" applyFont="1" applyFill="1" applyAlignment="1">
      <alignment horizontal="center" vertical="center"/>
    </xf>
    <xf numFmtId="174" fontId="105" fillId="46" borderId="0" xfId="0" applyNumberFormat="1" applyFont="1" applyFill="1" applyAlignment="1">
      <alignment vertical="center"/>
    </xf>
    <xf numFmtId="174" fontId="108" fillId="2" borderId="0" xfId="0" applyNumberFormat="1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/>
    </xf>
    <xf numFmtId="0" fontId="110" fillId="47" borderId="0" xfId="59" applyFont="1" applyFill="1" applyAlignment="1">
      <alignment horizontal="center" vertical="center"/>
    </xf>
    <xf numFmtId="174" fontId="110" fillId="47" borderId="0" xfId="59" applyNumberFormat="1" applyFont="1" applyFill="1" applyAlignment="1">
      <alignment vertical="center"/>
    </xf>
    <xf numFmtId="176" fontId="105" fillId="48" borderId="0" xfId="0" applyNumberFormat="1" applyFont="1" applyFill="1" applyAlignment="1">
      <alignment vertical="center"/>
    </xf>
    <xf numFmtId="176" fontId="105" fillId="47" borderId="0" xfId="0" applyNumberFormat="1" applyFont="1" applyFill="1" applyAlignment="1">
      <alignment vertical="center"/>
    </xf>
    <xf numFmtId="176" fontId="66" fillId="45" borderId="0" xfId="59" applyNumberFormat="1" applyFont="1" applyFill="1" applyAlignment="1">
      <alignment vertical="center"/>
    </xf>
    <xf numFmtId="0" fontId="0" fillId="41" borderId="0" xfId="0" applyFill="1"/>
    <xf numFmtId="0" fontId="57" fillId="41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4" fillId="51" borderId="1" xfId="73" applyNumberFormat="1" applyFont="1" applyFill="1" applyBorder="1" applyAlignment="1">
      <alignment horizontal="center" vertical="center"/>
    </xf>
    <xf numFmtId="9" fontId="104" fillId="2" borderId="1" xfId="73" applyFont="1" applyFill="1" applyBorder="1" applyAlignment="1">
      <alignment horizontal="center" vertical="center"/>
    </xf>
    <xf numFmtId="9" fontId="104" fillId="2" borderId="0" xfId="73" applyFont="1" applyFill="1" applyAlignment="1">
      <alignment horizontal="center" vertical="center"/>
    </xf>
    <xf numFmtId="3" fontId="104" fillId="2" borderId="0" xfId="59" applyNumberFormat="1" applyFont="1" applyFill="1" applyAlignment="1">
      <alignment vertical="center"/>
    </xf>
    <xf numFmtId="0" fontId="111" fillId="2" borderId="0" xfId="59" applyFont="1" applyFill="1" applyAlignment="1">
      <alignment horizontal="center" vertical="center" wrapText="1" shrinkToFit="1"/>
    </xf>
    <xf numFmtId="164" fontId="67" fillId="48" borderId="0" xfId="0" applyNumberFormat="1" applyFont="1" applyFill="1" applyAlignment="1">
      <alignment vertical="center"/>
    </xf>
    <xf numFmtId="164" fontId="67" fillId="47" borderId="0" xfId="0" applyNumberFormat="1" applyFont="1" applyFill="1" applyAlignment="1">
      <alignment vertical="center"/>
    </xf>
    <xf numFmtId="164" fontId="57" fillId="45" borderId="0" xfId="59" applyNumberFormat="1" applyFill="1" applyAlignment="1">
      <alignment vertical="center"/>
    </xf>
    <xf numFmtId="0" fontId="57" fillId="3" borderId="0" xfId="59" applyFill="1" applyAlignment="1">
      <alignment vertical="center"/>
    </xf>
    <xf numFmtId="3" fontId="73" fillId="2" borderId="52" xfId="0" applyNumberFormat="1" applyFont="1" applyFill="1" applyBorder="1" applyAlignment="1">
      <alignment horizontal="center" vertical="center" wrapText="1"/>
    </xf>
    <xf numFmtId="177" fontId="110" fillId="2" borderId="0" xfId="59" applyNumberFormat="1" applyFont="1" applyFill="1" applyAlignment="1">
      <alignment vertical="center"/>
    </xf>
    <xf numFmtId="0" fontId="103" fillId="2" borderId="0" xfId="0" applyFont="1" applyFill="1" applyAlignment="1">
      <alignment vertical="center"/>
    </xf>
    <xf numFmtId="164" fontId="103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57" fillId="41" borderId="0" xfId="0" applyFont="1" applyFill="1" applyAlignment="1">
      <alignment horizontal="center" vertical="center"/>
    </xf>
    <xf numFmtId="177" fontId="104" fillId="2" borderId="0" xfId="59" applyNumberFormat="1" applyFont="1" applyFill="1" applyAlignment="1">
      <alignment vertical="center"/>
    </xf>
    <xf numFmtId="176" fontId="112" fillId="2" borderId="52" xfId="0" applyNumberFormat="1" applyFont="1" applyFill="1" applyBorder="1" applyAlignment="1">
      <alignment horizontal="center" vertical="center" wrapText="1"/>
    </xf>
    <xf numFmtId="176" fontId="112" fillId="2" borderId="52" xfId="47" applyNumberFormat="1" applyFont="1" applyFill="1" applyBorder="1" applyAlignment="1">
      <alignment horizontal="center" vertical="center" wrapText="1"/>
    </xf>
    <xf numFmtId="164" fontId="113" fillId="48" borderId="0" xfId="0" applyNumberFormat="1" applyFont="1" applyFill="1" applyAlignment="1">
      <alignment vertical="center"/>
    </xf>
    <xf numFmtId="164" fontId="113" fillId="47" borderId="0" xfId="0" applyNumberFormat="1" applyFont="1" applyFill="1" applyAlignment="1">
      <alignment vertical="center"/>
    </xf>
    <xf numFmtId="173" fontId="103" fillId="2" borderId="0" xfId="0" applyNumberFormat="1" applyFont="1" applyFill="1" applyAlignment="1">
      <alignment vertical="center"/>
    </xf>
    <xf numFmtId="164" fontId="103" fillId="45" borderId="0" xfId="59" applyNumberFormat="1" applyFont="1" applyFill="1" applyAlignment="1">
      <alignment vertical="center"/>
    </xf>
    <xf numFmtId="164" fontId="103" fillId="4" borderId="0" xfId="59" applyNumberFormat="1" applyFont="1" applyFill="1" applyAlignment="1">
      <alignment vertical="center"/>
    </xf>
    <xf numFmtId="9" fontId="103" fillId="2" borderId="0" xfId="59" applyNumberFormat="1" applyFont="1" applyFill="1" applyAlignment="1">
      <alignment vertical="center"/>
    </xf>
    <xf numFmtId="174" fontId="103" fillId="2" borderId="0" xfId="59" applyNumberFormat="1" applyFont="1" applyFill="1" applyAlignment="1">
      <alignment vertical="center"/>
    </xf>
    <xf numFmtId="176" fontId="73" fillId="2" borderId="52" xfId="47" applyNumberFormat="1" applyFont="1" applyFill="1" applyBorder="1" applyAlignment="1">
      <alignment vertical="center" wrapText="1"/>
    </xf>
    <xf numFmtId="164" fontId="105" fillId="48" borderId="0" xfId="0" applyNumberFormat="1" applyFont="1" applyFill="1" applyAlignment="1">
      <alignment horizontal="center" vertical="center"/>
    </xf>
    <xf numFmtId="0" fontId="57" fillId="41" borderId="0" xfId="0" applyFont="1" applyFill="1"/>
    <xf numFmtId="0" fontId="57" fillId="0" borderId="0" xfId="0" applyFont="1"/>
    <xf numFmtId="176" fontId="57" fillId="41" borderId="0" xfId="47" applyNumberFormat="1" applyFill="1" applyAlignment="1" applyProtection="1">
      <alignment horizontal="center"/>
      <protection locked="0"/>
    </xf>
    <xf numFmtId="176" fontId="0" fillId="0" borderId="0" xfId="47" applyNumberFormat="1" applyFont="1"/>
    <xf numFmtId="0" fontId="118" fillId="0" borderId="0" xfId="45424" applyFont="1" applyAlignment="1">
      <alignment vertical="center"/>
    </xf>
    <xf numFmtId="0" fontId="119" fillId="56" borderId="0" xfId="45424" applyFont="1" applyFill="1" applyAlignment="1">
      <alignment horizontal="center" vertical="center" wrapText="1"/>
    </xf>
    <xf numFmtId="0" fontId="121" fillId="56" borderId="0" xfId="45424" applyFont="1" applyFill="1" applyAlignment="1">
      <alignment vertical="center" wrapText="1"/>
    </xf>
    <xf numFmtId="0" fontId="119" fillId="56" borderId="0" xfId="45424" applyFont="1" applyFill="1" applyAlignment="1">
      <alignment vertical="center" wrapText="1"/>
    </xf>
    <xf numFmtId="0" fontId="118" fillId="0" borderId="62" xfId="45424" applyFont="1" applyBorder="1" applyAlignment="1">
      <alignment vertical="center"/>
    </xf>
    <xf numFmtId="3" fontId="118" fillId="0" borderId="62" xfId="45424" applyNumberFormat="1" applyFont="1" applyBorder="1" applyAlignment="1">
      <alignment horizontal="right" vertical="center"/>
    </xf>
    <xf numFmtId="0" fontId="118" fillId="0" borderId="62" xfId="45424" applyFont="1" applyBorder="1" applyAlignment="1">
      <alignment horizontal="right" vertical="center"/>
    </xf>
    <xf numFmtId="0" fontId="120" fillId="0" borderId="62" xfId="45424" applyFont="1" applyBorder="1" applyAlignment="1">
      <alignment vertical="center"/>
    </xf>
    <xf numFmtId="3" fontId="120" fillId="0" borderId="62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6" fontId="0" fillId="0" borderId="0" xfId="0" applyNumberFormat="1"/>
    <xf numFmtId="176" fontId="0" fillId="0" borderId="0" xfId="47" applyNumberFormat="1" applyFont="1" applyAlignment="1">
      <alignment horizontal="center"/>
    </xf>
    <xf numFmtId="0" fontId="6" fillId="40" borderId="0" xfId="45431" applyFill="1" applyProtection="1">
      <protection locked="0"/>
    </xf>
    <xf numFmtId="0" fontId="123" fillId="40" borderId="0" xfId="45431" applyFont="1" applyFill="1" applyProtection="1">
      <protection locked="0"/>
    </xf>
    <xf numFmtId="0" fontId="6" fillId="0" borderId="0" xfId="45431" applyProtection="1">
      <protection locked="0"/>
    </xf>
    <xf numFmtId="0" fontId="124" fillId="40" borderId="0" xfId="45431" applyFont="1" applyFill="1" applyProtection="1">
      <protection locked="0"/>
    </xf>
    <xf numFmtId="0" fontId="125" fillId="57" borderId="0" xfId="59" applyFont="1" applyFill="1" applyAlignment="1" applyProtection="1">
      <alignment horizontal="center" vertical="center"/>
      <protection locked="0"/>
    </xf>
    <xf numFmtId="0" fontId="126" fillId="40" borderId="0" xfId="59" applyFont="1" applyFill="1" applyAlignment="1" applyProtection="1">
      <alignment horizontal="left" indent="2"/>
      <protection locked="0"/>
    </xf>
    <xf numFmtId="3" fontId="127" fillId="40" borderId="68" xfId="59" applyNumberFormat="1" applyFont="1" applyFill="1" applyBorder="1" applyAlignment="1">
      <alignment horizontal="center" vertical="center"/>
    </xf>
    <xf numFmtId="170" fontId="128" fillId="40" borderId="0" xfId="59" applyNumberFormat="1" applyFont="1" applyFill="1" applyAlignment="1" applyProtection="1">
      <alignment horizontal="left" vertical="center"/>
      <protection locked="0"/>
    </xf>
    <xf numFmtId="0" fontId="129" fillId="40" borderId="0" xfId="45431" applyFont="1" applyFill="1" applyProtection="1">
      <protection locked="0"/>
    </xf>
    <xf numFmtId="181" fontId="130" fillId="40" borderId="0" xfId="45431" applyNumberFormat="1" applyFont="1" applyFill="1" applyAlignment="1" applyProtection="1">
      <alignment vertical="top"/>
      <protection locked="0"/>
    </xf>
    <xf numFmtId="0" fontId="86" fillId="40" borderId="0" xfId="45431" applyFont="1" applyFill="1" applyProtection="1">
      <protection locked="0"/>
    </xf>
    <xf numFmtId="0" fontId="132" fillId="40" borderId="0" xfId="59" applyFont="1" applyFill="1" applyProtection="1">
      <protection locked="0"/>
    </xf>
    <xf numFmtId="0" fontId="133" fillId="40" borderId="0" xfId="59" applyFont="1" applyFill="1" applyAlignment="1" applyProtection="1">
      <alignment horizontal="left" indent="2"/>
      <protection locked="0"/>
    </xf>
    <xf numFmtId="0" fontId="134" fillId="57" borderId="0" xfId="59" applyFont="1" applyFill="1" applyAlignment="1" applyProtection="1">
      <alignment horizontal="center" vertical="center"/>
      <protection locked="0"/>
    </xf>
    <xf numFmtId="0" fontId="135" fillId="40" borderId="0" xfId="59" applyFont="1" applyFill="1" applyProtection="1">
      <protection locked="0"/>
    </xf>
    <xf numFmtId="9" fontId="137" fillId="40" borderId="68" xfId="45433" applyFont="1" applyFill="1" applyBorder="1" applyAlignment="1" applyProtection="1">
      <alignment horizontal="center"/>
      <protection locked="0"/>
    </xf>
    <xf numFmtId="0" fontId="138" fillId="40" borderId="0" xfId="59" applyFont="1" applyFill="1" applyProtection="1">
      <protection locked="0"/>
    </xf>
    <xf numFmtId="0" fontId="140" fillId="39" borderId="52" xfId="59" applyFont="1" applyFill="1" applyBorder="1" applyAlignment="1">
      <alignment horizontal="center" vertical="center" wrapText="1"/>
    </xf>
    <xf numFmtId="0" fontId="140" fillId="39" borderId="52" xfId="59" applyFont="1" applyFill="1" applyBorder="1" applyAlignment="1">
      <alignment horizontal="center" vertical="center" wrapText="1" shrinkToFit="1"/>
    </xf>
    <xf numFmtId="176" fontId="141" fillId="2" borderId="52" xfId="54" applyNumberFormat="1" applyFont="1" applyFill="1" applyBorder="1" applyAlignment="1">
      <alignment horizontal="center" vertical="center"/>
    </xf>
    <xf numFmtId="176" fontId="142" fillId="39" borderId="52" xfId="54" applyNumberFormat="1" applyFont="1" applyFill="1" applyBorder="1" applyAlignment="1">
      <alignment vertical="center"/>
    </xf>
    <xf numFmtId="0" fontId="137" fillId="40" borderId="0" xfId="59" applyFont="1" applyFill="1" applyAlignment="1">
      <alignment vertical="center"/>
    </xf>
    <xf numFmtId="0" fontId="143" fillId="2" borderId="0" xfId="0" applyFont="1" applyFill="1" applyAlignment="1">
      <alignment vertical="center"/>
    </xf>
    <xf numFmtId="0" fontId="144" fillId="40" borderId="0" xfId="0" applyFont="1" applyFill="1" applyAlignment="1">
      <alignment vertical="center"/>
    </xf>
    <xf numFmtId="0" fontId="143" fillId="40" borderId="0" xfId="0" applyFont="1" applyFill="1" applyAlignment="1">
      <alignment horizontal="center" vertical="center"/>
    </xf>
    <xf numFmtId="0" fontId="143" fillId="0" borderId="0" xfId="0" applyFont="1" applyAlignment="1">
      <alignment vertical="center"/>
    </xf>
    <xf numFmtId="0" fontId="145" fillId="2" borderId="0" xfId="0" applyFont="1" applyFill="1" applyAlignment="1">
      <alignment vertical="center"/>
    </xf>
    <xf numFmtId="0" fontId="145" fillId="2" borderId="0" xfId="0" applyFont="1" applyFill="1" applyAlignment="1">
      <alignment horizontal="center" vertical="center"/>
    </xf>
    <xf numFmtId="0" fontId="145" fillId="40" borderId="0" xfId="0" applyFont="1" applyFill="1" applyAlignment="1">
      <alignment horizontal="center" vertical="center"/>
    </xf>
    <xf numFmtId="0" fontId="145" fillId="0" borderId="0" xfId="0" applyFont="1" applyAlignment="1">
      <alignment vertical="center"/>
    </xf>
    <xf numFmtId="0" fontId="143" fillId="2" borderId="0" xfId="0" applyFont="1" applyFill="1" applyAlignment="1">
      <alignment horizontal="center" vertical="center"/>
    </xf>
    <xf numFmtId="0" fontId="146" fillId="2" borderId="0" xfId="0" applyFont="1" applyFill="1" applyAlignment="1">
      <alignment horizontal="center" vertical="center"/>
    </xf>
    <xf numFmtId="0" fontId="147" fillId="2" borderId="0" xfId="43" applyFont="1" applyFill="1" applyAlignment="1" applyProtection="1">
      <alignment horizontal="center" vertical="center"/>
    </xf>
    <xf numFmtId="0" fontId="148" fillId="2" borderId="0" xfId="0" applyFont="1" applyFill="1" applyAlignment="1">
      <alignment horizontal="center" vertical="center"/>
    </xf>
    <xf numFmtId="0" fontId="137" fillId="2" borderId="0" xfId="0" applyFont="1" applyFill="1" applyAlignment="1">
      <alignment vertical="center"/>
    </xf>
    <xf numFmtId="0" fontId="137" fillId="40" borderId="0" xfId="0" applyFont="1" applyFill="1" applyAlignment="1">
      <alignment vertical="center"/>
    </xf>
    <xf numFmtId="164" fontId="137" fillId="2" borderId="0" xfId="0" applyNumberFormat="1" applyFont="1" applyFill="1" applyAlignment="1">
      <alignment vertical="center"/>
    </xf>
    <xf numFmtId="0" fontId="149" fillId="2" borderId="0" xfId="0" applyFont="1" applyFill="1" applyAlignment="1">
      <alignment vertical="center"/>
    </xf>
    <xf numFmtId="0" fontId="150" fillId="40" borderId="0" xfId="0" applyFont="1" applyFill="1" applyAlignment="1">
      <alignment horizontal="center" vertical="center"/>
    </xf>
    <xf numFmtId="0" fontId="137" fillId="0" borderId="0" xfId="0" applyFont="1" applyAlignment="1">
      <alignment vertical="center"/>
    </xf>
    <xf numFmtId="0" fontId="151" fillId="39" borderId="0" xfId="0" applyFont="1" applyFill="1" applyAlignment="1">
      <alignment horizontal="center" vertical="center"/>
    </xf>
    <xf numFmtId="0" fontId="152" fillId="40" borderId="0" xfId="0" applyFont="1" applyFill="1" applyAlignment="1">
      <alignment horizontal="center" vertical="center" wrapText="1"/>
    </xf>
    <xf numFmtId="0" fontId="150" fillId="40" borderId="52" xfId="0" applyFont="1" applyFill="1" applyBorder="1" applyAlignment="1">
      <alignment horizontal="center" vertical="center" wrapText="1"/>
    </xf>
    <xf numFmtId="176" fontId="141" fillId="39" borderId="52" xfId="47" applyNumberFormat="1" applyFont="1" applyFill="1" applyBorder="1" applyAlignment="1">
      <alignment vertical="center"/>
    </xf>
    <xf numFmtId="164" fontId="150" fillId="40" borderId="52" xfId="0" applyNumberFormat="1" applyFont="1" applyFill="1" applyBorder="1" applyAlignment="1">
      <alignment horizontal="center" vertical="center" wrapText="1"/>
    </xf>
    <xf numFmtId="3" fontId="150" fillId="40" borderId="52" xfId="0" applyNumberFormat="1" applyFont="1" applyFill="1" applyBorder="1" applyAlignment="1">
      <alignment horizontal="center" vertical="center" wrapText="1"/>
    </xf>
    <xf numFmtId="174" fontId="137" fillId="2" borderId="0" xfId="0" applyNumberFormat="1" applyFont="1" applyFill="1" applyAlignment="1">
      <alignment vertical="center"/>
    </xf>
    <xf numFmtId="174" fontId="150" fillId="2" borderId="0" xfId="0" applyNumberFormat="1" applyFont="1" applyFill="1" applyAlignment="1">
      <alignment horizontal="left" vertical="center"/>
    </xf>
    <xf numFmtId="174" fontId="141" fillId="2" borderId="0" xfId="0" applyNumberFormat="1" applyFont="1" applyFill="1" applyAlignment="1">
      <alignment vertical="center"/>
    </xf>
    <xf numFmtId="176" fontId="141" fillId="2" borderId="52" xfId="47" applyNumberFormat="1" applyFont="1" applyFill="1" applyBorder="1" applyAlignment="1">
      <alignment horizontal="center" vertical="center"/>
    </xf>
    <xf numFmtId="174" fontId="137" fillId="40" borderId="0" xfId="0" applyNumberFormat="1" applyFont="1" applyFill="1" applyAlignment="1">
      <alignment vertical="center"/>
    </xf>
    <xf numFmtId="174" fontId="137" fillId="0" borderId="0" xfId="0" applyNumberFormat="1" applyFont="1" applyAlignment="1">
      <alignment vertical="center"/>
    </xf>
    <xf numFmtId="3" fontId="127" fillId="40" borderId="0" xfId="0" applyNumberFormat="1" applyFont="1" applyFill="1" applyAlignment="1">
      <alignment horizontal="center" vertical="center"/>
    </xf>
    <xf numFmtId="176" fontId="127" fillId="40" borderId="0" xfId="0" applyNumberFormat="1" applyFont="1" applyFill="1" applyAlignment="1">
      <alignment horizontal="center" vertical="center"/>
    </xf>
    <xf numFmtId="174" fontId="153" fillId="40" borderId="0" xfId="0" applyNumberFormat="1" applyFont="1" applyFill="1" applyAlignment="1">
      <alignment horizontal="center" vertical="center"/>
    </xf>
    <xf numFmtId="174" fontId="141" fillId="40" borderId="0" xfId="0" applyNumberFormat="1" applyFont="1" applyFill="1" applyAlignment="1">
      <alignment vertical="center"/>
    </xf>
    <xf numFmtId="164" fontId="137" fillId="40" borderId="0" xfId="0" applyNumberFormat="1" applyFont="1" applyFill="1" applyAlignment="1">
      <alignment vertical="center"/>
    </xf>
    <xf numFmtId="164" fontId="127" fillId="40" borderId="0" xfId="0" applyNumberFormat="1" applyFont="1" applyFill="1" applyAlignment="1">
      <alignment horizontal="center" vertical="center"/>
    </xf>
    <xf numFmtId="174" fontId="151" fillId="40" borderId="0" xfId="0" applyNumberFormat="1" applyFont="1" applyFill="1" applyAlignment="1">
      <alignment horizontal="left" vertical="center"/>
    </xf>
    <xf numFmtId="174" fontId="150" fillId="2" borderId="0" xfId="0" applyNumberFormat="1" applyFont="1" applyFill="1" applyAlignment="1">
      <alignment vertical="center"/>
    </xf>
    <xf numFmtId="176" fontId="141" fillId="2" borderId="0" xfId="47" applyNumberFormat="1" applyFont="1" applyFill="1" applyAlignment="1">
      <alignment horizontal="center" vertical="center"/>
    </xf>
    <xf numFmtId="176" fontId="141" fillId="2" borderId="0" xfId="47" applyNumberFormat="1" applyFont="1" applyFill="1" applyAlignment="1">
      <alignment vertical="center"/>
    </xf>
    <xf numFmtId="176" fontId="142" fillId="40" borderId="0" xfId="47" applyNumberFormat="1" applyFont="1" applyFill="1" applyAlignment="1">
      <alignment vertical="center"/>
    </xf>
    <xf numFmtId="164" fontId="150" fillId="40" borderId="0" xfId="0" applyNumberFormat="1" applyFont="1" applyFill="1" applyAlignment="1">
      <alignment vertical="center"/>
    </xf>
    <xf numFmtId="176" fontId="141" fillId="39" borderId="52" xfId="47" applyNumberFormat="1" applyFont="1" applyFill="1" applyBorder="1" applyAlignment="1">
      <alignment horizontal="center" vertical="center"/>
    </xf>
    <xf numFmtId="174" fontId="97" fillId="40" borderId="0" xfId="0" applyNumberFormat="1" applyFont="1" applyFill="1" applyAlignment="1">
      <alignment vertical="center"/>
    </xf>
    <xf numFmtId="164" fontId="154" fillId="2" borderId="0" xfId="0" applyNumberFormat="1" applyFont="1" applyFill="1" applyAlignment="1">
      <alignment vertical="center"/>
    </xf>
    <xf numFmtId="174" fontId="137" fillId="2" borderId="0" xfId="0" applyNumberFormat="1" applyFont="1" applyFill="1" applyAlignment="1">
      <alignment horizontal="left" vertical="center"/>
    </xf>
    <xf numFmtId="176" fontId="141" fillId="2" borderId="60" xfId="47" applyNumberFormat="1" applyFont="1" applyFill="1" applyBorder="1" applyAlignment="1">
      <alignment horizontal="center" vertical="center"/>
    </xf>
    <xf numFmtId="176" fontId="142" fillId="39" borderId="60" xfId="47" applyNumberFormat="1" applyFont="1" applyFill="1" applyBorder="1" applyAlignment="1">
      <alignment vertical="center"/>
    </xf>
    <xf numFmtId="176" fontId="86" fillId="40" borderId="60" xfId="47" applyNumberFormat="1" applyFont="1" applyFill="1" applyBorder="1" applyAlignment="1">
      <alignment horizontal="center" vertical="center"/>
    </xf>
    <xf numFmtId="0" fontId="151" fillId="2" borderId="0" xfId="0" applyFont="1" applyFill="1" applyAlignment="1">
      <alignment vertical="center"/>
    </xf>
    <xf numFmtId="3" fontId="151" fillId="2" borderId="0" xfId="0" applyNumberFormat="1" applyFont="1" applyFill="1" applyAlignment="1">
      <alignment horizontal="center" vertical="center"/>
    </xf>
    <xf numFmtId="173" fontId="151" fillId="2" borderId="0" xfId="0" applyNumberFormat="1" applyFont="1" applyFill="1" applyAlignment="1">
      <alignment vertical="center"/>
    </xf>
    <xf numFmtId="173" fontId="156" fillId="2" borderId="0" xfId="0" applyNumberFormat="1" applyFont="1" applyFill="1" applyAlignment="1">
      <alignment vertical="center"/>
    </xf>
    <xf numFmtId="164" fontId="151" fillId="2" borderId="0" xfId="0" applyNumberFormat="1" applyFont="1" applyFill="1" applyAlignment="1">
      <alignment vertical="center"/>
    </xf>
    <xf numFmtId="3" fontId="157" fillId="40" borderId="0" xfId="0" applyNumberFormat="1" applyFont="1" applyFill="1" applyAlignment="1">
      <alignment horizontal="center" vertical="center"/>
    </xf>
    <xf numFmtId="164" fontId="151" fillId="40" borderId="0" xfId="0" applyNumberFormat="1" applyFont="1" applyFill="1" applyAlignment="1">
      <alignment vertical="center"/>
    </xf>
    <xf numFmtId="0" fontId="154" fillId="2" borderId="0" xfId="0" applyFont="1" applyFill="1" applyAlignment="1">
      <alignment vertical="center"/>
    </xf>
    <xf numFmtId="0" fontId="154" fillId="40" borderId="0" xfId="0" applyFont="1" applyFill="1" applyAlignment="1">
      <alignment vertical="center"/>
    </xf>
    <xf numFmtId="173" fontId="152" fillId="40" borderId="0" xfId="0" applyNumberFormat="1" applyFont="1" applyFill="1" applyAlignment="1">
      <alignment vertical="center"/>
    </xf>
    <xf numFmtId="164" fontId="154" fillId="2" borderId="67" xfId="0" applyNumberFormat="1" applyFont="1" applyFill="1" applyBorder="1" applyAlignment="1">
      <alignment vertical="center"/>
    </xf>
    <xf numFmtId="0" fontId="154" fillId="40" borderId="0" xfId="0" applyFont="1" applyFill="1" applyAlignment="1">
      <alignment horizontal="center" vertical="center"/>
    </xf>
    <xf numFmtId="173" fontId="154" fillId="40" borderId="0" xfId="0" applyNumberFormat="1" applyFont="1" applyFill="1" applyAlignment="1">
      <alignment vertical="center"/>
    </xf>
    <xf numFmtId="173" fontId="154" fillId="2" borderId="0" xfId="0" applyNumberFormat="1" applyFont="1" applyFill="1" applyAlignment="1">
      <alignment vertical="center"/>
    </xf>
    <xf numFmtId="9" fontId="150" fillId="40" borderId="59" xfId="73" applyFont="1" applyFill="1" applyBorder="1" applyAlignment="1">
      <alignment horizontal="center" vertical="center"/>
    </xf>
    <xf numFmtId="174" fontId="150" fillId="40" borderId="0" xfId="0" applyNumberFormat="1" applyFont="1" applyFill="1" applyAlignment="1">
      <alignment vertical="center" wrapText="1"/>
    </xf>
    <xf numFmtId="174" fontId="150" fillId="2" borderId="0" xfId="0" applyNumberFormat="1" applyFont="1" applyFill="1" applyAlignment="1">
      <alignment horizontal="center" vertical="center" wrapText="1"/>
    </xf>
    <xf numFmtId="174" fontId="157" fillId="40" borderId="0" xfId="0" applyNumberFormat="1" applyFont="1" applyFill="1" applyAlignment="1">
      <alignment vertical="center" wrapText="1"/>
    </xf>
    <xf numFmtId="174" fontId="151" fillId="40" borderId="0" xfId="0" applyNumberFormat="1" applyFont="1" applyFill="1" applyAlignment="1">
      <alignment vertical="center" wrapText="1"/>
    </xf>
    <xf numFmtId="176" fontId="154" fillId="2" borderId="0" xfId="0" applyNumberFormat="1" applyFont="1" applyFill="1" applyAlignment="1">
      <alignment vertical="center"/>
    </xf>
    <xf numFmtId="174" fontId="157" fillId="40" borderId="0" xfId="0" applyNumberFormat="1" applyFont="1" applyFill="1" applyAlignment="1">
      <alignment horizontal="center" vertical="center"/>
    </xf>
    <xf numFmtId="174" fontId="151" fillId="40" borderId="0" xfId="0" applyNumberFormat="1" applyFont="1" applyFill="1" applyAlignment="1">
      <alignment vertical="center"/>
    </xf>
    <xf numFmtId="174" fontId="154" fillId="2" borderId="0" xfId="0" applyNumberFormat="1" applyFont="1" applyFill="1" applyAlignment="1">
      <alignment vertical="center"/>
    </xf>
    <xf numFmtId="0" fontId="154" fillId="0" borderId="0" xfId="0" applyFont="1" applyAlignment="1">
      <alignment vertical="center"/>
    </xf>
    <xf numFmtId="174" fontId="154" fillId="40" borderId="0" xfId="0" applyNumberFormat="1" applyFont="1" applyFill="1" applyAlignment="1">
      <alignment vertical="center"/>
    </xf>
    <xf numFmtId="0" fontId="144" fillId="0" borderId="0" xfId="0" applyFont="1" applyAlignment="1">
      <alignment vertical="center"/>
    </xf>
    <xf numFmtId="0" fontId="144" fillId="40" borderId="0" xfId="0" applyFont="1" applyFill="1" applyAlignment="1">
      <alignment horizontal="center" vertical="center"/>
    </xf>
    <xf numFmtId="176" fontId="154" fillId="40" borderId="0" xfId="47" applyNumberFormat="1" applyFont="1" applyFill="1" applyAlignment="1">
      <alignment vertical="center"/>
    </xf>
    <xf numFmtId="176" fontId="154" fillId="40" borderId="0" xfId="0" applyNumberFormat="1" applyFont="1" applyFill="1" applyAlignment="1">
      <alignment vertical="center"/>
    </xf>
    <xf numFmtId="174" fontId="137" fillId="2" borderId="0" xfId="59" applyNumberFormat="1" applyFont="1" applyFill="1" applyAlignment="1">
      <alignment vertical="center"/>
    </xf>
    <xf numFmtId="0" fontId="143" fillId="40" borderId="0" xfId="59" applyFont="1" applyFill="1" applyAlignment="1">
      <alignment horizontal="center" vertical="center"/>
    </xf>
    <xf numFmtId="0" fontId="137" fillId="2" borderId="0" xfId="59" applyFont="1" applyFill="1" applyAlignment="1">
      <alignment vertical="center"/>
    </xf>
    <xf numFmtId="174" fontId="137" fillId="0" borderId="0" xfId="59" applyNumberFormat="1" applyFont="1" applyAlignment="1">
      <alignment vertical="center"/>
    </xf>
    <xf numFmtId="176" fontId="127" fillId="39" borderId="55" xfId="59" applyNumberFormat="1" applyFont="1" applyFill="1" applyBorder="1" applyAlignment="1">
      <alignment horizontal="center" vertical="center"/>
    </xf>
    <xf numFmtId="3" fontId="127" fillId="39" borderId="55" xfId="59" applyNumberFormat="1" applyFont="1" applyFill="1" applyBorder="1" applyAlignment="1">
      <alignment horizontal="center" vertical="center"/>
    </xf>
    <xf numFmtId="174" fontId="153" fillId="39" borderId="55" xfId="59" applyNumberFormat="1" applyFont="1" applyFill="1" applyBorder="1" applyAlignment="1">
      <alignment horizontal="center" vertical="center"/>
    </xf>
    <xf numFmtId="174" fontId="150" fillId="39" borderId="55" xfId="59" applyNumberFormat="1" applyFont="1" applyFill="1" applyBorder="1" applyAlignment="1">
      <alignment horizontal="left" vertical="center"/>
    </xf>
    <xf numFmtId="174" fontId="151" fillId="39" borderId="55" xfId="59" applyNumberFormat="1" applyFont="1" applyFill="1" applyBorder="1" applyAlignment="1">
      <alignment horizontal="left" vertical="center"/>
    </xf>
    <xf numFmtId="176" fontId="127" fillId="54" borderId="69" xfId="0" applyNumberFormat="1" applyFont="1" applyFill="1" applyBorder="1" applyAlignment="1">
      <alignment horizontal="center" vertical="center"/>
    </xf>
    <xf numFmtId="174" fontId="153" fillId="54" borderId="69" xfId="0" applyNumberFormat="1" applyFont="1" applyFill="1" applyBorder="1" applyAlignment="1">
      <alignment horizontal="center" vertical="center"/>
    </xf>
    <xf numFmtId="0" fontId="150" fillId="39" borderId="52" xfId="0" applyFont="1" applyFill="1" applyBorder="1" applyAlignment="1">
      <alignment horizontal="center" vertical="center" wrapText="1"/>
    </xf>
    <xf numFmtId="174" fontId="158" fillId="57" borderId="67" xfId="59" applyNumberFormat="1" applyFont="1" applyFill="1" applyBorder="1" applyAlignment="1">
      <alignment horizontal="center" vertical="center"/>
    </xf>
    <xf numFmtId="3" fontId="134" fillId="57" borderId="67" xfId="59" applyNumberFormat="1" applyFont="1" applyFill="1" applyBorder="1" applyAlignment="1">
      <alignment horizontal="center" vertical="center"/>
    </xf>
    <xf numFmtId="176" fontId="134" fillId="57" borderId="67" xfId="59" applyNumberFormat="1" applyFont="1" applyFill="1" applyBorder="1" applyAlignment="1">
      <alignment horizontal="center" vertical="center"/>
    </xf>
    <xf numFmtId="174" fontId="159" fillId="57" borderId="67" xfId="59" applyNumberFormat="1" applyFont="1" applyFill="1" applyBorder="1" applyAlignment="1">
      <alignment horizontal="center" vertical="center"/>
    </xf>
    <xf numFmtId="170" fontId="160" fillId="2" borderId="0" xfId="59" applyNumberFormat="1" applyFont="1" applyFill="1" applyAlignment="1">
      <alignment vertical="center"/>
    </xf>
    <xf numFmtId="0" fontId="137" fillId="2" borderId="0" xfId="59" applyFont="1" applyFill="1" applyAlignment="1">
      <alignment horizontal="center" vertical="center"/>
    </xf>
    <xf numFmtId="174" fontId="142" fillId="2" borderId="0" xfId="0" applyNumberFormat="1" applyFont="1" applyFill="1" applyAlignment="1">
      <alignment horizontal="center" vertical="center"/>
    </xf>
    <xf numFmtId="0" fontId="161" fillId="2" borderId="0" xfId="0" applyFont="1" applyFill="1" applyAlignment="1">
      <alignment horizontal="center" vertical="center"/>
    </xf>
    <xf numFmtId="0" fontId="163" fillId="2" borderId="0" xfId="0" applyFont="1" applyFill="1" applyAlignment="1">
      <alignment vertical="center"/>
    </xf>
    <xf numFmtId="0" fontId="163" fillId="40" borderId="0" xfId="0" applyFont="1" applyFill="1" applyAlignment="1">
      <alignment vertical="center"/>
    </xf>
    <xf numFmtId="176" fontId="5" fillId="2" borderId="0" xfId="54" applyNumberFormat="1" applyFont="1" applyFill="1" applyAlignment="1">
      <alignment vertical="center"/>
    </xf>
    <xf numFmtId="166" fontId="142" fillId="2" borderId="1" xfId="0" applyNumberFormat="1" applyFont="1" applyFill="1" applyBorder="1" applyAlignment="1">
      <alignment horizontal="center" vertical="center"/>
    </xf>
    <xf numFmtId="166" fontId="142" fillId="0" borderId="1" xfId="0" applyNumberFormat="1" applyFont="1" applyBorder="1" applyAlignment="1">
      <alignment horizontal="center" vertical="center"/>
    </xf>
    <xf numFmtId="0" fontId="137" fillId="2" borderId="0" xfId="0" applyFont="1" applyFill="1" applyAlignment="1">
      <alignment horizontal="center" vertical="center"/>
    </xf>
    <xf numFmtId="0" fontId="153" fillId="39" borderId="38" xfId="0" applyFont="1" applyFill="1" applyBorder="1" applyAlignment="1">
      <alignment horizontal="center" vertical="center" wrapText="1"/>
    </xf>
    <xf numFmtId="0" fontId="153" fillId="39" borderId="39" xfId="0" applyFont="1" applyFill="1" applyBorder="1" applyAlignment="1">
      <alignment horizontal="center" vertical="center" wrapText="1"/>
    </xf>
    <xf numFmtId="0" fontId="153" fillId="39" borderId="40" xfId="0" applyFont="1" applyFill="1" applyBorder="1" applyAlignment="1">
      <alignment horizontal="center" vertical="center" wrapText="1"/>
    </xf>
    <xf numFmtId="0" fontId="142" fillId="2" borderId="0" xfId="59" applyFont="1" applyFill="1" applyAlignment="1">
      <alignment vertical="center"/>
    </xf>
    <xf numFmtId="172" fontId="153" fillId="39" borderId="70" xfId="47" applyNumberFormat="1" applyFont="1" applyFill="1" applyBorder="1" applyAlignment="1">
      <alignment vertical="center"/>
    </xf>
    <xf numFmtId="3" fontId="153" fillId="39" borderId="63" xfId="0" applyNumberFormat="1" applyFont="1" applyFill="1" applyBorder="1" applyAlignment="1">
      <alignment horizontal="center" vertical="center"/>
    </xf>
    <xf numFmtId="166" fontId="153" fillId="39" borderId="63" xfId="0" applyNumberFormat="1" applyFont="1" applyFill="1" applyBorder="1" applyAlignment="1">
      <alignment horizontal="center" vertical="center"/>
    </xf>
    <xf numFmtId="0" fontId="153" fillId="2" borderId="0" xfId="0" applyFont="1" applyFill="1" applyAlignment="1">
      <alignment vertical="center"/>
    </xf>
    <xf numFmtId="0" fontId="142" fillId="2" borderId="0" xfId="0" applyFont="1" applyFill="1" applyAlignment="1">
      <alignment vertical="center"/>
    </xf>
    <xf numFmtId="172" fontId="153" fillId="39" borderId="66" xfId="47" applyNumberFormat="1" applyFont="1" applyFill="1" applyBorder="1" applyAlignment="1">
      <alignment vertical="center"/>
    </xf>
    <xf numFmtId="172" fontId="153" fillId="39" borderId="66" xfId="47" applyNumberFormat="1" applyFont="1" applyFill="1" applyBorder="1" applyAlignment="1">
      <alignment horizontal="center" vertical="center"/>
    </xf>
    <xf numFmtId="166" fontId="153" fillId="39" borderId="66" xfId="0" applyNumberFormat="1" applyFont="1" applyFill="1" applyBorder="1" applyAlignment="1">
      <alignment horizontal="center" vertical="center"/>
    </xf>
    <xf numFmtId="0" fontId="137" fillId="40" borderId="0" xfId="0" applyFont="1" applyFill="1"/>
    <xf numFmtId="0" fontId="164" fillId="2" borderId="0" xfId="0" applyFont="1" applyFill="1" applyAlignment="1">
      <alignment horizontal="center" vertical="center"/>
    </xf>
    <xf numFmtId="0" fontId="144" fillId="40" borderId="0" xfId="0" applyFont="1" applyFill="1"/>
    <xf numFmtId="3" fontId="165" fillId="40" borderId="0" xfId="47" applyNumberFormat="1" applyFont="1" applyFill="1" applyAlignment="1">
      <alignment horizontal="center" vertical="center"/>
    </xf>
    <xf numFmtId="0" fontId="142" fillId="0" borderId="2" xfId="0" applyFont="1" applyBorder="1" applyAlignment="1">
      <alignment horizontal="center" vertical="center"/>
    </xf>
    <xf numFmtId="176" fontId="142" fillId="0" borderId="2" xfId="47" applyNumberFormat="1" applyFont="1" applyBorder="1" applyAlignment="1">
      <alignment horizontal="center" vertical="center"/>
    </xf>
    <xf numFmtId="0" fontId="142" fillId="40" borderId="0" xfId="0" applyFont="1" applyFill="1"/>
    <xf numFmtId="176" fontId="166" fillId="40" borderId="0" xfId="47" applyNumberFormat="1" applyFont="1" applyFill="1"/>
    <xf numFmtId="175" fontId="150" fillId="39" borderId="2" xfId="0" applyNumberFormat="1" applyFont="1" applyFill="1" applyBorder="1" applyAlignment="1">
      <alignment horizontal="center" vertical="center"/>
    </xf>
    <xf numFmtId="175" fontId="150" fillId="39" borderId="2" xfId="0" applyNumberFormat="1" applyFont="1" applyFill="1" applyBorder="1" applyAlignment="1">
      <alignment horizontal="center" vertical="center" wrapText="1" shrinkToFit="1"/>
    </xf>
    <xf numFmtId="0" fontId="162" fillId="39" borderId="55" xfId="0" applyFont="1" applyFill="1" applyBorder="1" applyAlignment="1">
      <alignment horizontal="center" vertical="center"/>
    </xf>
    <xf numFmtId="41" fontId="162" fillId="39" borderId="55" xfId="45426" applyFont="1" applyFill="1" applyBorder="1" applyAlignment="1">
      <alignment horizontal="center" vertical="center"/>
    </xf>
    <xf numFmtId="176" fontId="162" fillId="39" borderId="55" xfId="0" applyNumberFormat="1" applyFont="1" applyFill="1" applyBorder="1" applyAlignment="1">
      <alignment horizontal="center" vertical="center"/>
    </xf>
    <xf numFmtId="3" fontId="162" fillId="40" borderId="52" xfId="0" applyNumberFormat="1" applyFont="1" applyFill="1" applyBorder="1" applyAlignment="1">
      <alignment horizontal="center" vertical="center"/>
    </xf>
    <xf numFmtId="3" fontId="162" fillId="2" borderId="52" xfId="0" applyNumberFormat="1" applyFont="1" applyFill="1" applyBorder="1" applyAlignment="1">
      <alignment vertical="center"/>
    </xf>
    <xf numFmtId="0" fontId="168" fillId="40" borderId="0" xfId="0" applyFont="1" applyFill="1" applyAlignment="1">
      <alignment vertical="center"/>
    </xf>
    <xf numFmtId="0" fontId="169" fillId="59" borderId="21" xfId="0" applyFont="1" applyFill="1" applyBorder="1" applyAlignment="1">
      <alignment horizontal="center" vertical="center" wrapText="1"/>
    </xf>
    <xf numFmtId="0" fontId="137" fillId="40" borderId="0" xfId="0" applyFont="1" applyFill="1" applyAlignment="1">
      <alignment horizontal="center"/>
    </xf>
    <xf numFmtId="0" fontId="170" fillId="57" borderId="55" xfId="59" applyFont="1" applyFill="1" applyBorder="1" applyAlignment="1">
      <alignment horizontal="center" vertical="center" wrapText="1"/>
    </xf>
    <xf numFmtId="3" fontId="170" fillId="57" borderId="55" xfId="59" applyNumberFormat="1" applyFont="1" applyFill="1" applyBorder="1" applyAlignment="1">
      <alignment horizontal="center" vertical="center" wrapText="1"/>
    </xf>
    <xf numFmtId="164" fontId="170" fillId="57" borderId="55" xfId="59" applyNumberFormat="1" applyFont="1" applyFill="1" applyBorder="1" applyAlignment="1">
      <alignment horizontal="center" vertical="center" wrapText="1"/>
    </xf>
    <xf numFmtId="0" fontId="171" fillId="2" borderId="0" xfId="59" applyFont="1" applyFill="1" applyAlignment="1">
      <alignment vertical="center"/>
    </xf>
    <xf numFmtId="0" fontId="137" fillId="0" borderId="0" xfId="59" applyFont="1" applyAlignment="1">
      <alignment vertical="center"/>
    </xf>
    <xf numFmtId="0" fontId="144" fillId="0" borderId="0" xfId="59" applyFont="1" applyAlignment="1">
      <alignment vertical="center"/>
    </xf>
    <xf numFmtId="0" fontId="143" fillId="2" borderId="0" xfId="59" applyFont="1" applyFill="1" applyAlignment="1">
      <alignment vertical="center"/>
    </xf>
    <xf numFmtId="0" fontId="172" fillId="2" borderId="0" xfId="59" applyFont="1" applyFill="1" applyAlignment="1">
      <alignment vertical="center"/>
    </xf>
    <xf numFmtId="0" fontId="172" fillId="0" borderId="0" xfId="59" applyFont="1" applyAlignment="1">
      <alignment vertical="center"/>
    </xf>
    <xf numFmtId="0" fontId="164" fillId="0" borderId="0" xfId="59" applyFont="1" applyAlignment="1">
      <alignment horizontal="center" vertical="center"/>
    </xf>
    <xf numFmtId="0" fontId="143" fillId="0" borderId="0" xfId="59" applyFont="1" applyAlignment="1">
      <alignment vertical="center"/>
    </xf>
    <xf numFmtId="0" fontId="173" fillId="0" borderId="0" xfId="59" applyFont="1" applyAlignment="1">
      <alignment vertical="center"/>
    </xf>
    <xf numFmtId="0" fontId="163" fillId="2" borderId="0" xfId="59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5" fillId="2" borderId="0" xfId="59" applyNumberFormat="1" applyFont="1" applyFill="1" applyAlignment="1">
      <alignment vertical="center"/>
    </xf>
    <xf numFmtId="169" fontId="175" fillId="0" borderId="0" xfId="59" applyNumberFormat="1" applyFont="1" applyAlignment="1">
      <alignment vertical="center"/>
    </xf>
    <xf numFmtId="169" fontId="146" fillId="0" borderId="0" xfId="59" applyNumberFormat="1" applyFont="1" applyAlignment="1">
      <alignment horizontal="center" vertical="center"/>
    </xf>
    <xf numFmtId="0" fontId="163" fillId="0" borderId="0" xfId="59" applyFont="1" applyAlignment="1">
      <alignment vertical="center"/>
    </xf>
    <xf numFmtId="0" fontId="167" fillId="0" borderId="0" xfId="59" applyFont="1" applyAlignment="1">
      <alignment vertical="center"/>
    </xf>
    <xf numFmtId="0" fontId="176" fillId="2" borderId="0" xfId="59" applyFont="1" applyFill="1" applyAlignment="1">
      <alignment vertical="center"/>
    </xf>
    <xf numFmtId="17" fontId="155" fillId="0" borderId="3" xfId="59" applyNumberFormat="1" applyFont="1" applyBorder="1" applyAlignment="1">
      <alignment horizontal="left" vertical="center"/>
    </xf>
    <xf numFmtId="166" fontId="162" fillId="0" borderId="3" xfId="59" applyNumberFormat="1" applyFont="1" applyBorder="1" applyAlignment="1">
      <alignment vertical="center"/>
    </xf>
    <xf numFmtId="17" fontId="155" fillId="0" borderId="3" xfId="59" applyNumberFormat="1" applyFont="1" applyBorder="1" applyAlignment="1">
      <alignment horizontal="left" vertical="center" wrapText="1" shrinkToFit="1"/>
    </xf>
    <xf numFmtId="3" fontId="165" fillId="2" borderId="0" xfId="49" applyNumberFormat="1" applyFont="1" applyFill="1" applyAlignment="1">
      <alignment horizontal="center" vertical="center"/>
    </xf>
    <xf numFmtId="3" fontId="165" fillId="0" borderId="0" xfId="49" applyNumberFormat="1" applyFont="1" applyAlignment="1">
      <alignment horizontal="center" vertical="center"/>
    </xf>
    <xf numFmtId="0" fontId="178" fillId="2" borderId="0" xfId="59" applyFont="1" applyFill="1" applyAlignment="1">
      <alignment vertical="center"/>
    </xf>
    <xf numFmtId="175" fontId="150" fillId="2" borderId="27" xfId="59" applyNumberFormat="1" applyFont="1" applyFill="1" applyBorder="1" applyAlignment="1">
      <alignment horizontal="center" vertical="center"/>
    </xf>
    <xf numFmtId="175" fontId="150" fillId="54" borderId="22" xfId="59" applyNumberFormat="1" applyFont="1" applyFill="1" applyBorder="1" applyAlignment="1">
      <alignment horizontal="center" vertical="center"/>
    </xf>
    <xf numFmtId="0" fontId="178" fillId="0" borderId="0" xfId="59" applyFont="1" applyAlignment="1">
      <alignment vertical="center"/>
    </xf>
    <xf numFmtId="0" fontId="180" fillId="2" borderId="0" xfId="59" applyFont="1" applyFill="1" applyAlignment="1">
      <alignment vertical="center"/>
    </xf>
    <xf numFmtId="175" fontId="179" fillId="50" borderId="3" xfId="59" applyNumberFormat="1" applyFont="1" applyFill="1" applyBorder="1" applyAlignment="1">
      <alignment horizontal="center" vertical="center"/>
    </xf>
    <xf numFmtId="175" fontId="150" fillId="54" borderId="20" xfId="59" applyNumberFormat="1" applyFont="1" applyFill="1" applyBorder="1" applyAlignment="1">
      <alignment horizontal="center" vertical="center"/>
    </xf>
    <xf numFmtId="0" fontId="180" fillId="0" borderId="0" xfId="59" applyFont="1" applyAlignment="1">
      <alignment vertical="center"/>
    </xf>
    <xf numFmtId="0" fontId="137" fillId="0" borderId="0" xfId="59" applyFont="1"/>
    <xf numFmtId="164" fontId="144" fillId="0" borderId="0" xfId="59" applyNumberFormat="1" applyFont="1"/>
    <xf numFmtId="164" fontId="142" fillId="0" borderId="0" xfId="59" applyNumberFormat="1" applyFont="1"/>
    <xf numFmtId="0" fontId="144" fillId="0" borderId="0" xfId="59" applyFont="1"/>
    <xf numFmtId="164" fontId="154" fillId="0" borderId="0" xfId="59" applyNumberFormat="1" applyFont="1" applyAlignment="1">
      <alignment vertical="center"/>
    </xf>
    <xf numFmtId="175" fontId="140" fillId="39" borderId="3" xfId="59" applyNumberFormat="1" applyFont="1" applyFill="1" applyBorder="1" applyAlignment="1">
      <alignment horizontal="center" vertical="center"/>
    </xf>
    <xf numFmtId="0" fontId="184" fillId="39" borderId="21" xfId="59" applyFont="1" applyFill="1" applyBorder="1" applyAlignment="1">
      <alignment horizontal="center" vertical="center" wrapText="1"/>
    </xf>
    <xf numFmtId="0" fontId="187" fillId="39" borderId="0" xfId="59" applyFont="1" applyFill="1" applyAlignment="1">
      <alignment horizontal="center" vertical="center"/>
    </xf>
    <xf numFmtId="0" fontId="159" fillId="57" borderId="3" xfId="59" applyFont="1" applyFill="1" applyBorder="1" applyAlignment="1">
      <alignment horizontal="center" vertical="center"/>
    </xf>
    <xf numFmtId="174" fontId="159" fillId="57" borderId="3" xfId="59" applyNumberFormat="1" applyFont="1" applyFill="1" applyBorder="1" applyAlignment="1">
      <alignment vertical="center"/>
    </xf>
    <xf numFmtId="166" fontId="162" fillId="39" borderId="3" xfId="59" applyNumberFormat="1" applyFont="1" applyFill="1" applyBorder="1" applyAlignment="1">
      <alignment vertical="center"/>
    </xf>
    <xf numFmtId="175" fontId="140" fillId="39" borderId="18" xfId="59" applyNumberFormat="1" applyFont="1" applyFill="1" applyBorder="1" applyAlignment="1">
      <alignment horizontal="center" vertical="center"/>
    </xf>
    <xf numFmtId="0" fontId="171" fillId="2" borderId="0" xfId="0" applyFont="1" applyFill="1"/>
    <xf numFmtId="0" fontId="137" fillId="2" borderId="0" xfId="0" applyFont="1" applyFill="1"/>
    <xf numFmtId="0" fontId="143" fillId="2" borderId="0" xfId="0" applyFont="1" applyFill="1"/>
    <xf numFmtId="0" fontId="163" fillId="2" borderId="0" xfId="0" applyFont="1" applyFill="1"/>
    <xf numFmtId="175" fontId="187" fillId="39" borderId="1" xfId="0" applyNumberFormat="1" applyFont="1" applyFill="1" applyBorder="1" applyAlignment="1">
      <alignment horizontal="center" vertical="center" wrapText="1" shrinkToFit="1"/>
    </xf>
    <xf numFmtId="175" fontId="153" fillId="0" borderId="0" xfId="0" applyNumberFormat="1" applyFont="1" applyAlignment="1">
      <alignment horizontal="center" vertical="center" wrapText="1" shrinkToFit="1"/>
    </xf>
    <xf numFmtId="0" fontId="137" fillId="0" borderId="0" xfId="0" applyFont="1"/>
    <xf numFmtId="17" fontId="137" fillId="50" borderId="1" xfId="0" applyNumberFormat="1" applyFont="1" applyFill="1" applyBorder="1" applyAlignment="1">
      <alignment horizontal="center"/>
    </xf>
    <xf numFmtId="176" fontId="137" fillId="2" borderId="1" xfId="47" applyNumberFormat="1" applyFont="1" applyFill="1" applyBorder="1" applyAlignment="1">
      <alignment vertical="center"/>
    </xf>
    <xf numFmtId="172" fontId="137" fillId="39" borderId="1" xfId="47" applyNumberFormat="1" applyFont="1" applyFill="1" applyBorder="1" applyAlignment="1">
      <alignment vertical="center"/>
    </xf>
    <xf numFmtId="172" fontId="137" fillId="2" borderId="1" xfId="47" applyNumberFormat="1" applyFont="1" applyFill="1" applyBorder="1" applyAlignment="1">
      <alignment vertical="center"/>
    </xf>
    <xf numFmtId="176" fontId="154" fillId="40" borderId="0" xfId="47" applyNumberFormat="1" applyFont="1" applyFill="1"/>
    <xf numFmtId="17" fontId="158" fillId="57" borderId="63" xfId="0" applyNumberFormat="1" applyFont="1" applyFill="1" applyBorder="1" applyAlignment="1">
      <alignment horizontal="center"/>
    </xf>
    <xf numFmtId="0" fontId="154" fillId="40" borderId="0" xfId="0" applyFont="1" applyFill="1"/>
    <xf numFmtId="3" fontId="154" fillId="40" borderId="0" xfId="0" applyNumberFormat="1" applyFont="1" applyFill="1"/>
    <xf numFmtId="176" fontId="154" fillId="40" borderId="0" xfId="0" applyNumberFormat="1" applyFont="1" applyFill="1"/>
    <xf numFmtId="0" fontId="154" fillId="0" borderId="0" xfId="0" applyFont="1"/>
    <xf numFmtId="172" fontId="154" fillId="40" borderId="0" xfId="0" applyNumberFormat="1" applyFont="1" applyFill="1"/>
    <xf numFmtId="166" fontId="154" fillId="40" borderId="0" xfId="0" applyNumberFormat="1" applyFont="1" applyFill="1"/>
    <xf numFmtId="172" fontId="185" fillId="40" borderId="0" xfId="0" applyNumberFormat="1" applyFont="1" applyFill="1"/>
    <xf numFmtId="0" fontId="137" fillId="2" borderId="0" xfId="59" applyFont="1" applyFill="1"/>
    <xf numFmtId="3" fontId="137" fillId="2" borderId="0" xfId="59" applyNumberFormat="1" applyFont="1" applyFill="1" applyAlignment="1">
      <alignment horizontal="right" vertical="center"/>
    </xf>
    <xf numFmtId="0" fontId="189" fillId="2" borderId="0" xfId="59" applyFont="1" applyFill="1" applyAlignment="1">
      <alignment horizontal="center"/>
    </xf>
    <xf numFmtId="0" fontId="163" fillId="2" borderId="0" xfId="59" applyFont="1" applyFill="1"/>
    <xf numFmtId="169" fontId="190" fillId="2" borderId="0" xfId="59" applyNumberFormat="1" applyFont="1" applyFill="1" applyAlignment="1">
      <alignment horizontal="center"/>
    </xf>
    <xf numFmtId="0" fontId="163" fillId="0" borderId="0" xfId="59" applyFont="1"/>
    <xf numFmtId="3" fontId="150" fillId="40" borderId="1" xfId="59" applyNumberFormat="1" applyFont="1" applyFill="1" applyBorder="1" applyAlignment="1">
      <alignment horizontal="center" vertical="center"/>
    </xf>
    <xf numFmtId="0" fontId="137" fillId="2" borderId="0" xfId="59" applyFont="1" applyFill="1" applyAlignment="1">
      <alignment horizontal="center"/>
    </xf>
    <xf numFmtId="3" fontId="150" fillId="40" borderId="0" xfId="59" applyNumberFormat="1" applyFont="1" applyFill="1" applyAlignment="1">
      <alignment horizontal="center" vertical="center"/>
    </xf>
    <xf numFmtId="164" fontId="150" fillId="40" borderId="1" xfId="59" applyNumberFormat="1" applyFont="1" applyFill="1" applyBorder="1" applyAlignment="1">
      <alignment horizontal="center" vertical="center"/>
    </xf>
    <xf numFmtId="164" fontId="150" fillId="40" borderId="0" xfId="59" applyNumberFormat="1" applyFont="1" applyFill="1" applyAlignment="1">
      <alignment horizontal="center" vertical="center"/>
    </xf>
    <xf numFmtId="164" fontId="137" fillId="2" borderId="0" xfId="59" applyNumberFormat="1" applyFont="1" applyFill="1"/>
    <xf numFmtId="0" fontId="142" fillId="2" borderId="0" xfId="59" applyFont="1" applyFill="1"/>
    <xf numFmtId="0" fontId="150" fillId="0" borderId="0" xfId="59" applyFont="1" applyAlignment="1">
      <alignment wrapText="1"/>
    </xf>
    <xf numFmtId="174" fontId="154" fillId="2" borderId="1" xfId="59" applyNumberFormat="1" applyFont="1" applyFill="1" applyBorder="1" applyAlignment="1">
      <alignment horizontal="center"/>
    </xf>
    <xf numFmtId="0" fontId="150" fillId="0" borderId="0" xfId="59" applyFont="1"/>
    <xf numFmtId="0" fontId="154" fillId="40" borderId="0" xfId="59" applyFont="1" applyFill="1"/>
    <xf numFmtId="178" fontId="154" fillId="40" borderId="0" xfId="47" applyNumberFormat="1" applyFont="1" applyFill="1"/>
    <xf numFmtId="178" fontId="154" fillId="40" borderId="0" xfId="47" applyNumberFormat="1" applyFont="1" applyFill="1" applyAlignment="1">
      <alignment horizontal="center"/>
    </xf>
    <xf numFmtId="0" fontId="154" fillId="2" borderId="0" xfId="59" applyFont="1" applyFill="1"/>
    <xf numFmtId="3" fontId="154" fillId="2" borderId="0" xfId="59" applyNumberFormat="1" applyFont="1" applyFill="1"/>
    <xf numFmtId="0" fontId="154" fillId="2" borderId="0" xfId="59" applyFont="1" applyFill="1" applyAlignment="1">
      <alignment horizontal="center"/>
    </xf>
    <xf numFmtId="164" fontId="154" fillId="2" borderId="0" xfId="59" applyNumberFormat="1" applyFont="1" applyFill="1"/>
    <xf numFmtId="164" fontId="154" fillId="2" borderId="0" xfId="59" applyNumberFormat="1" applyFont="1" applyFill="1" applyAlignment="1">
      <alignment horizontal="center"/>
    </xf>
    <xf numFmtId="176" fontId="154" fillId="2" borderId="0" xfId="47" applyNumberFormat="1" applyFont="1" applyFill="1" applyAlignment="1">
      <alignment horizontal="center"/>
    </xf>
    <xf numFmtId="176" fontId="154" fillId="2" borderId="0" xfId="59" applyNumberFormat="1" applyFont="1" applyFill="1" applyAlignment="1">
      <alignment horizontal="center"/>
    </xf>
    <xf numFmtId="0" fontId="144" fillId="2" borderId="0" xfId="59" applyFont="1" applyFill="1" applyAlignment="1">
      <alignment horizontal="center"/>
    </xf>
    <xf numFmtId="3" fontId="154" fillId="2" borderId="0" xfId="59" applyNumberFormat="1" applyFont="1" applyFill="1" applyAlignment="1">
      <alignment horizontal="center"/>
    </xf>
    <xf numFmtId="0" fontId="137" fillId="0" borderId="0" xfId="59" applyFont="1" applyAlignment="1">
      <alignment horizontal="center"/>
    </xf>
    <xf numFmtId="0" fontId="154" fillId="0" borderId="0" xfId="59" applyFont="1" applyAlignment="1">
      <alignment horizontal="center"/>
    </xf>
    <xf numFmtId="0" fontId="140" fillId="39" borderId="1" xfId="59" applyFont="1" applyFill="1" applyBorder="1" applyAlignment="1">
      <alignment horizontal="center" vertical="center" wrapText="1"/>
    </xf>
    <xf numFmtId="0" fontId="183" fillId="39" borderId="1" xfId="59" applyFont="1" applyFill="1" applyBorder="1" applyAlignment="1">
      <alignment horizontal="center" vertical="center" wrapText="1"/>
    </xf>
    <xf numFmtId="0" fontId="140" fillId="39" borderId="0" xfId="59" applyFont="1" applyFill="1" applyAlignment="1">
      <alignment horizontal="center" vertical="center" wrapText="1"/>
    </xf>
    <xf numFmtId="0" fontId="191" fillId="40" borderId="0" xfId="45434" applyFont="1" applyFill="1" applyAlignment="1">
      <alignment vertical="center"/>
    </xf>
    <xf numFmtId="0" fontId="183" fillId="39" borderId="73" xfId="45435" applyFont="1" applyFill="1" applyBorder="1" applyAlignment="1">
      <alignment horizontal="center" vertical="center"/>
    </xf>
    <xf numFmtId="17" fontId="183" fillId="39" borderId="73" xfId="45435" applyNumberFormat="1" applyFont="1" applyFill="1" applyBorder="1" applyAlignment="1">
      <alignment horizontal="center" vertical="center"/>
    </xf>
    <xf numFmtId="0" fontId="192" fillId="40" borderId="0" xfId="45434" applyFont="1" applyFill="1"/>
    <xf numFmtId="166" fontId="192" fillId="58" borderId="73" xfId="45436" applyNumberFormat="1" applyFont="1" applyFill="1" applyBorder="1" applyAlignment="1">
      <alignment vertical="center"/>
    </xf>
    <xf numFmtId="180" fontId="192" fillId="0" borderId="73" xfId="45437" applyNumberFormat="1" applyFont="1" applyBorder="1" applyAlignment="1">
      <alignment horizontal="right" vertical="center"/>
    </xf>
    <xf numFmtId="166" fontId="192" fillId="49" borderId="73" xfId="45436" applyNumberFormat="1" applyFont="1" applyFill="1" applyBorder="1" applyAlignment="1">
      <alignment horizontal="right" vertical="center"/>
    </xf>
    <xf numFmtId="0" fontId="181" fillId="40" borderId="0" xfId="45434" applyFont="1" applyFill="1"/>
    <xf numFmtId="166" fontId="192" fillId="58" borderId="76" xfId="45436" applyNumberFormat="1" applyFont="1" applyFill="1" applyBorder="1" applyAlignment="1">
      <alignment vertical="center"/>
    </xf>
    <xf numFmtId="180" fontId="192" fillId="0" borderId="76" xfId="45437" applyNumberFormat="1" applyFont="1" applyBorder="1" applyAlignment="1">
      <alignment horizontal="right" vertical="center"/>
    </xf>
    <xf numFmtId="180" fontId="159" fillId="57" borderId="78" xfId="45437" applyNumberFormat="1" applyFont="1" applyFill="1" applyBorder="1" applyAlignment="1">
      <alignment horizontal="center" vertical="center"/>
    </xf>
    <xf numFmtId="0" fontId="183" fillId="39" borderId="1" xfId="59" applyFont="1" applyFill="1" applyBorder="1" applyAlignment="1">
      <alignment horizontal="center" vertical="center" wrapText="1" shrinkToFit="1"/>
    </xf>
    <xf numFmtId="0" fontId="182" fillId="39" borderId="1" xfId="59" applyFont="1" applyFill="1" applyBorder="1" applyAlignment="1">
      <alignment horizontal="center" vertical="center" wrapText="1" shrinkToFit="1"/>
    </xf>
    <xf numFmtId="0" fontId="182" fillId="39" borderId="19" xfId="59" applyFont="1" applyFill="1" applyBorder="1" applyAlignment="1">
      <alignment horizontal="left" vertical="center"/>
    </xf>
    <xf numFmtId="0" fontId="182" fillId="39" borderId="23" xfId="59" applyFont="1" applyFill="1" applyBorder="1" applyAlignment="1">
      <alignment horizontal="left" vertical="center"/>
    </xf>
    <xf numFmtId="164" fontId="193" fillId="57" borderId="63" xfId="59" applyNumberFormat="1" applyFont="1" applyFill="1" applyBorder="1" applyAlignment="1">
      <alignment horizontal="center" vertical="center"/>
    </xf>
    <xf numFmtId="0" fontId="150" fillId="2" borderId="0" xfId="0" applyFont="1" applyFill="1" applyAlignment="1">
      <alignment horizontal="center"/>
    </xf>
    <xf numFmtId="0" fontId="137" fillId="2" borderId="0" xfId="0" applyFont="1" applyFill="1" applyAlignment="1">
      <alignment horizontal="center"/>
    </xf>
    <xf numFmtId="172" fontId="137" fillId="2" borderId="0" xfId="47" applyNumberFormat="1" applyFont="1" applyFill="1"/>
    <xf numFmtId="166" fontId="192" fillId="0" borderId="61" xfId="0" applyNumberFormat="1" applyFont="1" applyBorder="1" applyAlignment="1">
      <alignment vertical="center"/>
    </xf>
    <xf numFmtId="166" fontId="137" fillId="2" borderId="0" xfId="0" applyNumberFormat="1" applyFont="1" applyFill="1" applyAlignment="1">
      <alignment horizontal="center"/>
    </xf>
    <xf numFmtId="166" fontId="182" fillId="39" borderId="53" xfId="0" applyNumberFormat="1" applyFont="1" applyFill="1" applyBorder="1" applyAlignment="1">
      <alignment horizontal="center" vertical="center" wrapText="1"/>
    </xf>
    <xf numFmtId="166" fontId="155" fillId="43" borderId="53" xfId="0" applyNumberFormat="1" applyFont="1" applyFill="1" applyBorder="1" applyAlignment="1">
      <alignment horizontal="center" vertical="center" wrapText="1" shrinkToFit="1"/>
    </xf>
    <xf numFmtId="166" fontId="131" fillId="39" borderId="0" xfId="0" applyNumberFormat="1" applyFont="1" applyFill="1" applyAlignment="1">
      <alignment vertical="center" textRotation="255" wrapText="1" shrinkToFit="1"/>
    </xf>
    <xf numFmtId="0" fontId="86" fillId="40" borderId="0" xfId="60" applyFont="1" applyFill="1"/>
    <xf numFmtId="166" fontId="155" fillId="52" borderId="53" xfId="47" applyNumberFormat="1" applyFont="1" applyFill="1" applyBorder="1" applyAlignment="1">
      <alignment vertical="center"/>
    </xf>
    <xf numFmtId="0" fontId="142" fillId="0" borderId="23" xfId="0" applyFont="1" applyBorder="1" applyAlignment="1">
      <alignment vertical="center"/>
    </xf>
    <xf numFmtId="172" fontId="157" fillId="40" borderId="1" xfId="47" applyNumberFormat="1" applyFont="1" applyFill="1" applyBorder="1" applyAlignment="1">
      <alignment vertical="center"/>
    </xf>
    <xf numFmtId="172" fontId="157" fillId="40" borderId="0" xfId="47" applyNumberFormat="1" applyFont="1" applyFill="1" applyAlignment="1">
      <alignment vertical="center"/>
    </xf>
    <xf numFmtId="166" fontId="194" fillId="39" borderId="64" xfId="0" applyNumberFormat="1" applyFont="1" applyFill="1" applyBorder="1" applyAlignment="1">
      <alignment vertical="center" textRotation="255" wrapText="1" shrinkToFit="1"/>
    </xf>
    <xf numFmtId="166" fontId="158" fillId="57" borderId="79" xfId="0" applyNumberFormat="1" applyFont="1" applyFill="1" applyBorder="1" applyAlignment="1">
      <alignment horizontal="center" vertical="center" wrapText="1" shrinkToFit="1"/>
    </xf>
    <xf numFmtId="166" fontId="158" fillId="57" borderId="79" xfId="0" applyNumberFormat="1" applyFont="1" applyFill="1" applyBorder="1" applyAlignment="1">
      <alignment horizontal="center" vertical="center"/>
    </xf>
    <xf numFmtId="166" fontId="186" fillId="57" borderId="79" xfId="0" applyNumberFormat="1" applyFont="1" applyFill="1" applyBorder="1" applyAlignment="1">
      <alignment horizontal="center" vertical="center"/>
    </xf>
    <xf numFmtId="166" fontId="158" fillId="57" borderId="79" xfId="47" applyNumberFormat="1" applyFont="1" applyFill="1" applyBorder="1" applyAlignment="1">
      <alignment vertical="center"/>
    </xf>
    <xf numFmtId="176" fontId="195" fillId="2" borderId="0" xfId="47" applyNumberFormat="1" applyFont="1" applyFill="1" applyAlignment="1">
      <alignment vertical="center"/>
    </xf>
    <xf numFmtId="3" fontId="150" fillId="40" borderId="68" xfId="59" applyNumberFormat="1" applyFont="1" applyFill="1" applyBorder="1" applyAlignment="1">
      <alignment horizontal="center" vertical="center"/>
    </xf>
    <xf numFmtId="9" fontId="101" fillId="40" borderId="0" xfId="73" applyFont="1" applyFill="1" applyAlignment="1" applyProtection="1">
      <alignment horizontal="center" vertical="center"/>
      <protection locked="0"/>
    </xf>
    <xf numFmtId="3" fontId="127" fillId="40" borderId="81" xfId="59" applyNumberFormat="1" applyFont="1" applyFill="1" applyBorder="1" applyAlignment="1">
      <alignment horizontal="center" vertical="center"/>
    </xf>
    <xf numFmtId="3" fontId="150" fillId="40" borderId="82" xfId="59" applyNumberFormat="1" applyFont="1" applyFill="1" applyBorder="1" applyAlignment="1">
      <alignment horizontal="center" vertical="center"/>
    </xf>
    <xf numFmtId="3" fontId="127" fillId="39" borderId="80" xfId="59" applyNumberFormat="1" applyFont="1" applyFill="1" applyBorder="1" applyAlignment="1">
      <alignment horizontal="center" vertical="center"/>
    </xf>
    <xf numFmtId="0" fontId="126" fillId="40" borderId="0" xfId="59" applyFont="1" applyFill="1" applyAlignment="1" applyProtection="1">
      <alignment horizontal="left" vertical="center" indent="2"/>
      <protection locked="0"/>
    </xf>
    <xf numFmtId="9" fontId="127" fillId="40" borderId="81" xfId="73" applyFont="1" applyFill="1" applyBorder="1" applyAlignment="1">
      <alignment horizontal="center" vertical="center"/>
    </xf>
    <xf numFmtId="9" fontId="127" fillId="39" borderId="80" xfId="73" applyFont="1" applyFill="1" applyBorder="1" applyAlignment="1">
      <alignment horizontal="center" vertical="center"/>
    </xf>
    <xf numFmtId="9" fontId="150" fillId="40" borderId="82" xfId="73" applyFont="1" applyFill="1" applyBorder="1" applyAlignment="1">
      <alignment horizontal="center" vertical="center"/>
    </xf>
    <xf numFmtId="0" fontId="153" fillId="39" borderId="55" xfId="59" applyFont="1" applyFill="1" applyBorder="1" applyAlignment="1">
      <alignment horizontal="center" vertical="center" wrapText="1"/>
    </xf>
    <xf numFmtId="3" fontId="142" fillId="39" borderId="55" xfId="59" applyNumberFormat="1" applyFont="1" applyFill="1" applyBorder="1" applyAlignment="1">
      <alignment horizontal="center" vertical="center" wrapText="1"/>
    </xf>
    <xf numFmtId="164" fontId="153" fillId="39" borderId="55" xfId="59" applyNumberFormat="1" applyFont="1" applyFill="1" applyBorder="1" applyAlignment="1">
      <alignment horizontal="center" vertical="center" wrapText="1"/>
    </xf>
    <xf numFmtId="0" fontId="153" fillId="2" borderId="0" xfId="0" applyFont="1" applyFill="1" applyAlignment="1">
      <alignment vertical="center" wrapText="1"/>
    </xf>
    <xf numFmtId="0" fontId="142" fillId="40" borderId="0" xfId="0" applyFont="1" applyFill="1" applyAlignment="1">
      <alignment vertical="center"/>
    </xf>
    <xf numFmtId="0" fontId="162" fillId="40" borderId="0" xfId="0" applyFont="1" applyFill="1" applyAlignment="1">
      <alignment horizontal="center" vertical="center"/>
    </xf>
    <xf numFmtId="176" fontId="162" fillId="40" borderId="0" xfId="0" applyNumberFormat="1" applyFont="1" applyFill="1" applyAlignment="1">
      <alignment horizontal="center" vertical="center"/>
    </xf>
    <xf numFmtId="17" fontId="140" fillId="2" borderId="1" xfId="59" applyNumberFormat="1" applyFont="1" applyFill="1" applyBorder="1" applyAlignment="1">
      <alignment horizontal="center" vertical="center"/>
    </xf>
    <xf numFmtId="174" fontId="150" fillId="40" borderId="0" xfId="59" applyNumberFormat="1" applyFont="1" applyFill="1" applyAlignment="1">
      <alignment horizontal="left" vertical="center"/>
    </xf>
    <xf numFmtId="3" fontId="127" fillId="40" borderId="0" xfId="59" applyNumberFormat="1" applyFont="1" applyFill="1" applyAlignment="1">
      <alignment horizontal="center" vertical="center"/>
    </xf>
    <xf numFmtId="176" fontId="127" fillId="40" borderId="0" xfId="59" applyNumberFormat="1" applyFont="1" applyFill="1" applyAlignment="1">
      <alignment horizontal="center" vertical="center"/>
    </xf>
    <xf numFmtId="174" fontId="153" fillId="40" borderId="0" xfId="59" applyNumberFormat="1" applyFont="1" applyFill="1" applyAlignment="1">
      <alignment horizontal="center" vertical="center"/>
    </xf>
    <xf numFmtId="166" fontId="192" fillId="58" borderId="73" xfId="45436" applyNumberFormat="1" applyFont="1" applyFill="1" applyBorder="1" applyAlignment="1">
      <alignment horizontal="center" vertical="center"/>
    </xf>
    <xf numFmtId="166" fontId="192" fillId="0" borderId="73" xfId="45436" applyNumberFormat="1" applyFont="1" applyBorder="1" applyAlignment="1">
      <alignment horizontal="center" vertical="center"/>
    </xf>
    <xf numFmtId="166" fontId="192" fillId="0" borderId="76" xfId="45436" applyNumberFormat="1" applyFont="1" applyBorder="1" applyAlignment="1">
      <alignment horizontal="center" vertical="center"/>
    </xf>
    <xf numFmtId="176" fontId="180" fillId="2" borderId="1" xfId="47" applyNumberFormat="1" applyFont="1" applyFill="1" applyBorder="1" applyAlignment="1">
      <alignment vertical="center"/>
    </xf>
    <xf numFmtId="0" fontId="153" fillId="40" borderId="0" xfId="0" applyFont="1" applyFill="1" applyAlignment="1">
      <alignment vertical="center"/>
    </xf>
    <xf numFmtId="0" fontId="153" fillId="40" borderId="0" xfId="0" applyFont="1" applyFill="1" applyAlignment="1">
      <alignment vertical="center" wrapText="1"/>
    </xf>
    <xf numFmtId="42" fontId="127" fillId="40" borderId="68" xfId="45438" applyFont="1" applyFill="1" applyBorder="1" applyAlignment="1">
      <alignment horizontal="center" vertical="center"/>
    </xf>
    <xf numFmtId="42" fontId="127" fillId="40" borderId="81" xfId="45438" applyFont="1" applyFill="1" applyBorder="1" applyAlignment="1">
      <alignment horizontal="center" vertical="center"/>
    </xf>
    <xf numFmtId="42" fontId="127" fillId="39" borderId="80" xfId="45438" applyFont="1" applyFill="1" applyBorder="1" applyAlignment="1">
      <alignment horizontal="center" vertical="center"/>
    </xf>
    <xf numFmtId="42" fontId="150" fillId="40" borderId="82" xfId="45438" applyFont="1" applyFill="1" applyBorder="1" applyAlignment="1">
      <alignment horizontal="center" vertical="center"/>
    </xf>
    <xf numFmtId="166" fontId="179" fillId="39" borderId="64" xfId="47" applyNumberFormat="1" applyFont="1" applyFill="1" applyBorder="1" applyAlignment="1">
      <alignment vertical="center"/>
    </xf>
    <xf numFmtId="3" fontId="137" fillId="40" borderId="0" xfId="0" applyNumberFormat="1" applyFont="1" applyFill="1" applyAlignment="1">
      <alignment vertical="center"/>
    </xf>
    <xf numFmtId="171" fontId="196" fillId="40" borderId="0" xfId="0" applyNumberFormat="1" applyFont="1" applyFill="1" applyAlignment="1">
      <alignment horizontal="center" vertical="center" wrapText="1"/>
    </xf>
    <xf numFmtId="0" fontId="142" fillId="40" borderId="0" xfId="59" applyFont="1" applyFill="1" applyAlignment="1">
      <alignment vertical="center"/>
    </xf>
    <xf numFmtId="0" fontId="155" fillId="2" borderId="0" xfId="0" applyFont="1" applyFill="1" applyAlignment="1">
      <alignment vertical="center"/>
    </xf>
    <xf numFmtId="2" fontId="162" fillId="58" borderId="56" xfId="59" applyNumberFormat="1" applyFont="1" applyFill="1" applyBorder="1" applyAlignment="1">
      <alignment horizontal="right" vertical="center"/>
    </xf>
    <xf numFmtId="3" fontId="155" fillId="58" borderId="56" xfId="59" applyNumberFormat="1" applyFont="1" applyFill="1" applyBorder="1" applyAlignment="1">
      <alignment horizontal="center" vertical="center"/>
    </xf>
    <xf numFmtId="3" fontId="162" fillId="58" borderId="57" xfId="59" applyNumberFormat="1" applyFont="1" applyFill="1" applyBorder="1" applyAlignment="1">
      <alignment horizontal="center" vertical="center"/>
    </xf>
    <xf numFmtId="164" fontId="162" fillId="58" borderId="56" xfId="59" applyNumberFormat="1" applyFont="1" applyFill="1" applyBorder="1" applyAlignment="1">
      <alignment vertical="center"/>
    </xf>
    <xf numFmtId="0" fontId="162" fillId="2" borderId="0" xfId="59" applyFont="1" applyFill="1" applyAlignment="1">
      <alignment vertical="center"/>
    </xf>
    <xf numFmtId="0" fontId="155" fillId="40" borderId="0" xfId="0" applyFont="1" applyFill="1" applyAlignment="1">
      <alignment vertical="center"/>
    </xf>
    <xf numFmtId="170" fontId="143" fillId="2" borderId="0" xfId="0" applyNumberFormat="1" applyFont="1" applyFill="1" applyAlignment="1">
      <alignment vertical="center"/>
    </xf>
    <xf numFmtId="1" fontId="142" fillId="0" borderId="2" xfId="0" applyNumberFormat="1" applyFont="1" applyBorder="1" applyAlignment="1">
      <alignment horizontal="center" vertical="center"/>
    </xf>
    <xf numFmtId="0" fontId="199" fillId="40" borderId="0" xfId="45434" applyFont="1" applyFill="1" applyAlignment="1">
      <alignment vertical="center"/>
    </xf>
    <xf numFmtId="180" fontId="141" fillId="40" borderId="52" xfId="47" applyNumberFormat="1" applyFont="1" applyFill="1" applyBorder="1" applyAlignment="1">
      <alignment horizontal="center" vertical="center"/>
    </xf>
    <xf numFmtId="0" fontId="201" fillId="57" borderId="0" xfId="59" applyFont="1" applyFill="1" applyAlignment="1" applyProtection="1">
      <alignment horizontal="center" vertical="center"/>
      <protection locked="0"/>
    </xf>
    <xf numFmtId="0" fontId="191" fillId="40" borderId="0" xfId="45434" applyFont="1" applyFill="1" applyAlignment="1">
      <alignment horizontal="center" vertical="center"/>
    </xf>
    <xf numFmtId="0" fontId="181" fillId="40" borderId="0" xfId="45434" applyFont="1" applyFill="1" applyAlignment="1">
      <alignment horizontal="center" vertical="center"/>
    </xf>
    <xf numFmtId="166" fontId="177" fillId="40" borderId="0" xfId="0" applyNumberFormat="1" applyFont="1" applyFill="1" applyAlignment="1">
      <alignment vertical="center"/>
    </xf>
    <xf numFmtId="0" fontId="192" fillId="0" borderId="2" xfId="0" applyFont="1" applyBorder="1" applyAlignment="1">
      <alignment horizontal="center" vertical="center"/>
    </xf>
    <xf numFmtId="0" fontId="179" fillId="40" borderId="0" xfId="0" applyFont="1" applyFill="1" applyAlignment="1">
      <alignment horizontal="center" vertical="center" wrapText="1"/>
    </xf>
    <xf numFmtId="41" fontId="154" fillId="40" borderId="0" xfId="45426" applyFont="1" applyFill="1"/>
    <xf numFmtId="164" fontId="154" fillId="2" borderId="0" xfId="59" applyNumberFormat="1" applyFont="1" applyFill="1" applyAlignment="1">
      <alignment horizontal="center" vertical="center"/>
    </xf>
    <xf numFmtId="164" fontId="154" fillId="40" borderId="0" xfId="59" applyNumberFormat="1" applyFont="1" applyFill="1" applyAlignment="1">
      <alignment vertical="center"/>
    </xf>
    <xf numFmtId="164" fontId="154" fillId="0" borderId="0" xfId="59" applyNumberFormat="1" applyFont="1"/>
    <xf numFmtId="164" fontId="185" fillId="0" borderId="0" xfId="59" applyNumberFormat="1" applyFont="1" applyAlignment="1">
      <alignment vertical="center"/>
    </xf>
    <xf numFmtId="0" fontId="154" fillId="0" borderId="0" xfId="59" applyFont="1" applyAlignment="1">
      <alignment vertical="center"/>
    </xf>
    <xf numFmtId="164" fontId="185" fillId="0" borderId="0" xfId="59" applyNumberFormat="1" applyFont="1"/>
    <xf numFmtId="176" fontId="154" fillId="0" borderId="0" xfId="47" applyNumberFormat="1" applyFont="1" applyAlignment="1">
      <alignment vertical="center"/>
    </xf>
    <xf numFmtId="3" fontId="154" fillId="0" borderId="0" xfId="59" applyNumberFormat="1" applyFont="1" applyAlignment="1">
      <alignment vertical="center"/>
    </xf>
    <xf numFmtId="3" fontId="136" fillId="40" borderId="68" xfId="59" applyNumberFormat="1" applyFont="1" applyFill="1" applyBorder="1" applyAlignment="1" applyProtection="1">
      <alignment vertical="center"/>
      <protection locked="0"/>
    </xf>
    <xf numFmtId="180" fontId="137" fillId="40" borderId="68" xfId="45432" applyNumberFormat="1" applyFont="1" applyFill="1" applyBorder="1" applyAlignment="1" applyProtection="1">
      <alignment vertical="center"/>
      <protection locked="0"/>
    </xf>
    <xf numFmtId="166" fontId="182" fillId="39" borderId="87" xfId="0" applyNumberFormat="1" applyFont="1" applyFill="1" applyBorder="1" applyAlignment="1">
      <alignment horizontal="center" vertical="center" wrapText="1"/>
    </xf>
    <xf numFmtId="166" fontId="182" fillId="39" borderId="87" xfId="0" applyNumberFormat="1" applyFont="1" applyFill="1" applyBorder="1" applyAlignment="1">
      <alignment horizontal="center" vertical="center" wrapText="1" shrinkToFit="1"/>
    </xf>
    <xf numFmtId="0" fontId="187" fillId="39" borderId="21" xfId="59" applyFont="1" applyFill="1" applyBorder="1" applyAlignment="1">
      <alignment horizontal="center" vertical="center" wrapText="1"/>
    </xf>
    <xf numFmtId="1" fontId="142" fillId="2" borderId="1" xfId="0" applyNumberFormat="1" applyFont="1" applyFill="1" applyBorder="1" applyAlignment="1">
      <alignment horizontal="center" vertical="center"/>
    </xf>
    <xf numFmtId="0" fontId="142" fillId="53" borderId="78" xfId="45436" applyFont="1" applyFill="1" applyBorder="1" applyAlignment="1">
      <alignment horizontal="center" vertical="center"/>
    </xf>
    <xf numFmtId="166" fontId="142" fillId="53" borderId="78" xfId="45436" applyNumberFormat="1" applyFont="1" applyFill="1" applyBorder="1" applyAlignment="1">
      <alignment vertical="center"/>
    </xf>
    <xf numFmtId="166" fontId="142" fillId="53" borderId="78" xfId="45436" applyNumberFormat="1" applyFont="1" applyFill="1" applyBorder="1" applyAlignment="1">
      <alignment horizontal="center" vertical="center"/>
    </xf>
    <xf numFmtId="180" fontId="142" fillId="53" borderId="78" xfId="45437" applyNumberFormat="1" applyFont="1" applyFill="1" applyBorder="1" applyAlignment="1">
      <alignment horizontal="right" vertical="center"/>
    </xf>
    <xf numFmtId="176" fontId="158" fillId="57" borderId="63" xfId="47" applyNumberFormat="1" applyFont="1" applyFill="1" applyBorder="1" applyAlignment="1">
      <alignment vertical="center"/>
    </xf>
    <xf numFmtId="0" fontId="184" fillId="39" borderId="0" xfId="59" applyFont="1" applyFill="1" applyAlignment="1">
      <alignment horizontal="center" vertical="center"/>
    </xf>
    <xf numFmtId="2" fontId="142" fillId="58" borderId="56" xfId="59" applyNumberFormat="1" applyFont="1" applyFill="1" applyBorder="1" applyAlignment="1">
      <alignment horizontal="left" vertical="center"/>
    </xf>
    <xf numFmtId="3" fontId="153" fillId="58" borderId="56" xfId="59" applyNumberFormat="1" applyFont="1" applyFill="1" applyBorder="1" applyAlignment="1">
      <alignment horizontal="center" vertical="center"/>
    </xf>
    <xf numFmtId="0" fontId="159" fillId="57" borderId="55" xfId="59" applyFont="1" applyFill="1" applyBorder="1" applyAlignment="1">
      <alignment horizontal="center" vertical="center" wrapText="1"/>
    </xf>
    <xf numFmtId="3" fontId="159" fillId="57" borderId="55" xfId="59" applyNumberFormat="1" applyFont="1" applyFill="1" applyBorder="1" applyAlignment="1">
      <alignment horizontal="center" vertical="center" wrapText="1"/>
    </xf>
    <xf numFmtId="164" fontId="159" fillId="57" borderId="55" xfId="59" applyNumberFormat="1" applyFont="1" applyFill="1" applyBorder="1" applyAlignment="1">
      <alignment horizontal="center" vertical="center" wrapText="1"/>
    </xf>
    <xf numFmtId="180" fontId="162" fillId="2" borderId="52" xfId="0" applyNumberFormat="1" applyFont="1" applyFill="1" applyBorder="1" applyAlignment="1">
      <alignment vertical="center"/>
    </xf>
    <xf numFmtId="176" fontId="162" fillId="2" borderId="52" xfId="47" applyNumberFormat="1" applyFont="1" applyFill="1" applyBorder="1" applyAlignment="1">
      <alignment vertical="center"/>
    </xf>
    <xf numFmtId="176" fontId="162" fillId="40" borderId="52" xfId="47" applyNumberFormat="1" applyFont="1" applyFill="1" applyBorder="1" applyAlignment="1">
      <alignment horizontal="center" vertical="center"/>
    </xf>
    <xf numFmtId="176" fontId="162" fillId="40" borderId="52" xfId="0" applyNumberFormat="1" applyFont="1" applyFill="1" applyBorder="1" applyAlignment="1">
      <alignment horizontal="center" vertical="center"/>
    </xf>
    <xf numFmtId="164" fontId="154" fillId="40" borderId="0" xfId="45426" applyNumberFormat="1" applyFont="1" applyFill="1" applyAlignment="1">
      <alignment horizontal="right" vertical="center"/>
    </xf>
    <xf numFmtId="0" fontId="203" fillId="40" borderId="0" xfId="0" applyFont="1" applyFill="1" applyAlignment="1">
      <alignment vertical="center"/>
    </xf>
    <xf numFmtId="180" fontId="144" fillId="40" borderId="0" xfId="0" applyNumberFormat="1" applyFont="1" applyFill="1"/>
    <xf numFmtId="170" fontId="139" fillId="53" borderId="72" xfId="0" applyNumberFormat="1" applyFont="1" applyFill="1" applyBorder="1" applyAlignment="1">
      <alignment horizontal="center"/>
    </xf>
    <xf numFmtId="175" fontId="187" fillId="39" borderId="26" xfId="0" applyNumberFormat="1" applyFont="1" applyFill="1" applyBorder="1" applyAlignment="1">
      <alignment horizontal="center" vertical="center" wrapText="1" shrinkToFit="1"/>
    </xf>
    <xf numFmtId="176" fontId="141" fillId="2" borderId="0" xfId="54" applyNumberFormat="1" applyFont="1" applyFill="1" applyBorder="1" applyAlignment="1">
      <alignment horizontal="center" vertical="center"/>
    </xf>
    <xf numFmtId="176" fontId="142" fillId="39" borderId="0" xfId="54" applyNumberFormat="1" applyFont="1" applyFill="1" applyBorder="1" applyAlignment="1">
      <alignment vertical="center"/>
    </xf>
    <xf numFmtId="176" fontId="4" fillId="2" borderId="0" xfId="54" applyNumberFormat="1" applyFont="1" applyFill="1" applyBorder="1" applyAlignment="1">
      <alignment horizontal="center" vertical="center"/>
    </xf>
    <xf numFmtId="176" fontId="141" fillId="2" borderId="0" xfId="47" applyNumberFormat="1" applyFont="1" applyFill="1" applyBorder="1" applyAlignment="1">
      <alignment horizontal="center" vertical="center"/>
    </xf>
    <xf numFmtId="176" fontId="142" fillId="39" borderId="0" xfId="47" applyNumberFormat="1" applyFont="1" applyFill="1" applyBorder="1" applyAlignment="1">
      <alignment vertical="center"/>
    </xf>
    <xf numFmtId="176" fontId="86" fillId="40" borderId="0" xfId="47" applyNumberFormat="1" applyFont="1" applyFill="1" applyBorder="1" applyAlignment="1">
      <alignment horizontal="center" vertical="center"/>
    </xf>
    <xf numFmtId="0" fontId="198" fillId="40" borderId="26" xfId="59" applyFont="1" applyFill="1" applyBorder="1" applyAlignment="1">
      <alignment vertical="center"/>
    </xf>
    <xf numFmtId="0" fontId="198" fillId="40" borderId="0" xfId="59" applyFont="1" applyFill="1" applyAlignment="1">
      <alignment vertical="center"/>
    </xf>
    <xf numFmtId="2" fontId="162" fillId="40" borderId="56" xfId="59" applyNumberFormat="1" applyFont="1" applyFill="1" applyBorder="1" applyAlignment="1">
      <alignment horizontal="right" vertical="center"/>
    </xf>
    <xf numFmtId="3" fontId="162" fillId="40" borderId="56" xfId="59" applyNumberFormat="1" applyFont="1" applyFill="1" applyBorder="1" applyAlignment="1">
      <alignment horizontal="center" vertical="center"/>
    </xf>
    <xf numFmtId="0" fontId="162" fillId="40" borderId="0" xfId="59" applyFont="1" applyFill="1" applyAlignment="1">
      <alignment vertical="center"/>
    </xf>
    <xf numFmtId="3" fontId="162" fillId="40" borderId="57" xfId="59" applyNumberFormat="1" applyFont="1" applyFill="1" applyBorder="1" applyAlignment="1">
      <alignment horizontal="center" vertical="center"/>
    </xf>
    <xf numFmtId="180" fontId="137" fillId="40" borderId="0" xfId="0" applyNumberFormat="1" applyFont="1" applyFill="1"/>
    <xf numFmtId="176" fontId="141" fillId="2" borderId="52" xfId="47" quotePrefix="1" applyNumberFormat="1" applyFont="1" applyFill="1" applyBorder="1" applyAlignment="1">
      <alignment horizontal="center" vertical="center"/>
    </xf>
    <xf numFmtId="3" fontId="150" fillId="40" borderId="82" xfId="59" applyNumberFormat="1" applyFont="1" applyFill="1" applyBorder="1" applyAlignment="1">
      <alignment horizontal="right" vertical="center"/>
    </xf>
    <xf numFmtId="3" fontId="150" fillId="40" borderId="68" xfId="59" applyNumberFormat="1" applyFont="1" applyFill="1" applyBorder="1" applyAlignment="1">
      <alignment horizontal="right" vertical="center"/>
    </xf>
    <xf numFmtId="0" fontId="140" fillId="38" borderId="52" xfId="59" applyFont="1" applyFill="1" applyBorder="1" applyAlignment="1">
      <alignment horizontal="center" vertical="center" wrapText="1"/>
    </xf>
    <xf numFmtId="176" fontId="170" fillId="57" borderId="55" xfId="59" applyNumberFormat="1" applyFont="1" applyFill="1" applyBorder="1" applyAlignment="1">
      <alignment horizontal="center" vertical="center" wrapText="1"/>
    </xf>
    <xf numFmtId="166" fontId="150" fillId="39" borderId="64" xfId="47" applyNumberFormat="1" applyFont="1" applyFill="1" applyBorder="1" applyAlignment="1">
      <alignment vertical="center"/>
    </xf>
    <xf numFmtId="166" fontId="137" fillId="39" borderId="64" xfId="0" applyNumberFormat="1" applyFont="1" applyFill="1" applyBorder="1" applyAlignment="1">
      <alignment horizontal="center" vertical="center"/>
    </xf>
    <xf numFmtId="166" fontId="192" fillId="58" borderId="75" xfId="45436" applyNumberFormat="1" applyFont="1" applyFill="1" applyBorder="1" applyAlignment="1">
      <alignment vertical="center"/>
    </xf>
    <xf numFmtId="166" fontId="192" fillId="0" borderId="75" xfId="45436" applyNumberFormat="1" applyFont="1" applyBorder="1" applyAlignment="1">
      <alignment horizontal="center" vertical="center"/>
    </xf>
    <xf numFmtId="180" fontId="192" fillId="0" borderId="75" xfId="45437" applyNumberFormat="1" applyFont="1" applyBorder="1" applyAlignment="1">
      <alignment horizontal="right" vertical="center"/>
    </xf>
    <xf numFmtId="180" fontId="153" fillId="53" borderId="78" xfId="45437" applyNumberFormat="1" applyFont="1" applyFill="1" applyBorder="1" applyAlignment="1">
      <alignment horizontal="right" vertical="center"/>
    </xf>
    <xf numFmtId="166" fontId="150" fillId="39" borderId="64" xfId="0" applyNumberFormat="1" applyFont="1" applyFill="1" applyBorder="1" applyAlignment="1">
      <alignment horizontal="center" vertical="center"/>
    </xf>
    <xf numFmtId="176" fontId="127" fillId="40" borderId="0" xfId="47" applyNumberFormat="1" applyFont="1" applyFill="1" applyAlignment="1">
      <alignment horizontal="center" vertical="center"/>
    </xf>
    <xf numFmtId="176" fontId="137" fillId="2" borderId="0" xfId="47" applyNumberFormat="1" applyFont="1" applyFill="1" applyAlignment="1">
      <alignment vertical="center"/>
    </xf>
    <xf numFmtId="182" fontId="154" fillId="2" borderId="0" xfId="47" applyNumberFormat="1" applyFont="1" applyFill="1" applyAlignment="1">
      <alignment vertical="center"/>
    </xf>
    <xf numFmtId="172" fontId="157" fillId="40" borderId="0" xfId="47" applyNumberFormat="1" applyFont="1" applyFill="1" applyBorder="1" applyAlignment="1">
      <alignment vertical="center"/>
    </xf>
    <xf numFmtId="3" fontId="153" fillId="39" borderId="71" xfId="47" applyNumberFormat="1" applyFont="1" applyFill="1" applyBorder="1" applyAlignment="1">
      <alignment horizontal="center" vertical="center" wrapText="1"/>
    </xf>
    <xf numFmtId="172" fontId="153" fillId="39" borderId="85" xfId="47" applyNumberFormat="1" applyFont="1" applyFill="1" applyBorder="1" applyAlignment="1">
      <alignment horizontal="center" vertical="center" wrapText="1"/>
    </xf>
    <xf numFmtId="3" fontId="153" fillId="39" borderId="58" xfId="47" applyNumberFormat="1" applyFont="1" applyFill="1" applyBorder="1" applyAlignment="1">
      <alignment horizontal="center" vertical="center" wrapText="1"/>
    </xf>
    <xf numFmtId="180" fontId="142" fillId="40" borderId="0" xfId="0" applyNumberFormat="1" applyFont="1" applyFill="1"/>
    <xf numFmtId="0" fontId="142" fillId="0" borderId="0" xfId="0" applyFont="1" applyAlignment="1">
      <alignment vertical="center"/>
    </xf>
    <xf numFmtId="3" fontId="162" fillId="0" borderId="52" xfId="0" applyNumberFormat="1" applyFont="1" applyBorder="1" applyAlignment="1">
      <alignment horizontal="center" vertical="center"/>
    </xf>
    <xf numFmtId="166" fontId="155" fillId="39" borderId="91" xfId="0" applyNumberFormat="1" applyFont="1" applyFill="1" applyBorder="1" applyAlignment="1">
      <alignment horizontal="center" vertical="center" textRotation="255" wrapText="1" shrinkToFit="1"/>
    </xf>
    <xf numFmtId="166" fontId="194" fillId="39" borderId="91" xfId="0" applyNumberFormat="1" applyFont="1" applyFill="1" applyBorder="1" applyAlignment="1">
      <alignment vertical="center" textRotation="255" wrapText="1" shrinkToFit="1"/>
    </xf>
    <xf numFmtId="3" fontId="60" fillId="0" borderId="0" xfId="0" applyNumberFormat="1" applyFont="1"/>
    <xf numFmtId="3" fontId="137" fillId="0" borderId="0" xfId="59" applyNumberFormat="1" applyFont="1"/>
    <xf numFmtId="176" fontId="137" fillId="0" borderId="0" xfId="59" applyNumberFormat="1" applyFont="1"/>
    <xf numFmtId="0" fontId="142" fillId="0" borderId="0" xfId="0" applyFont="1" applyAlignment="1">
      <alignment horizontal="center" vertical="center"/>
    </xf>
    <xf numFmtId="174" fontId="150" fillId="39" borderId="0" xfId="0" applyNumberFormat="1" applyFont="1" applyFill="1" applyAlignment="1">
      <alignment horizontal="left" vertical="center"/>
    </xf>
    <xf numFmtId="174" fontId="137" fillId="39" borderId="0" xfId="0" applyNumberFormat="1" applyFont="1" applyFill="1" applyAlignment="1">
      <alignment vertical="center"/>
    </xf>
    <xf numFmtId="174" fontId="150" fillId="53" borderId="0" xfId="0" applyNumberFormat="1" applyFont="1" applyFill="1" applyAlignment="1">
      <alignment horizontal="left" vertical="center"/>
    </xf>
    <xf numFmtId="174" fontId="137" fillId="53" borderId="0" xfId="0" applyNumberFormat="1" applyFont="1" applyFill="1" applyAlignment="1">
      <alignment vertical="center"/>
    </xf>
    <xf numFmtId="0" fontId="180" fillId="39" borderId="0" xfId="45431" applyFont="1" applyFill="1" applyAlignment="1" applyProtection="1">
      <alignment horizontal="right" vertical="center"/>
      <protection locked="0"/>
    </xf>
    <xf numFmtId="179" fontId="150" fillId="39" borderId="0" xfId="73" applyNumberFormat="1" applyFont="1" applyFill="1" applyAlignment="1">
      <alignment horizontal="center" vertical="center"/>
    </xf>
    <xf numFmtId="179" fontId="101" fillId="40" borderId="0" xfId="73" applyNumberFormat="1" applyFont="1" applyFill="1" applyAlignment="1" applyProtection="1">
      <alignment horizontal="center" vertical="center"/>
      <protection locked="0"/>
    </xf>
    <xf numFmtId="166" fontId="142" fillId="40" borderId="92" xfId="45419" applyNumberFormat="1" applyFont="1" applyFill="1" applyBorder="1" applyAlignment="1">
      <alignment horizontal="right" vertical="center" wrapText="1"/>
    </xf>
    <xf numFmtId="166" fontId="142" fillId="55" borderId="92" xfId="45419" applyNumberFormat="1" applyFont="1" applyFill="1" applyBorder="1" applyAlignment="1">
      <alignment horizontal="right" vertical="center" wrapText="1"/>
    </xf>
    <xf numFmtId="166" fontId="142" fillId="40" borderId="95" xfId="45419" applyNumberFormat="1" applyFont="1" applyFill="1" applyBorder="1" applyAlignment="1">
      <alignment horizontal="right" vertical="center" wrapText="1"/>
    </xf>
    <xf numFmtId="166" fontId="142" fillId="55" borderId="95" xfId="45419" applyNumberFormat="1" applyFont="1" applyFill="1" applyBorder="1" applyAlignment="1">
      <alignment horizontal="right" vertical="center" wrapText="1"/>
    </xf>
    <xf numFmtId="166" fontId="142" fillId="40" borderId="94" xfId="45419" applyNumberFormat="1" applyFont="1" applyFill="1" applyBorder="1" applyAlignment="1">
      <alignment horizontal="right" vertical="center" wrapText="1"/>
    </xf>
    <xf numFmtId="166" fontId="142" fillId="55" borderId="94" xfId="45419" applyNumberFormat="1" applyFont="1" applyFill="1" applyBorder="1" applyAlignment="1">
      <alignment horizontal="right" vertical="center" wrapText="1"/>
    </xf>
    <xf numFmtId="174" fontId="150" fillId="60" borderId="0" xfId="0" applyNumberFormat="1" applyFont="1" applyFill="1" applyAlignment="1">
      <alignment horizontal="left" vertical="center"/>
    </xf>
    <xf numFmtId="174" fontId="137" fillId="60" borderId="0" xfId="0" applyNumberFormat="1" applyFont="1" applyFill="1" applyAlignment="1">
      <alignment vertical="center"/>
    </xf>
    <xf numFmtId="170" fontId="143" fillId="40" borderId="72" xfId="59" applyNumberFormat="1" applyFont="1" applyFill="1" applyBorder="1" applyAlignment="1">
      <alignment vertical="center"/>
    </xf>
    <xf numFmtId="170" fontId="143" fillId="40" borderId="0" xfId="59" applyNumberFormat="1" applyFont="1" applyFill="1" applyAlignment="1">
      <alignment vertical="center"/>
    </xf>
    <xf numFmtId="166" fontId="142" fillId="40" borderId="92" xfId="45419" applyNumberFormat="1" applyFont="1" applyFill="1" applyBorder="1" applyAlignment="1">
      <alignment horizontal="left" vertical="center" wrapText="1"/>
    </xf>
    <xf numFmtId="166" fontId="142" fillId="55" borderId="92" xfId="45419" applyNumberFormat="1" applyFont="1" applyFill="1" applyBorder="1" applyAlignment="1">
      <alignment horizontal="left" vertical="center" wrapText="1"/>
    </xf>
    <xf numFmtId="166" fontId="162" fillId="0" borderId="93" xfId="0" applyNumberFormat="1" applyFont="1" applyBorder="1" applyAlignment="1">
      <alignment vertical="center"/>
    </xf>
    <xf numFmtId="166" fontId="150" fillId="39" borderId="0" xfId="47" applyNumberFormat="1" applyFont="1" applyFill="1" applyBorder="1" applyAlignment="1">
      <alignment vertical="center"/>
    </xf>
    <xf numFmtId="0" fontId="137" fillId="2" borderId="0" xfId="0" applyFont="1" applyFill="1" applyAlignment="1">
      <alignment horizontal="left"/>
    </xf>
    <xf numFmtId="166" fontId="150" fillId="39" borderId="64" xfId="0" applyNumberFormat="1" applyFont="1" applyFill="1" applyBorder="1" applyAlignment="1">
      <alignment horizontal="left" vertical="center"/>
    </xf>
    <xf numFmtId="166" fontId="158" fillId="57" borderId="79" xfId="0" applyNumberFormat="1" applyFont="1" applyFill="1" applyBorder="1" applyAlignment="1">
      <alignment horizontal="left" vertical="center"/>
    </xf>
    <xf numFmtId="0" fontId="137" fillId="40" borderId="0" xfId="0" applyFont="1" applyFill="1" applyAlignment="1">
      <alignment horizontal="left"/>
    </xf>
    <xf numFmtId="0" fontId="199" fillId="2" borderId="0" xfId="0" applyFont="1" applyFill="1"/>
    <xf numFmtId="164" fontId="163" fillId="40" borderId="0" xfId="0" applyNumberFormat="1" applyFont="1" applyFill="1" applyAlignment="1">
      <alignment vertical="center"/>
    </xf>
    <xf numFmtId="0" fontId="177" fillId="40" borderId="0" xfId="59" applyFont="1" applyFill="1" applyAlignment="1">
      <alignment horizontal="center" vertical="center"/>
    </xf>
    <xf numFmtId="0" fontId="177" fillId="40" borderId="0" xfId="59" applyFont="1" applyFill="1" applyAlignment="1">
      <alignment horizontal="center" vertical="center" wrapText="1"/>
    </xf>
    <xf numFmtId="2" fontId="205" fillId="40" borderId="0" xfId="59" applyNumberFormat="1" applyFont="1" applyFill="1" applyAlignment="1">
      <alignment horizontal="right" vertical="center"/>
    </xf>
    <xf numFmtId="3" fontId="203" fillId="40" borderId="0" xfId="59" applyNumberFormat="1" applyFont="1" applyFill="1" applyAlignment="1">
      <alignment horizontal="center" vertical="center"/>
    </xf>
    <xf numFmtId="3" fontId="205" fillId="40" borderId="0" xfId="59" applyNumberFormat="1" applyFont="1" applyFill="1" applyAlignment="1">
      <alignment horizontal="center" vertical="center"/>
    </xf>
    <xf numFmtId="164" fontId="205" fillId="40" borderId="0" xfId="59" applyNumberFormat="1" applyFont="1" applyFill="1" applyAlignment="1">
      <alignment vertical="center"/>
    </xf>
    <xf numFmtId="0" fontId="204" fillId="40" borderId="0" xfId="59" applyFont="1" applyFill="1" applyAlignment="1">
      <alignment horizontal="center" vertical="center" wrapText="1"/>
    </xf>
    <xf numFmtId="3" fontId="177" fillId="40" borderId="0" xfId="59" applyNumberFormat="1" applyFont="1" applyFill="1" applyAlignment="1">
      <alignment horizontal="center" vertical="center" wrapText="1"/>
    </xf>
    <xf numFmtId="164" fontId="204" fillId="40" borderId="0" xfId="59" applyNumberFormat="1" applyFont="1" applyFill="1" applyAlignment="1">
      <alignment horizontal="center" vertical="center" wrapText="1"/>
    </xf>
    <xf numFmtId="0" fontId="204" fillId="40" borderId="0" xfId="0" applyFont="1" applyFill="1" applyAlignment="1">
      <alignment vertical="center"/>
    </xf>
    <xf numFmtId="0" fontId="204" fillId="40" borderId="0" xfId="0" applyFont="1" applyFill="1" applyAlignment="1">
      <alignment horizontal="center" vertical="center" wrapText="1"/>
    </xf>
    <xf numFmtId="3" fontId="204" fillId="40" borderId="0" xfId="47" applyNumberFormat="1" applyFont="1" applyFill="1" applyBorder="1" applyAlignment="1">
      <alignment horizontal="center" vertical="center" wrapText="1"/>
    </xf>
    <xf numFmtId="1" fontId="177" fillId="40" borderId="0" xfId="0" applyNumberFormat="1" applyFont="1" applyFill="1" applyAlignment="1">
      <alignment horizontal="center" vertical="center"/>
    </xf>
    <xf numFmtId="166" fontId="177" fillId="40" borderId="0" xfId="0" applyNumberFormat="1" applyFont="1" applyFill="1" applyAlignment="1">
      <alignment horizontal="center" vertical="center"/>
    </xf>
    <xf numFmtId="172" fontId="204" fillId="40" borderId="0" xfId="47" applyNumberFormat="1" applyFont="1" applyFill="1" applyBorder="1" applyAlignment="1">
      <alignment vertical="center"/>
    </xf>
    <xf numFmtId="3" fontId="204" fillId="40" borderId="0" xfId="0" applyNumberFormat="1" applyFont="1" applyFill="1" applyAlignment="1">
      <alignment horizontal="center" vertical="center"/>
    </xf>
    <xf numFmtId="166" fontId="204" fillId="40" borderId="0" xfId="0" applyNumberFormat="1" applyFont="1" applyFill="1" applyAlignment="1">
      <alignment horizontal="center" vertical="center"/>
    </xf>
    <xf numFmtId="0" fontId="177" fillId="40" borderId="0" xfId="0" applyFont="1" applyFill="1" applyAlignment="1">
      <alignment vertical="center"/>
    </xf>
    <xf numFmtId="172" fontId="204" fillId="40" borderId="0" xfId="47" applyNumberFormat="1" applyFont="1" applyFill="1" applyBorder="1" applyAlignment="1">
      <alignment horizontal="center" vertical="center" wrapText="1"/>
    </xf>
    <xf numFmtId="2" fontId="177" fillId="40" borderId="0" xfId="0" applyNumberFormat="1" applyFont="1" applyFill="1" applyAlignment="1">
      <alignment horizontal="center" vertical="center"/>
    </xf>
    <xf numFmtId="172" fontId="204" fillId="40" borderId="0" xfId="47" applyNumberFormat="1" applyFont="1" applyFill="1" applyBorder="1" applyAlignment="1">
      <alignment horizontal="center" vertical="center"/>
    </xf>
    <xf numFmtId="166" fontId="137" fillId="39" borderId="96" xfId="0" applyNumberFormat="1" applyFont="1" applyFill="1" applyBorder="1" applyAlignment="1">
      <alignment horizontal="center" vertical="center"/>
    </xf>
    <xf numFmtId="166" fontId="150" fillId="39" borderId="96" xfId="47" applyNumberFormat="1" applyFont="1" applyFill="1" applyBorder="1" applyAlignment="1">
      <alignment vertical="center"/>
    </xf>
    <xf numFmtId="166" fontId="150" fillId="39" borderId="64" xfId="47" applyNumberFormat="1" applyFont="1" applyFill="1" applyBorder="1" applyAlignment="1">
      <alignment horizontal="center" vertical="center"/>
    </xf>
    <xf numFmtId="166" fontId="150" fillId="39" borderId="64" xfId="47" applyNumberFormat="1" applyFont="1" applyFill="1" applyBorder="1" applyAlignment="1">
      <alignment horizontal="left" vertical="center"/>
    </xf>
    <xf numFmtId="166" fontId="192" fillId="58" borderId="73" xfId="45436" applyNumberFormat="1" applyFont="1" applyFill="1" applyBorder="1" applyAlignment="1">
      <alignment horizontal="left" vertical="center"/>
    </xf>
    <xf numFmtId="166" fontId="155" fillId="39" borderId="64" xfId="0" applyNumberFormat="1" applyFont="1" applyFill="1" applyBorder="1" applyAlignment="1">
      <alignment horizontal="center" vertical="center"/>
    </xf>
    <xf numFmtId="166" fontId="155" fillId="39" borderId="64" xfId="0" applyNumberFormat="1" applyFont="1" applyFill="1" applyBorder="1" applyAlignment="1">
      <alignment horizontal="left" vertical="center"/>
    </xf>
    <xf numFmtId="166" fontId="162" fillId="39" borderId="64" xfId="0" applyNumberFormat="1" applyFont="1" applyFill="1" applyBorder="1" applyAlignment="1">
      <alignment horizontal="center" vertical="center"/>
    </xf>
    <xf numFmtId="166" fontId="155" fillId="39" borderId="64" xfId="47" applyNumberFormat="1" applyFont="1" applyFill="1" applyBorder="1" applyAlignment="1">
      <alignment vertical="center"/>
    </xf>
    <xf numFmtId="42" fontId="6" fillId="40" borderId="0" xfId="45431" applyNumberFormat="1" applyFill="1" applyProtection="1">
      <protection locked="0"/>
    </xf>
    <xf numFmtId="0" fontId="199" fillId="2" borderId="0" xfId="0" applyFont="1" applyFill="1" applyAlignment="1">
      <alignment horizontal="left"/>
    </xf>
    <xf numFmtId="41" fontId="137" fillId="40" borderId="0" xfId="0" applyNumberFormat="1" applyFont="1" applyFill="1"/>
    <xf numFmtId="174" fontId="150" fillId="39" borderId="55" xfId="0" applyNumberFormat="1" applyFont="1" applyFill="1" applyBorder="1" applyAlignment="1">
      <alignment horizontal="right" vertical="center" indent="1"/>
    </xf>
    <xf numFmtId="0" fontId="137" fillId="40" borderId="55" xfId="0" applyFont="1" applyFill="1" applyBorder="1" applyAlignment="1">
      <alignment vertical="center"/>
    </xf>
    <xf numFmtId="176" fontId="141" fillId="39" borderId="60" xfId="47" applyNumberFormat="1" applyFont="1" applyFill="1" applyBorder="1" applyAlignment="1">
      <alignment horizontal="center" vertical="center"/>
    </xf>
    <xf numFmtId="0" fontId="137" fillId="39" borderId="55" xfId="0" applyFont="1" applyFill="1" applyBorder="1" applyAlignment="1">
      <alignment vertical="center"/>
    </xf>
    <xf numFmtId="3" fontId="150" fillId="39" borderId="55" xfId="0" applyNumberFormat="1" applyFont="1" applyFill="1" applyBorder="1" applyAlignment="1">
      <alignment horizontal="center" vertical="center"/>
    </xf>
    <xf numFmtId="0" fontId="137" fillId="39" borderId="55" xfId="59" applyFont="1" applyFill="1" applyBorder="1" applyAlignment="1">
      <alignment vertical="center"/>
    </xf>
    <xf numFmtId="164" fontId="137" fillId="39" borderId="55" xfId="0" applyNumberFormat="1" applyFont="1" applyFill="1" applyBorder="1" applyAlignment="1">
      <alignment vertical="center"/>
    </xf>
    <xf numFmtId="0" fontId="152" fillId="39" borderId="55" xfId="0" applyFont="1" applyFill="1" applyBorder="1" applyAlignment="1">
      <alignment horizontal="center" vertical="center" wrapText="1"/>
    </xf>
    <xf numFmtId="176" fontId="141" fillId="39" borderId="52" xfId="54" applyNumberFormat="1" applyFont="1" applyFill="1" applyBorder="1" applyAlignment="1">
      <alignment horizontal="center" vertical="center"/>
    </xf>
    <xf numFmtId="176" fontId="141" fillId="39" borderId="97" xfId="54" applyNumberFormat="1" applyFont="1" applyFill="1" applyBorder="1" applyAlignment="1">
      <alignment horizontal="center" vertical="center"/>
    </xf>
    <xf numFmtId="176" fontId="141" fillId="39" borderId="60" xfId="54" applyNumberFormat="1" applyFont="1" applyFill="1" applyBorder="1" applyAlignment="1">
      <alignment horizontal="center" vertical="center"/>
    </xf>
    <xf numFmtId="174" fontId="150" fillId="53" borderId="55" xfId="0" applyNumberFormat="1" applyFont="1" applyFill="1" applyBorder="1" applyAlignment="1">
      <alignment horizontal="right" vertical="center"/>
    </xf>
    <xf numFmtId="176" fontId="141" fillId="2" borderId="97" xfId="54" applyNumberFormat="1" applyFont="1" applyFill="1" applyBorder="1" applyAlignment="1">
      <alignment horizontal="center" vertical="center"/>
    </xf>
    <xf numFmtId="176" fontId="142" fillId="39" borderId="97" xfId="54" applyNumberFormat="1" applyFont="1" applyFill="1" applyBorder="1" applyAlignment="1">
      <alignment vertical="center"/>
    </xf>
    <xf numFmtId="176" fontId="141" fillId="2" borderId="60" xfId="54" applyNumberFormat="1" applyFont="1" applyFill="1" applyBorder="1" applyAlignment="1">
      <alignment horizontal="center" vertical="center"/>
    </xf>
    <xf numFmtId="176" fontId="142" fillId="39" borderId="60" xfId="54" applyNumberFormat="1" applyFont="1" applyFill="1" applyBorder="1" applyAlignment="1">
      <alignment vertical="center"/>
    </xf>
    <xf numFmtId="174" fontId="150" fillId="53" borderId="98" xfId="0" applyNumberFormat="1" applyFont="1" applyFill="1" applyBorder="1" applyAlignment="1">
      <alignment horizontal="left" vertical="center"/>
    </xf>
    <xf numFmtId="0" fontId="137" fillId="40" borderId="98" xfId="0" applyFont="1" applyFill="1" applyBorder="1" applyAlignment="1">
      <alignment vertical="center"/>
    </xf>
    <xf numFmtId="176" fontId="141" fillId="2" borderId="99" xfId="54" applyNumberFormat="1" applyFont="1" applyFill="1" applyBorder="1" applyAlignment="1">
      <alignment horizontal="center" vertical="center"/>
    </xf>
    <xf numFmtId="176" fontId="142" fillId="39" borderId="99" xfId="54" applyNumberFormat="1" applyFont="1" applyFill="1" applyBorder="1" applyAlignment="1">
      <alignment vertical="center"/>
    </xf>
    <xf numFmtId="0" fontId="137" fillId="40" borderId="98" xfId="59" applyFont="1" applyFill="1" applyBorder="1" applyAlignment="1">
      <alignment vertical="center"/>
    </xf>
    <xf numFmtId="174" fontId="141" fillId="2" borderId="98" xfId="0" applyNumberFormat="1" applyFont="1" applyFill="1" applyBorder="1" applyAlignment="1">
      <alignment vertical="center"/>
    </xf>
    <xf numFmtId="164" fontId="137" fillId="2" borderId="98" xfId="0" applyNumberFormat="1" applyFont="1" applyFill="1" applyBorder="1" applyAlignment="1">
      <alignment vertical="center"/>
    </xf>
    <xf numFmtId="0" fontId="152" fillId="40" borderId="98" xfId="0" applyFont="1" applyFill="1" applyBorder="1" applyAlignment="1">
      <alignment horizontal="center" vertical="center" wrapText="1"/>
    </xf>
    <xf numFmtId="174" fontId="150" fillId="53" borderId="88" xfId="0" applyNumberFormat="1" applyFont="1" applyFill="1" applyBorder="1" applyAlignment="1">
      <alignment horizontal="left" vertical="center"/>
    </xf>
    <xf numFmtId="0" fontId="137" fillId="40" borderId="88" xfId="0" applyFont="1" applyFill="1" applyBorder="1" applyAlignment="1">
      <alignment vertical="center"/>
    </xf>
    <xf numFmtId="176" fontId="141" fillId="2" borderId="100" xfId="54" applyNumberFormat="1" applyFont="1" applyFill="1" applyBorder="1" applyAlignment="1">
      <alignment horizontal="center" vertical="center"/>
    </xf>
    <xf numFmtId="176" fontId="142" fillId="39" borderId="100" xfId="54" applyNumberFormat="1" applyFont="1" applyFill="1" applyBorder="1" applyAlignment="1">
      <alignment vertical="center"/>
    </xf>
    <xf numFmtId="0" fontId="137" fillId="40" borderId="88" xfId="59" applyFont="1" applyFill="1" applyBorder="1" applyAlignment="1">
      <alignment vertical="center"/>
    </xf>
    <xf numFmtId="174" fontId="141" fillId="2" borderId="88" xfId="0" applyNumberFormat="1" applyFont="1" applyFill="1" applyBorder="1" applyAlignment="1">
      <alignment vertical="center"/>
    </xf>
    <xf numFmtId="164" fontId="137" fillId="2" borderId="88" xfId="0" applyNumberFormat="1" applyFont="1" applyFill="1" applyBorder="1" applyAlignment="1">
      <alignment vertical="center"/>
    </xf>
    <xf numFmtId="0" fontId="152" fillId="40" borderId="88" xfId="0" applyFont="1" applyFill="1" applyBorder="1" applyAlignment="1">
      <alignment horizontal="center" vertical="center" wrapText="1"/>
    </xf>
    <xf numFmtId="176" fontId="141" fillId="2" borderId="101" xfId="47" applyNumberFormat="1" applyFont="1" applyFill="1" applyBorder="1" applyAlignment="1">
      <alignment horizontal="center" vertical="center"/>
    </xf>
    <xf numFmtId="176" fontId="142" fillId="39" borderId="101" xfId="47" applyNumberFormat="1" applyFont="1" applyFill="1" applyBorder="1" applyAlignment="1">
      <alignment vertical="center"/>
    </xf>
    <xf numFmtId="176" fontId="86" fillId="40" borderId="101" xfId="47" applyNumberFormat="1" applyFont="1" applyFill="1" applyBorder="1" applyAlignment="1">
      <alignment horizontal="center" vertical="center"/>
    </xf>
    <xf numFmtId="176" fontId="141" fillId="2" borderId="99" xfId="47" applyNumberFormat="1" applyFont="1" applyFill="1" applyBorder="1" applyAlignment="1">
      <alignment horizontal="center" vertical="center"/>
    </xf>
    <xf numFmtId="176" fontId="142" fillId="39" borderId="99" xfId="47" applyNumberFormat="1" applyFont="1" applyFill="1" applyBorder="1" applyAlignment="1">
      <alignment vertical="center"/>
    </xf>
    <xf numFmtId="176" fontId="86" fillId="40" borderId="99" xfId="47" applyNumberFormat="1" applyFont="1" applyFill="1" applyBorder="1" applyAlignment="1">
      <alignment horizontal="center" vertical="center"/>
    </xf>
    <xf numFmtId="174" fontId="97" fillId="40" borderId="98" xfId="0" applyNumberFormat="1" applyFont="1" applyFill="1" applyBorder="1" applyAlignment="1">
      <alignment vertical="center"/>
    </xf>
    <xf numFmtId="176" fontId="141" fillId="2" borderId="102" xfId="47" applyNumberFormat="1" applyFont="1" applyFill="1" applyBorder="1" applyAlignment="1">
      <alignment horizontal="center" vertical="center"/>
    </xf>
    <xf numFmtId="176" fontId="142" fillId="39" borderId="102" xfId="47" applyNumberFormat="1" applyFont="1" applyFill="1" applyBorder="1" applyAlignment="1">
      <alignment vertical="center"/>
    </xf>
    <xf numFmtId="176" fontId="86" fillId="40" borderId="102" xfId="47" applyNumberFormat="1" applyFont="1" applyFill="1" applyBorder="1" applyAlignment="1">
      <alignment horizontal="center" vertical="center"/>
    </xf>
    <xf numFmtId="174" fontId="97" fillId="40" borderId="88" xfId="0" applyNumberFormat="1" applyFont="1" applyFill="1" applyBorder="1" applyAlignment="1">
      <alignment vertical="center"/>
    </xf>
    <xf numFmtId="176" fontId="141" fillId="39" borderId="101" xfId="54" applyNumberFormat="1" applyFont="1" applyFill="1" applyBorder="1" applyAlignment="1">
      <alignment horizontal="center" vertical="center"/>
    </xf>
    <xf numFmtId="174" fontId="150" fillId="54" borderId="103" xfId="0" applyNumberFormat="1" applyFont="1" applyFill="1" applyBorder="1" applyAlignment="1">
      <alignment horizontal="center" vertical="center"/>
    </xf>
    <xf numFmtId="3" fontId="127" fillId="54" borderId="103" xfId="0" applyNumberFormat="1" applyFont="1" applyFill="1" applyBorder="1" applyAlignment="1">
      <alignment horizontal="center" vertical="center"/>
    </xf>
    <xf numFmtId="3" fontId="150" fillId="40" borderId="81" xfId="59" applyNumberFormat="1" applyFont="1" applyFill="1" applyBorder="1" applyAlignment="1">
      <alignment horizontal="center" vertical="center"/>
    </xf>
    <xf numFmtId="9" fontId="150" fillId="40" borderId="104" xfId="73" applyFont="1" applyFill="1" applyBorder="1" applyAlignment="1">
      <alignment horizontal="center" vertical="center"/>
    </xf>
    <xf numFmtId="3" fontId="150" fillId="40" borderId="81" xfId="59" applyNumberFormat="1" applyFont="1" applyFill="1" applyBorder="1" applyAlignment="1">
      <alignment horizontal="right" vertical="center"/>
    </xf>
    <xf numFmtId="0" fontId="180" fillId="40" borderId="105" xfId="45431" applyFont="1" applyFill="1" applyBorder="1" applyAlignment="1" applyProtection="1">
      <alignment horizontal="right" vertical="center"/>
      <protection locked="0"/>
    </xf>
    <xf numFmtId="9" fontId="150" fillId="40" borderId="68" xfId="73" applyFont="1" applyFill="1" applyBorder="1" applyAlignment="1">
      <alignment horizontal="center" vertical="center"/>
    </xf>
    <xf numFmtId="42" fontId="150" fillId="40" borderId="68" xfId="45438" applyFont="1" applyFill="1" applyBorder="1" applyAlignment="1">
      <alignment horizontal="center" vertical="center"/>
    </xf>
    <xf numFmtId="0" fontId="180" fillId="40" borderId="0" xfId="45431" applyFont="1" applyFill="1" applyAlignment="1" applyProtection="1">
      <alignment horizontal="right" vertical="center"/>
      <protection locked="0"/>
    </xf>
    <xf numFmtId="0" fontId="180" fillId="40" borderId="106" xfId="45431" applyFont="1" applyFill="1" applyBorder="1" applyAlignment="1" applyProtection="1">
      <alignment horizontal="right" vertical="center"/>
      <protection locked="0"/>
    </xf>
    <xf numFmtId="170" fontId="163" fillId="2" borderId="0" xfId="0" applyNumberFormat="1" applyFont="1" applyFill="1"/>
    <xf numFmtId="166" fontId="142" fillId="40" borderId="107" xfId="45419" applyNumberFormat="1" applyFont="1" applyFill="1" applyBorder="1" applyAlignment="1">
      <alignment horizontal="left" vertical="center"/>
    </xf>
    <xf numFmtId="166" fontId="142" fillId="40" borderId="109" xfId="45419" applyNumberFormat="1" applyFont="1" applyFill="1" applyBorder="1" applyAlignment="1">
      <alignment vertical="center"/>
    </xf>
    <xf numFmtId="166" fontId="142" fillId="40" borderId="107" xfId="45419" applyNumberFormat="1" applyFont="1" applyFill="1" applyBorder="1" applyAlignment="1">
      <alignment vertical="center"/>
    </xf>
    <xf numFmtId="1" fontId="142" fillId="2" borderId="71" xfId="0" applyNumberFormat="1" applyFont="1" applyFill="1" applyBorder="1" applyAlignment="1">
      <alignment horizontal="center" vertical="center"/>
    </xf>
    <xf numFmtId="3" fontId="193" fillId="57" borderId="55" xfId="59" applyNumberFormat="1" applyFont="1" applyFill="1" applyBorder="1" applyAlignment="1">
      <alignment horizontal="center" vertical="center"/>
    </xf>
    <xf numFmtId="0" fontId="169" fillId="0" borderId="0" xfId="59" applyFont="1" applyAlignment="1">
      <alignment vertical="center"/>
    </xf>
    <xf numFmtId="166" fontId="150" fillId="39" borderId="96" xfId="0" applyNumberFormat="1" applyFont="1" applyFill="1" applyBorder="1" applyAlignment="1">
      <alignment horizontal="center" vertical="center"/>
    </xf>
    <xf numFmtId="166" fontId="150" fillId="39" borderId="96" xfId="0" applyNumberFormat="1" applyFont="1" applyFill="1" applyBorder="1" applyAlignment="1">
      <alignment horizontal="left" vertical="center"/>
    </xf>
    <xf numFmtId="166" fontId="162" fillId="58" borderId="56" xfId="59" applyNumberFormat="1" applyFont="1" applyFill="1" applyBorder="1" applyAlignment="1">
      <alignment vertical="center"/>
    </xf>
    <xf numFmtId="3" fontId="206" fillId="58" borderId="56" xfId="59" applyNumberFormat="1" applyFont="1" applyFill="1" applyBorder="1" applyAlignment="1">
      <alignment horizontal="center" vertical="center"/>
    </xf>
    <xf numFmtId="176" fontId="142" fillId="39" borderId="2" xfId="47" applyNumberFormat="1" applyFont="1" applyFill="1" applyBorder="1" applyAlignment="1">
      <alignment horizontal="center" vertical="center"/>
    </xf>
    <xf numFmtId="176" fontId="141" fillId="0" borderId="60" xfId="47" applyNumberFormat="1" applyFont="1" applyFill="1" applyBorder="1" applyAlignment="1">
      <alignment horizontal="center" vertical="center"/>
    </xf>
    <xf numFmtId="176" fontId="141" fillId="0" borderId="101" xfId="47" applyNumberFormat="1" applyFont="1" applyFill="1" applyBorder="1" applyAlignment="1">
      <alignment horizontal="center" vertical="center"/>
    </xf>
    <xf numFmtId="174" fontId="137" fillId="39" borderId="1" xfId="47" applyNumberFormat="1" applyFont="1" applyFill="1" applyBorder="1" applyAlignment="1">
      <alignment horizontal="right" vertical="center"/>
    </xf>
    <xf numFmtId="174" fontId="137" fillId="2" borderId="1" xfId="59" applyNumberFormat="1" applyFont="1" applyFill="1" applyBorder="1" applyAlignment="1">
      <alignment horizontal="right" vertical="center"/>
    </xf>
    <xf numFmtId="174" fontId="137" fillId="2" borderId="1" xfId="47" applyNumberFormat="1" applyFont="1" applyFill="1" applyBorder="1" applyAlignment="1">
      <alignment horizontal="right" vertical="center"/>
    </xf>
    <xf numFmtId="174" fontId="137" fillId="39" borderId="1" xfId="59" applyNumberFormat="1" applyFont="1" applyFill="1" applyBorder="1" applyAlignment="1">
      <alignment horizontal="right" vertical="center"/>
    </xf>
    <xf numFmtId="174" fontId="154" fillId="2" borderId="0" xfId="59" applyNumberFormat="1" applyFont="1" applyFill="1"/>
    <xf numFmtId="176" fontId="137" fillId="0" borderId="0" xfId="47" applyNumberFormat="1" applyFont="1"/>
    <xf numFmtId="3" fontId="163" fillId="40" borderId="0" xfId="0" applyNumberFormat="1" applyFont="1" applyFill="1" applyAlignment="1">
      <alignment vertical="center"/>
    </xf>
    <xf numFmtId="0" fontId="207" fillId="0" borderId="0" xfId="0" applyFont="1"/>
    <xf numFmtId="172" fontId="153" fillId="39" borderId="83" xfId="47" applyNumberFormat="1" applyFont="1" applyFill="1" applyBorder="1" applyAlignment="1">
      <alignment horizontal="center" vertical="center" wrapText="1"/>
    </xf>
    <xf numFmtId="1" fontId="142" fillId="2" borderId="0" xfId="0" applyNumberFormat="1" applyFont="1" applyFill="1" applyAlignment="1">
      <alignment horizontal="center" vertical="center"/>
    </xf>
    <xf numFmtId="0" fontId="153" fillId="39" borderId="0" xfId="59" applyFont="1" applyFill="1" applyAlignment="1">
      <alignment horizontal="center" vertical="center" wrapText="1"/>
    </xf>
    <xf numFmtId="3" fontId="142" fillId="39" borderId="0" xfId="59" applyNumberFormat="1" applyFont="1" applyFill="1" applyAlignment="1">
      <alignment horizontal="center" vertical="center" wrapText="1"/>
    </xf>
    <xf numFmtId="164" fontId="153" fillId="39" borderId="0" xfId="59" applyNumberFormat="1" applyFont="1" applyFill="1" applyAlignment="1">
      <alignment horizontal="center" vertical="center" wrapText="1"/>
    </xf>
    <xf numFmtId="3" fontId="162" fillId="40" borderId="56" xfId="59" applyNumberFormat="1" applyFont="1" applyFill="1" applyBorder="1" applyAlignment="1">
      <alignment horizontal="right" vertical="center"/>
    </xf>
    <xf numFmtId="0" fontId="142" fillId="40" borderId="0" xfId="0" applyFont="1" applyFill="1" applyAlignment="1">
      <alignment horizontal="center" vertical="center"/>
    </xf>
    <xf numFmtId="0" fontId="162" fillId="40" borderId="52" xfId="0" applyFont="1" applyFill="1" applyBorder="1" applyAlignment="1">
      <alignment horizontal="right" vertical="center"/>
    </xf>
    <xf numFmtId="176" fontId="144" fillId="40" borderId="0" xfId="47" applyNumberFormat="1" applyFont="1" applyFill="1"/>
    <xf numFmtId="1" fontId="153" fillId="39" borderId="58" xfId="0" applyNumberFormat="1" applyFont="1" applyFill="1" applyBorder="1" applyAlignment="1">
      <alignment horizontal="center" vertical="center" wrapText="1"/>
    </xf>
    <xf numFmtId="176" fontId="137" fillId="40" borderId="0" xfId="47" applyNumberFormat="1" applyFont="1" applyFill="1"/>
    <xf numFmtId="17" fontId="168" fillId="0" borderId="3" xfId="59" applyNumberFormat="1" applyFont="1" applyBorder="1" applyAlignment="1">
      <alignment horizontal="left" vertical="center" wrapText="1" shrinkToFit="1"/>
    </xf>
    <xf numFmtId="17" fontId="168" fillId="0" borderId="3" xfId="59" applyNumberFormat="1" applyFont="1" applyBorder="1" applyAlignment="1">
      <alignment horizontal="left" vertical="center"/>
    </xf>
    <xf numFmtId="17" fontId="208" fillId="0" borderId="3" xfId="59" applyNumberFormat="1" applyFont="1" applyBorder="1" applyAlignment="1">
      <alignment horizontal="center" vertical="center" wrapText="1" shrinkToFit="1"/>
    </xf>
    <xf numFmtId="176" fontId="192" fillId="0" borderId="3" xfId="47" applyNumberFormat="1" applyFont="1" applyBorder="1" applyAlignment="1">
      <alignment vertical="center"/>
    </xf>
    <xf numFmtId="176" fontId="192" fillId="39" borderId="3" xfId="47" applyNumberFormat="1" applyFont="1" applyFill="1" applyBorder="1" applyAlignment="1">
      <alignment vertical="center"/>
    </xf>
    <xf numFmtId="174" fontId="192" fillId="0" borderId="3" xfId="59" applyNumberFormat="1" applyFont="1" applyBorder="1" applyAlignment="1">
      <alignment vertical="center"/>
    </xf>
    <xf numFmtId="0" fontId="192" fillId="0" borderId="0" xfId="59" applyFont="1" applyAlignment="1">
      <alignment vertical="center"/>
    </xf>
    <xf numFmtId="176" fontId="192" fillId="0" borderId="0" xfId="59" applyNumberFormat="1" applyFont="1" applyAlignment="1">
      <alignment vertical="center"/>
    </xf>
    <xf numFmtId="176" fontId="192" fillId="0" borderId="89" xfId="47" applyNumberFormat="1" applyFont="1" applyBorder="1" applyAlignment="1">
      <alignment vertical="center"/>
    </xf>
    <xf numFmtId="174" fontId="192" fillId="0" borderId="89" xfId="59" applyNumberFormat="1" applyFont="1" applyBorder="1" applyAlignment="1">
      <alignment vertical="center"/>
    </xf>
    <xf numFmtId="17" fontId="208" fillId="0" borderId="0" xfId="59" applyNumberFormat="1" applyFont="1" applyAlignment="1">
      <alignment horizontal="center" vertical="center" wrapText="1" shrinkToFit="1"/>
    </xf>
    <xf numFmtId="3" fontId="159" fillId="57" borderId="55" xfId="59" applyNumberFormat="1" applyFont="1" applyFill="1" applyBorder="1" applyAlignment="1">
      <alignment horizontal="center" vertical="center"/>
    </xf>
    <xf numFmtId="176" fontId="159" fillId="57" borderId="65" xfId="59" applyNumberFormat="1" applyFont="1" applyFill="1" applyBorder="1" applyAlignment="1">
      <alignment vertical="center"/>
    </xf>
    <xf numFmtId="176" fontId="141" fillId="39" borderId="97" xfId="47" applyNumberFormat="1" applyFont="1" applyFill="1" applyBorder="1" applyAlignment="1">
      <alignment horizontal="center" vertical="center"/>
    </xf>
    <xf numFmtId="176" fontId="141" fillId="2" borderId="97" xfId="47" applyNumberFormat="1" applyFont="1" applyFill="1" applyBorder="1" applyAlignment="1">
      <alignment horizontal="center" vertical="center"/>
    </xf>
    <xf numFmtId="176" fontId="141" fillId="2" borderId="55" xfId="47" applyNumberFormat="1" applyFont="1" applyFill="1" applyBorder="1" applyAlignment="1">
      <alignment horizontal="center" vertical="center"/>
    </xf>
    <xf numFmtId="174" fontId="150" fillId="2" borderId="0" xfId="0" applyNumberFormat="1" applyFont="1" applyFill="1" applyAlignment="1">
      <alignment horizontal="right" vertical="center"/>
    </xf>
    <xf numFmtId="166" fontId="142" fillId="40" borderId="115" xfId="45419" applyNumberFormat="1" applyFont="1" applyFill="1" applyBorder="1" applyAlignment="1">
      <alignment vertical="center"/>
    </xf>
    <xf numFmtId="166" fontId="142" fillId="40" borderId="116" xfId="45419" applyNumberFormat="1" applyFont="1" applyFill="1" applyBorder="1" applyAlignment="1">
      <alignment horizontal="right" vertical="center" wrapText="1"/>
    </xf>
    <xf numFmtId="166" fontId="142" fillId="55" borderId="116" xfId="45419" applyNumberFormat="1" applyFont="1" applyFill="1" applyBorder="1" applyAlignment="1">
      <alignment horizontal="right" vertical="center" wrapText="1"/>
    </xf>
    <xf numFmtId="180" fontId="177" fillId="40" borderId="0" xfId="0" applyNumberFormat="1" applyFont="1" applyFill="1"/>
    <xf numFmtId="174" fontId="137" fillId="2" borderId="1" xfId="59" applyNumberFormat="1" applyFont="1" applyFill="1" applyBorder="1" applyAlignment="1">
      <alignment horizontal="center"/>
    </xf>
    <xf numFmtId="174" fontId="154" fillId="2" borderId="1" xfId="47" applyNumberFormat="1" applyFont="1" applyFill="1" applyBorder="1" applyAlignment="1">
      <alignment horizontal="right" vertical="center"/>
    </xf>
    <xf numFmtId="172" fontId="153" fillId="39" borderId="98" xfId="47" applyNumberFormat="1" applyFont="1" applyFill="1" applyBorder="1" applyAlignment="1">
      <alignment horizontal="center" vertical="center" wrapText="1"/>
    </xf>
    <xf numFmtId="0" fontId="192" fillId="0" borderId="53" xfId="0" applyFont="1" applyBorder="1" applyAlignment="1">
      <alignment horizontal="left" vertical="center"/>
    </xf>
    <xf numFmtId="0" fontId="192" fillId="0" borderId="108" xfId="0" applyFont="1" applyBorder="1" applyAlignment="1">
      <alignment horizontal="left" vertical="center"/>
    </xf>
    <xf numFmtId="175" fontId="183" fillId="39" borderId="42" xfId="59" applyNumberFormat="1" applyFont="1" applyFill="1" applyBorder="1" applyAlignment="1">
      <alignment vertical="center"/>
    </xf>
    <xf numFmtId="175" fontId="183" fillId="39" borderId="27" xfId="59" applyNumberFormat="1" applyFont="1" applyFill="1" applyBorder="1" applyAlignment="1">
      <alignment vertical="center"/>
    </xf>
    <xf numFmtId="175" fontId="156" fillId="62" borderId="41" xfId="59" applyNumberFormat="1" applyFont="1" applyFill="1" applyBorder="1" applyAlignment="1">
      <alignment vertical="center"/>
    </xf>
    <xf numFmtId="175" fontId="183" fillId="39" borderId="42" xfId="59" applyNumberFormat="1" applyFont="1" applyFill="1" applyBorder="1" applyAlignment="1">
      <alignment horizontal="center" vertical="center"/>
    </xf>
    <xf numFmtId="166" fontId="142" fillId="40" borderId="112" xfId="45419" applyNumberFormat="1" applyFont="1" applyFill="1" applyBorder="1" applyAlignment="1">
      <alignment horizontal="left" vertical="center"/>
    </xf>
    <xf numFmtId="166" fontId="142" fillId="40" borderId="94" xfId="45419" applyNumberFormat="1" applyFont="1" applyFill="1" applyBorder="1" applyAlignment="1">
      <alignment horizontal="left" vertical="center" wrapText="1"/>
    </xf>
    <xf numFmtId="166" fontId="142" fillId="55" borderId="94" xfId="45419" applyNumberFormat="1" applyFont="1" applyFill="1" applyBorder="1" applyAlignment="1">
      <alignment horizontal="left" vertical="center" wrapText="1"/>
    </xf>
    <xf numFmtId="3" fontId="137" fillId="2" borderId="0" xfId="59" applyNumberFormat="1" applyFont="1" applyFill="1" applyAlignment="1">
      <alignment vertical="center"/>
    </xf>
    <xf numFmtId="0" fontId="144" fillId="2" borderId="0" xfId="59" applyFont="1" applyFill="1" applyAlignment="1">
      <alignment vertical="center"/>
    </xf>
    <xf numFmtId="3" fontId="144" fillId="2" borderId="0" xfId="59" applyNumberFormat="1" applyFont="1" applyFill="1" applyAlignment="1">
      <alignment vertical="center"/>
    </xf>
    <xf numFmtId="0" fontId="209" fillId="2" borderId="0" xfId="59" applyFont="1" applyFill="1" applyAlignment="1">
      <alignment horizontal="center" vertical="center" wrapText="1"/>
    </xf>
    <xf numFmtId="0" fontId="204" fillId="2" borderId="0" xfId="59" applyFont="1" applyFill="1" applyAlignment="1">
      <alignment horizontal="center" vertical="center"/>
    </xf>
    <xf numFmtId="0" fontId="150" fillId="2" borderId="0" xfId="59" applyFont="1" applyFill="1" applyAlignment="1">
      <alignment horizontal="center" vertical="center"/>
    </xf>
    <xf numFmtId="0" fontId="137" fillId="2" borderId="0" xfId="59" applyFont="1" applyFill="1" applyAlignment="1" applyProtection="1">
      <alignment horizontal="center" vertical="center"/>
      <protection locked="0"/>
    </xf>
    <xf numFmtId="0" fontId="142" fillId="2" borderId="1" xfId="59" applyFont="1" applyFill="1" applyBorder="1" applyAlignment="1" applyProtection="1">
      <alignment horizontal="center" vertical="center" wrapText="1" shrinkToFit="1"/>
      <protection locked="0"/>
    </xf>
    <xf numFmtId="0" fontId="142" fillId="2" borderId="0" xfId="59" applyFont="1" applyFill="1" applyAlignment="1">
      <alignment horizontal="center" vertical="center"/>
    </xf>
    <xf numFmtId="0" fontId="142" fillId="2" borderId="1" xfId="59" applyFont="1" applyFill="1" applyBorder="1" applyAlignment="1">
      <alignment vertical="center"/>
    </xf>
    <xf numFmtId="0" fontId="162" fillId="2" borderId="1" xfId="59" applyFont="1" applyFill="1" applyBorder="1" applyAlignment="1">
      <alignment horizontal="center" vertical="center"/>
    </xf>
    <xf numFmtId="3" fontId="162" fillId="2" borderId="1" xfId="59" applyNumberFormat="1" applyFont="1" applyFill="1" applyBorder="1" applyAlignment="1">
      <alignment vertical="center"/>
    </xf>
    <xf numFmtId="174" fontId="166" fillId="2" borderId="1" xfId="59" applyNumberFormat="1" applyFont="1" applyFill="1" applyBorder="1" applyAlignment="1">
      <alignment vertical="center"/>
    </xf>
    <xf numFmtId="172" fontId="162" fillId="2" borderId="1" xfId="45455" applyNumberFormat="1" applyFont="1" applyFill="1" applyBorder="1" applyAlignment="1">
      <alignment vertical="center"/>
    </xf>
    <xf numFmtId="0" fontId="142" fillId="2" borderId="1" xfId="59" applyFont="1" applyFill="1" applyBorder="1" applyAlignment="1" applyProtection="1">
      <alignment horizontal="center" vertical="center"/>
      <protection locked="0"/>
    </xf>
    <xf numFmtId="0" fontId="142" fillId="2" borderId="1" xfId="59" applyFont="1" applyFill="1" applyBorder="1" applyAlignment="1" applyProtection="1">
      <alignment horizontal="left" vertical="center"/>
      <protection locked="0"/>
    </xf>
    <xf numFmtId="174" fontId="162" fillId="2" borderId="1" xfId="59" applyNumberFormat="1" applyFont="1" applyFill="1" applyBorder="1" applyAlignment="1">
      <alignment vertical="center"/>
    </xf>
    <xf numFmtId="3" fontId="162" fillId="2" borderId="21" xfId="59" applyNumberFormat="1" applyFont="1" applyFill="1" applyBorder="1" applyAlignment="1">
      <alignment vertical="center"/>
    </xf>
    <xf numFmtId="0" fontId="142" fillId="2" borderId="21" xfId="59" applyFont="1" applyFill="1" applyBorder="1" applyAlignment="1" applyProtection="1">
      <alignment horizontal="center" vertical="center"/>
      <protection locked="0"/>
    </xf>
    <xf numFmtId="0" fontId="142" fillId="2" borderId="0" xfId="59" applyFont="1" applyFill="1" applyAlignment="1" applyProtection="1">
      <alignment horizontal="center" vertical="center"/>
      <protection locked="0"/>
    </xf>
    <xf numFmtId="0" fontId="155" fillId="39" borderId="63" xfId="59" applyFont="1" applyFill="1" applyBorder="1" applyAlignment="1" applyProtection="1">
      <alignment horizontal="center" vertical="center"/>
      <protection locked="0"/>
    </xf>
    <xf numFmtId="0" fontId="162" fillId="39" borderId="63" xfId="59" applyFont="1" applyFill="1" applyBorder="1" applyAlignment="1" applyProtection="1">
      <alignment horizontal="center" vertical="center"/>
      <protection locked="0"/>
    </xf>
    <xf numFmtId="0" fontId="155" fillId="39" borderId="63" xfId="59" applyFont="1" applyFill="1" applyBorder="1" applyAlignment="1" applyProtection="1">
      <alignment horizontal="left" vertical="center"/>
      <protection locked="0"/>
    </xf>
    <xf numFmtId="0" fontId="162" fillId="39" borderId="63" xfId="59" applyFont="1" applyFill="1" applyBorder="1" applyAlignment="1">
      <alignment vertical="center"/>
    </xf>
    <xf numFmtId="0" fontId="162" fillId="39" borderId="63" xfId="59" applyFont="1" applyFill="1" applyBorder="1" applyAlignment="1">
      <alignment horizontal="center" vertical="center"/>
    </xf>
    <xf numFmtId="3" fontId="155" fillId="39" borderId="63" xfId="59" applyNumberFormat="1" applyFont="1" applyFill="1" applyBorder="1" applyAlignment="1">
      <alignment vertical="center"/>
    </xf>
    <xf numFmtId="0" fontId="162" fillId="2" borderId="117" xfId="59" applyFont="1" applyFill="1" applyBorder="1" applyAlignment="1">
      <alignment vertical="center"/>
    </xf>
    <xf numFmtId="0" fontId="162" fillId="2" borderId="117" xfId="59" applyFont="1" applyFill="1" applyBorder="1" applyAlignment="1">
      <alignment horizontal="center" vertical="center"/>
    </xf>
    <xf numFmtId="3" fontId="162" fillId="2" borderId="117" xfId="59" applyNumberFormat="1" applyFont="1" applyFill="1" applyBorder="1" applyAlignment="1">
      <alignment vertical="center"/>
    </xf>
    <xf numFmtId="174" fontId="162" fillId="2" borderId="117" xfId="59" applyNumberFormat="1" applyFont="1" applyFill="1" applyBorder="1" applyAlignment="1">
      <alignment vertical="center"/>
    </xf>
    <xf numFmtId="0" fontId="155" fillId="63" borderId="1" xfId="59" applyFont="1" applyFill="1" applyBorder="1" applyAlignment="1" applyProtection="1">
      <alignment horizontal="center" vertical="center"/>
      <protection locked="0"/>
    </xf>
    <xf numFmtId="3" fontId="142" fillId="2" borderId="21" xfId="0" applyNumberFormat="1" applyFont="1" applyFill="1" applyBorder="1" applyAlignment="1" applyProtection="1">
      <alignment horizontal="center" vertical="center"/>
      <protection locked="0"/>
    </xf>
    <xf numFmtId="0" fontId="142" fillId="2" borderId="21" xfId="59" applyFont="1" applyFill="1" applyBorder="1" applyAlignment="1" applyProtection="1">
      <alignment horizontal="left" vertical="center"/>
      <protection locked="0"/>
    </xf>
    <xf numFmtId="0" fontId="142" fillId="2" borderId="21" xfId="59" applyFont="1" applyFill="1" applyBorder="1" applyAlignment="1">
      <alignment vertical="center"/>
    </xf>
    <xf numFmtId="0" fontId="162" fillId="2" borderId="21" xfId="59" applyFont="1" applyFill="1" applyBorder="1" applyAlignment="1">
      <alignment horizontal="center" vertical="center"/>
    </xf>
    <xf numFmtId="174" fontId="162" fillId="2" borderId="21" xfId="59" applyNumberFormat="1" applyFont="1" applyFill="1" applyBorder="1" applyAlignment="1">
      <alignment vertical="center"/>
    </xf>
    <xf numFmtId="3" fontId="162" fillId="2" borderId="117" xfId="0" applyNumberFormat="1" applyFont="1" applyFill="1" applyBorder="1" applyAlignment="1" applyProtection="1">
      <alignment horizontal="center" vertical="center"/>
      <protection locked="0"/>
    </xf>
    <xf numFmtId="0" fontId="162" fillId="2" borderId="0" xfId="59" applyFont="1" applyFill="1" applyAlignment="1">
      <alignment horizontal="center" vertical="center"/>
    </xf>
    <xf numFmtId="0" fontId="162" fillId="2" borderId="117" xfId="59" applyFont="1" applyFill="1" applyBorder="1" applyAlignment="1" applyProtection="1">
      <alignment horizontal="left" vertical="center"/>
      <protection locked="0"/>
    </xf>
    <xf numFmtId="3" fontId="162" fillId="2" borderId="1" xfId="0" applyNumberFormat="1" applyFont="1" applyFill="1" applyBorder="1" applyAlignment="1" applyProtection="1">
      <alignment horizontal="center" vertical="center"/>
      <protection locked="0"/>
    </xf>
    <xf numFmtId="0" fontId="162" fillId="2" borderId="1" xfId="59" applyFont="1" applyFill="1" applyBorder="1" applyAlignment="1" applyProtection="1">
      <alignment horizontal="left" vertical="center"/>
      <protection locked="0"/>
    </xf>
    <xf numFmtId="0" fontId="162" fillId="2" borderId="1" xfId="59" applyFont="1" applyFill="1" applyBorder="1" applyAlignment="1">
      <alignment vertical="center"/>
    </xf>
    <xf numFmtId="0" fontId="170" fillId="57" borderId="63" xfId="59" applyFont="1" applyFill="1" applyBorder="1" applyAlignment="1" applyProtection="1">
      <alignment horizontal="center" vertical="center"/>
      <protection locked="0"/>
    </xf>
    <xf numFmtId="3" fontId="170" fillId="57" borderId="63" xfId="59" applyNumberFormat="1" applyFont="1" applyFill="1" applyBorder="1" applyAlignment="1">
      <alignment vertical="center"/>
    </xf>
    <xf numFmtId="18" fontId="142" fillId="2" borderId="0" xfId="59" applyNumberFormat="1" applyFont="1" applyFill="1" applyAlignment="1">
      <alignment horizontal="center" vertical="center"/>
    </xf>
    <xf numFmtId="175" fontId="183" fillId="38" borderId="42" xfId="59" applyNumberFormat="1" applyFont="1" applyFill="1" applyBorder="1" applyAlignment="1">
      <alignment horizontal="center" vertical="center"/>
    </xf>
    <xf numFmtId="176" fontId="192" fillId="38" borderId="3" xfId="47" applyNumberFormat="1" applyFont="1" applyFill="1" applyBorder="1" applyAlignment="1">
      <alignment vertical="center"/>
    </xf>
    <xf numFmtId="176" fontId="141" fillId="2" borderId="100" xfId="47" applyNumberFormat="1" applyFont="1" applyFill="1" applyBorder="1" applyAlignment="1">
      <alignment horizontal="center" vertical="center"/>
    </xf>
    <xf numFmtId="172" fontId="153" fillId="39" borderId="58" xfId="47" applyNumberFormat="1" applyFont="1" applyFill="1" applyBorder="1" applyAlignment="1">
      <alignment horizontal="center" vertical="center" wrapText="1"/>
    </xf>
    <xf numFmtId="166" fontId="142" fillId="40" borderId="119" xfId="45419" applyNumberFormat="1" applyFont="1" applyFill="1" applyBorder="1" applyAlignment="1">
      <alignment vertical="center"/>
    </xf>
    <xf numFmtId="0" fontId="200" fillId="40" borderId="0" xfId="45431" applyFont="1" applyFill="1" applyAlignment="1" applyProtection="1">
      <alignment horizontal="center" vertical="center"/>
      <protection locked="0"/>
    </xf>
    <xf numFmtId="181" fontId="146" fillId="40" borderId="0" xfId="45431" applyNumberFormat="1" applyFont="1" applyFill="1" applyAlignment="1" applyProtection="1">
      <alignment horizontal="center" vertical="center"/>
      <protection locked="0"/>
    </xf>
    <xf numFmtId="0" fontId="199" fillId="2" borderId="0" xfId="0" applyFont="1" applyFill="1" applyAlignment="1">
      <alignment horizontal="center" vertical="center" wrapText="1" shrinkToFit="1"/>
    </xf>
    <xf numFmtId="0" fontId="199" fillId="0" borderId="0" xfId="0" applyFont="1" applyAlignment="1">
      <alignment horizontal="center" vertical="center" wrapText="1" shrinkToFit="1"/>
    </xf>
    <xf numFmtId="0" fontId="139" fillId="39" borderId="52" xfId="59" applyFont="1" applyFill="1" applyBorder="1" applyAlignment="1">
      <alignment horizontal="center" vertical="center" wrapText="1" shrinkToFit="1"/>
    </xf>
    <xf numFmtId="170" fontId="143" fillId="0" borderId="0" xfId="0" applyNumberFormat="1" applyFont="1" applyAlignment="1">
      <alignment horizontal="center" vertical="center"/>
    </xf>
    <xf numFmtId="0" fontId="192" fillId="0" borderId="53" xfId="0" applyFont="1" applyBorder="1" applyAlignment="1">
      <alignment horizontal="left" vertical="center"/>
    </xf>
    <xf numFmtId="0" fontId="199" fillId="2" borderId="0" xfId="0" applyFont="1" applyFill="1" applyAlignment="1">
      <alignment horizontal="center"/>
    </xf>
    <xf numFmtId="170" fontId="163" fillId="2" borderId="0" xfId="0" applyNumberFormat="1" applyFont="1" applyFill="1" applyAlignment="1">
      <alignment horizontal="center"/>
    </xf>
    <xf numFmtId="166" fontId="131" fillId="39" borderId="111" xfId="0" applyNumberFormat="1" applyFont="1" applyFill="1" applyBorder="1" applyAlignment="1">
      <alignment horizontal="center" vertical="center" wrapText="1" shrinkToFit="1"/>
    </xf>
    <xf numFmtId="166" fontId="131" fillId="39" borderId="110" xfId="0" applyNumberFormat="1" applyFont="1" applyFill="1" applyBorder="1" applyAlignment="1">
      <alignment horizontal="center" vertical="center" wrapText="1" shrinkToFit="1"/>
    </xf>
    <xf numFmtId="166" fontId="131" fillId="53" borderId="111" xfId="0" applyNumberFormat="1" applyFont="1" applyFill="1" applyBorder="1" applyAlignment="1">
      <alignment horizontal="center" vertical="center" wrapText="1" shrinkToFit="1"/>
    </xf>
    <xf numFmtId="166" fontId="131" fillId="53" borderId="110" xfId="0" applyNumberFormat="1" applyFont="1" applyFill="1" applyBorder="1" applyAlignment="1">
      <alignment horizontal="center" vertical="center" wrapText="1" shrinkToFit="1"/>
    </xf>
    <xf numFmtId="166" fontId="143" fillId="59" borderId="111" xfId="0" applyNumberFormat="1" applyFont="1" applyFill="1" applyBorder="1" applyAlignment="1">
      <alignment horizontal="center" vertical="center" wrapText="1" shrinkToFit="1"/>
    </xf>
    <xf numFmtId="166" fontId="143" fillId="59" borderId="110" xfId="0" applyNumberFormat="1" applyFont="1" applyFill="1" applyBorder="1" applyAlignment="1">
      <alignment horizontal="center" vertical="center" wrapText="1" shrinkToFit="1"/>
    </xf>
    <xf numFmtId="166" fontId="143" fillId="60" borderId="111" xfId="0" applyNumberFormat="1" applyFont="1" applyFill="1" applyBorder="1" applyAlignment="1">
      <alignment horizontal="center" vertical="center" wrapText="1" shrinkToFit="1"/>
    </xf>
    <xf numFmtId="166" fontId="143" fillId="60" borderId="110" xfId="0" applyNumberFormat="1" applyFont="1" applyFill="1" applyBorder="1" applyAlignment="1">
      <alignment horizontal="center" vertical="center" wrapText="1" shrinkToFit="1"/>
    </xf>
    <xf numFmtId="166" fontId="143" fillId="59" borderId="111" xfId="0" applyNumberFormat="1" applyFont="1" applyFill="1" applyBorder="1" applyAlignment="1">
      <alignment horizontal="center" vertical="center" textRotation="255" wrapText="1" shrinkToFit="1"/>
    </xf>
    <xf numFmtId="166" fontId="143" fillId="59" borderId="110" xfId="0" applyNumberFormat="1" applyFont="1" applyFill="1" applyBorder="1" applyAlignment="1">
      <alignment horizontal="center" vertical="center" textRotation="255" wrapText="1" shrinkToFit="1"/>
    </xf>
    <xf numFmtId="166" fontId="143" fillId="39" borderId="111" xfId="0" applyNumberFormat="1" applyFont="1" applyFill="1" applyBorder="1" applyAlignment="1">
      <alignment horizontal="center" vertical="center" textRotation="255" shrinkToFit="1"/>
    </xf>
    <xf numFmtId="166" fontId="143" fillId="39" borderId="110" xfId="0" applyNumberFormat="1" applyFont="1" applyFill="1" applyBorder="1" applyAlignment="1">
      <alignment horizontal="center" vertical="center" textRotation="255" shrinkToFit="1"/>
    </xf>
    <xf numFmtId="166" fontId="143" fillId="39" borderId="111" xfId="0" applyNumberFormat="1" applyFont="1" applyFill="1" applyBorder="1" applyAlignment="1">
      <alignment horizontal="center" vertical="center" wrapText="1" shrinkToFit="1"/>
    </xf>
    <xf numFmtId="166" fontId="143" fillId="39" borderId="110" xfId="0" applyNumberFormat="1" applyFont="1" applyFill="1" applyBorder="1" applyAlignment="1">
      <alignment horizontal="center" vertical="center" wrapText="1" shrinkToFit="1"/>
    </xf>
    <xf numFmtId="166" fontId="143" fillId="54" borderId="111" xfId="0" applyNumberFormat="1" applyFont="1" applyFill="1" applyBorder="1" applyAlignment="1">
      <alignment horizontal="center" vertical="center" wrapText="1" shrinkToFit="1"/>
    </xf>
    <xf numFmtId="166" fontId="143" fillId="54" borderId="110" xfId="0" applyNumberFormat="1" applyFont="1" applyFill="1" applyBorder="1" applyAlignment="1">
      <alignment horizontal="center" vertical="center" wrapText="1" shrinkToFit="1"/>
    </xf>
    <xf numFmtId="166" fontId="131" fillId="60" borderId="111" xfId="0" applyNumberFormat="1" applyFont="1" applyFill="1" applyBorder="1" applyAlignment="1">
      <alignment horizontal="center" vertical="center"/>
    </xf>
    <xf numFmtId="166" fontId="131" fillId="60" borderId="110" xfId="0" applyNumberFormat="1" applyFont="1" applyFill="1" applyBorder="1" applyAlignment="1">
      <alignment horizontal="center" vertical="center"/>
    </xf>
    <xf numFmtId="166" fontId="131" fillId="59" borderId="111" xfId="0" applyNumberFormat="1" applyFont="1" applyFill="1" applyBorder="1" applyAlignment="1">
      <alignment horizontal="center" vertical="center"/>
    </xf>
    <xf numFmtId="166" fontId="131" fillId="59" borderId="110" xfId="0" applyNumberFormat="1" applyFont="1" applyFill="1" applyBorder="1" applyAlignment="1">
      <alignment horizontal="center" vertical="center"/>
    </xf>
    <xf numFmtId="166" fontId="131" fillId="53" borderId="113" xfId="0" applyNumberFormat="1" applyFont="1" applyFill="1" applyBorder="1" applyAlignment="1">
      <alignment horizontal="center" vertical="center" wrapText="1" shrinkToFit="1"/>
    </xf>
    <xf numFmtId="166" fontId="131" fillId="53" borderId="114" xfId="0" applyNumberFormat="1" applyFont="1" applyFill="1" applyBorder="1" applyAlignment="1">
      <alignment horizontal="center" vertical="center" wrapText="1" shrinkToFit="1"/>
    </xf>
    <xf numFmtId="166" fontId="131" fillId="53" borderId="120" xfId="0" applyNumberFormat="1" applyFont="1" applyFill="1" applyBorder="1" applyAlignment="1">
      <alignment horizontal="center" vertical="center" wrapText="1" shrinkToFit="1"/>
    </xf>
    <xf numFmtId="0" fontId="192" fillId="0" borderId="108" xfId="0" applyFont="1" applyBorder="1" applyAlignment="1">
      <alignment horizontal="left" vertical="center"/>
    </xf>
    <xf numFmtId="0" fontId="199" fillId="2" borderId="0" xfId="59" applyFont="1" applyFill="1" applyAlignment="1">
      <alignment horizontal="center"/>
    </xf>
    <xf numFmtId="169" fontId="146" fillId="2" borderId="0" xfId="59" applyNumberFormat="1" applyFont="1" applyFill="1" applyAlignment="1">
      <alignment horizontal="center"/>
    </xf>
    <xf numFmtId="164" fontId="150" fillId="40" borderId="33" xfId="59" applyNumberFormat="1" applyFont="1" applyFill="1" applyBorder="1" applyAlignment="1">
      <alignment horizontal="center" vertical="center"/>
    </xf>
    <xf numFmtId="164" fontId="150" fillId="40" borderId="0" xfId="59" applyNumberFormat="1" applyFont="1" applyFill="1" applyAlignment="1">
      <alignment horizontal="center" vertical="center"/>
    </xf>
    <xf numFmtId="3" fontId="150" fillId="40" borderId="33" xfId="59" applyNumberFormat="1" applyFont="1" applyFill="1" applyBorder="1" applyAlignment="1">
      <alignment horizontal="center" vertical="center"/>
    </xf>
    <xf numFmtId="3" fontId="150" fillId="40" borderId="0" xfId="59" applyNumberFormat="1" applyFont="1" applyFill="1" applyAlignment="1">
      <alignment horizontal="center" vertical="center"/>
    </xf>
    <xf numFmtId="170" fontId="139" fillId="59" borderId="43" xfId="0" applyNumberFormat="1" applyFont="1" applyFill="1" applyBorder="1" applyAlignment="1">
      <alignment horizontal="center"/>
    </xf>
    <xf numFmtId="170" fontId="139" fillId="60" borderId="43" xfId="0" applyNumberFormat="1" applyFont="1" applyFill="1" applyBorder="1" applyAlignment="1">
      <alignment horizontal="center"/>
    </xf>
    <xf numFmtId="170" fontId="188" fillId="2" borderId="26" xfId="0" applyNumberFormat="1" applyFont="1" applyFill="1" applyBorder="1" applyAlignment="1">
      <alignment horizontal="center"/>
    </xf>
    <xf numFmtId="170" fontId="127" fillId="2" borderId="0" xfId="0" applyNumberFormat="1" applyFont="1" applyFill="1" applyAlignment="1">
      <alignment horizontal="center" vertical="center"/>
    </xf>
    <xf numFmtId="175" fontId="140" fillId="39" borderId="72" xfId="0" applyNumberFormat="1" applyFont="1" applyFill="1" applyBorder="1" applyAlignment="1">
      <alignment horizontal="center" vertical="center" wrapText="1" shrinkToFit="1"/>
    </xf>
    <xf numFmtId="175" fontId="140" fillId="39" borderId="26" xfId="0" applyNumberFormat="1" applyFont="1" applyFill="1" applyBorder="1" applyAlignment="1">
      <alignment horizontal="center" vertical="center" wrapText="1" shrinkToFit="1"/>
    </xf>
    <xf numFmtId="170" fontId="139" fillId="53" borderId="43" xfId="0" applyNumberFormat="1" applyFont="1" applyFill="1" applyBorder="1" applyAlignment="1">
      <alignment horizontal="center"/>
    </xf>
    <xf numFmtId="170" fontId="139" fillId="39" borderId="43" xfId="0" applyNumberFormat="1" applyFont="1" applyFill="1" applyBorder="1" applyAlignment="1">
      <alignment horizontal="center"/>
    </xf>
    <xf numFmtId="170" fontId="139" fillId="54" borderId="43" xfId="0" applyNumberFormat="1" applyFont="1" applyFill="1" applyBorder="1" applyAlignment="1">
      <alignment horizontal="center"/>
    </xf>
    <xf numFmtId="0" fontId="140" fillId="53" borderId="84" xfId="45436" applyFont="1" applyFill="1" applyBorder="1" applyAlignment="1">
      <alignment horizontal="center" vertical="center"/>
    </xf>
    <xf numFmtId="0" fontId="140" fillId="53" borderId="75" xfId="45436" applyFont="1" applyFill="1" applyBorder="1" applyAlignment="1">
      <alignment horizontal="center" vertical="center"/>
    </xf>
    <xf numFmtId="0" fontId="140" fillId="53" borderId="90" xfId="45436" applyFont="1" applyFill="1" applyBorder="1" applyAlignment="1">
      <alignment horizontal="center" vertical="center"/>
    </xf>
    <xf numFmtId="0" fontId="183" fillId="53" borderId="75" xfId="45436" applyFont="1" applyFill="1" applyBorder="1" applyAlignment="1">
      <alignment horizontal="center" vertical="center"/>
    </xf>
    <xf numFmtId="0" fontId="139" fillId="59" borderId="84" xfId="45436" applyFont="1" applyFill="1" applyBorder="1" applyAlignment="1">
      <alignment horizontal="center" vertical="center"/>
    </xf>
    <xf numFmtId="0" fontId="139" fillId="59" borderId="75" xfId="45436" applyFont="1" applyFill="1" applyBorder="1" applyAlignment="1">
      <alignment horizontal="center" vertical="center"/>
    </xf>
    <xf numFmtId="0" fontId="139" fillId="59" borderId="90" xfId="45436" applyFont="1" applyFill="1" applyBorder="1" applyAlignment="1">
      <alignment horizontal="center" vertical="center"/>
    </xf>
    <xf numFmtId="170" fontId="163" fillId="2" borderId="77" xfId="45434" applyNumberFormat="1" applyFont="1" applyFill="1" applyBorder="1" applyAlignment="1">
      <alignment horizontal="center"/>
    </xf>
    <xf numFmtId="0" fontId="101" fillId="59" borderId="74" xfId="45436" applyFont="1" applyFill="1" applyBorder="1" applyAlignment="1">
      <alignment horizontal="center" vertical="center"/>
    </xf>
    <xf numFmtId="0" fontId="101" fillId="59" borderId="75" xfId="45436" applyFont="1" applyFill="1" applyBorder="1" applyAlignment="1">
      <alignment horizontal="center" vertical="center"/>
    </xf>
    <xf numFmtId="0" fontId="101" fillId="59" borderId="90" xfId="45436" applyFont="1" applyFill="1" applyBorder="1" applyAlignment="1">
      <alignment horizontal="center" vertical="center"/>
    </xf>
    <xf numFmtId="175" fontId="183" fillId="39" borderId="42" xfId="59" applyNumberFormat="1" applyFont="1" applyFill="1" applyBorder="1" applyAlignment="1">
      <alignment horizontal="center" vertical="center"/>
    </xf>
    <xf numFmtId="175" fontId="156" fillId="62" borderId="28" xfId="59" applyNumberFormat="1" applyFont="1" applyFill="1" applyBorder="1" applyAlignment="1">
      <alignment horizontal="center" vertical="center"/>
    </xf>
    <xf numFmtId="175" fontId="156" fillId="62" borderId="41" xfId="59" applyNumberFormat="1" applyFont="1" applyFill="1" applyBorder="1" applyAlignment="1">
      <alignment horizontal="center" vertical="center"/>
    </xf>
    <xf numFmtId="175" fontId="183" fillId="61" borderId="41" xfId="59" applyNumberFormat="1" applyFont="1" applyFill="1" applyBorder="1" applyAlignment="1">
      <alignment horizontal="center" vertical="center"/>
    </xf>
    <xf numFmtId="0" fontId="199" fillId="2" borderId="0" xfId="59" applyFont="1" applyFill="1" applyAlignment="1">
      <alignment horizontal="center" vertical="center"/>
    </xf>
    <xf numFmtId="169" fontId="163" fillId="2" borderId="0" xfId="59" applyNumberFormat="1" applyFont="1" applyFill="1" applyAlignment="1">
      <alignment horizontal="center" vertical="center"/>
    </xf>
    <xf numFmtId="175" fontId="183" fillId="39" borderId="41" xfId="59" applyNumberFormat="1" applyFont="1" applyFill="1" applyBorder="1" applyAlignment="1">
      <alignment horizontal="center" vertical="center"/>
    </xf>
    <xf numFmtId="175" fontId="156" fillId="38" borderId="28" xfId="59" applyNumberFormat="1" applyFont="1" applyFill="1" applyBorder="1" applyAlignment="1">
      <alignment horizontal="center" vertical="center"/>
    </xf>
    <xf numFmtId="175" fontId="156" fillId="38" borderId="41" xfId="59" applyNumberFormat="1" applyFont="1" applyFill="1" applyBorder="1" applyAlignment="1">
      <alignment horizontal="center" vertical="center"/>
    </xf>
    <xf numFmtId="175" fontId="140" fillId="39" borderId="28" xfId="59" applyNumberFormat="1" applyFont="1" applyFill="1" applyBorder="1" applyAlignment="1">
      <alignment horizontal="center" vertical="center"/>
    </xf>
    <xf numFmtId="175" fontId="140" fillId="39" borderId="41" xfId="59" applyNumberFormat="1" applyFont="1" applyFill="1" applyBorder="1" applyAlignment="1">
      <alignment horizontal="center" vertical="center"/>
    </xf>
    <xf numFmtId="175" fontId="140" fillId="39" borderId="29" xfId="59" applyNumberFormat="1" applyFont="1" applyFill="1" applyBorder="1" applyAlignment="1">
      <alignment horizontal="center" vertical="center"/>
    </xf>
    <xf numFmtId="0" fontId="150" fillId="39" borderId="24" xfId="0" applyFont="1" applyFill="1" applyBorder="1" applyAlignment="1">
      <alignment horizontal="center" vertical="center"/>
    </xf>
    <xf numFmtId="0" fontId="150" fillId="39" borderId="30" xfId="0" applyFont="1" applyFill="1" applyBorder="1" applyAlignment="1">
      <alignment horizontal="center" vertical="center"/>
    </xf>
    <xf numFmtId="0" fontId="150" fillId="39" borderId="31" xfId="0" applyFont="1" applyFill="1" applyBorder="1" applyAlignment="1">
      <alignment horizontal="center" vertical="center"/>
    </xf>
    <xf numFmtId="0" fontId="199" fillId="2" borderId="0" xfId="0" applyFont="1" applyFill="1" applyAlignment="1">
      <alignment horizontal="center" vertical="center"/>
    </xf>
    <xf numFmtId="170" fontId="143" fillId="2" borderId="0" xfId="0" applyNumberFormat="1" applyFont="1" applyFill="1" applyAlignment="1">
      <alignment horizontal="center" vertical="center"/>
    </xf>
    <xf numFmtId="0" fontId="140" fillId="39" borderId="26" xfId="59" applyFont="1" applyFill="1" applyBorder="1" applyAlignment="1">
      <alignment horizontal="center" vertical="center"/>
    </xf>
    <xf numFmtId="0" fontId="131" fillId="2" borderId="0" xfId="0" applyFont="1" applyFill="1" applyAlignment="1">
      <alignment horizontal="center" vertical="center"/>
    </xf>
    <xf numFmtId="0" fontId="183" fillId="39" borderId="26" xfId="59" applyFont="1" applyFill="1" applyBorder="1" applyAlignment="1">
      <alignment horizontal="center" vertical="center"/>
    </xf>
    <xf numFmtId="3" fontId="153" fillId="39" borderId="71" xfId="47" applyNumberFormat="1" applyFont="1" applyFill="1" applyBorder="1" applyAlignment="1">
      <alignment horizontal="center" vertical="center" wrapText="1"/>
    </xf>
    <xf numFmtId="3" fontId="153" fillId="39" borderId="25" xfId="47" applyNumberFormat="1" applyFont="1" applyFill="1" applyBorder="1" applyAlignment="1">
      <alignment horizontal="center" vertical="center" wrapText="1"/>
    </xf>
    <xf numFmtId="0" fontId="204" fillId="40" borderId="0" xfId="59" applyFont="1" applyFill="1" applyAlignment="1">
      <alignment horizontal="center" vertical="center"/>
    </xf>
    <xf numFmtId="172" fontId="153" fillId="39" borderId="98" xfId="47" applyNumberFormat="1" applyFont="1" applyFill="1" applyBorder="1" applyAlignment="1">
      <alignment horizontal="center" vertical="center" wrapText="1"/>
    </xf>
    <xf numFmtId="172" fontId="153" fillId="39" borderId="88" xfId="47" applyNumberFormat="1" applyFont="1" applyFill="1" applyBorder="1" applyAlignment="1">
      <alignment horizontal="center" vertical="center" wrapText="1"/>
    </xf>
    <xf numFmtId="172" fontId="153" fillId="39" borderId="0" xfId="47" applyNumberFormat="1" applyFont="1" applyFill="1" applyBorder="1" applyAlignment="1">
      <alignment horizontal="center" vertical="center" wrapText="1"/>
    </xf>
    <xf numFmtId="172" fontId="153" fillId="39" borderId="58" xfId="47" applyNumberFormat="1" applyFont="1" applyFill="1" applyBorder="1" applyAlignment="1">
      <alignment horizontal="center" vertical="center" wrapText="1"/>
    </xf>
    <xf numFmtId="172" fontId="153" fillId="39" borderId="32" xfId="47" applyNumberFormat="1" applyFont="1" applyFill="1" applyBorder="1" applyAlignment="1">
      <alignment horizontal="center" vertical="center" wrapText="1"/>
    </xf>
    <xf numFmtId="172" fontId="153" fillId="39" borderId="85" xfId="47" applyNumberFormat="1" applyFont="1" applyFill="1" applyBorder="1" applyAlignment="1">
      <alignment horizontal="center" vertical="center" wrapText="1"/>
    </xf>
    <xf numFmtId="172" fontId="153" fillId="39" borderId="86" xfId="47" applyNumberFormat="1" applyFont="1" applyFill="1" applyBorder="1" applyAlignment="1">
      <alignment horizontal="center" vertical="center" wrapText="1"/>
    </xf>
    <xf numFmtId="3" fontId="153" fillId="39" borderId="118" xfId="47" applyNumberFormat="1" applyFont="1" applyFill="1" applyBorder="1" applyAlignment="1">
      <alignment horizontal="center" vertical="center" wrapText="1"/>
    </xf>
    <xf numFmtId="0" fontId="198" fillId="40" borderId="0" xfId="59" applyFont="1" applyFill="1" applyAlignment="1">
      <alignment horizontal="center" vertical="center"/>
    </xf>
    <xf numFmtId="170" fontId="143" fillId="2" borderId="26" xfId="59" applyNumberFormat="1" applyFont="1" applyFill="1" applyBorder="1" applyAlignment="1">
      <alignment horizontal="center" vertical="center"/>
    </xf>
    <xf numFmtId="171" fontId="146" fillId="0" borderId="0" xfId="0" applyNumberFormat="1" applyFont="1" applyAlignment="1">
      <alignment horizontal="center" vertical="center" wrapText="1"/>
    </xf>
    <xf numFmtId="0" fontId="140" fillId="39" borderId="1" xfId="59" applyFont="1" applyFill="1" applyBorder="1" applyAlignment="1">
      <alignment horizontal="center" vertical="center"/>
    </xf>
    <xf numFmtId="0" fontId="156" fillId="63" borderId="1" xfId="59" applyFont="1" applyFill="1" applyBorder="1" applyAlignment="1">
      <alignment horizontal="center" vertical="center" wrapText="1"/>
    </xf>
    <xf numFmtId="0" fontId="103" fillId="2" borderId="0" xfId="59" applyFont="1" applyFill="1" applyAlignment="1">
      <alignment horizontal="left" vertical="center"/>
    </xf>
    <xf numFmtId="174" fontId="80" fillId="53" borderId="0" xfId="59" applyNumberFormat="1" applyFont="1" applyFill="1" applyAlignment="1">
      <alignment horizontal="center" vertical="center" wrapText="1"/>
    </xf>
    <xf numFmtId="0" fontId="111" fillId="2" borderId="0" xfId="59" applyFont="1" applyFill="1" applyAlignment="1">
      <alignment horizontal="center" vertical="center" wrapText="1" shrinkToFit="1"/>
    </xf>
    <xf numFmtId="0" fontId="58" fillId="5" borderId="36" xfId="59" applyFont="1" applyFill="1" applyBorder="1" applyAlignment="1">
      <alignment horizontal="center" vertical="center" wrapText="1" shrinkToFit="1"/>
    </xf>
    <xf numFmtId="0" fontId="58" fillId="5" borderId="37" xfId="59" applyFont="1" applyFill="1" applyBorder="1" applyAlignment="1">
      <alignment horizontal="center" vertical="center" wrapText="1" shrinkToFit="1"/>
    </xf>
    <xf numFmtId="0" fontId="58" fillId="5" borderId="34" xfId="59" applyFont="1" applyFill="1" applyBorder="1" applyAlignment="1">
      <alignment horizontal="center" vertical="center" wrapText="1" shrinkToFit="1"/>
    </xf>
    <xf numFmtId="0" fontId="58" fillId="5" borderId="35" xfId="59" applyFont="1" applyFill="1" applyBorder="1" applyAlignment="1">
      <alignment horizontal="center" vertical="center" wrapText="1" shrinkToFit="1"/>
    </xf>
    <xf numFmtId="0" fontId="61" fillId="2" borderId="0" xfId="59" applyFont="1" applyFill="1" applyAlignment="1">
      <alignment horizontal="center" vertical="center"/>
    </xf>
    <xf numFmtId="0" fontId="79" fillId="2" borderId="0" xfId="59" applyFont="1" applyFill="1" applyAlignment="1">
      <alignment horizontal="center" vertical="center"/>
    </xf>
    <xf numFmtId="169" fontId="114" fillId="2" borderId="0" xfId="59" applyNumberFormat="1" applyFont="1" applyFill="1" applyAlignment="1">
      <alignment horizontal="right" vertical="center"/>
    </xf>
    <xf numFmtId="0" fontId="80" fillId="39" borderId="52" xfId="0" applyFont="1" applyFill="1" applyBorder="1" applyAlignment="1">
      <alignment horizontal="center" vertical="center" wrapText="1" shrinkToFit="1"/>
    </xf>
  </cellXfs>
  <cellStyles count="45456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2" xr:uid="{00000000-0005-0000-0000-000004000000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4" xr:uid="{00000000-0005-0000-0000-000025030000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6" xr:uid="{00000000-0005-0000-0000-000046060000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48" xr:uid="{00000000-0005-0000-0000-000067090000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0" xr:uid="{00000000-0005-0000-0000-0000880C0000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2" xr:uid="{00000000-0005-0000-0000-0000A90F0000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3" xr:uid="{00000000-0005-0000-0000-0000CA120000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5" xr:uid="{00000000-0005-0000-0000-0000EB150000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47" xr:uid="{00000000-0005-0000-0000-00000C190000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49" xr:uid="{00000000-0005-0000-0000-00002D1C0000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1" xr:uid="{00000000-0005-0000-0000-00004E1F000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3" xr:uid="{00000000-0005-0000-0000-00006F220000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F250000}"/>
    <cellStyle name="Hipervínculo 3" xfId="434" xr:uid="{00000000-0005-0000-0000-0000A0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5250000}"/>
    <cellStyle name="Millares 10" xfId="48" xr:uid="{00000000-0005-0000-0000-0000A6250000}"/>
    <cellStyle name="Millares 10 2" xfId="45455" xr:uid="{1236FE47-E120-4866-BEE7-D99C3C719CF9}"/>
    <cellStyle name="Millares 11" xfId="109" xr:uid="{00000000-0005-0000-0000-0000A7250000}"/>
    <cellStyle name="Millares 12" xfId="151" xr:uid="{00000000-0005-0000-0000-0000A8250000}"/>
    <cellStyle name="Millares 13" xfId="234" xr:uid="{00000000-0005-0000-0000-0000A9250000}"/>
    <cellStyle name="Millares 14" xfId="882" xr:uid="{00000000-0005-0000-0000-0000AA250000}"/>
    <cellStyle name="Millares 15" xfId="1348" xr:uid="{00000000-0005-0000-0000-0000AB250000}"/>
    <cellStyle name="Millares 16" xfId="2273" xr:uid="{00000000-0005-0000-0000-0000AC250000}"/>
    <cellStyle name="Millares 17" xfId="4147" xr:uid="{00000000-0005-0000-0000-0000AD250000}"/>
    <cellStyle name="Millares 18" xfId="382" xr:uid="{00000000-0005-0000-0000-0000AE250000}"/>
    <cellStyle name="Millares 19" xfId="7873" xr:uid="{00000000-0005-0000-0000-0000AF250000}"/>
    <cellStyle name="Millares 2" xfId="49" xr:uid="{00000000-0005-0000-0000-0000B0250000}"/>
    <cellStyle name="Millares 2 10" xfId="420" xr:uid="{00000000-0005-0000-0000-0000B1250000}"/>
    <cellStyle name="Millares 2 11" xfId="422" xr:uid="{00000000-0005-0000-0000-0000B2250000}"/>
    <cellStyle name="Millares 2 12" xfId="424" xr:uid="{00000000-0005-0000-0000-0000B3250000}"/>
    <cellStyle name="Millares 2 13" xfId="426" xr:uid="{00000000-0005-0000-0000-0000B4250000}"/>
    <cellStyle name="Millares 2 14" xfId="385" xr:uid="{00000000-0005-0000-0000-0000B5250000}"/>
    <cellStyle name="Millares 2 2" xfId="397" xr:uid="{00000000-0005-0000-0000-0000B6250000}"/>
    <cellStyle name="Millares 2 3" xfId="403" xr:uid="{00000000-0005-0000-0000-0000B7250000}"/>
    <cellStyle name="Millares 2 4" xfId="406" xr:uid="{00000000-0005-0000-0000-0000B8250000}"/>
    <cellStyle name="Millares 2 5" xfId="409" xr:uid="{00000000-0005-0000-0000-0000B9250000}"/>
    <cellStyle name="Millares 2 6" xfId="412" xr:uid="{00000000-0005-0000-0000-0000BA250000}"/>
    <cellStyle name="Millares 2 7" xfId="414" xr:uid="{00000000-0005-0000-0000-0000BB250000}"/>
    <cellStyle name="Millares 2 8" xfId="416" xr:uid="{00000000-0005-0000-0000-0000BC250000}"/>
    <cellStyle name="Millares 2 9" xfId="418" xr:uid="{00000000-0005-0000-0000-0000BD250000}"/>
    <cellStyle name="Millares 2_CALCULOS" xfId="399" xr:uid="{00000000-0005-0000-0000-0000BE250000}"/>
    <cellStyle name="Millares 20" xfId="22776" xr:uid="{00000000-0005-0000-0000-0000BF250000}"/>
    <cellStyle name="Millares 21" xfId="45432" xr:uid="{00000000-0005-0000-0000-0000C0250000}"/>
    <cellStyle name="Millares 22" xfId="45437" xr:uid="{00000000-0005-0000-0000-0000C1250000}"/>
    <cellStyle name="Millares 3" xfId="50" xr:uid="{00000000-0005-0000-0000-0000C2250000}"/>
    <cellStyle name="Millares 3 2" xfId="435" xr:uid="{00000000-0005-0000-0000-0000C3250000}"/>
    <cellStyle name="Millares 4" xfId="51" xr:uid="{00000000-0005-0000-0000-0000C4250000}"/>
    <cellStyle name="Millares 5" xfId="52" xr:uid="{00000000-0005-0000-0000-0000C5250000}"/>
    <cellStyle name="Millares 6" xfId="53" xr:uid="{00000000-0005-0000-0000-0000C6250000}"/>
    <cellStyle name="Millares 6 2" xfId="395" xr:uid="{00000000-0005-0000-0000-0000C7250000}"/>
    <cellStyle name="Millares 7" xfId="54" xr:uid="{00000000-0005-0000-0000-0000C8250000}"/>
    <cellStyle name="Millares 7 10" xfId="7894" xr:uid="{00000000-0005-0000-0000-0000C9250000}"/>
    <cellStyle name="Millares 7 10 2" xfId="30537" xr:uid="{00000000-0005-0000-0000-0000CA250000}"/>
    <cellStyle name="Millares 7 11" xfId="22777" xr:uid="{00000000-0005-0000-0000-0000CB250000}"/>
    <cellStyle name="Millares 7 2" xfId="55" xr:uid="{00000000-0005-0000-0000-0000CC250000}"/>
    <cellStyle name="Millares 7 2 10" xfId="22778" xr:uid="{00000000-0005-0000-0000-0000CD250000}"/>
    <cellStyle name="Millares 7 2 2" xfId="111" xr:uid="{00000000-0005-0000-0000-0000CE250000}"/>
    <cellStyle name="Millares 7 2 2 2" xfId="193" xr:uid="{00000000-0005-0000-0000-0000CF250000}"/>
    <cellStyle name="Millares 7 2 2 2 2" xfId="354" xr:uid="{00000000-0005-0000-0000-0000D0250000}"/>
    <cellStyle name="Millares 7 2 2 2 2 2" xfId="2199" xr:uid="{00000000-0005-0000-0000-0000D1250000}"/>
    <cellStyle name="Millares 7 2 2 2 2 2 2" xfId="4049" xr:uid="{00000000-0005-0000-0000-0000D2250000}"/>
    <cellStyle name="Millares 7 2 2 2 2 2 2 2" xfId="7770" xr:uid="{00000000-0005-0000-0000-0000D3250000}"/>
    <cellStyle name="Millares 7 2 2 2 2 2 2 2 2" xfId="22654" xr:uid="{00000000-0005-0000-0000-0000D4250000}"/>
    <cellStyle name="Millares 7 2 2 2 2 2 2 2 2 2" xfId="45297" xr:uid="{00000000-0005-0000-0000-0000D5250000}"/>
    <cellStyle name="Millares 7 2 2 2 2 2 2 2 3" xfId="15214" xr:uid="{00000000-0005-0000-0000-0000D6250000}"/>
    <cellStyle name="Millares 7 2 2 2 2 2 2 2 3 2" xfId="37857" xr:uid="{00000000-0005-0000-0000-0000D7250000}"/>
    <cellStyle name="Millares 7 2 2 2 2 2 2 2 4" xfId="30416" xr:uid="{00000000-0005-0000-0000-0000D8250000}"/>
    <cellStyle name="Millares 7 2 2 2 2 2 2 3" xfId="18936" xr:uid="{00000000-0005-0000-0000-0000D9250000}"/>
    <cellStyle name="Millares 7 2 2 2 2 2 2 3 2" xfId="41579" xr:uid="{00000000-0005-0000-0000-0000DA250000}"/>
    <cellStyle name="Millares 7 2 2 2 2 2 2 4" xfId="11496" xr:uid="{00000000-0005-0000-0000-0000DB250000}"/>
    <cellStyle name="Millares 7 2 2 2 2 2 2 4 2" xfId="34139" xr:uid="{00000000-0005-0000-0000-0000DC250000}"/>
    <cellStyle name="Millares 7 2 2 2 2 2 2 5" xfId="26698" xr:uid="{00000000-0005-0000-0000-0000DD250000}"/>
    <cellStyle name="Millares 7 2 2 2 2 2 3" xfId="5923" xr:uid="{00000000-0005-0000-0000-0000DE250000}"/>
    <cellStyle name="Millares 7 2 2 2 2 2 3 2" xfId="20807" xr:uid="{00000000-0005-0000-0000-0000DF250000}"/>
    <cellStyle name="Millares 7 2 2 2 2 2 3 2 2" xfId="43450" xr:uid="{00000000-0005-0000-0000-0000E0250000}"/>
    <cellStyle name="Millares 7 2 2 2 2 2 3 3" xfId="13367" xr:uid="{00000000-0005-0000-0000-0000E1250000}"/>
    <cellStyle name="Millares 7 2 2 2 2 2 3 3 2" xfId="36010" xr:uid="{00000000-0005-0000-0000-0000E2250000}"/>
    <cellStyle name="Millares 7 2 2 2 2 2 3 4" xfId="28569" xr:uid="{00000000-0005-0000-0000-0000E3250000}"/>
    <cellStyle name="Millares 7 2 2 2 2 2 4" xfId="17089" xr:uid="{00000000-0005-0000-0000-0000E4250000}"/>
    <cellStyle name="Millares 7 2 2 2 2 2 4 2" xfId="39732" xr:uid="{00000000-0005-0000-0000-0000E5250000}"/>
    <cellStyle name="Millares 7 2 2 2 2 2 5" xfId="9649" xr:uid="{00000000-0005-0000-0000-0000E6250000}"/>
    <cellStyle name="Millares 7 2 2 2 2 2 5 2" xfId="32292" xr:uid="{00000000-0005-0000-0000-0000E7250000}"/>
    <cellStyle name="Millares 7 2 2 2 2 2 6" xfId="24851" xr:uid="{00000000-0005-0000-0000-0000E8250000}"/>
    <cellStyle name="Millares 7 2 2 2 2 3" xfId="3124" xr:uid="{00000000-0005-0000-0000-0000E9250000}"/>
    <cellStyle name="Millares 7 2 2 2 2 3 2" xfId="6845" xr:uid="{00000000-0005-0000-0000-0000EA250000}"/>
    <cellStyle name="Millares 7 2 2 2 2 3 2 2" xfId="21729" xr:uid="{00000000-0005-0000-0000-0000EB250000}"/>
    <cellStyle name="Millares 7 2 2 2 2 3 2 2 2" xfId="44372" xr:uid="{00000000-0005-0000-0000-0000EC250000}"/>
    <cellStyle name="Millares 7 2 2 2 2 3 2 3" xfId="14289" xr:uid="{00000000-0005-0000-0000-0000ED250000}"/>
    <cellStyle name="Millares 7 2 2 2 2 3 2 3 2" xfId="36932" xr:uid="{00000000-0005-0000-0000-0000EE250000}"/>
    <cellStyle name="Millares 7 2 2 2 2 3 2 4" xfId="29491" xr:uid="{00000000-0005-0000-0000-0000EF250000}"/>
    <cellStyle name="Millares 7 2 2 2 2 3 3" xfId="18011" xr:uid="{00000000-0005-0000-0000-0000F0250000}"/>
    <cellStyle name="Millares 7 2 2 2 2 3 3 2" xfId="40654" xr:uid="{00000000-0005-0000-0000-0000F1250000}"/>
    <cellStyle name="Millares 7 2 2 2 2 3 4" xfId="10571" xr:uid="{00000000-0005-0000-0000-0000F2250000}"/>
    <cellStyle name="Millares 7 2 2 2 2 3 4 2" xfId="33214" xr:uid="{00000000-0005-0000-0000-0000F3250000}"/>
    <cellStyle name="Millares 7 2 2 2 2 3 5" xfId="25773" xr:uid="{00000000-0005-0000-0000-0000F4250000}"/>
    <cellStyle name="Millares 7 2 2 2 2 4" xfId="4998" xr:uid="{00000000-0005-0000-0000-0000F5250000}"/>
    <cellStyle name="Millares 7 2 2 2 2 4 2" xfId="19882" xr:uid="{00000000-0005-0000-0000-0000F6250000}"/>
    <cellStyle name="Millares 7 2 2 2 2 4 2 2" xfId="42525" xr:uid="{00000000-0005-0000-0000-0000F7250000}"/>
    <cellStyle name="Millares 7 2 2 2 2 4 3" xfId="12442" xr:uid="{00000000-0005-0000-0000-0000F8250000}"/>
    <cellStyle name="Millares 7 2 2 2 2 4 3 2" xfId="35085" xr:uid="{00000000-0005-0000-0000-0000F9250000}"/>
    <cellStyle name="Millares 7 2 2 2 2 4 4" xfId="27644" xr:uid="{00000000-0005-0000-0000-0000FA250000}"/>
    <cellStyle name="Millares 7 2 2 2 2 5" xfId="1271" xr:uid="{00000000-0005-0000-0000-0000FB250000}"/>
    <cellStyle name="Millares 7 2 2 2 2 5 2" xfId="16164" xr:uid="{00000000-0005-0000-0000-0000FC250000}"/>
    <cellStyle name="Millares 7 2 2 2 2 5 2 2" xfId="38807" xr:uid="{00000000-0005-0000-0000-0000FD250000}"/>
    <cellStyle name="Millares 7 2 2 2 2 5 3" xfId="23926" xr:uid="{00000000-0005-0000-0000-0000FE250000}"/>
    <cellStyle name="Millares 7 2 2 2 2 6" xfId="8724" xr:uid="{00000000-0005-0000-0000-0000FF250000}"/>
    <cellStyle name="Millares 7 2 2 2 2 6 2" xfId="31367" xr:uid="{00000000-0005-0000-0000-000000260000}"/>
    <cellStyle name="Millares 7 2 2 2 2 7" xfId="23052" xr:uid="{00000000-0005-0000-0000-000001260000}"/>
    <cellStyle name="Millares 7 2 2 2 3" xfId="1737" xr:uid="{00000000-0005-0000-0000-000002260000}"/>
    <cellStyle name="Millares 7 2 2 2 3 2" xfId="3587" xr:uid="{00000000-0005-0000-0000-000003260000}"/>
    <cellStyle name="Millares 7 2 2 2 3 2 2" xfId="7308" xr:uid="{00000000-0005-0000-0000-000004260000}"/>
    <cellStyle name="Millares 7 2 2 2 3 2 2 2" xfId="22192" xr:uid="{00000000-0005-0000-0000-000005260000}"/>
    <cellStyle name="Millares 7 2 2 2 3 2 2 2 2" xfId="44835" xr:uid="{00000000-0005-0000-0000-000006260000}"/>
    <cellStyle name="Millares 7 2 2 2 3 2 2 3" xfId="14752" xr:uid="{00000000-0005-0000-0000-000007260000}"/>
    <cellStyle name="Millares 7 2 2 2 3 2 2 3 2" xfId="37395" xr:uid="{00000000-0005-0000-0000-000008260000}"/>
    <cellStyle name="Millares 7 2 2 2 3 2 2 4" xfId="29954" xr:uid="{00000000-0005-0000-0000-000009260000}"/>
    <cellStyle name="Millares 7 2 2 2 3 2 3" xfId="18474" xr:uid="{00000000-0005-0000-0000-00000A260000}"/>
    <cellStyle name="Millares 7 2 2 2 3 2 3 2" xfId="41117" xr:uid="{00000000-0005-0000-0000-00000B260000}"/>
    <cellStyle name="Millares 7 2 2 2 3 2 4" xfId="11034" xr:uid="{00000000-0005-0000-0000-00000C260000}"/>
    <cellStyle name="Millares 7 2 2 2 3 2 4 2" xfId="33677" xr:uid="{00000000-0005-0000-0000-00000D260000}"/>
    <cellStyle name="Millares 7 2 2 2 3 2 5" xfId="26236" xr:uid="{00000000-0005-0000-0000-00000E260000}"/>
    <cellStyle name="Millares 7 2 2 2 3 3" xfId="5461" xr:uid="{00000000-0005-0000-0000-00000F260000}"/>
    <cellStyle name="Millares 7 2 2 2 3 3 2" xfId="20345" xr:uid="{00000000-0005-0000-0000-000010260000}"/>
    <cellStyle name="Millares 7 2 2 2 3 3 2 2" xfId="42988" xr:uid="{00000000-0005-0000-0000-000011260000}"/>
    <cellStyle name="Millares 7 2 2 2 3 3 3" xfId="12905" xr:uid="{00000000-0005-0000-0000-000012260000}"/>
    <cellStyle name="Millares 7 2 2 2 3 3 3 2" xfId="35548" xr:uid="{00000000-0005-0000-0000-000013260000}"/>
    <cellStyle name="Millares 7 2 2 2 3 3 4" xfId="28107" xr:uid="{00000000-0005-0000-0000-000014260000}"/>
    <cellStyle name="Millares 7 2 2 2 3 4" xfId="16627" xr:uid="{00000000-0005-0000-0000-000015260000}"/>
    <cellStyle name="Millares 7 2 2 2 3 4 2" xfId="39270" xr:uid="{00000000-0005-0000-0000-000016260000}"/>
    <cellStyle name="Millares 7 2 2 2 3 5" xfId="9187" xr:uid="{00000000-0005-0000-0000-000017260000}"/>
    <cellStyle name="Millares 7 2 2 2 3 5 2" xfId="31830" xr:uid="{00000000-0005-0000-0000-000018260000}"/>
    <cellStyle name="Millares 7 2 2 2 3 6" xfId="24389" xr:uid="{00000000-0005-0000-0000-000019260000}"/>
    <cellStyle name="Millares 7 2 2 2 4" xfId="2662" xr:uid="{00000000-0005-0000-0000-00001A260000}"/>
    <cellStyle name="Millares 7 2 2 2 4 2" xfId="6383" xr:uid="{00000000-0005-0000-0000-00001B260000}"/>
    <cellStyle name="Millares 7 2 2 2 4 2 2" xfId="21267" xr:uid="{00000000-0005-0000-0000-00001C260000}"/>
    <cellStyle name="Millares 7 2 2 2 4 2 2 2" xfId="43910" xr:uid="{00000000-0005-0000-0000-00001D260000}"/>
    <cellStyle name="Millares 7 2 2 2 4 2 3" xfId="13827" xr:uid="{00000000-0005-0000-0000-00001E260000}"/>
    <cellStyle name="Millares 7 2 2 2 4 2 3 2" xfId="36470" xr:uid="{00000000-0005-0000-0000-00001F260000}"/>
    <cellStyle name="Millares 7 2 2 2 4 2 4" xfId="29029" xr:uid="{00000000-0005-0000-0000-000020260000}"/>
    <cellStyle name="Millares 7 2 2 2 4 3" xfId="17549" xr:uid="{00000000-0005-0000-0000-000021260000}"/>
    <cellStyle name="Millares 7 2 2 2 4 3 2" xfId="40192" xr:uid="{00000000-0005-0000-0000-000022260000}"/>
    <cellStyle name="Millares 7 2 2 2 4 4" xfId="10109" xr:uid="{00000000-0005-0000-0000-000023260000}"/>
    <cellStyle name="Millares 7 2 2 2 4 4 2" xfId="32752" xr:uid="{00000000-0005-0000-0000-000024260000}"/>
    <cellStyle name="Millares 7 2 2 2 4 5" xfId="25311" xr:uid="{00000000-0005-0000-0000-000025260000}"/>
    <cellStyle name="Millares 7 2 2 2 5" xfId="4536" xr:uid="{00000000-0005-0000-0000-000026260000}"/>
    <cellStyle name="Millares 7 2 2 2 5 2" xfId="19420" xr:uid="{00000000-0005-0000-0000-000027260000}"/>
    <cellStyle name="Millares 7 2 2 2 5 2 2" xfId="42063" xr:uid="{00000000-0005-0000-0000-000028260000}"/>
    <cellStyle name="Millares 7 2 2 2 5 3" xfId="11980" xr:uid="{00000000-0005-0000-0000-000029260000}"/>
    <cellStyle name="Millares 7 2 2 2 5 3 2" xfId="34623" xr:uid="{00000000-0005-0000-0000-00002A260000}"/>
    <cellStyle name="Millares 7 2 2 2 5 4" xfId="27182" xr:uid="{00000000-0005-0000-0000-00002B260000}"/>
    <cellStyle name="Millares 7 2 2 2 6" xfId="806" xr:uid="{00000000-0005-0000-0000-00002C260000}"/>
    <cellStyle name="Millares 7 2 2 2 6 2" xfId="15702" xr:uid="{00000000-0005-0000-0000-00002D260000}"/>
    <cellStyle name="Millares 7 2 2 2 6 2 2" xfId="38345" xr:uid="{00000000-0005-0000-0000-00002E260000}"/>
    <cellStyle name="Millares 7 2 2 2 6 3" xfId="23464" xr:uid="{00000000-0005-0000-0000-00002F260000}"/>
    <cellStyle name="Millares 7 2 2 2 7" xfId="8262" xr:uid="{00000000-0005-0000-0000-000030260000}"/>
    <cellStyle name="Millares 7 2 2 2 7 2" xfId="30905" xr:uid="{00000000-0005-0000-0000-000031260000}"/>
    <cellStyle name="Millares 7 2 2 2 8" xfId="22896" xr:uid="{00000000-0005-0000-0000-000032260000}"/>
    <cellStyle name="Millares 7 2 2 3" xfId="276" xr:uid="{00000000-0005-0000-0000-000033260000}"/>
    <cellStyle name="Millares 7 2 2 3 2" xfId="1988" xr:uid="{00000000-0005-0000-0000-000034260000}"/>
    <cellStyle name="Millares 7 2 2 3 2 2" xfId="3838" xr:uid="{00000000-0005-0000-0000-000035260000}"/>
    <cellStyle name="Millares 7 2 2 3 2 2 2" xfId="7559" xr:uid="{00000000-0005-0000-0000-000036260000}"/>
    <cellStyle name="Millares 7 2 2 3 2 2 2 2" xfId="22443" xr:uid="{00000000-0005-0000-0000-000037260000}"/>
    <cellStyle name="Millares 7 2 2 3 2 2 2 2 2" xfId="45086" xr:uid="{00000000-0005-0000-0000-000038260000}"/>
    <cellStyle name="Millares 7 2 2 3 2 2 2 3" xfId="15003" xr:uid="{00000000-0005-0000-0000-000039260000}"/>
    <cellStyle name="Millares 7 2 2 3 2 2 2 3 2" xfId="37646" xr:uid="{00000000-0005-0000-0000-00003A260000}"/>
    <cellStyle name="Millares 7 2 2 3 2 2 2 4" xfId="30205" xr:uid="{00000000-0005-0000-0000-00003B260000}"/>
    <cellStyle name="Millares 7 2 2 3 2 2 3" xfId="18725" xr:uid="{00000000-0005-0000-0000-00003C260000}"/>
    <cellStyle name="Millares 7 2 2 3 2 2 3 2" xfId="41368" xr:uid="{00000000-0005-0000-0000-00003D260000}"/>
    <cellStyle name="Millares 7 2 2 3 2 2 4" xfId="11285" xr:uid="{00000000-0005-0000-0000-00003E260000}"/>
    <cellStyle name="Millares 7 2 2 3 2 2 4 2" xfId="33928" xr:uid="{00000000-0005-0000-0000-00003F260000}"/>
    <cellStyle name="Millares 7 2 2 3 2 2 5" xfId="26487" xr:uid="{00000000-0005-0000-0000-000040260000}"/>
    <cellStyle name="Millares 7 2 2 3 2 3" xfId="5712" xr:uid="{00000000-0005-0000-0000-000041260000}"/>
    <cellStyle name="Millares 7 2 2 3 2 3 2" xfId="20596" xr:uid="{00000000-0005-0000-0000-000042260000}"/>
    <cellStyle name="Millares 7 2 2 3 2 3 2 2" xfId="43239" xr:uid="{00000000-0005-0000-0000-000043260000}"/>
    <cellStyle name="Millares 7 2 2 3 2 3 3" xfId="13156" xr:uid="{00000000-0005-0000-0000-000044260000}"/>
    <cellStyle name="Millares 7 2 2 3 2 3 3 2" xfId="35799" xr:uid="{00000000-0005-0000-0000-000045260000}"/>
    <cellStyle name="Millares 7 2 2 3 2 3 4" xfId="28358" xr:uid="{00000000-0005-0000-0000-000046260000}"/>
    <cellStyle name="Millares 7 2 2 3 2 4" xfId="16878" xr:uid="{00000000-0005-0000-0000-000047260000}"/>
    <cellStyle name="Millares 7 2 2 3 2 4 2" xfId="39521" xr:uid="{00000000-0005-0000-0000-000048260000}"/>
    <cellStyle name="Millares 7 2 2 3 2 5" xfId="9438" xr:uid="{00000000-0005-0000-0000-000049260000}"/>
    <cellStyle name="Millares 7 2 2 3 2 5 2" xfId="32081" xr:uid="{00000000-0005-0000-0000-00004A260000}"/>
    <cellStyle name="Millares 7 2 2 3 2 6" xfId="24640" xr:uid="{00000000-0005-0000-0000-00004B260000}"/>
    <cellStyle name="Millares 7 2 2 3 3" xfId="2913" xr:uid="{00000000-0005-0000-0000-00004C260000}"/>
    <cellStyle name="Millares 7 2 2 3 3 2" xfId="6634" xr:uid="{00000000-0005-0000-0000-00004D260000}"/>
    <cellStyle name="Millares 7 2 2 3 3 2 2" xfId="21518" xr:uid="{00000000-0005-0000-0000-00004E260000}"/>
    <cellStyle name="Millares 7 2 2 3 3 2 2 2" xfId="44161" xr:uid="{00000000-0005-0000-0000-00004F260000}"/>
    <cellStyle name="Millares 7 2 2 3 3 2 3" xfId="14078" xr:uid="{00000000-0005-0000-0000-000050260000}"/>
    <cellStyle name="Millares 7 2 2 3 3 2 3 2" xfId="36721" xr:uid="{00000000-0005-0000-0000-000051260000}"/>
    <cellStyle name="Millares 7 2 2 3 3 2 4" xfId="29280" xr:uid="{00000000-0005-0000-0000-000052260000}"/>
    <cellStyle name="Millares 7 2 2 3 3 3" xfId="17800" xr:uid="{00000000-0005-0000-0000-000053260000}"/>
    <cellStyle name="Millares 7 2 2 3 3 3 2" xfId="40443" xr:uid="{00000000-0005-0000-0000-000054260000}"/>
    <cellStyle name="Millares 7 2 2 3 3 4" xfId="10360" xr:uid="{00000000-0005-0000-0000-000055260000}"/>
    <cellStyle name="Millares 7 2 2 3 3 4 2" xfId="33003" xr:uid="{00000000-0005-0000-0000-000056260000}"/>
    <cellStyle name="Millares 7 2 2 3 3 5" xfId="25562" xr:uid="{00000000-0005-0000-0000-000057260000}"/>
    <cellStyle name="Millares 7 2 2 3 4" xfId="4787" xr:uid="{00000000-0005-0000-0000-000058260000}"/>
    <cellStyle name="Millares 7 2 2 3 4 2" xfId="19671" xr:uid="{00000000-0005-0000-0000-000059260000}"/>
    <cellStyle name="Millares 7 2 2 3 4 2 2" xfId="42314" xr:uid="{00000000-0005-0000-0000-00005A260000}"/>
    <cellStyle name="Millares 7 2 2 3 4 3" xfId="12231" xr:uid="{00000000-0005-0000-0000-00005B260000}"/>
    <cellStyle name="Millares 7 2 2 3 4 3 2" xfId="34874" xr:uid="{00000000-0005-0000-0000-00005C260000}"/>
    <cellStyle name="Millares 7 2 2 3 4 4" xfId="27433" xr:uid="{00000000-0005-0000-0000-00005D260000}"/>
    <cellStyle name="Millares 7 2 2 3 5" xfId="1060" xr:uid="{00000000-0005-0000-0000-00005E260000}"/>
    <cellStyle name="Millares 7 2 2 3 5 2" xfId="15953" xr:uid="{00000000-0005-0000-0000-00005F260000}"/>
    <cellStyle name="Millares 7 2 2 3 5 2 2" xfId="38596" xr:uid="{00000000-0005-0000-0000-000060260000}"/>
    <cellStyle name="Millares 7 2 2 3 5 3" xfId="23715" xr:uid="{00000000-0005-0000-0000-000061260000}"/>
    <cellStyle name="Millares 7 2 2 3 6" xfId="8513" xr:uid="{00000000-0005-0000-0000-000062260000}"/>
    <cellStyle name="Millares 7 2 2 3 6 2" xfId="31156" xr:uid="{00000000-0005-0000-0000-000063260000}"/>
    <cellStyle name="Millares 7 2 2 3 7" xfId="22974" xr:uid="{00000000-0005-0000-0000-000064260000}"/>
    <cellStyle name="Millares 7 2 2 4" xfId="1526" xr:uid="{00000000-0005-0000-0000-000065260000}"/>
    <cellStyle name="Millares 7 2 2 4 2" xfId="3376" xr:uid="{00000000-0005-0000-0000-000066260000}"/>
    <cellStyle name="Millares 7 2 2 4 2 2" xfId="7097" xr:uid="{00000000-0005-0000-0000-000067260000}"/>
    <cellStyle name="Millares 7 2 2 4 2 2 2" xfId="21981" xr:uid="{00000000-0005-0000-0000-000068260000}"/>
    <cellStyle name="Millares 7 2 2 4 2 2 2 2" xfId="44624" xr:uid="{00000000-0005-0000-0000-000069260000}"/>
    <cellStyle name="Millares 7 2 2 4 2 2 3" xfId="14541" xr:uid="{00000000-0005-0000-0000-00006A260000}"/>
    <cellStyle name="Millares 7 2 2 4 2 2 3 2" xfId="37184" xr:uid="{00000000-0005-0000-0000-00006B260000}"/>
    <cellStyle name="Millares 7 2 2 4 2 2 4" xfId="29743" xr:uid="{00000000-0005-0000-0000-00006C260000}"/>
    <cellStyle name="Millares 7 2 2 4 2 3" xfId="18263" xr:uid="{00000000-0005-0000-0000-00006D260000}"/>
    <cellStyle name="Millares 7 2 2 4 2 3 2" xfId="40906" xr:uid="{00000000-0005-0000-0000-00006E260000}"/>
    <cellStyle name="Millares 7 2 2 4 2 4" xfId="10823" xr:uid="{00000000-0005-0000-0000-00006F260000}"/>
    <cellStyle name="Millares 7 2 2 4 2 4 2" xfId="33466" xr:uid="{00000000-0005-0000-0000-000070260000}"/>
    <cellStyle name="Millares 7 2 2 4 2 5" xfId="26025" xr:uid="{00000000-0005-0000-0000-000071260000}"/>
    <cellStyle name="Millares 7 2 2 4 3" xfId="5250" xr:uid="{00000000-0005-0000-0000-000072260000}"/>
    <cellStyle name="Millares 7 2 2 4 3 2" xfId="20134" xr:uid="{00000000-0005-0000-0000-000073260000}"/>
    <cellStyle name="Millares 7 2 2 4 3 2 2" xfId="42777" xr:uid="{00000000-0005-0000-0000-000074260000}"/>
    <cellStyle name="Millares 7 2 2 4 3 3" xfId="12694" xr:uid="{00000000-0005-0000-0000-000075260000}"/>
    <cellStyle name="Millares 7 2 2 4 3 3 2" xfId="35337" xr:uid="{00000000-0005-0000-0000-000076260000}"/>
    <cellStyle name="Millares 7 2 2 4 3 4" xfId="27896" xr:uid="{00000000-0005-0000-0000-000077260000}"/>
    <cellStyle name="Millares 7 2 2 4 4" xfId="16416" xr:uid="{00000000-0005-0000-0000-000078260000}"/>
    <cellStyle name="Millares 7 2 2 4 4 2" xfId="39059" xr:uid="{00000000-0005-0000-0000-000079260000}"/>
    <cellStyle name="Millares 7 2 2 4 5" xfId="8976" xr:uid="{00000000-0005-0000-0000-00007A260000}"/>
    <cellStyle name="Millares 7 2 2 4 5 2" xfId="31619" xr:uid="{00000000-0005-0000-0000-00007B260000}"/>
    <cellStyle name="Millares 7 2 2 4 6" xfId="24178" xr:uid="{00000000-0005-0000-0000-00007C260000}"/>
    <cellStyle name="Millares 7 2 2 5" xfId="2451" xr:uid="{00000000-0005-0000-0000-00007D260000}"/>
    <cellStyle name="Millares 7 2 2 5 2" xfId="6172" xr:uid="{00000000-0005-0000-0000-00007E260000}"/>
    <cellStyle name="Millares 7 2 2 5 2 2" xfId="21056" xr:uid="{00000000-0005-0000-0000-00007F260000}"/>
    <cellStyle name="Millares 7 2 2 5 2 2 2" xfId="43699" xr:uid="{00000000-0005-0000-0000-000080260000}"/>
    <cellStyle name="Millares 7 2 2 5 2 3" xfId="13616" xr:uid="{00000000-0005-0000-0000-000081260000}"/>
    <cellStyle name="Millares 7 2 2 5 2 3 2" xfId="36259" xr:uid="{00000000-0005-0000-0000-000082260000}"/>
    <cellStyle name="Millares 7 2 2 5 2 4" xfId="28818" xr:uid="{00000000-0005-0000-0000-000083260000}"/>
    <cellStyle name="Millares 7 2 2 5 3" xfId="17338" xr:uid="{00000000-0005-0000-0000-000084260000}"/>
    <cellStyle name="Millares 7 2 2 5 3 2" xfId="39981" xr:uid="{00000000-0005-0000-0000-000085260000}"/>
    <cellStyle name="Millares 7 2 2 5 4" xfId="9898" xr:uid="{00000000-0005-0000-0000-000086260000}"/>
    <cellStyle name="Millares 7 2 2 5 4 2" xfId="32541" xr:uid="{00000000-0005-0000-0000-000087260000}"/>
    <cellStyle name="Millares 7 2 2 5 5" xfId="25100" xr:uid="{00000000-0005-0000-0000-000088260000}"/>
    <cellStyle name="Millares 7 2 2 6" xfId="4325" xr:uid="{00000000-0005-0000-0000-000089260000}"/>
    <cellStyle name="Millares 7 2 2 6 2" xfId="19209" xr:uid="{00000000-0005-0000-0000-00008A260000}"/>
    <cellStyle name="Millares 7 2 2 6 2 2" xfId="41852" xr:uid="{00000000-0005-0000-0000-00008B260000}"/>
    <cellStyle name="Millares 7 2 2 6 3" xfId="11769" xr:uid="{00000000-0005-0000-0000-00008C260000}"/>
    <cellStyle name="Millares 7 2 2 6 3 2" xfId="34412" xr:uid="{00000000-0005-0000-0000-00008D260000}"/>
    <cellStyle name="Millares 7 2 2 6 4" xfId="26971" xr:uid="{00000000-0005-0000-0000-00008E260000}"/>
    <cellStyle name="Millares 7 2 2 7" xfId="594" xr:uid="{00000000-0005-0000-0000-00008F260000}"/>
    <cellStyle name="Millares 7 2 2 7 2" xfId="15491" xr:uid="{00000000-0005-0000-0000-000090260000}"/>
    <cellStyle name="Millares 7 2 2 7 2 2" xfId="38134" xr:uid="{00000000-0005-0000-0000-000091260000}"/>
    <cellStyle name="Millares 7 2 2 7 3" xfId="23254" xr:uid="{00000000-0005-0000-0000-000092260000}"/>
    <cellStyle name="Millares 7 2 2 8" xfId="8051" xr:uid="{00000000-0005-0000-0000-000093260000}"/>
    <cellStyle name="Millares 7 2 2 8 2" xfId="30694" xr:uid="{00000000-0005-0000-0000-000094260000}"/>
    <cellStyle name="Millares 7 2 2 9" xfId="22818" xr:uid="{00000000-0005-0000-0000-000095260000}"/>
    <cellStyle name="Millares 7 2 3" xfId="153" xr:uid="{00000000-0005-0000-0000-000096260000}"/>
    <cellStyle name="Millares 7 2 3 2" xfId="315" xr:uid="{00000000-0005-0000-0000-000097260000}"/>
    <cellStyle name="Millares 7 2 3 2 2" xfId="2094" xr:uid="{00000000-0005-0000-0000-000098260000}"/>
    <cellStyle name="Millares 7 2 3 2 2 2" xfId="3944" xr:uid="{00000000-0005-0000-0000-000099260000}"/>
    <cellStyle name="Millares 7 2 3 2 2 2 2" xfId="7665" xr:uid="{00000000-0005-0000-0000-00009A260000}"/>
    <cellStyle name="Millares 7 2 3 2 2 2 2 2" xfId="22549" xr:uid="{00000000-0005-0000-0000-00009B260000}"/>
    <cellStyle name="Millares 7 2 3 2 2 2 2 2 2" xfId="45192" xr:uid="{00000000-0005-0000-0000-00009C260000}"/>
    <cellStyle name="Millares 7 2 3 2 2 2 2 3" xfId="15109" xr:uid="{00000000-0005-0000-0000-00009D260000}"/>
    <cellStyle name="Millares 7 2 3 2 2 2 2 3 2" xfId="37752" xr:uid="{00000000-0005-0000-0000-00009E260000}"/>
    <cellStyle name="Millares 7 2 3 2 2 2 2 4" xfId="30311" xr:uid="{00000000-0005-0000-0000-00009F260000}"/>
    <cellStyle name="Millares 7 2 3 2 2 2 3" xfId="18831" xr:uid="{00000000-0005-0000-0000-0000A0260000}"/>
    <cellStyle name="Millares 7 2 3 2 2 2 3 2" xfId="41474" xr:uid="{00000000-0005-0000-0000-0000A1260000}"/>
    <cellStyle name="Millares 7 2 3 2 2 2 4" xfId="11391" xr:uid="{00000000-0005-0000-0000-0000A2260000}"/>
    <cellStyle name="Millares 7 2 3 2 2 2 4 2" xfId="34034" xr:uid="{00000000-0005-0000-0000-0000A3260000}"/>
    <cellStyle name="Millares 7 2 3 2 2 2 5" xfId="26593" xr:uid="{00000000-0005-0000-0000-0000A4260000}"/>
    <cellStyle name="Millares 7 2 3 2 2 3" xfId="5818" xr:uid="{00000000-0005-0000-0000-0000A5260000}"/>
    <cellStyle name="Millares 7 2 3 2 2 3 2" xfId="20702" xr:uid="{00000000-0005-0000-0000-0000A6260000}"/>
    <cellStyle name="Millares 7 2 3 2 2 3 2 2" xfId="43345" xr:uid="{00000000-0005-0000-0000-0000A7260000}"/>
    <cellStyle name="Millares 7 2 3 2 2 3 3" xfId="13262" xr:uid="{00000000-0005-0000-0000-0000A8260000}"/>
    <cellStyle name="Millares 7 2 3 2 2 3 3 2" xfId="35905" xr:uid="{00000000-0005-0000-0000-0000A9260000}"/>
    <cellStyle name="Millares 7 2 3 2 2 3 4" xfId="28464" xr:uid="{00000000-0005-0000-0000-0000AA260000}"/>
    <cellStyle name="Millares 7 2 3 2 2 4" xfId="16984" xr:uid="{00000000-0005-0000-0000-0000AB260000}"/>
    <cellStyle name="Millares 7 2 3 2 2 4 2" xfId="39627" xr:uid="{00000000-0005-0000-0000-0000AC260000}"/>
    <cellStyle name="Millares 7 2 3 2 2 5" xfId="9544" xr:uid="{00000000-0005-0000-0000-0000AD260000}"/>
    <cellStyle name="Millares 7 2 3 2 2 5 2" xfId="32187" xr:uid="{00000000-0005-0000-0000-0000AE260000}"/>
    <cellStyle name="Millares 7 2 3 2 2 6" xfId="24746" xr:uid="{00000000-0005-0000-0000-0000AF260000}"/>
    <cellStyle name="Millares 7 2 3 2 3" xfId="3019" xr:uid="{00000000-0005-0000-0000-0000B0260000}"/>
    <cellStyle name="Millares 7 2 3 2 3 2" xfId="6740" xr:uid="{00000000-0005-0000-0000-0000B1260000}"/>
    <cellStyle name="Millares 7 2 3 2 3 2 2" xfId="21624" xr:uid="{00000000-0005-0000-0000-0000B2260000}"/>
    <cellStyle name="Millares 7 2 3 2 3 2 2 2" xfId="44267" xr:uid="{00000000-0005-0000-0000-0000B3260000}"/>
    <cellStyle name="Millares 7 2 3 2 3 2 3" xfId="14184" xr:uid="{00000000-0005-0000-0000-0000B4260000}"/>
    <cellStyle name="Millares 7 2 3 2 3 2 3 2" xfId="36827" xr:uid="{00000000-0005-0000-0000-0000B5260000}"/>
    <cellStyle name="Millares 7 2 3 2 3 2 4" xfId="29386" xr:uid="{00000000-0005-0000-0000-0000B6260000}"/>
    <cellStyle name="Millares 7 2 3 2 3 3" xfId="17906" xr:uid="{00000000-0005-0000-0000-0000B7260000}"/>
    <cellStyle name="Millares 7 2 3 2 3 3 2" xfId="40549" xr:uid="{00000000-0005-0000-0000-0000B8260000}"/>
    <cellStyle name="Millares 7 2 3 2 3 4" xfId="10466" xr:uid="{00000000-0005-0000-0000-0000B9260000}"/>
    <cellStyle name="Millares 7 2 3 2 3 4 2" xfId="33109" xr:uid="{00000000-0005-0000-0000-0000BA260000}"/>
    <cellStyle name="Millares 7 2 3 2 3 5" xfId="25668" xr:uid="{00000000-0005-0000-0000-0000BB260000}"/>
    <cellStyle name="Millares 7 2 3 2 4" xfId="4893" xr:uid="{00000000-0005-0000-0000-0000BC260000}"/>
    <cellStyle name="Millares 7 2 3 2 4 2" xfId="19777" xr:uid="{00000000-0005-0000-0000-0000BD260000}"/>
    <cellStyle name="Millares 7 2 3 2 4 2 2" xfId="42420" xr:uid="{00000000-0005-0000-0000-0000BE260000}"/>
    <cellStyle name="Millares 7 2 3 2 4 3" xfId="12337" xr:uid="{00000000-0005-0000-0000-0000BF260000}"/>
    <cellStyle name="Millares 7 2 3 2 4 3 2" xfId="34980" xr:uid="{00000000-0005-0000-0000-0000C0260000}"/>
    <cellStyle name="Millares 7 2 3 2 4 4" xfId="27539" xr:uid="{00000000-0005-0000-0000-0000C1260000}"/>
    <cellStyle name="Millares 7 2 3 2 5" xfId="1166" xr:uid="{00000000-0005-0000-0000-0000C2260000}"/>
    <cellStyle name="Millares 7 2 3 2 5 2" xfId="16059" xr:uid="{00000000-0005-0000-0000-0000C3260000}"/>
    <cellStyle name="Millares 7 2 3 2 5 2 2" xfId="38702" xr:uid="{00000000-0005-0000-0000-0000C4260000}"/>
    <cellStyle name="Millares 7 2 3 2 5 3" xfId="23821" xr:uid="{00000000-0005-0000-0000-0000C5260000}"/>
    <cellStyle name="Millares 7 2 3 2 6" xfId="8619" xr:uid="{00000000-0005-0000-0000-0000C6260000}"/>
    <cellStyle name="Millares 7 2 3 2 6 2" xfId="31262" xr:uid="{00000000-0005-0000-0000-0000C7260000}"/>
    <cellStyle name="Millares 7 2 3 2 7" xfId="23013" xr:uid="{00000000-0005-0000-0000-0000C8260000}"/>
    <cellStyle name="Millares 7 2 3 3" xfId="1632" xr:uid="{00000000-0005-0000-0000-0000C9260000}"/>
    <cellStyle name="Millares 7 2 3 3 2" xfId="3482" xr:uid="{00000000-0005-0000-0000-0000CA260000}"/>
    <cellStyle name="Millares 7 2 3 3 2 2" xfId="7203" xr:uid="{00000000-0005-0000-0000-0000CB260000}"/>
    <cellStyle name="Millares 7 2 3 3 2 2 2" xfId="22087" xr:uid="{00000000-0005-0000-0000-0000CC260000}"/>
    <cellStyle name="Millares 7 2 3 3 2 2 2 2" xfId="44730" xr:uid="{00000000-0005-0000-0000-0000CD260000}"/>
    <cellStyle name="Millares 7 2 3 3 2 2 3" xfId="14647" xr:uid="{00000000-0005-0000-0000-0000CE260000}"/>
    <cellStyle name="Millares 7 2 3 3 2 2 3 2" xfId="37290" xr:uid="{00000000-0005-0000-0000-0000CF260000}"/>
    <cellStyle name="Millares 7 2 3 3 2 2 4" xfId="29849" xr:uid="{00000000-0005-0000-0000-0000D0260000}"/>
    <cellStyle name="Millares 7 2 3 3 2 3" xfId="18369" xr:uid="{00000000-0005-0000-0000-0000D1260000}"/>
    <cellStyle name="Millares 7 2 3 3 2 3 2" xfId="41012" xr:uid="{00000000-0005-0000-0000-0000D2260000}"/>
    <cellStyle name="Millares 7 2 3 3 2 4" xfId="10929" xr:uid="{00000000-0005-0000-0000-0000D3260000}"/>
    <cellStyle name="Millares 7 2 3 3 2 4 2" xfId="33572" xr:uid="{00000000-0005-0000-0000-0000D4260000}"/>
    <cellStyle name="Millares 7 2 3 3 2 5" xfId="26131" xr:uid="{00000000-0005-0000-0000-0000D5260000}"/>
    <cellStyle name="Millares 7 2 3 3 3" xfId="5356" xr:uid="{00000000-0005-0000-0000-0000D6260000}"/>
    <cellStyle name="Millares 7 2 3 3 3 2" xfId="20240" xr:uid="{00000000-0005-0000-0000-0000D7260000}"/>
    <cellStyle name="Millares 7 2 3 3 3 2 2" xfId="42883" xr:uid="{00000000-0005-0000-0000-0000D8260000}"/>
    <cellStyle name="Millares 7 2 3 3 3 3" xfId="12800" xr:uid="{00000000-0005-0000-0000-0000D9260000}"/>
    <cellStyle name="Millares 7 2 3 3 3 3 2" xfId="35443" xr:uid="{00000000-0005-0000-0000-0000DA260000}"/>
    <cellStyle name="Millares 7 2 3 3 3 4" xfId="28002" xr:uid="{00000000-0005-0000-0000-0000DB260000}"/>
    <cellStyle name="Millares 7 2 3 3 4" xfId="16522" xr:uid="{00000000-0005-0000-0000-0000DC260000}"/>
    <cellStyle name="Millares 7 2 3 3 4 2" xfId="39165" xr:uid="{00000000-0005-0000-0000-0000DD260000}"/>
    <cellStyle name="Millares 7 2 3 3 5" xfId="9082" xr:uid="{00000000-0005-0000-0000-0000DE260000}"/>
    <cellStyle name="Millares 7 2 3 3 5 2" xfId="31725" xr:uid="{00000000-0005-0000-0000-0000DF260000}"/>
    <cellStyle name="Millares 7 2 3 3 6" xfId="24284" xr:uid="{00000000-0005-0000-0000-0000E0260000}"/>
    <cellStyle name="Millares 7 2 3 4" xfId="2557" xr:uid="{00000000-0005-0000-0000-0000E1260000}"/>
    <cellStyle name="Millares 7 2 3 4 2" xfId="6278" xr:uid="{00000000-0005-0000-0000-0000E2260000}"/>
    <cellStyle name="Millares 7 2 3 4 2 2" xfId="21162" xr:uid="{00000000-0005-0000-0000-0000E3260000}"/>
    <cellStyle name="Millares 7 2 3 4 2 2 2" xfId="43805" xr:uid="{00000000-0005-0000-0000-0000E4260000}"/>
    <cellStyle name="Millares 7 2 3 4 2 3" xfId="13722" xr:uid="{00000000-0005-0000-0000-0000E5260000}"/>
    <cellStyle name="Millares 7 2 3 4 2 3 2" xfId="36365" xr:uid="{00000000-0005-0000-0000-0000E6260000}"/>
    <cellStyle name="Millares 7 2 3 4 2 4" xfId="28924" xr:uid="{00000000-0005-0000-0000-0000E7260000}"/>
    <cellStyle name="Millares 7 2 3 4 3" xfId="17444" xr:uid="{00000000-0005-0000-0000-0000E8260000}"/>
    <cellStyle name="Millares 7 2 3 4 3 2" xfId="40087" xr:uid="{00000000-0005-0000-0000-0000E9260000}"/>
    <cellStyle name="Millares 7 2 3 4 4" xfId="10004" xr:uid="{00000000-0005-0000-0000-0000EA260000}"/>
    <cellStyle name="Millares 7 2 3 4 4 2" xfId="32647" xr:uid="{00000000-0005-0000-0000-0000EB260000}"/>
    <cellStyle name="Millares 7 2 3 4 5" xfId="25206" xr:uid="{00000000-0005-0000-0000-0000EC260000}"/>
    <cellStyle name="Millares 7 2 3 5" xfId="4431" xr:uid="{00000000-0005-0000-0000-0000ED260000}"/>
    <cellStyle name="Millares 7 2 3 5 2" xfId="19315" xr:uid="{00000000-0005-0000-0000-0000EE260000}"/>
    <cellStyle name="Millares 7 2 3 5 2 2" xfId="41958" xr:uid="{00000000-0005-0000-0000-0000EF260000}"/>
    <cellStyle name="Millares 7 2 3 5 3" xfId="11875" xr:uid="{00000000-0005-0000-0000-0000F0260000}"/>
    <cellStyle name="Millares 7 2 3 5 3 2" xfId="34518" xr:uid="{00000000-0005-0000-0000-0000F1260000}"/>
    <cellStyle name="Millares 7 2 3 5 4" xfId="27077" xr:uid="{00000000-0005-0000-0000-0000F2260000}"/>
    <cellStyle name="Millares 7 2 3 6" xfId="701" xr:uid="{00000000-0005-0000-0000-0000F3260000}"/>
    <cellStyle name="Millares 7 2 3 6 2" xfId="15597" xr:uid="{00000000-0005-0000-0000-0000F4260000}"/>
    <cellStyle name="Millares 7 2 3 6 2 2" xfId="38240" xr:uid="{00000000-0005-0000-0000-0000F5260000}"/>
    <cellStyle name="Millares 7 2 3 6 3" xfId="23359" xr:uid="{00000000-0005-0000-0000-0000F6260000}"/>
    <cellStyle name="Millares 7 2 3 7" xfId="8157" xr:uid="{00000000-0005-0000-0000-0000F7260000}"/>
    <cellStyle name="Millares 7 2 3 7 2" xfId="30800" xr:uid="{00000000-0005-0000-0000-0000F8260000}"/>
    <cellStyle name="Millares 7 2 3 8" xfId="22857" xr:uid="{00000000-0005-0000-0000-0000F9260000}"/>
    <cellStyle name="Millares 7 2 4" xfId="236" xr:uid="{00000000-0005-0000-0000-0000FA260000}"/>
    <cellStyle name="Millares 7 2 4 2" xfId="1883" xr:uid="{00000000-0005-0000-0000-0000FB260000}"/>
    <cellStyle name="Millares 7 2 4 2 2" xfId="3733" xr:uid="{00000000-0005-0000-0000-0000FC260000}"/>
    <cellStyle name="Millares 7 2 4 2 2 2" xfId="7454" xr:uid="{00000000-0005-0000-0000-0000FD260000}"/>
    <cellStyle name="Millares 7 2 4 2 2 2 2" xfId="22338" xr:uid="{00000000-0005-0000-0000-0000FE260000}"/>
    <cellStyle name="Millares 7 2 4 2 2 2 2 2" xfId="44981" xr:uid="{00000000-0005-0000-0000-0000FF260000}"/>
    <cellStyle name="Millares 7 2 4 2 2 2 3" xfId="14898" xr:uid="{00000000-0005-0000-0000-000000270000}"/>
    <cellStyle name="Millares 7 2 4 2 2 2 3 2" xfId="37541" xr:uid="{00000000-0005-0000-0000-000001270000}"/>
    <cellStyle name="Millares 7 2 4 2 2 2 4" xfId="30100" xr:uid="{00000000-0005-0000-0000-000002270000}"/>
    <cellStyle name="Millares 7 2 4 2 2 3" xfId="18620" xr:uid="{00000000-0005-0000-0000-000003270000}"/>
    <cellStyle name="Millares 7 2 4 2 2 3 2" xfId="41263" xr:uid="{00000000-0005-0000-0000-000004270000}"/>
    <cellStyle name="Millares 7 2 4 2 2 4" xfId="11180" xr:uid="{00000000-0005-0000-0000-000005270000}"/>
    <cellStyle name="Millares 7 2 4 2 2 4 2" xfId="33823" xr:uid="{00000000-0005-0000-0000-000006270000}"/>
    <cellStyle name="Millares 7 2 4 2 2 5" xfId="26382" xr:uid="{00000000-0005-0000-0000-000007270000}"/>
    <cellStyle name="Millares 7 2 4 2 3" xfId="5607" xr:uid="{00000000-0005-0000-0000-000008270000}"/>
    <cellStyle name="Millares 7 2 4 2 3 2" xfId="20491" xr:uid="{00000000-0005-0000-0000-000009270000}"/>
    <cellStyle name="Millares 7 2 4 2 3 2 2" xfId="43134" xr:uid="{00000000-0005-0000-0000-00000A270000}"/>
    <cellStyle name="Millares 7 2 4 2 3 3" xfId="13051" xr:uid="{00000000-0005-0000-0000-00000B270000}"/>
    <cellStyle name="Millares 7 2 4 2 3 3 2" xfId="35694" xr:uid="{00000000-0005-0000-0000-00000C270000}"/>
    <cellStyle name="Millares 7 2 4 2 3 4" xfId="28253" xr:uid="{00000000-0005-0000-0000-00000D270000}"/>
    <cellStyle name="Millares 7 2 4 2 4" xfId="16773" xr:uid="{00000000-0005-0000-0000-00000E270000}"/>
    <cellStyle name="Millares 7 2 4 2 4 2" xfId="39416" xr:uid="{00000000-0005-0000-0000-00000F270000}"/>
    <cellStyle name="Millares 7 2 4 2 5" xfId="9333" xr:uid="{00000000-0005-0000-0000-000010270000}"/>
    <cellStyle name="Millares 7 2 4 2 5 2" xfId="31976" xr:uid="{00000000-0005-0000-0000-000011270000}"/>
    <cellStyle name="Millares 7 2 4 2 6" xfId="24535" xr:uid="{00000000-0005-0000-0000-000012270000}"/>
    <cellStyle name="Millares 7 2 4 3" xfId="2808" xr:uid="{00000000-0005-0000-0000-000013270000}"/>
    <cellStyle name="Millares 7 2 4 3 2" xfId="6529" xr:uid="{00000000-0005-0000-0000-000014270000}"/>
    <cellStyle name="Millares 7 2 4 3 2 2" xfId="21413" xr:uid="{00000000-0005-0000-0000-000015270000}"/>
    <cellStyle name="Millares 7 2 4 3 2 2 2" xfId="44056" xr:uid="{00000000-0005-0000-0000-000016270000}"/>
    <cellStyle name="Millares 7 2 4 3 2 3" xfId="13973" xr:uid="{00000000-0005-0000-0000-000017270000}"/>
    <cellStyle name="Millares 7 2 4 3 2 3 2" xfId="36616" xr:uid="{00000000-0005-0000-0000-000018270000}"/>
    <cellStyle name="Millares 7 2 4 3 2 4" xfId="29175" xr:uid="{00000000-0005-0000-0000-000019270000}"/>
    <cellStyle name="Millares 7 2 4 3 3" xfId="17695" xr:uid="{00000000-0005-0000-0000-00001A270000}"/>
    <cellStyle name="Millares 7 2 4 3 3 2" xfId="40338" xr:uid="{00000000-0005-0000-0000-00001B270000}"/>
    <cellStyle name="Millares 7 2 4 3 4" xfId="10255" xr:uid="{00000000-0005-0000-0000-00001C270000}"/>
    <cellStyle name="Millares 7 2 4 3 4 2" xfId="32898" xr:uid="{00000000-0005-0000-0000-00001D270000}"/>
    <cellStyle name="Millares 7 2 4 3 5" xfId="25457" xr:uid="{00000000-0005-0000-0000-00001E270000}"/>
    <cellStyle name="Millares 7 2 4 4" xfId="4682" xr:uid="{00000000-0005-0000-0000-00001F270000}"/>
    <cellStyle name="Millares 7 2 4 4 2" xfId="19566" xr:uid="{00000000-0005-0000-0000-000020270000}"/>
    <cellStyle name="Millares 7 2 4 4 2 2" xfId="42209" xr:uid="{00000000-0005-0000-0000-000021270000}"/>
    <cellStyle name="Millares 7 2 4 4 3" xfId="12126" xr:uid="{00000000-0005-0000-0000-000022270000}"/>
    <cellStyle name="Millares 7 2 4 4 3 2" xfId="34769" xr:uid="{00000000-0005-0000-0000-000023270000}"/>
    <cellStyle name="Millares 7 2 4 4 4" xfId="27328" xr:uid="{00000000-0005-0000-0000-000024270000}"/>
    <cellStyle name="Millares 7 2 4 5" xfId="955" xr:uid="{00000000-0005-0000-0000-000025270000}"/>
    <cellStyle name="Millares 7 2 4 5 2" xfId="15848" xr:uid="{00000000-0005-0000-0000-000026270000}"/>
    <cellStyle name="Millares 7 2 4 5 2 2" xfId="38491" xr:uid="{00000000-0005-0000-0000-000027270000}"/>
    <cellStyle name="Millares 7 2 4 5 3" xfId="23610" xr:uid="{00000000-0005-0000-0000-000028270000}"/>
    <cellStyle name="Millares 7 2 4 6" xfId="8408" xr:uid="{00000000-0005-0000-0000-000029270000}"/>
    <cellStyle name="Millares 7 2 4 6 2" xfId="31051" xr:uid="{00000000-0005-0000-0000-00002A270000}"/>
    <cellStyle name="Millares 7 2 4 7" xfId="22935" xr:uid="{00000000-0005-0000-0000-00002B270000}"/>
    <cellStyle name="Millares 7 2 5" xfId="1421" xr:uid="{00000000-0005-0000-0000-00002C270000}"/>
    <cellStyle name="Millares 7 2 5 2" xfId="3271" xr:uid="{00000000-0005-0000-0000-00002D270000}"/>
    <cellStyle name="Millares 7 2 5 2 2" xfId="6992" xr:uid="{00000000-0005-0000-0000-00002E270000}"/>
    <cellStyle name="Millares 7 2 5 2 2 2" xfId="21876" xr:uid="{00000000-0005-0000-0000-00002F270000}"/>
    <cellStyle name="Millares 7 2 5 2 2 2 2" xfId="44519" xr:uid="{00000000-0005-0000-0000-000030270000}"/>
    <cellStyle name="Millares 7 2 5 2 2 3" xfId="14436" xr:uid="{00000000-0005-0000-0000-000031270000}"/>
    <cellStyle name="Millares 7 2 5 2 2 3 2" xfId="37079" xr:uid="{00000000-0005-0000-0000-000032270000}"/>
    <cellStyle name="Millares 7 2 5 2 2 4" xfId="29638" xr:uid="{00000000-0005-0000-0000-000033270000}"/>
    <cellStyle name="Millares 7 2 5 2 3" xfId="18158" xr:uid="{00000000-0005-0000-0000-000034270000}"/>
    <cellStyle name="Millares 7 2 5 2 3 2" xfId="40801" xr:uid="{00000000-0005-0000-0000-000035270000}"/>
    <cellStyle name="Millares 7 2 5 2 4" xfId="10718" xr:uid="{00000000-0005-0000-0000-000036270000}"/>
    <cellStyle name="Millares 7 2 5 2 4 2" xfId="33361" xr:uid="{00000000-0005-0000-0000-000037270000}"/>
    <cellStyle name="Millares 7 2 5 2 5" xfId="25920" xr:uid="{00000000-0005-0000-0000-000038270000}"/>
    <cellStyle name="Millares 7 2 5 3" xfId="5145" xr:uid="{00000000-0005-0000-0000-000039270000}"/>
    <cellStyle name="Millares 7 2 5 3 2" xfId="20029" xr:uid="{00000000-0005-0000-0000-00003A270000}"/>
    <cellStyle name="Millares 7 2 5 3 2 2" xfId="42672" xr:uid="{00000000-0005-0000-0000-00003B270000}"/>
    <cellStyle name="Millares 7 2 5 3 3" xfId="12589" xr:uid="{00000000-0005-0000-0000-00003C270000}"/>
    <cellStyle name="Millares 7 2 5 3 3 2" xfId="35232" xr:uid="{00000000-0005-0000-0000-00003D270000}"/>
    <cellStyle name="Millares 7 2 5 3 4" xfId="27791" xr:uid="{00000000-0005-0000-0000-00003E270000}"/>
    <cellStyle name="Millares 7 2 5 4" xfId="16311" xr:uid="{00000000-0005-0000-0000-00003F270000}"/>
    <cellStyle name="Millares 7 2 5 4 2" xfId="38954" xr:uid="{00000000-0005-0000-0000-000040270000}"/>
    <cellStyle name="Millares 7 2 5 5" xfId="8871" xr:uid="{00000000-0005-0000-0000-000041270000}"/>
    <cellStyle name="Millares 7 2 5 5 2" xfId="31514" xr:uid="{00000000-0005-0000-0000-000042270000}"/>
    <cellStyle name="Millares 7 2 5 6" xfId="24073" xr:uid="{00000000-0005-0000-0000-000043270000}"/>
    <cellStyle name="Millares 7 2 6" xfId="2346" xr:uid="{00000000-0005-0000-0000-000044270000}"/>
    <cellStyle name="Millares 7 2 6 2" xfId="6067" xr:uid="{00000000-0005-0000-0000-000045270000}"/>
    <cellStyle name="Millares 7 2 6 2 2" xfId="20951" xr:uid="{00000000-0005-0000-0000-000046270000}"/>
    <cellStyle name="Millares 7 2 6 2 2 2" xfId="43594" xr:uid="{00000000-0005-0000-0000-000047270000}"/>
    <cellStyle name="Millares 7 2 6 2 3" xfId="13511" xr:uid="{00000000-0005-0000-0000-000048270000}"/>
    <cellStyle name="Millares 7 2 6 2 3 2" xfId="36154" xr:uid="{00000000-0005-0000-0000-000049270000}"/>
    <cellStyle name="Millares 7 2 6 2 4" xfId="28713" xr:uid="{00000000-0005-0000-0000-00004A270000}"/>
    <cellStyle name="Millares 7 2 6 3" xfId="17233" xr:uid="{00000000-0005-0000-0000-00004B270000}"/>
    <cellStyle name="Millares 7 2 6 3 2" xfId="39876" xr:uid="{00000000-0005-0000-0000-00004C270000}"/>
    <cellStyle name="Millares 7 2 6 4" xfId="9793" xr:uid="{00000000-0005-0000-0000-00004D270000}"/>
    <cellStyle name="Millares 7 2 6 4 2" xfId="32436" xr:uid="{00000000-0005-0000-0000-00004E270000}"/>
    <cellStyle name="Millares 7 2 6 5" xfId="24995" xr:uid="{00000000-0005-0000-0000-00004F270000}"/>
    <cellStyle name="Millares 7 2 7" xfId="4220" xr:uid="{00000000-0005-0000-0000-000050270000}"/>
    <cellStyle name="Millares 7 2 7 2" xfId="19104" xr:uid="{00000000-0005-0000-0000-000051270000}"/>
    <cellStyle name="Millares 7 2 7 2 2" xfId="41747" xr:uid="{00000000-0005-0000-0000-000052270000}"/>
    <cellStyle name="Millares 7 2 7 3" xfId="11664" xr:uid="{00000000-0005-0000-0000-000053270000}"/>
    <cellStyle name="Millares 7 2 7 3 2" xfId="34307" xr:uid="{00000000-0005-0000-0000-000054270000}"/>
    <cellStyle name="Millares 7 2 7 4" xfId="26866" xr:uid="{00000000-0005-0000-0000-000055270000}"/>
    <cellStyle name="Millares 7 2 8" xfId="488" xr:uid="{00000000-0005-0000-0000-000056270000}"/>
    <cellStyle name="Millares 7 2 8 2" xfId="15386" xr:uid="{00000000-0005-0000-0000-000057270000}"/>
    <cellStyle name="Millares 7 2 8 2 2" xfId="38029" xr:uid="{00000000-0005-0000-0000-000058270000}"/>
    <cellStyle name="Millares 7 2 8 3" xfId="23149" xr:uid="{00000000-0005-0000-0000-000059270000}"/>
    <cellStyle name="Millares 7 2 9" xfId="7946" xr:uid="{00000000-0005-0000-0000-00005A270000}"/>
    <cellStyle name="Millares 7 2 9 2" xfId="30589" xr:uid="{00000000-0005-0000-0000-00005B270000}"/>
    <cellStyle name="Millares 7 3" xfId="110" xr:uid="{00000000-0005-0000-0000-00005C270000}"/>
    <cellStyle name="Millares 7 3 2" xfId="192" xr:uid="{00000000-0005-0000-0000-00005D270000}"/>
    <cellStyle name="Millares 7 3 2 2" xfId="353" xr:uid="{00000000-0005-0000-0000-00005E270000}"/>
    <cellStyle name="Millares 7 3 2 2 2" xfId="2147" xr:uid="{00000000-0005-0000-0000-00005F270000}"/>
    <cellStyle name="Millares 7 3 2 2 2 2" xfId="3997" xr:uid="{00000000-0005-0000-0000-000060270000}"/>
    <cellStyle name="Millares 7 3 2 2 2 2 2" xfId="7718" xr:uid="{00000000-0005-0000-0000-000061270000}"/>
    <cellStyle name="Millares 7 3 2 2 2 2 2 2" xfId="22602" xr:uid="{00000000-0005-0000-0000-000062270000}"/>
    <cellStyle name="Millares 7 3 2 2 2 2 2 2 2" xfId="45245" xr:uid="{00000000-0005-0000-0000-000063270000}"/>
    <cellStyle name="Millares 7 3 2 2 2 2 2 3" xfId="15162" xr:uid="{00000000-0005-0000-0000-000064270000}"/>
    <cellStyle name="Millares 7 3 2 2 2 2 2 3 2" xfId="37805" xr:uid="{00000000-0005-0000-0000-000065270000}"/>
    <cellStyle name="Millares 7 3 2 2 2 2 2 4" xfId="30364" xr:uid="{00000000-0005-0000-0000-000066270000}"/>
    <cellStyle name="Millares 7 3 2 2 2 2 3" xfId="18884" xr:uid="{00000000-0005-0000-0000-000067270000}"/>
    <cellStyle name="Millares 7 3 2 2 2 2 3 2" xfId="41527" xr:uid="{00000000-0005-0000-0000-000068270000}"/>
    <cellStyle name="Millares 7 3 2 2 2 2 4" xfId="11444" xr:uid="{00000000-0005-0000-0000-000069270000}"/>
    <cellStyle name="Millares 7 3 2 2 2 2 4 2" xfId="34087" xr:uid="{00000000-0005-0000-0000-00006A270000}"/>
    <cellStyle name="Millares 7 3 2 2 2 2 5" xfId="26646" xr:uid="{00000000-0005-0000-0000-00006B270000}"/>
    <cellStyle name="Millares 7 3 2 2 2 3" xfId="5871" xr:uid="{00000000-0005-0000-0000-00006C270000}"/>
    <cellStyle name="Millares 7 3 2 2 2 3 2" xfId="20755" xr:uid="{00000000-0005-0000-0000-00006D270000}"/>
    <cellStyle name="Millares 7 3 2 2 2 3 2 2" xfId="43398" xr:uid="{00000000-0005-0000-0000-00006E270000}"/>
    <cellStyle name="Millares 7 3 2 2 2 3 3" xfId="13315" xr:uid="{00000000-0005-0000-0000-00006F270000}"/>
    <cellStyle name="Millares 7 3 2 2 2 3 3 2" xfId="35958" xr:uid="{00000000-0005-0000-0000-000070270000}"/>
    <cellStyle name="Millares 7 3 2 2 2 3 4" xfId="28517" xr:uid="{00000000-0005-0000-0000-000071270000}"/>
    <cellStyle name="Millares 7 3 2 2 2 4" xfId="17037" xr:uid="{00000000-0005-0000-0000-000072270000}"/>
    <cellStyle name="Millares 7 3 2 2 2 4 2" xfId="39680" xr:uid="{00000000-0005-0000-0000-000073270000}"/>
    <cellStyle name="Millares 7 3 2 2 2 5" xfId="9597" xr:uid="{00000000-0005-0000-0000-000074270000}"/>
    <cellStyle name="Millares 7 3 2 2 2 5 2" xfId="32240" xr:uid="{00000000-0005-0000-0000-000075270000}"/>
    <cellStyle name="Millares 7 3 2 2 2 6" xfId="24799" xr:uid="{00000000-0005-0000-0000-000076270000}"/>
    <cellStyle name="Millares 7 3 2 2 3" xfId="3072" xr:uid="{00000000-0005-0000-0000-000077270000}"/>
    <cellStyle name="Millares 7 3 2 2 3 2" xfId="6793" xr:uid="{00000000-0005-0000-0000-000078270000}"/>
    <cellStyle name="Millares 7 3 2 2 3 2 2" xfId="21677" xr:uid="{00000000-0005-0000-0000-000079270000}"/>
    <cellStyle name="Millares 7 3 2 2 3 2 2 2" xfId="44320" xr:uid="{00000000-0005-0000-0000-00007A270000}"/>
    <cellStyle name="Millares 7 3 2 2 3 2 3" xfId="14237" xr:uid="{00000000-0005-0000-0000-00007B270000}"/>
    <cellStyle name="Millares 7 3 2 2 3 2 3 2" xfId="36880" xr:uid="{00000000-0005-0000-0000-00007C270000}"/>
    <cellStyle name="Millares 7 3 2 2 3 2 4" xfId="29439" xr:uid="{00000000-0005-0000-0000-00007D270000}"/>
    <cellStyle name="Millares 7 3 2 2 3 3" xfId="17959" xr:uid="{00000000-0005-0000-0000-00007E270000}"/>
    <cellStyle name="Millares 7 3 2 2 3 3 2" xfId="40602" xr:uid="{00000000-0005-0000-0000-00007F270000}"/>
    <cellStyle name="Millares 7 3 2 2 3 4" xfId="10519" xr:uid="{00000000-0005-0000-0000-000080270000}"/>
    <cellStyle name="Millares 7 3 2 2 3 4 2" xfId="33162" xr:uid="{00000000-0005-0000-0000-000081270000}"/>
    <cellStyle name="Millares 7 3 2 2 3 5" xfId="25721" xr:uid="{00000000-0005-0000-0000-000082270000}"/>
    <cellStyle name="Millares 7 3 2 2 4" xfId="4946" xr:uid="{00000000-0005-0000-0000-000083270000}"/>
    <cellStyle name="Millares 7 3 2 2 4 2" xfId="19830" xr:uid="{00000000-0005-0000-0000-000084270000}"/>
    <cellStyle name="Millares 7 3 2 2 4 2 2" xfId="42473" xr:uid="{00000000-0005-0000-0000-000085270000}"/>
    <cellStyle name="Millares 7 3 2 2 4 3" xfId="12390" xr:uid="{00000000-0005-0000-0000-000086270000}"/>
    <cellStyle name="Millares 7 3 2 2 4 3 2" xfId="35033" xr:uid="{00000000-0005-0000-0000-000087270000}"/>
    <cellStyle name="Millares 7 3 2 2 4 4" xfId="27592" xr:uid="{00000000-0005-0000-0000-000088270000}"/>
    <cellStyle name="Millares 7 3 2 2 5" xfId="1219" xr:uid="{00000000-0005-0000-0000-000089270000}"/>
    <cellStyle name="Millares 7 3 2 2 5 2" xfId="16112" xr:uid="{00000000-0005-0000-0000-00008A270000}"/>
    <cellStyle name="Millares 7 3 2 2 5 2 2" xfId="38755" xr:uid="{00000000-0005-0000-0000-00008B270000}"/>
    <cellStyle name="Millares 7 3 2 2 5 3" xfId="23874" xr:uid="{00000000-0005-0000-0000-00008C270000}"/>
    <cellStyle name="Millares 7 3 2 2 6" xfId="8672" xr:uid="{00000000-0005-0000-0000-00008D270000}"/>
    <cellStyle name="Millares 7 3 2 2 6 2" xfId="31315" xr:uid="{00000000-0005-0000-0000-00008E270000}"/>
    <cellStyle name="Millares 7 3 2 2 7" xfId="23051" xr:uid="{00000000-0005-0000-0000-00008F270000}"/>
    <cellStyle name="Millares 7 3 2 3" xfId="1685" xr:uid="{00000000-0005-0000-0000-000090270000}"/>
    <cellStyle name="Millares 7 3 2 3 2" xfId="3535" xr:uid="{00000000-0005-0000-0000-000091270000}"/>
    <cellStyle name="Millares 7 3 2 3 2 2" xfId="7256" xr:uid="{00000000-0005-0000-0000-000092270000}"/>
    <cellStyle name="Millares 7 3 2 3 2 2 2" xfId="22140" xr:uid="{00000000-0005-0000-0000-000093270000}"/>
    <cellStyle name="Millares 7 3 2 3 2 2 2 2" xfId="44783" xr:uid="{00000000-0005-0000-0000-000094270000}"/>
    <cellStyle name="Millares 7 3 2 3 2 2 3" xfId="14700" xr:uid="{00000000-0005-0000-0000-000095270000}"/>
    <cellStyle name="Millares 7 3 2 3 2 2 3 2" xfId="37343" xr:uid="{00000000-0005-0000-0000-000096270000}"/>
    <cellStyle name="Millares 7 3 2 3 2 2 4" xfId="29902" xr:uid="{00000000-0005-0000-0000-000097270000}"/>
    <cellStyle name="Millares 7 3 2 3 2 3" xfId="18422" xr:uid="{00000000-0005-0000-0000-000098270000}"/>
    <cellStyle name="Millares 7 3 2 3 2 3 2" xfId="41065" xr:uid="{00000000-0005-0000-0000-000099270000}"/>
    <cellStyle name="Millares 7 3 2 3 2 4" xfId="10982" xr:uid="{00000000-0005-0000-0000-00009A270000}"/>
    <cellStyle name="Millares 7 3 2 3 2 4 2" xfId="33625" xr:uid="{00000000-0005-0000-0000-00009B270000}"/>
    <cellStyle name="Millares 7 3 2 3 2 5" xfId="26184" xr:uid="{00000000-0005-0000-0000-00009C270000}"/>
    <cellStyle name="Millares 7 3 2 3 3" xfId="5409" xr:uid="{00000000-0005-0000-0000-00009D270000}"/>
    <cellStyle name="Millares 7 3 2 3 3 2" xfId="20293" xr:uid="{00000000-0005-0000-0000-00009E270000}"/>
    <cellStyle name="Millares 7 3 2 3 3 2 2" xfId="42936" xr:uid="{00000000-0005-0000-0000-00009F270000}"/>
    <cellStyle name="Millares 7 3 2 3 3 3" xfId="12853" xr:uid="{00000000-0005-0000-0000-0000A0270000}"/>
    <cellStyle name="Millares 7 3 2 3 3 3 2" xfId="35496" xr:uid="{00000000-0005-0000-0000-0000A1270000}"/>
    <cellStyle name="Millares 7 3 2 3 3 4" xfId="28055" xr:uid="{00000000-0005-0000-0000-0000A2270000}"/>
    <cellStyle name="Millares 7 3 2 3 4" xfId="16575" xr:uid="{00000000-0005-0000-0000-0000A3270000}"/>
    <cellStyle name="Millares 7 3 2 3 4 2" xfId="39218" xr:uid="{00000000-0005-0000-0000-0000A4270000}"/>
    <cellStyle name="Millares 7 3 2 3 5" xfId="9135" xr:uid="{00000000-0005-0000-0000-0000A5270000}"/>
    <cellStyle name="Millares 7 3 2 3 5 2" xfId="31778" xr:uid="{00000000-0005-0000-0000-0000A6270000}"/>
    <cellStyle name="Millares 7 3 2 3 6" xfId="24337" xr:uid="{00000000-0005-0000-0000-0000A7270000}"/>
    <cellStyle name="Millares 7 3 2 4" xfId="2610" xr:uid="{00000000-0005-0000-0000-0000A8270000}"/>
    <cellStyle name="Millares 7 3 2 4 2" xfId="6331" xr:uid="{00000000-0005-0000-0000-0000A9270000}"/>
    <cellStyle name="Millares 7 3 2 4 2 2" xfId="21215" xr:uid="{00000000-0005-0000-0000-0000AA270000}"/>
    <cellStyle name="Millares 7 3 2 4 2 2 2" xfId="43858" xr:uid="{00000000-0005-0000-0000-0000AB270000}"/>
    <cellStyle name="Millares 7 3 2 4 2 3" xfId="13775" xr:uid="{00000000-0005-0000-0000-0000AC270000}"/>
    <cellStyle name="Millares 7 3 2 4 2 3 2" xfId="36418" xr:uid="{00000000-0005-0000-0000-0000AD270000}"/>
    <cellStyle name="Millares 7 3 2 4 2 4" xfId="28977" xr:uid="{00000000-0005-0000-0000-0000AE270000}"/>
    <cellStyle name="Millares 7 3 2 4 3" xfId="17497" xr:uid="{00000000-0005-0000-0000-0000AF270000}"/>
    <cellStyle name="Millares 7 3 2 4 3 2" xfId="40140" xr:uid="{00000000-0005-0000-0000-0000B0270000}"/>
    <cellStyle name="Millares 7 3 2 4 4" xfId="10057" xr:uid="{00000000-0005-0000-0000-0000B1270000}"/>
    <cellStyle name="Millares 7 3 2 4 4 2" xfId="32700" xr:uid="{00000000-0005-0000-0000-0000B2270000}"/>
    <cellStyle name="Millares 7 3 2 4 5" xfId="25259" xr:uid="{00000000-0005-0000-0000-0000B3270000}"/>
    <cellStyle name="Millares 7 3 2 5" xfId="4484" xr:uid="{00000000-0005-0000-0000-0000B4270000}"/>
    <cellStyle name="Millares 7 3 2 5 2" xfId="19368" xr:uid="{00000000-0005-0000-0000-0000B5270000}"/>
    <cellStyle name="Millares 7 3 2 5 2 2" xfId="42011" xr:uid="{00000000-0005-0000-0000-0000B6270000}"/>
    <cellStyle name="Millares 7 3 2 5 3" xfId="11928" xr:uid="{00000000-0005-0000-0000-0000B7270000}"/>
    <cellStyle name="Millares 7 3 2 5 3 2" xfId="34571" xr:uid="{00000000-0005-0000-0000-0000B8270000}"/>
    <cellStyle name="Millares 7 3 2 5 4" xfId="27130" xr:uid="{00000000-0005-0000-0000-0000B9270000}"/>
    <cellStyle name="Millares 7 3 2 6" xfId="754" xr:uid="{00000000-0005-0000-0000-0000BA270000}"/>
    <cellStyle name="Millares 7 3 2 6 2" xfId="15650" xr:uid="{00000000-0005-0000-0000-0000BB270000}"/>
    <cellStyle name="Millares 7 3 2 6 2 2" xfId="38293" xr:uid="{00000000-0005-0000-0000-0000BC270000}"/>
    <cellStyle name="Millares 7 3 2 6 3" xfId="23412" xr:uid="{00000000-0005-0000-0000-0000BD270000}"/>
    <cellStyle name="Millares 7 3 2 7" xfId="8210" xr:uid="{00000000-0005-0000-0000-0000BE270000}"/>
    <cellStyle name="Millares 7 3 2 7 2" xfId="30853" xr:uid="{00000000-0005-0000-0000-0000BF270000}"/>
    <cellStyle name="Millares 7 3 2 8" xfId="22895" xr:uid="{00000000-0005-0000-0000-0000C0270000}"/>
    <cellStyle name="Millares 7 3 3" xfId="275" xr:uid="{00000000-0005-0000-0000-0000C1270000}"/>
    <cellStyle name="Millares 7 3 3 2" xfId="1936" xr:uid="{00000000-0005-0000-0000-0000C2270000}"/>
    <cellStyle name="Millares 7 3 3 2 2" xfId="3786" xr:uid="{00000000-0005-0000-0000-0000C3270000}"/>
    <cellStyle name="Millares 7 3 3 2 2 2" xfId="7507" xr:uid="{00000000-0005-0000-0000-0000C4270000}"/>
    <cellStyle name="Millares 7 3 3 2 2 2 2" xfId="22391" xr:uid="{00000000-0005-0000-0000-0000C5270000}"/>
    <cellStyle name="Millares 7 3 3 2 2 2 2 2" xfId="45034" xr:uid="{00000000-0005-0000-0000-0000C6270000}"/>
    <cellStyle name="Millares 7 3 3 2 2 2 3" xfId="14951" xr:uid="{00000000-0005-0000-0000-0000C7270000}"/>
    <cellStyle name="Millares 7 3 3 2 2 2 3 2" xfId="37594" xr:uid="{00000000-0005-0000-0000-0000C8270000}"/>
    <cellStyle name="Millares 7 3 3 2 2 2 4" xfId="30153" xr:uid="{00000000-0005-0000-0000-0000C9270000}"/>
    <cellStyle name="Millares 7 3 3 2 2 3" xfId="18673" xr:uid="{00000000-0005-0000-0000-0000CA270000}"/>
    <cellStyle name="Millares 7 3 3 2 2 3 2" xfId="41316" xr:uid="{00000000-0005-0000-0000-0000CB270000}"/>
    <cellStyle name="Millares 7 3 3 2 2 4" xfId="11233" xr:uid="{00000000-0005-0000-0000-0000CC270000}"/>
    <cellStyle name="Millares 7 3 3 2 2 4 2" xfId="33876" xr:uid="{00000000-0005-0000-0000-0000CD270000}"/>
    <cellStyle name="Millares 7 3 3 2 2 5" xfId="26435" xr:uid="{00000000-0005-0000-0000-0000CE270000}"/>
    <cellStyle name="Millares 7 3 3 2 3" xfId="5660" xr:uid="{00000000-0005-0000-0000-0000CF270000}"/>
    <cellStyle name="Millares 7 3 3 2 3 2" xfId="20544" xr:uid="{00000000-0005-0000-0000-0000D0270000}"/>
    <cellStyle name="Millares 7 3 3 2 3 2 2" xfId="43187" xr:uid="{00000000-0005-0000-0000-0000D1270000}"/>
    <cellStyle name="Millares 7 3 3 2 3 3" xfId="13104" xr:uid="{00000000-0005-0000-0000-0000D2270000}"/>
    <cellStyle name="Millares 7 3 3 2 3 3 2" xfId="35747" xr:uid="{00000000-0005-0000-0000-0000D3270000}"/>
    <cellStyle name="Millares 7 3 3 2 3 4" xfId="28306" xr:uid="{00000000-0005-0000-0000-0000D4270000}"/>
    <cellStyle name="Millares 7 3 3 2 4" xfId="16826" xr:uid="{00000000-0005-0000-0000-0000D5270000}"/>
    <cellStyle name="Millares 7 3 3 2 4 2" xfId="39469" xr:uid="{00000000-0005-0000-0000-0000D6270000}"/>
    <cellStyle name="Millares 7 3 3 2 5" xfId="9386" xr:uid="{00000000-0005-0000-0000-0000D7270000}"/>
    <cellStyle name="Millares 7 3 3 2 5 2" xfId="32029" xr:uid="{00000000-0005-0000-0000-0000D8270000}"/>
    <cellStyle name="Millares 7 3 3 2 6" xfId="24588" xr:uid="{00000000-0005-0000-0000-0000D9270000}"/>
    <cellStyle name="Millares 7 3 3 3" xfId="2861" xr:uid="{00000000-0005-0000-0000-0000DA270000}"/>
    <cellStyle name="Millares 7 3 3 3 2" xfId="6582" xr:uid="{00000000-0005-0000-0000-0000DB270000}"/>
    <cellStyle name="Millares 7 3 3 3 2 2" xfId="21466" xr:uid="{00000000-0005-0000-0000-0000DC270000}"/>
    <cellStyle name="Millares 7 3 3 3 2 2 2" xfId="44109" xr:uid="{00000000-0005-0000-0000-0000DD270000}"/>
    <cellStyle name="Millares 7 3 3 3 2 3" xfId="14026" xr:uid="{00000000-0005-0000-0000-0000DE270000}"/>
    <cellStyle name="Millares 7 3 3 3 2 3 2" xfId="36669" xr:uid="{00000000-0005-0000-0000-0000DF270000}"/>
    <cellStyle name="Millares 7 3 3 3 2 4" xfId="29228" xr:uid="{00000000-0005-0000-0000-0000E0270000}"/>
    <cellStyle name="Millares 7 3 3 3 3" xfId="17748" xr:uid="{00000000-0005-0000-0000-0000E1270000}"/>
    <cellStyle name="Millares 7 3 3 3 3 2" xfId="40391" xr:uid="{00000000-0005-0000-0000-0000E2270000}"/>
    <cellStyle name="Millares 7 3 3 3 4" xfId="10308" xr:uid="{00000000-0005-0000-0000-0000E3270000}"/>
    <cellStyle name="Millares 7 3 3 3 4 2" xfId="32951" xr:uid="{00000000-0005-0000-0000-0000E4270000}"/>
    <cellStyle name="Millares 7 3 3 3 5" xfId="25510" xr:uid="{00000000-0005-0000-0000-0000E5270000}"/>
    <cellStyle name="Millares 7 3 3 4" xfId="4735" xr:uid="{00000000-0005-0000-0000-0000E6270000}"/>
    <cellStyle name="Millares 7 3 3 4 2" xfId="19619" xr:uid="{00000000-0005-0000-0000-0000E7270000}"/>
    <cellStyle name="Millares 7 3 3 4 2 2" xfId="42262" xr:uid="{00000000-0005-0000-0000-0000E8270000}"/>
    <cellStyle name="Millares 7 3 3 4 3" xfId="12179" xr:uid="{00000000-0005-0000-0000-0000E9270000}"/>
    <cellStyle name="Millares 7 3 3 4 3 2" xfId="34822" xr:uid="{00000000-0005-0000-0000-0000EA270000}"/>
    <cellStyle name="Millares 7 3 3 4 4" xfId="27381" xr:uid="{00000000-0005-0000-0000-0000EB270000}"/>
    <cellStyle name="Millares 7 3 3 5" xfId="1008" xr:uid="{00000000-0005-0000-0000-0000EC270000}"/>
    <cellStyle name="Millares 7 3 3 5 2" xfId="15901" xr:uid="{00000000-0005-0000-0000-0000ED270000}"/>
    <cellStyle name="Millares 7 3 3 5 2 2" xfId="38544" xr:uid="{00000000-0005-0000-0000-0000EE270000}"/>
    <cellStyle name="Millares 7 3 3 5 3" xfId="23663" xr:uid="{00000000-0005-0000-0000-0000EF270000}"/>
    <cellStyle name="Millares 7 3 3 6" xfId="8461" xr:uid="{00000000-0005-0000-0000-0000F0270000}"/>
    <cellStyle name="Millares 7 3 3 6 2" xfId="31104" xr:uid="{00000000-0005-0000-0000-0000F1270000}"/>
    <cellStyle name="Millares 7 3 3 7" xfId="22973" xr:uid="{00000000-0005-0000-0000-0000F2270000}"/>
    <cellStyle name="Millares 7 3 4" xfId="1474" xr:uid="{00000000-0005-0000-0000-0000F3270000}"/>
    <cellStyle name="Millares 7 3 4 2" xfId="3324" xr:uid="{00000000-0005-0000-0000-0000F4270000}"/>
    <cellStyle name="Millares 7 3 4 2 2" xfId="7045" xr:uid="{00000000-0005-0000-0000-0000F5270000}"/>
    <cellStyle name="Millares 7 3 4 2 2 2" xfId="21929" xr:uid="{00000000-0005-0000-0000-0000F6270000}"/>
    <cellStyle name="Millares 7 3 4 2 2 2 2" xfId="44572" xr:uid="{00000000-0005-0000-0000-0000F7270000}"/>
    <cellStyle name="Millares 7 3 4 2 2 3" xfId="14489" xr:uid="{00000000-0005-0000-0000-0000F8270000}"/>
    <cellStyle name="Millares 7 3 4 2 2 3 2" xfId="37132" xr:uid="{00000000-0005-0000-0000-0000F9270000}"/>
    <cellStyle name="Millares 7 3 4 2 2 4" xfId="29691" xr:uid="{00000000-0005-0000-0000-0000FA270000}"/>
    <cellStyle name="Millares 7 3 4 2 3" xfId="18211" xr:uid="{00000000-0005-0000-0000-0000FB270000}"/>
    <cellStyle name="Millares 7 3 4 2 3 2" xfId="40854" xr:uid="{00000000-0005-0000-0000-0000FC270000}"/>
    <cellStyle name="Millares 7 3 4 2 4" xfId="10771" xr:uid="{00000000-0005-0000-0000-0000FD270000}"/>
    <cellStyle name="Millares 7 3 4 2 4 2" xfId="33414" xr:uid="{00000000-0005-0000-0000-0000FE270000}"/>
    <cellStyle name="Millares 7 3 4 2 5" xfId="25973" xr:uid="{00000000-0005-0000-0000-0000FF270000}"/>
    <cellStyle name="Millares 7 3 4 3" xfId="5198" xr:uid="{00000000-0005-0000-0000-000000280000}"/>
    <cellStyle name="Millares 7 3 4 3 2" xfId="20082" xr:uid="{00000000-0005-0000-0000-000001280000}"/>
    <cellStyle name="Millares 7 3 4 3 2 2" xfId="42725" xr:uid="{00000000-0005-0000-0000-000002280000}"/>
    <cellStyle name="Millares 7 3 4 3 3" xfId="12642" xr:uid="{00000000-0005-0000-0000-000003280000}"/>
    <cellStyle name="Millares 7 3 4 3 3 2" xfId="35285" xr:uid="{00000000-0005-0000-0000-000004280000}"/>
    <cellStyle name="Millares 7 3 4 3 4" xfId="27844" xr:uid="{00000000-0005-0000-0000-000005280000}"/>
    <cellStyle name="Millares 7 3 4 4" xfId="16364" xr:uid="{00000000-0005-0000-0000-000006280000}"/>
    <cellStyle name="Millares 7 3 4 4 2" xfId="39007" xr:uid="{00000000-0005-0000-0000-000007280000}"/>
    <cellStyle name="Millares 7 3 4 5" xfId="8924" xr:uid="{00000000-0005-0000-0000-000008280000}"/>
    <cellStyle name="Millares 7 3 4 5 2" xfId="31567" xr:uid="{00000000-0005-0000-0000-000009280000}"/>
    <cellStyle name="Millares 7 3 4 6" xfId="24126" xr:uid="{00000000-0005-0000-0000-00000A280000}"/>
    <cellStyle name="Millares 7 3 5" xfId="2399" xr:uid="{00000000-0005-0000-0000-00000B280000}"/>
    <cellStyle name="Millares 7 3 5 2" xfId="6120" xr:uid="{00000000-0005-0000-0000-00000C280000}"/>
    <cellStyle name="Millares 7 3 5 2 2" xfId="21004" xr:uid="{00000000-0005-0000-0000-00000D280000}"/>
    <cellStyle name="Millares 7 3 5 2 2 2" xfId="43647" xr:uid="{00000000-0005-0000-0000-00000E280000}"/>
    <cellStyle name="Millares 7 3 5 2 3" xfId="13564" xr:uid="{00000000-0005-0000-0000-00000F280000}"/>
    <cellStyle name="Millares 7 3 5 2 3 2" xfId="36207" xr:uid="{00000000-0005-0000-0000-000010280000}"/>
    <cellStyle name="Millares 7 3 5 2 4" xfId="28766" xr:uid="{00000000-0005-0000-0000-000011280000}"/>
    <cellStyle name="Millares 7 3 5 3" xfId="17286" xr:uid="{00000000-0005-0000-0000-000012280000}"/>
    <cellStyle name="Millares 7 3 5 3 2" xfId="39929" xr:uid="{00000000-0005-0000-0000-000013280000}"/>
    <cellStyle name="Millares 7 3 5 4" xfId="9846" xr:uid="{00000000-0005-0000-0000-000014280000}"/>
    <cellStyle name="Millares 7 3 5 4 2" xfId="32489" xr:uid="{00000000-0005-0000-0000-000015280000}"/>
    <cellStyle name="Millares 7 3 5 5" xfId="25048" xr:uid="{00000000-0005-0000-0000-000016280000}"/>
    <cellStyle name="Millares 7 3 6" xfId="4273" xr:uid="{00000000-0005-0000-0000-000017280000}"/>
    <cellStyle name="Millares 7 3 6 2" xfId="19157" xr:uid="{00000000-0005-0000-0000-000018280000}"/>
    <cellStyle name="Millares 7 3 6 2 2" xfId="41800" xr:uid="{00000000-0005-0000-0000-000019280000}"/>
    <cellStyle name="Millares 7 3 6 3" xfId="11717" xr:uid="{00000000-0005-0000-0000-00001A280000}"/>
    <cellStyle name="Millares 7 3 6 3 2" xfId="34360" xr:uid="{00000000-0005-0000-0000-00001B280000}"/>
    <cellStyle name="Millares 7 3 6 4" xfId="26919" xr:uid="{00000000-0005-0000-0000-00001C280000}"/>
    <cellStyle name="Millares 7 3 7" xfId="542" xr:uid="{00000000-0005-0000-0000-00001D280000}"/>
    <cellStyle name="Millares 7 3 7 2" xfId="15439" xr:uid="{00000000-0005-0000-0000-00001E280000}"/>
    <cellStyle name="Millares 7 3 7 2 2" xfId="38082" xr:uid="{00000000-0005-0000-0000-00001F280000}"/>
    <cellStyle name="Millares 7 3 7 3" xfId="23202" xr:uid="{00000000-0005-0000-0000-000020280000}"/>
    <cellStyle name="Millares 7 3 8" xfId="7999" xr:uid="{00000000-0005-0000-0000-000021280000}"/>
    <cellStyle name="Millares 7 3 8 2" xfId="30642" xr:uid="{00000000-0005-0000-0000-000022280000}"/>
    <cellStyle name="Millares 7 3 9" xfId="22817" xr:uid="{00000000-0005-0000-0000-000023280000}"/>
    <cellStyle name="Millares 7 4" xfId="152" xr:uid="{00000000-0005-0000-0000-000024280000}"/>
    <cellStyle name="Millares 7 4 2" xfId="314" xr:uid="{00000000-0005-0000-0000-000025280000}"/>
    <cellStyle name="Millares 7 4 2 2" xfId="2042" xr:uid="{00000000-0005-0000-0000-000026280000}"/>
    <cellStyle name="Millares 7 4 2 2 2" xfId="3892" xr:uid="{00000000-0005-0000-0000-000027280000}"/>
    <cellStyle name="Millares 7 4 2 2 2 2" xfId="7613" xr:uid="{00000000-0005-0000-0000-000028280000}"/>
    <cellStyle name="Millares 7 4 2 2 2 2 2" xfId="22497" xr:uid="{00000000-0005-0000-0000-000029280000}"/>
    <cellStyle name="Millares 7 4 2 2 2 2 2 2" xfId="45140" xr:uid="{00000000-0005-0000-0000-00002A280000}"/>
    <cellStyle name="Millares 7 4 2 2 2 2 3" xfId="15057" xr:uid="{00000000-0005-0000-0000-00002B280000}"/>
    <cellStyle name="Millares 7 4 2 2 2 2 3 2" xfId="37700" xr:uid="{00000000-0005-0000-0000-00002C280000}"/>
    <cellStyle name="Millares 7 4 2 2 2 2 4" xfId="30259" xr:uid="{00000000-0005-0000-0000-00002D280000}"/>
    <cellStyle name="Millares 7 4 2 2 2 3" xfId="18779" xr:uid="{00000000-0005-0000-0000-00002E280000}"/>
    <cellStyle name="Millares 7 4 2 2 2 3 2" xfId="41422" xr:uid="{00000000-0005-0000-0000-00002F280000}"/>
    <cellStyle name="Millares 7 4 2 2 2 4" xfId="11339" xr:uid="{00000000-0005-0000-0000-000030280000}"/>
    <cellStyle name="Millares 7 4 2 2 2 4 2" xfId="33982" xr:uid="{00000000-0005-0000-0000-000031280000}"/>
    <cellStyle name="Millares 7 4 2 2 2 5" xfId="26541" xr:uid="{00000000-0005-0000-0000-000032280000}"/>
    <cellStyle name="Millares 7 4 2 2 3" xfId="5766" xr:uid="{00000000-0005-0000-0000-000033280000}"/>
    <cellStyle name="Millares 7 4 2 2 3 2" xfId="20650" xr:uid="{00000000-0005-0000-0000-000034280000}"/>
    <cellStyle name="Millares 7 4 2 2 3 2 2" xfId="43293" xr:uid="{00000000-0005-0000-0000-000035280000}"/>
    <cellStyle name="Millares 7 4 2 2 3 3" xfId="13210" xr:uid="{00000000-0005-0000-0000-000036280000}"/>
    <cellStyle name="Millares 7 4 2 2 3 3 2" xfId="35853" xr:uid="{00000000-0005-0000-0000-000037280000}"/>
    <cellStyle name="Millares 7 4 2 2 3 4" xfId="28412" xr:uid="{00000000-0005-0000-0000-000038280000}"/>
    <cellStyle name="Millares 7 4 2 2 4" xfId="16932" xr:uid="{00000000-0005-0000-0000-000039280000}"/>
    <cellStyle name="Millares 7 4 2 2 4 2" xfId="39575" xr:uid="{00000000-0005-0000-0000-00003A280000}"/>
    <cellStyle name="Millares 7 4 2 2 5" xfId="9492" xr:uid="{00000000-0005-0000-0000-00003B280000}"/>
    <cellStyle name="Millares 7 4 2 2 5 2" xfId="32135" xr:uid="{00000000-0005-0000-0000-00003C280000}"/>
    <cellStyle name="Millares 7 4 2 2 6" xfId="24694" xr:uid="{00000000-0005-0000-0000-00003D280000}"/>
    <cellStyle name="Millares 7 4 2 3" xfId="2967" xr:uid="{00000000-0005-0000-0000-00003E280000}"/>
    <cellStyle name="Millares 7 4 2 3 2" xfId="6688" xr:uid="{00000000-0005-0000-0000-00003F280000}"/>
    <cellStyle name="Millares 7 4 2 3 2 2" xfId="21572" xr:uid="{00000000-0005-0000-0000-000040280000}"/>
    <cellStyle name="Millares 7 4 2 3 2 2 2" xfId="44215" xr:uid="{00000000-0005-0000-0000-000041280000}"/>
    <cellStyle name="Millares 7 4 2 3 2 3" xfId="14132" xr:uid="{00000000-0005-0000-0000-000042280000}"/>
    <cellStyle name="Millares 7 4 2 3 2 3 2" xfId="36775" xr:uid="{00000000-0005-0000-0000-000043280000}"/>
    <cellStyle name="Millares 7 4 2 3 2 4" xfId="29334" xr:uid="{00000000-0005-0000-0000-000044280000}"/>
    <cellStyle name="Millares 7 4 2 3 3" xfId="17854" xr:uid="{00000000-0005-0000-0000-000045280000}"/>
    <cellStyle name="Millares 7 4 2 3 3 2" xfId="40497" xr:uid="{00000000-0005-0000-0000-000046280000}"/>
    <cellStyle name="Millares 7 4 2 3 4" xfId="10414" xr:uid="{00000000-0005-0000-0000-000047280000}"/>
    <cellStyle name="Millares 7 4 2 3 4 2" xfId="33057" xr:uid="{00000000-0005-0000-0000-000048280000}"/>
    <cellStyle name="Millares 7 4 2 3 5" xfId="25616" xr:uid="{00000000-0005-0000-0000-000049280000}"/>
    <cellStyle name="Millares 7 4 2 4" xfId="4841" xr:uid="{00000000-0005-0000-0000-00004A280000}"/>
    <cellStyle name="Millares 7 4 2 4 2" xfId="19725" xr:uid="{00000000-0005-0000-0000-00004B280000}"/>
    <cellStyle name="Millares 7 4 2 4 2 2" xfId="42368" xr:uid="{00000000-0005-0000-0000-00004C280000}"/>
    <cellStyle name="Millares 7 4 2 4 3" xfId="12285" xr:uid="{00000000-0005-0000-0000-00004D280000}"/>
    <cellStyle name="Millares 7 4 2 4 3 2" xfId="34928" xr:uid="{00000000-0005-0000-0000-00004E280000}"/>
    <cellStyle name="Millares 7 4 2 4 4" xfId="27487" xr:uid="{00000000-0005-0000-0000-00004F280000}"/>
    <cellStyle name="Millares 7 4 2 5" xfId="1114" xr:uid="{00000000-0005-0000-0000-000050280000}"/>
    <cellStyle name="Millares 7 4 2 5 2" xfId="16007" xr:uid="{00000000-0005-0000-0000-000051280000}"/>
    <cellStyle name="Millares 7 4 2 5 2 2" xfId="38650" xr:uid="{00000000-0005-0000-0000-000052280000}"/>
    <cellStyle name="Millares 7 4 2 5 3" xfId="23769" xr:uid="{00000000-0005-0000-0000-000053280000}"/>
    <cellStyle name="Millares 7 4 2 6" xfId="8567" xr:uid="{00000000-0005-0000-0000-000054280000}"/>
    <cellStyle name="Millares 7 4 2 6 2" xfId="31210" xr:uid="{00000000-0005-0000-0000-000055280000}"/>
    <cellStyle name="Millares 7 4 2 7" xfId="23012" xr:uid="{00000000-0005-0000-0000-000056280000}"/>
    <cellStyle name="Millares 7 4 3" xfId="1580" xr:uid="{00000000-0005-0000-0000-000057280000}"/>
    <cellStyle name="Millares 7 4 3 2" xfId="3430" xr:uid="{00000000-0005-0000-0000-000058280000}"/>
    <cellStyle name="Millares 7 4 3 2 2" xfId="7151" xr:uid="{00000000-0005-0000-0000-000059280000}"/>
    <cellStyle name="Millares 7 4 3 2 2 2" xfId="22035" xr:uid="{00000000-0005-0000-0000-00005A280000}"/>
    <cellStyle name="Millares 7 4 3 2 2 2 2" xfId="44678" xr:uid="{00000000-0005-0000-0000-00005B280000}"/>
    <cellStyle name="Millares 7 4 3 2 2 3" xfId="14595" xr:uid="{00000000-0005-0000-0000-00005C280000}"/>
    <cellStyle name="Millares 7 4 3 2 2 3 2" xfId="37238" xr:uid="{00000000-0005-0000-0000-00005D280000}"/>
    <cellStyle name="Millares 7 4 3 2 2 4" xfId="29797" xr:uid="{00000000-0005-0000-0000-00005E280000}"/>
    <cellStyle name="Millares 7 4 3 2 3" xfId="18317" xr:uid="{00000000-0005-0000-0000-00005F280000}"/>
    <cellStyle name="Millares 7 4 3 2 3 2" xfId="40960" xr:uid="{00000000-0005-0000-0000-000060280000}"/>
    <cellStyle name="Millares 7 4 3 2 4" xfId="10877" xr:uid="{00000000-0005-0000-0000-000061280000}"/>
    <cellStyle name="Millares 7 4 3 2 4 2" xfId="33520" xr:uid="{00000000-0005-0000-0000-000062280000}"/>
    <cellStyle name="Millares 7 4 3 2 5" xfId="26079" xr:uid="{00000000-0005-0000-0000-000063280000}"/>
    <cellStyle name="Millares 7 4 3 3" xfId="5304" xr:uid="{00000000-0005-0000-0000-000064280000}"/>
    <cellStyle name="Millares 7 4 3 3 2" xfId="20188" xr:uid="{00000000-0005-0000-0000-000065280000}"/>
    <cellStyle name="Millares 7 4 3 3 2 2" xfId="42831" xr:uid="{00000000-0005-0000-0000-000066280000}"/>
    <cellStyle name="Millares 7 4 3 3 3" xfId="12748" xr:uid="{00000000-0005-0000-0000-000067280000}"/>
    <cellStyle name="Millares 7 4 3 3 3 2" xfId="35391" xr:uid="{00000000-0005-0000-0000-000068280000}"/>
    <cellStyle name="Millares 7 4 3 3 4" xfId="27950" xr:uid="{00000000-0005-0000-0000-000069280000}"/>
    <cellStyle name="Millares 7 4 3 4" xfId="16470" xr:uid="{00000000-0005-0000-0000-00006A280000}"/>
    <cellStyle name="Millares 7 4 3 4 2" xfId="39113" xr:uid="{00000000-0005-0000-0000-00006B280000}"/>
    <cellStyle name="Millares 7 4 3 5" xfId="9030" xr:uid="{00000000-0005-0000-0000-00006C280000}"/>
    <cellStyle name="Millares 7 4 3 5 2" xfId="31673" xr:uid="{00000000-0005-0000-0000-00006D280000}"/>
    <cellStyle name="Millares 7 4 3 6" xfId="24232" xr:uid="{00000000-0005-0000-0000-00006E280000}"/>
    <cellStyle name="Millares 7 4 4" xfId="2505" xr:uid="{00000000-0005-0000-0000-00006F280000}"/>
    <cellStyle name="Millares 7 4 4 2" xfId="6226" xr:uid="{00000000-0005-0000-0000-000070280000}"/>
    <cellStyle name="Millares 7 4 4 2 2" xfId="21110" xr:uid="{00000000-0005-0000-0000-000071280000}"/>
    <cellStyle name="Millares 7 4 4 2 2 2" xfId="43753" xr:uid="{00000000-0005-0000-0000-000072280000}"/>
    <cellStyle name="Millares 7 4 4 2 3" xfId="13670" xr:uid="{00000000-0005-0000-0000-000073280000}"/>
    <cellStyle name="Millares 7 4 4 2 3 2" xfId="36313" xr:uid="{00000000-0005-0000-0000-000074280000}"/>
    <cellStyle name="Millares 7 4 4 2 4" xfId="28872" xr:uid="{00000000-0005-0000-0000-000075280000}"/>
    <cellStyle name="Millares 7 4 4 3" xfId="17392" xr:uid="{00000000-0005-0000-0000-000076280000}"/>
    <cellStyle name="Millares 7 4 4 3 2" xfId="40035" xr:uid="{00000000-0005-0000-0000-000077280000}"/>
    <cellStyle name="Millares 7 4 4 4" xfId="9952" xr:uid="{00000000-0005-0000-0000-000078280000}"/>
    <cellStyle name="Millares 7 4 4 4 2" xfId="32595" xr:uid="{00000000-0005-0000-0000-000079280000}"/>
    <cellStyle name="Millares 7 4 4 5" xfId="25154" xr:uid="{00000000-0005-0000-0000-00007A280000}"/>
    <cellStyle name="Millares 7 4 5" xfId="4379" xr:uid="{00000000-0005-0000-0000-00007B280000}"/>
    <cellStyle name="Millares 7 4 5 2" xfId="19263" xr:uid="{00000000-0005-0000-0000-00007C280000}"/>
    <cellStyle name="Millares 7 4 5 2 2" xfId="41906" xr:uid="{00000000-0005-0000-0000-00007D280000}"/>
    <cellStyle name="Millares 7 4 5 3" xfId="11823" xr:uid="{00000000-0005-0000-0000-00007E280000}"/>
    <cellStyle name="Millares 7 4 5 3 2" xfId="34466" xr:uid="{00000000-0005-0000-0000-00007F280000}"/>
    <cellStyle name="Millares 7 4 5 4" xfId="27025" xr:uid="{00000000-0005-0000-0000-000080280000}"/>
    <cellStyle name="Millares 7 4 6" xfId="649" xr:uid="{00000000-0005-0000-0000-000081280000}"/>
    <cellStyle name="Millares 7 4 6 2" xfId="15545" xr:uid="{00000000-0005-0000-0000-000082280000}"/>
    <cellStyle name="Millares 7 4 6 2 2" xfId="38188" xr:uid="{00000000-0005-0000-0000-000083280000}"/>
    <cellStyle name="Millares 7 4 6 3" xfId="23307" xr:uid="{00000000-0005-0000-0000-000084280000}"/>
    <cellStyle name="Millares 7 4 7" xfId="8105" xr:uid="{00000000-0005-0000-0000-000085280000}"/>
    <cellStyle name="Millares 7 4 7 2" xfId="30748" xr:uid="{00000000-0005-0000-0000-000086280000}"/>
    <cellStyle name="Millares 7 4 8" xfId="22856" xr:uid="{00000000-0005-0000-0000-000087280000}"/>
    <cellStyle name="Millares 7 5" xfId="235" xr:uid="{00000000-0005-0000-0000-000088280000}"/>
    <cellStyle name="Millares 7 5 2" xfId="1831" xr:uid="{00000000-0005-0000-0000-000089280000}"/>
    <cellStyle name="Millares 7 5 2 2" xfId="3681" xr:uid="{00000000-0005-0000-0000-00008A280000}"/>
    <cellStyle name="Millares 7 5 2 2 2" xfId="7402" xr:uid="{00000000-0005-0000-0000-00008B280000}"/>
    <cellStyle name="Millares 7 5 2 2 2 2" xfId="22286" xr:uid="{00000000-0005-0000-0000-00008C280000}"/>
    <cellStyle name="Millares 7 5 2 2 2 2 2" xfId="44929" xr:uid="{00000000-0005-0000-0000-00008D280000}"/>
    <cellStyle name="Millares 7 5 2 2 2 3" xfId="14846" xr:uid="{00000000-0005-0000-0000-00008E280000}"/>
    <cellStyle name="Millares 7 5 2 2 2 3 2" xfId="37489" xr:uid="{00000000-0005-0000-0000-00008F280000}"/>
    <cellStyle name="Millares 7 5 2 2 2 4" xfId="30048" xr:uid="{00000000-0005-0000-0000-000090280000}"/>
    <cellStyle name="Millares 7 5 2 2 3" xfId="18568" xr:uid="{00000000-0005-0000-0000-000091280000}"/>
    <cellStyle name="Millares 7 5 2 2 3 2" xfId="41211" xr:uid="{00000000-0005-0000-0000-000092280000}"/>
    <cellStyle name="Millares 7 5 2 2 4" xfId="11128" xr:uid="{00000000-0005-0000-0000-000093280000}"/>
    <cellStyle name="Millares 7 5 2 2 4 2" xfId="33771" xr:uid="{00000000-0005-0000-0000-000094280000}"/>
    <cellStyle name="Millares 7 5 2 2 5" xfId="26330" xr:uid="{00000000-0005-0000-0000-000095280000}"/>
    <cellStyle name="Millares 7 5 2 3" xfId="5555" xr:uid="{00000000-0005-0000-0000-000096280000}"/>
    <cellStyle name="Millares 7 5 2 3 2" xfId="20439" xr:uid="{00000000-0005-0000-0000-000097280000}"/>
    <cellStyle name="Millares 7 5 2 3 2 2" xfId="43082" xr:uid="{00000000-0005-0000-0000-000098280000}"/>
    <cellStyle name="Millares 7 5 2 3 3" xfId="12999" xr:uid="{00000000-0005-0000-0000-000099280000}"/>
    <cellStyle name="Millares 7 5 2 3 3 2" xfId="35642" xr:uid="{00000000-0005-0000-0000-00009A280000}"/>
    <cellStyle name="Millares 7 5 2 3 4" xfId="28201" xr:uid="{00000000-0005-0000-0000-00009B280000}"/>
    <cellStyle name="Millares 7 5 2 4" xfId="16721" xr:uid="{00000000-0005-0000-0000-00009C280000}"/>
    <cellStyle name="Millares 7 5 2 4 2" xfId="39364" xr:uid="{00000000-0005-0000-0000-00009D280000}"/>
    <cellStyle name="Millares 7 5 2 5" xfId="9281" xr:uid="{00000000-0005-0000-0000-00009E280000}"/>
    <cellStyle name="Millares 7 5 2 5 2" xfId="31924" xr:uid="{00000000-0005-0000-0000-00009F280000}"/>
    <cellStyle name="Millares 7 5 2 6" xfId="24483" xr:uid="{00000000-0005-0000-0000-0000A0280000}"/>
    <cellStyle name="Millares 7 5 3" xfId="2756" xr:uid="{00000000-0005-0000-0000-0000A1280000}"/>
    <cellStyle name="Millares 7 5 3 2" xfId="6477" xr:uid="{00000000-0005-0000-0000-0000A2280000}"/>
    <cellStyle name="Millares 7 5 3 2 2" xfId="21361" xr:uid="{00000000-0005-0000-0000-0000A3280000}"/>
    <cellStyle name="Millares 7 5 3 2 2 2" xfId="44004" xr:uid="{00000000-0005-0000-0000-0000A4280000}"/>
    <cellStyle name="Millares 7 5 3 2 3" xfId="13921" xr:uid="{00000000-0005-0000-0000-0000A5280000}"/>
    <cellStyle name="Millares 7 5 3 2 3 2" xfId="36564" xr:uid="{00000000-0005-0000-0000-0000A6280000}"/>
    <cellStyle name="Millares 7 5 3 2 4" xfId="29123" xr:uid="{00000000-0005-0000-0000-0000A7280000}"/>
    <cellStyle name="Millares 7 5 3 3" xfId="17643" xr:uid="{00000000-0005-0000-0000-0000A8280000}"/>
    <cellStyle name="Millares 7 5 3 3 2" xfId="40286" xr:uid="{00000000-0005-0000-0000-0000A9280000}"/>
    <cellStyle name="Millares 7 5 3 4" xfId="10203" xr:uid="{00000000-0005-0000-0000-0000AA280000}"/>
    <cellStyle name="Millares 7 5 3 4 2" xfId="32846" xr:uid="{00000000-0005-0000-0000-0000AB280000}"/>
    <cellStyle name="Millares 7 5 3 5" xfId="25405" xr:uid="{00000000-0005-0000-0000-0000AC280000}"/>
    <cellStyle name="Millares 7 5 4" xfId="4630" xr:uid="{00000000-0005-0000-0000-0000AD280000}"/>
    <cellStyle name="Millares 7 5 4 2" xfId="19514" xr:uid="{00000000-0005-0000-0000-0000AE280000}"/>
    <cellStyle name="Millares 7 5 4 2 2" xfId="42157" xr:uid="{00000000-0005-0000-0000-0000AF280000}"/>
    <cellStyle name="Millares 7 5 4 3" xfId="12074" xr:uid="{00000000-0005-0000-0000-0000B0280000}"/>
    <cellStyle name="Millares 7 5 4 3 2" xfId="34717" xr:uid="{00000000-0005-0000-0000-0000B1280000}"/>
    <cellStyle name="Millares 7 5 4 4" xfId="27276" xr:uid="{00000000-0005-0000-0000-0000B2280000}"/>
    <cellStyle name="Millares 7 5 5" xfId="903" xr:uid="{00000000-0005-0000-0000-0000B3280000}"/>
    <cellStyle name="Millares 7 5 5 2" xfId="15796" xr:uid="{00000000-0005-0000-0000-0000B4280000}"/>
    <cellStyle name="Millares 7 5 5 2 2" xfId="38439" xr:uid="{00000000-0005-0000-0000-0000B5280000}"/>
    <cellStyle name="Millares 7 5 5 3" xfId="23558" xr:uid="{00000000-0005-0000-0000-0000B6280000}"/>
    <cellStyle name="Millares 7 5 6" xfId="8356" xr:uid="{00000000-0005-0000-0000-0000B7280000}"/>
    <cellStyle name="Millares 7 5 6 2" xfId="30999" xr:uid="{00000000-0005-0000-0000-0000B8280000}"/>
    <cellStyle name="Millares 7 5 7" xfId="22934" xr:uid="{00000000-0005-0000-0000-0000B9280000}"/>
    <cellStyle name="Millares 7 6" xfId="1369" xr:uid="{00000000-0005-0000-0000-0000BA280000}"/>
    <cellStyle name="Millares 7 6 2" xfId="3219" xr:uid="{00000000-0005-0000-0000-0000BB280000}"/>
    <cellStyle name="Millares 7 6 2 2" xfId="6940" xr:uid="{00000000-0005-0000-0000-0000BC280000}"/>
    <cellStyle name="Millares 7 6 2 2 2" xfId="21824" xr:uid="{00000000-0005-0000-0000-0000BD280000}"/>
    <cellStyle name="Millares 7 6 2 2 2 2" xfId="44467" xr:uid="{00000000-0005-0000-0000-0000BE280000}"/>
    <cellStyle name="Millares 7 6 2 2 3" xfId="14384" xr:uid="{00000000-0005-0000-0000-0000BF280000}"/>
    <cellStyle name="Millares 7 6 2 2 3 2" xfId="37027" xr:uid="{00000000-0005-0000-0000-0000C0280000}"/>
    <cellStyle name="Millares 7 6 2 2 4" xfId="29586" xr:uid="{00000000-0005-0000-0000-0000C1280000}"/>
    <cellStyle name="Millares 7 6 2 3" xfId="18106" xr:uid="{00000000-0005-0000-0000-0000C2280000}"/>
    <cellStyle name="Millares 7 6 2 3 2" xfId="40749" xr:uid="{00000000-0005-0000-0000-0000C3280000}"/>
    <cellStyle name="Millares 7 6 2 4" xfId="10666" xr:uid="{00000000-0005-0000-0000-0000C4280000}"/>
    <cellStyle name="Millares 7 6 2 4 2" xfId="33309" xr:uid="{00000000-0005-0000-0000-0000C5280000}"/>
    <cellStyle name="Millares 7 6 2 5" xfId="25868" xr:uid="{00000000-0005-0000-0000-0000C6280000}"/>
    <cellStyle name="Millares 7 6 3" xfId="5093" xr:uid="{00000000-0005-0000-0000-0000C7280000}"/>
    <cellStyle name="Millares 7 6 3 2" xfId="19977" xr:uid="{00000000-0005-0000-0000-0000C8280000}"/>
    <cellStyle name="Millares 7 6 3 2 2" xfId="42620" xr:uid="{00000000-0005-0000-0000-0000C9280000}"/>
    <cellStyle name="Millares 7 6 3 3" xfId="12537" xr:uid="{00000000-0005-0000-0000-0000CA280000}"/>
    <cellStyle name="Millares 7 6 3 3 2" xfId="35180" xr:uid="{00000000-0005-0000-0000-0000CB280000}"/>
    <cellStyle name="Millares 7 6 3 4" xfId="27739" xr:uid="{00000000-0005-0000-0000-0000CC280000}"/>
    <cellStyle name="Millares 7 6 4" xfId="16259" xr:uid="{00000000-0005-0000-0000-0000CD280000}"/>
    <cellStyle name="Millares 7 6 4 2" xfId="38902" xr:uid="{00000000-0005-0000-0000-0000CE280000}"/>
    <cellStyle name="Millares 7 6 5" xfId="8819" xr:uid="{00000000-0005-0000-0000-0000CF280000}"/>
    <cellStyle name="Millares 7 6 5 2" xfId="31462" xr:uid="{00000000-0005-0000-0000-0000D0280000}"/>
    <cellStyle name="Millares 7 6 6" xfId="24021" xr:uid="{00000000-0005-0000-0000-0000D1280000}"/>
    <cellStyle name="Millares 7 7" xfId="2294" xr:uid="{00000000-0005-0000-0000-0000D2280000}"/>
    <cellStyle name="Millares 7 7 2" xfId="6015" xr:uid="{00000000-0005-0000-0000-0000D3280000}"/>
    <cellStyle name="Millares 7 7 2 2" xfId="20899" xr:uid="{00000000-0005-0000-0000-0000D4280000}"/>
    <cellStyle name="Millares 7 7 2 2 2" xfId="43542" xr:uid="{00000000-0005-0000-0000-0000D5280000}"/>
    <cellStyle name="Millares 7 7 2 3" xfId="13459" xr:uid="{00000000-0005-0000-0000-0000D6280000}"/>
    <cellStyle name="Millares 7 7 2 3 2" xfId="36102" xr:uid="{00000000-0005-0000-0000-0000D7280000}"/>
    <cellStyle name="Millares 7 7 2 4" xfId="28661" xr:uid="{00000000-0005-0000-0000-0000D8280000}"/>
    <cellStyle name="Millares 7 7 3" xfId="17181" xr:uid="{00000000-0005-0000-0000-0000D9280000}"/>
    <cellStyle name="Millares 7 7 3 2" xfId="39824" xr:uid="{00000000-0005-0000-0000-0000DA280000}"/>
    <cellStyle name="Millares 7 7 4" xfId="9741" xr:uid="{00000000-0005-0000-0000-0000DB280000}"/>
    <cellStyle name="Millares 7 7 4 2" xfId="32384" xr:uid="{00000000-0005-0000-0000-0000DC280000}"/>
    <cellStyle name="Millares 7 7 5" xfId="24943" xr:uid="{00000000-0005-0000-0000-0000DD280000}"/>
    <cellStyle name="Millares 7 8" xfId="4168" xr:uid="{00000000-0005-0000-0000-0000DE280000}"/>
    <cellStyle name="Millares 7 8 2" xfId="19052" xr:uid="{00000000-0005-0000-0000-0000DF280000}"/>
    <cellStyle name="Millares 7 8 2 2" xfId="41695" xr:uid="{00000000-0005-0000-0000-0000E0280000}"/>
    <cellStyle name="Millares 7 8 3" xfId="11612" xr:uid="{00000000-0005-0000-0000-0000E1280000}"/>
    <cellStyle name="Millares 7 8 3 2" xfId="34255" xr:uid="{00000000-0005-0000-0000-0000E2280000}"/>
    <cellStyle name="Millares 7 8 4" xfId="26814" xr:uid="{00000000-0005-0000-0000-0000E3280000}"/>
    <cellStyle name="Millares 7 9" xfId="433" xr:uid="{00000000-0005-0000-0000-0000E4280000}"/>
    <cellStyle name="Millares 7 9 2" xfId="15334" xr:uid="{00000000-0005-0000-0000-0000E5280000}"/>
    <cellStyle name="Millares 7 9 2 2" xfId="37977" xr:uid="{00000000-0005-0000-0000-0000E6280000}"/>
    <cellStyle name="Millares 7 9 3" xfId="23097" xr:uid="{00000000-0005-0000-0000-0000E7280000}"/>
    <cellStyle name="Millares 8" xfId="56" xr:uid="{00000000-0005-0000-0000-0000E8280000}"/>
    <cellStyle name="Millares 8 10" xfId="7912" xr:uid="{00000000-0005-0000-0000-0000E9280000}"/>
    <cellStyle name="Millares 8 10 2" xfId="30555" xr:uid="{00000000-0005-0000-0000-0000EA280000}"/>
    <cellStyle name="Millares 8 11" xfId="22779" xr:uid="{00000000-0005-0000-0000-0000EB280000}"/>
    <cellStyle name="Millares 8 2" xfId="112" xr:uid="{00000000-0005-0000-0000-0000EC280000}"/>
    <cellStyle name="Millares 8 2 10" xfId="22819" xr:uid="{00000000-0005-0000-0000-0000ED280000}"/>
    <cellStyle name="Millares 8 2 2" xfId="194" xr:uid="{00000000-0005-0000-0000-0000EE280000}"/>
    <cellStyle name="Millares 8 2 2 2" xfId="355" xr:uid="{00000000-0005-0000-0000-0000EF280000}"/>
    <cellStyle name="Millares 8 2 2 2 2" xfId="1289" xr:uid="{00000000-0005-0000-0000-0000F0280000}"/>
    <cellStyle name="Millares 8 2 2 2 2 2" xfId="2217" xr:uid="{00000000-0005-0000-0000-0000F1280000}"/>
    <cellStyle name="Millares 8 2 2 2 2 2 2" xfId="4067" xr:uid="{00000000-0005-0000-0000-0000F2280000}"/>
    <cellStyle name="Millares 8 2 2 2 2 2 2 2" xfId="7788" xr:uid="{00000000-0005-0000-0000-0000F3280000}"/>
    <cellStyle name="Millares 8 2 2 2 2 2 2 2 2" xfId="22672" xr:uid="{00000000-0005-0000-0000-0000F4280000}"/>
    <cellStyle name="Millares 8 2 2 2 2 2 2 2 2 2" xfId="45315" xr:uid="{00000000-0005-0000-0000-0000F5280000}"/>
    <cellStyle name="Millares 8 2 2 2 2 2 2 2 3" xfId="15232" xr:uid="{00000000-0005-0000-0000-0000F6280000}"/>
    <cellStyle name="Millares 8 2 2 2 2 2 2 2 3 2" xfId="37875" xr:uid="{00000000-0005-0000-0000-0000F7280000}"/>
    <cellStyle name="Millares 8 2 2 2 2 2 2 2 4" xfId="30434" xr:uid="{00000000-0005-0000-0000-0000F8280000}"/>
    <cellStyle name="Millares 8 2 2 2 2 2 2 3" xfId="18954" xr:uid="{00000000-0005-0000-0000-0000F9280000}"/>
    <cellStyle name="Millares 8 2 2 2 2 2 2 3 2" xfId="41597" xr:uid="{00000000-0005-0000-0000-0000FA280000}"/>
    <cellStyle name="Millares 8 2 2 2 2 2 2 4" xfId="11514" xr:uid="{00000000-0005-0000-0000-0000FB280000}"/>
    <cellStyle name="Millares 8 2 2 2 2 2 2 4 2" xfId="34157" xr:uid="{00000000-0005-0000-0000-0000FC280000}"/>
    <cellStyle name="Millares 8 2 2 2 2 2 2 5" xfId="26716" xr:uid="{00000000-0005-0000-0000-0000FD280000}"/>
    <cellStyle name="Millares 8 2 2 2 2 2 3" xfId="5941" xr:uid="{00000000-0005-0000-0000-0000FE280000}"/>
    <cellStyle name="Millares 8 2 2 2 2 2 3 2" xfId="20825" xr:uid="{00000000-0005-0000-0000-0000FF280000}"/>
    <cellStyle name="Millares 8 2 2 2 2 2 3 2 2" xfId="43468" xr:uid="{00000000-0005-0000-0000-000000290000}"/>
    <cellStyle name="Millares 8 2 2 2 2 2 3 3" xfId="13385" xr:uid="{00000000-0005-0000-0000-000001290000}"/>
    <cellStyle name="Millares 8 2 2 2 2 2 3 3 2" xfId="36028" xr:uid="{00000000-0005-0000-0000-000002290000}"/>
    <cellStyle name="Millares 8 2 2 2 2 2 3 4" xfId="28587" xr:uid="{00000000-0005-0000-0000-000003290000}"/>
    <cellStyle name="Millares 8 2 2 2 2 2 4" xfId="17107" xr:uid="{00000000-0005-0000-0000-000004290000}"/>
    <cellStyle name="Millares 8 2 2 2 2 2 4 2" xfId="39750" xr:uid="{00000000-0005-0000-0000-000005290000}"/>
    <cellStyle name="Millares 8 2 2 2 2 2 5" xfId="9667" xr:uid="{00000000-0005-0000-0000-000006290000}"/>
    <cellStyle name="Millares 8 2 2 2 2 2 5 2" xfId="32310" xr:uid="{00000000-0005-0000-0000-000007290000}"/>
    <cellStyle name="Millares 8 2 2 2 2 2 6" xfId="24869" xr:uid="{00000000-0005-0000-0000-000008290000}"/>
    <cellStyle name="Millares 8 2 2 2 2 3" xfId="3142" xr:uid="{00000000-0005-0000-0000-000009290000}"/>
    <cellStyle name="Millares 8 2 2 2 2 3 2" xfId="6863" xr:uid="{00000000-0005-0000-0000-00000A290000}"/>
    <cellStyle name="Millares 8 2 2 2 2 3 2 2" xfId="21747" xr:uid="{00000000-0005-0000-0000-00000B290000}"/>
    <cellStyle name="Millares 8 2 2 2 2 3 2 2 2" xfId="44390" xr:uid="{00000000-0005-0000-0000-00000C290000}"/>
    <cellStyle name="Millares 8 2 2 2 2 3 2 3" xfId="14307" xr:uid="{00000000-0005-0000-0000-00000D290000}"/>
    <cellStyle name="Millares 8 2 2 2 2 3 2 3 2" xfId="36950" xr:uid="{00000000-0005-0000-0000-00000E290000}"/>
    <cellStyle name="Millares 8 2 2 2 2 3 2 4" xfId="29509" xr:uid="{00000000-0005-0000-0000-00000F290000}"/>
    <cellStyle name="Millares 8 2 2 2 2 3 3" xfId="18029" xr:uid="{00000000-0005-0000-0000-000010290000}"/>
    <cellStyle name="Millares 8 2 2 2 2 3 3 2" xfId="40672" xr:uid="{00000000-0005-0000-0000-000011290000}"/>
    <cellStyle name="Millares 8 2 2 2 2 3 4" xfId="10589" xr:uid="{00000000-0005-0000-0000-000012290000}"/>
    <cellStyle name="Millares 8 2 2 2 2 3 4 2" xfId="33232" xr:uid="{00000000-0005-0000-0000-000013290000}"/>
    <cellStyle name="Millares 8 2 2 2 2 3 5" xfId="25791" xr:uid="{00000000-0005-0000-0000-000014290000}"/>
    <cellStyle name="Millares 8 2 2 2 2 4" xfId="5016" xr:uid="{00000000-0005-0000-0000-000015290000}"/>
    <cellStyle name="Millares 8 2 2 2 2 4 2" xfId="19900" xr:uid="{00000000-0005-0000-0000-000016290000}"/>
    <cellStyle name="Millares 8 2 2 2 2 4 2 2" xfId="42543" xr:uid="{00000000-0005-0000-0000-000017290000}"/>
    <cellStyle name="Millares 8 2 2 2 2 4 3" xfId="12460" xr:uid="{00000000-0005-0000-0000-000018290000}"/>
    <cellStyle name="Millares 8 2 2 2 2 4 3 2" xfId="35103" xr:uid="{00000000-0005-0000-0000-000019290000}"/>
    <cellStyle name="Millares 8 2 2 2 2 4 4" xfId="27662" xr:uid="{00000000-0005-0000-0000-00001A290000}"/>
    <cellStyle name="Millares 8 2 2 2 2 5" xfId="16182" xr:uid="{00000000-0005-0000-0000-00001B290000}"/>
    <cellStyle name="Millares 8 2 2 2 2 5 2" xfId="38825" xr:uid="{00000000-0005-0000-0000-00001C290000}"/>
    <cellStyle name="Millares 8 2 2 2 2 6" xfId="8742" xr:uid="{00000000-0005-0000-0000-00001D290000}"/>
    <cellStyle name="Millares 8 2 2 2 2 6 2" xfId="31385" xr:uid="{00000000-0005-0000-0000-00001E290000}"/>
    <cellStyle name="Millares 8 2 2 2 2 7" xfId="23944" xr:uid="{00000000-0005-0000-0000-00001F290000}"/>
    <cellStyle name="Millares 8 2 2 2 3" xfId="1755" xr:uid="{00000000-0005-0000-0000-000020290000}"/>
    <cellStyle name="Millares 8 2 2 2 3 2" xfId="3605" xr:uid="{00000000-0005-0000-0000-000021290000}"/>
    <cellStyle name="Millares 8 2 2 2 3 2 2" xfId="7326" xr:uid="{00000000-0005-0000-0000-000022290000}"/>
    <cellStyle name="Millares 8 2 2 2 3 2 2 2" xfId="22210" xr:uid="{00000000-0005-0000-0000-000023290000}"/>
    <cellStyle name="Millares 8 2 2 2 3 2 2 2 2" xfId="44853" xr:uid="{00000000-0005-0000-0000-000024290000}"/>
    <cellStyle name="Millares 8 2 2 2 3 2 2 3" xfId="14770" xr:uid="{00000000-0005-0000-0000-000025290000}"/>
    <cellStyle name="Millares 8 2 2 2 3 2 2 3 2" xfId="37413" xr:uid="{00000000-0005-0000-0000-000026290000}"/>
    <cellStyle name="Millares 8 2 2 2 3 2 2 4" xfId="29972" xr:uid="{00000000-0005-0000-0000-000027290000}"/>
    <cellStyle name="Millares 8 2 2 2 3 2 3" xfId="18492" xr:uid="{00000000-0005-0000-0000-000028290000}"/>
    <cellStyle name="Millares 8 2 2 2 3 2 3 2" xfId="41135" xr:uid="{00000000-0005-0000-0000-000029290000}"/>
    <cellStyle name="Millares 8 2 2 2 3 2 4" xfId="11052" xr:uid="{00000000-0005-0000-0000-00002A290000}"/>
    <cellStyle name="Millares 8 2 2 2 3 2 4 2" xfId="33695" xr:uid="{00000000-0005-0000-0000-00002B290000}"/>
    <cellStyle name="Millares 8 2 2 2 3 2 5" xfId="26254" xr:uid="{00000000-0005-0000-0000-00002C290000}"/>
    <cellStyle name="Millares 8 2 2 2 3 3" xfId="5479" xr:uid="{00000000-0005-0000-0000-00002D290000}"/>
    <cellStyle name="Millares 8 2 2 2 3 3 2" xfId="20363" xr:uid="{00000000-0005-0000-0000-00002E290000}"/>
    <cellStyle name="Millares 8 2 2 2 3 3 2 2" xfId="43006" xr:uid="{00000000-0005-0000-0000-00002F290000}"/>
    <cellStyle name="Millares 8 2 2 2 3 3 3" xfId="12923" xr:uid="{00000000-0005-0000-0000-000030290000}"/>
    <cellStyle name="Millares 8 2 2 2 3 3 3 2" xfId="35566" xr:uid="{00000000-0005-0000-0000-000031290000}"/>
    <cellStyle name="Millares 8 2 2 2 3 3 4" xfId="28125" xr:uid="{00000000-0005-0000-0000-000032290000}"/>
    <cellStyle name="Millares 8 2 2 2 3 4" xfId="16645" xr:uid="{00000000-0005-0000-0000-000033290000}"/>
    <cellStyle name="Millares 8 2 2 2 3 4 2" xfId="39288" xr:uid="{00000000-0005-0000-0000-000034290000}"/>
    <cellStyle name="Millares 8 2 2 2 3 5" xfId="9205" xr:uid="{00000000-0005-0000-0000-000035290000}"/>
    <cellStyle name="Millares 8 2 2 2 3 5 2" xfId="31848" xr:uid="{00000000-0005-0000-0000-000036290000}"/>
    <cellStyle name="Millares 8 2 2 2 3 6" xfId="24407" xr:uid="{00000000-0005-0000-0000-000037290000}"/>
    <cellStyle name="Millares 8 2 2 2 4" xfId="2680" xr:uid="{00000000-0005-0000-0000-000038290000}"/>
    <cellStyle name="Millares 8 2 2 2 4 2" xfId="6401" xr:uid="{00000000-0005-0000-0000-000039290000}"/>
    <cellStyle name="Millares 8 2 2 2 4 2 2" xfId="21285" xr:uid="{00000000-0005-0000-0000-00003A290000}"/>
    <cellStyle name="Millares 8 2 2 2 4 2 2 2" xfId="43928" xr:uid="{00000000-0005-0000-0000-00003B290000}"/>
    <cellStyle name="Millares 8 2 2 2 4 2 3" xfId="13845" xr:uid="{00000000-0005-0000-0000-00003C290000}"/>
    <cellStyle name="Millares 8 2 2 2 4 2 3 2" xfId="36488" xr:uid="{00000000-0005-0000-0000-00003D290000}"/>
    <cellStyle name="Millares 8 2 2 2 4 2 4" xfId="29047" xr:uid="{00000000-0005-0000-0000-00003E290000}"/>
    <cellStyle name="Millares 8 2 2 2 4 3" xfId="17567" xr:uid="{00000000-0005-0000-0000-00003F290000}"/>
    <cellStyle name="Millares 8 2 2 2 4 3 2" xfId="40210" xr:uid="{00000000-0005-0000-0000-000040290000}"/>
    <cellStyle name="Millares 8 2 2 2 4 4" xfId="10127" xr:uid="{00000000-0005-0000-0000-000041290000}"/>
    <cellStyle name="Millares 8 2 2 2 4 4 2" xfId="32770" xr:uid="{00000000-0005-0000-0000-000042290000}"/>
    <cellStyle name="Millares 8 2 2 2 4 5" xfId="25329" xr:uid="{00000000-0005-0000-0000-000043290000}"/>
    <cellStyle name="Millares 8 2 2 2 5" xfId="4554" xr:uid="{00000000-0005-0000-0000-000044290000}"/>
    <cellStyle name="Millares 8 2 2 2 5 2" xfId="19438" xr:uid="{00000000-0005-0000-0000-000045290000}"/>
    <cellStyle name="Millares 8 2 2 2 5 2 2" xfId="42081" xr:uid="{00000000-0005-0000-0000-000046290000}"/>
    <cellStyle name="Millares 8 2 2 2 5 3" xfId="11998" xr:uid="{00000000-0005-0000-0000-000047290000}"/>
    <cellStyle name="Millares 8 2 2 2 5 3 2" xfId="34641" xr:uid="{00000000-0005-0000-0000-000048290000}"/>
    <cellStyle name="Millares 8 2 2 2 5 4" xfId="27200" xr:uid="{00000000-0005-0000-0000-000049290000}"/>
    <cellStyle name="Millares 8 2 2 2 6" xfId="824" xr:uid="{00000000-0005-0000-0000-00004A290000}"/>
    <cellStyle name="Millares 8 2 2 2 6 2" xfId="15720" xr:uid="{00000000-0005-0000-0000-00004B290000}"/>
    <cellStyle name="Millares 8 2 2 2 6 2 2" xfId="38363" xr:uid="{00000000-0005-0000-0000-00004C290000}"/>
    <cellStyle name="Millares 8 2 2 2 6 3" xfId="23482" xr:uid="{00000000-0005-0000-0000-00004D290000}"/>
    <cellStyle name="Millares 8 2 2 2 7" xfId="8280" xr:uid="{00000000-0005-0000-0000-00004E290000}"/>
    <cellStyle name="Millares 8 2 2 2 7 2" xfId="30923" xr:uid="{00000000-0005-0000-0000-00004F290000}"/>
    <cellStyle name="Millares 8 2 2 2 8" xfId="23053" xr:uid="{00000000-0005-0000-0000-000050290000}"/>
    <cellStyle name="Millares 8 2 2 3" xfId="1078" xr:uid="{00000000-0005-0000-0000-000051290000}"/>
    <cellStyle name="Millares 8 2 2 3 2" xfId="2006" xr:uid="{00000000-0005-0000-0000-000052290000}"/>
    <cellStyle name="Millares 8 2 2 3 2 2" xfId="3856" xr:uid="{00000000-0005-0000-0000-000053290000}"/>
    <cellStyle name="Millares 8 2 2 3 2 2 2" xfId="7577" xr:uid="{00000000-0005-0000-0000-000054290000}"/>
    <cellStyle name="Millares 8 2 2 3 2 2 2 2" xfId="22461" xr:uid="{00000000-0005-0000-0000-000055290000}"/>
    <cellStyle name="Millares 8 2 2 3 2 2 2 2 2" xfId="45104" xr:uid="{00000000-0005-0000-0000-000056290000}"/>
    <cellStyle name="Millares 8 2 2 3 2 2 2 3" xfId="15021" xr:uid="{00000000-0005-0000-0000-000057290000}"/>
    <cellStyle name="Millares 8 2 2 3 2 2 2 3 2" xfId="37664" xr:uid="{00000000-0005-0000-0000-000058290000}"/>
    <cellStyle name="Millares 8 2 2 3 2 2 2 4" xfId="30223" xr:uid="{00000000-0005-0000-0000-000059290000}"/>
    <cellStyle name="Millares 8 2 2 3 2 2 3" xfId="18743" xr:uid="{00000000-0005-0000-0000-00005A290000}"/>
    <cellStyle name="Millares 8 2 2 3 2 2 3 2" xfId="41386" xr:uid="{00000000-0005-0000-0000-00005B290000}"/>
    <cellStyle name="Millares 8 2 2 3 2 2 4" xfId="11303" xr:uid="{00000000-0005-0000-0000-00005C290000}"/>
    <cellStyle name="Millares 8 2 2 3 2 2 4 2" xfId="33946" xr:uid="{00000000-0005-0000-0000-00005D290000}"/>
    <cellStyle name="Millares 8 2 2 3 2 2 5" xfId="26505" xr:uid="{00000000-0005-0000-0000-00005E290000}"/>
    <cellStyle name="Millares 8 2 2 3 2 3" xfId="5730" xr:uid="{00000000-0005-0000-0000-00005F290000}"/>
    <cellStyle name="Millares 8 2 2 3 2 3 2" xfId="20614" xr:uid="{00000000-0005-0000-0000-000060290000}"/>
    <cellStyle name="Millares 8 2 2 3 2 3 2 2" xfId="43257" xr:uid="{00000000-0005-0000-0000-000061290000}"/>
    <cellStyle name="Millares 8 2 2 3 2 3 3" xfId="13174" xr:uid="{00000000-0005-0000-0000-000062290000}"/>
    <cellStyle name="Millares 8 2 2 3 2 3 3 2" xfId="35817" xr:uid="{00000000-0005-0000-0000-000063290000}"/>
    <cellStyle name="Millares 8 2 2 3 2 3 4" xfId="28376" xr:uid="{00000000-0005-0000-0000-000064290000}"/>
    <cellStyle name="Millares 8 2 2 3 2 4" xfId="16896" xr:uid="{00000000-0005-0000-0000-000065290000}"/>
    <cellStyle name="Millares 8 2 2 3 2 4 2" xfId="39539" xr:uid="{00000000-0005-0000-0000-000066290000}"/>
    <cellStyle name="Millares 8 2 2 3 2 5" xfId="9456" xr:uid="{00000000-0005-0000-0000-000067290000}"/>
    <cellStyle name="Millares 8 2 2 3 2 5 2" xfId="32099" xr:uid="{00000000-0005-0000-0000-000068290000}"/>
    <cellStyle name="Millares 8 2 2 3 2 6" xfId="24658" xr:uid="{00000000-0005-0000-0000-000069290000}"/>
    <cellStyle name="Millares 8 2 2 3 3" xfId="2931" xr:uid="{00000000-0005-0000-0000-00006A290000}"/>
    <cellStyle name="Millares 8 2 2 3 3 2" xfId="6652" xr:uid="{00000000-0005-0000-0000-00006B290000}"/>
    <cellStyle name="Millares 8 2 2 3 3 2 2" xfId="21536" xr:uid="{00000000-0005-0000-0000-00006C290000}"/>
    <cellStyle name="Millares 8 2 2 3 3 2 2 2" xfId="44179" xr:uid="{00000000-0005-0000-0000-00006D290000}"/>
    <cellStyle name="Millares 8 2 2 3 3 2 3" xfId="14096" xr:uid="{00000000-0005-0000-0000-00006E290000}"/>
    <cellStyle name="Millares 8 2 2 3 3 2 3 2" xfId="36739" xr:uid="{00000000-0005-0000-0000-00006F290000}"/>
    <cellStyle name="Millares 8 2 2 3 3 2 4" xfId="29298" xr:uid="{00000000-0005-0000-0000-000070290000}"/>
    <cellStyle name="Millares 8 2 2 3 3 3" xfId="17818" xr:uid="{00000000-0005-0000-0000-000071290000}"/>
    <cellStyle name="Millares 8 2 2 3 3 3 2" xfId="40461" xr:uid="{00000000-0005-0000-0000-000072290000}"/>
    <cellStyle name="Millares 8 2 2 3 3 4" xfId="10378" xr:uid="{00000000-0005-0000-0000-000073290000}"/>
    <cellStyle name="Millares 8 2 2 3 3 4 2" xfId="33021" xr:uid="{00000000-0005-0000-0000-000074290000}"/>
    <cellStyle name="Millares 8 2 2 3 3 5" xfId="25580" xr:uid="{00000000-0005-0000-0000-000075290000}"/>
    <cellStyle name="Millares 8 2 2 3 4" xfId="4805" xr:uid="{00000000-0005-0000-0000-000076290000}"/>
    <cellStyle name="Millares 8 2 2 3 4 2" xfId="19689" xr:uid="{00000000-0005-0000-0000-000077290000}"/>
    <cellStyle name="Millares 8 2 2 3 4 2 2" xfId="42332" xr:uid="{00000000-0005-0000-0000-000078290000}"/>
    <cellStyle name="Millares 8 2 2 3 4 3" xfId="12249" xr:uid="{00000000-0005-0000-0000-000079290000}"/>
    <cellStyle name="Millares 8 2 2 3 4 3 2" xfId="34892" xr:uid="{00000000-0005-0000-0000-00007A290000}"/>
    <cellStyle name="Millares 8 2 2 3 4 4" xfId="27451" xr:uid="{00000000-0005-0000-0000-00007B290000}"/>
    <cellStyle name="Millares 8 2 2 3 5" xfId="15971" xr:uid="{00000000-0005-0000-0000-00007C290000}"/>
    <cellStyle name="Millares 8 2 2 3 5 2" xfId="38614" xr:uid="{00000000-0005-0000-0000-00007D290000}"/>
    <cellStyle name="Millares 8 2 2 3 6" xfId="8531" xr:uid="{00000000-0005-0000-0000-00007E290000}"/>
    <cellStyle name="Millares 8 2 2 3 6 2" xfId="31174" xr:uid="{00000000-0005-0000-0000-00007F290000}"/>
    <cellStyle name="Millares 8 2 2 3 7" xfId="23733" xr:uid="{00000000-0005-0000-0000-000080290000}"/>
    <cellStyle name="Millares 8 2 2 4" xfId="1544" xr:uid="{00000000-0005-0000-0000-000081290000}"/>
    <cellStyle name="Millares 8 2 2 4 2" xfId="3394" xr:uid="{00000000-0005-0000-0000-000082290000}"/>
    <cellStyle name="Millares 8 2 2 4 2 2" xfId="7115" xr:uid="{00000000-0005-0000-0000-000083290000}"/>
    <cellStyle name="Millares 8 2 2 4 2 2 2" xfId="21999" xr:uid="{00000000-0005-0000-0000-000084290000}"/>
    <cellStyle name="Millares 8 2 2 4 2 2 2 2" xfId="44642" xr:uid="{00000000-0005-0000-0000-000085290000}"/>
    <cellStyle name="Millares 8 2 2 4 2 2 3" xfId="14559" xr:uid="{00000000-0005-0000-0000-000086290000}"/>
    <cellStyle name="Millares 8 2 2 4 2 2 3 2" xfId="37202" xr:uid="{00000000-0005-0000-0000-000087290000}"/>
    <cellStyle name="Millares 8 2 2 4 2 2 4" xfId="29761" xr:uid="{00000000-0005-0000-0000-000088290000}"/>
    <cellStyle name="Millares 8 2 2 4 2 3" xfId="18281" xr:uid="{00000000-0005-0000-0000-000089290000}"/>
    <cellStyle name="Millares 8 2 2 4 2 3 2" xfId="40924" xr:uid="{00000000-0005-0000-0000-00008A290000}"/>
    <cellStyle name="Millares 8 2 2 4 2 4" xfId="10841" xr:uid="{00000000-0005-0000-0000-00008B290000}"/>
    <cellStyle name="Millares 8 2 2 4 2 4 2" xfId="33484" xr:uid="{00000000-0005-0000-0000-00008C290000}"/>
    <cellStyle name="Millares 8 2 2 4 2 5" xfId="26043" xr:uid="{00000000-0005-0000-0000-00008D290000}"/>
    <cellStyle name="Millares 8 2 2 4 3" xfId="5268" xr:uid="{00000000-0005-0000-0000-00008E290000}"/>
    <cellStyle name="Millares 8 2 2 4 3 2" xfId="20152" xr:uid="{00000000-0005-0000-0000-00008F290000}"/>
    <cellStyle name="Millares 8 2 2 4 3 2 2" xfId="42795" xr:uid="{00000000-0005-0000-0000-000090290000}"/>
    <cellStyle name="Millares 8 2 2 4 3 3" xfId="12712" xr:uid="{00000000-0005-0000-0000-000091290000}"/>
    <cellStyle name="Millares 8 2 2 4 3 3 2" xfId="35355" xr:uid="{00000000-0005-0000-0000-000092290000}"/>
    <cellStyle name="Millares 8 2 2 4 3 4" xfId="27914" xr:uid="{00000000-0005-0000-0000-000093290000}"/>
    <cellStyle name="Millares 8 2 2 4 4" xfId="16434" xr:uid="{00000000-0005-0000-0000-000094290000}"/>
    <cellStyle name="Millares 8 2 2 4 4 2" xfId="39077" xr:uid="{00000000-0005-0000-0000-000095290000}"/>
    <cellStyle name="Millares 8 2 2 4 5" xfId="8994" xr:uid="{00000000-0005-0000-0000-000096290000}"/>
    <cellStyle name="Millares 8 2 2 4 5 2" xfId="31637" xr:uid="{00000000-0005-0000-0000-000097290000}"/>
    <cellStyle name="Millares 8 2 2 4 6" xfId="24196" xr:uid="{00000000-0005-0000-0000-000098290000}"/>
    <cellStyle name="Millares 8 2 2 5" xfId="2469" xr:uid="{00000000-0005-0000-0000-000099290000}"/>
    <cellStyle name="Millares 8 2 2 5 2" xfId="6190" xr:uid="{00000000-0005-0000-0000-00009A290000}"/>
    <cellStyle name="Millares 8 2 2 5 2 2" xfId="21074" xr:uid="{00000000-0005-0000-0000-00009B290000}"/>
    <cellStyle name="Millares 8 2 2 5 2 2 2" xfId="43717" xr:uid="{00000000-0005-0000-0000-00009C290000}"/>
    <cellStyle name="Millares 8 2 2 5 2 3" xfId="13634" xr:uid="{00000000-0005-0000-0000-00009D290000}"/>
    <cellStyle name="Millares 8 2 2 5 2 3 2" xfId="36277" xr:uid="{00000000-0005-0000-0000-00009E290000}"/>
    <cellStyle name="Millares 8 2 2 5 2 4" xfId="28836" xr:uid="{00000000-0005-0000-0000-00009F290000}"/>
    <cellStyle name="Millares 8 2 2 5 3" xfId="17356" xr:uid="{00000000-0005-0000-0000-0000A0290000}"/>
    <cellStyle name="Millares 8 2 2 5 3 2" xfId="39999" xr:uid="{00000000-0005-0000-0000-0000A1290000}"/>
    <cellStyle name="Millares 8 2 2 5 4" xfId="9916" xr:uid="{00000000-0005-0000-0000-0000A2290000}"/>
    <cellStyle name="Millares 8 2 2 5 4 2" xfId="32559" xr:uid="{00000000-0005-0000-0000-0000A3290000}"/>
    <cellStyle name="Millares 8 2 2 5 5" xfId="25118" xr:uid="{00000000-0005-0000-0000-0000A4290000}"/>
    <cellStyle name="Millares 8 2 2 6" xfId="4343" xr:uid="{00000000-0005-0000-0000-0000A5290000}"/>
    <cellStyle name="Millares 8 2 2 6 2" xfId="19227" xr:uid="{00000000-0005-0000-0000-0000A6290000}"/>
    <cellStyle name="Millares 8 2 2 6 2 2" xfId="41870" xr:uid="{00000000-0005-0000-0000-0000A7290000}"/>
    <cellStyle name="Millares 8 2 2 6 3" xfId="11787" xr:uid="{00000000-0005-0000-0000-0000A8290000}"/>
    <cellStyle name="Millares 8 2 2 6 3 2" xfId="34430" xr:uid="{00000000-0005-0000-0000-0000A9290000}"/>
    <cellStyle name="Millares 8 2 2 6 4" xfId="26989" xr:uid="{00000000-0005-0000-0000-0000AA290000}"/>
    <cellStyle name="Millares 8 2 2 7" xfId="612" xr:uid="{00000000-0005-0000-0000-0000AB290000}"/>
    <cellStyle name="Millares 8 2 2 7 2" xfId="15509" xr:uid="{00000000-0005-0000-0000-0000AC290000}"/>
    <cellStyle name="Millares 8 2 2 7 2 2" xfId="38152" xr:uid="{00000000-0005-0000-0000-0000AD290000}"/>
    <cellStyle name="Millares 8 2 2 7 3" xfId="23272" xr:uid="{00000000-0005-0000-0000-0000AE290000}"/>
    <cellStyle name="Millares 8 2 2 8" xfId="8069" xr:uid="{00000000-0005-0000-0000-0000AF290000}"/>
    <cellStyle name="Millares 8 2 2 8 2" xfId="30712" xr:uid="{00000000-0005-0000-0000-0000B0290000}"/>
    <cellStyle name="Millares 8 2 2 9" xfId="22897" xr:uid="{00000000-0005-0000-0000-0000B1290000}"/>
    <cellStyle name="Millares 8 2 3" xfId="277" xr:uid="{00000000-0005-0000-0000-0000B2290000}"/>
    <cellStyle name="Millares 8 2 3 2" xfId="1184" xr:uid="{00000000-0005-0000-0000-0000B3290000}"/>
    <cellStyle name="Millares 8 2 3 2 2" xfId="2112" xr:uid="{00000000-0005-0000-0000-0000B4290000}"/>
    <cellStyle name="Millares 8 2 3 2 2 2" xfId="3962" xr:uid="{00000000-0005-0000-0000-0000B5290000}"/>
    <cellStyle name="Millares 8 2 3 2 2 2 2" xfId="7683" xr:uid="{00000000-0005-0000-0000-0000B6290000}"/>
    <cellStyle name="Millares 8 2 3 2 2 2 2 2" xfId="22567" xr:uid="{00000000-0005-0000-0000-0000B7290000}"/>
    <cellStyle name="Millares 8 2 3 2 2 2 2 2 2" xfId="45210" xr:uid="{00000000-0005-0000-0000-0000B8290000}"/>
    <cellStyle name="Millares 8 2 3 2 2 2 2 3" xfId="15127" xr:uid="{00000000-0005-0000-0000-0000B9290000}"/>
    <cellStyle name="Millares 8 2 3 2 2 2 2 3 2" xfId="37770" xr:uid="{00000000-0005-0000-0000-0000BA290000}"/>
    <cellStyle name="Millares 8 2 3 2 2 2 2 4" xfId="30329" xr:uid="{00000000-0005-0000-0000-0000BB290000}"/>
    <cellStyle name="Millares 8 2 3 2 2 2 3" xfId="18849" xr:uid="{00000000-0005-0000-0000-0000BC290000}"/>
    <cellStyle name="Millares 8 2 3 2 2 2 3 2" xfId="41492" xr:uid="{00000000-0005-0000-0000-0000BD290000}"/>
    <cellStyle name="Millares 8 2 3 2 2 2 4" xfId="11409" xr:uid="{00000000-0005-0000-0000-0000BE290000}"/>
    <cellStyle name="Millares 8 2 3 2 2 2 4 2" xfId="34052" xr:uid="{00000000-0005-0000-0000-0000BF290000}"/>
    <cellStyle name="Millares 8 2 3 2 2 2 5" xfId="26611" xr:uid="{00000000-0005-0000-0000-0000C0290000}"/>
    <cellStyle name="Millares 8 2 3 2 2 3" xfId="5836" xr:uid="{00000000-0005-0000-0000-0000C1290000}"/>
    <cellStyle name="Millares 8 2 3 2 2 3 2" xfId="20720" xr:uid="{00000000-0005-0000-0000-0000C2290000}"/>
    <cellStyle name="Millares 8 2 3 2 2 3 2 2" xfId="43363" xr:uid="{00000000-0005-0000-0000-0000C3290000}"/>
    <cellStyle name="Millares 8 2 3 2 2 3 3" xfId="13280" xr:uid="{00000000-0005-0000-0000-0000C4290000}"/>
    <cellStyle name="Millares 8 2 3 2 2 3 3 2" xfId="35923" xr:uid="{00000000-0005-0000-0000-0000C5290000}"/>
    <cellStyle name="Millares 8 2 3 2 2 3 4" xfId="28482" xr:uid="{00000000-0005-0000-0000-0000C6290000}"/>
    <cellStyle name="Millares 8 2 3 2 2 4" xfId="17002" xr:uid="{00000000-0005-0000-0000-0000C7290000}"/>
    <cellStyle name="Millares 8 2 3 2 2 4 2" xfId="39645" xr:uid="{00000000-0005-0000-0000-0000C8290000}"/>
    <cellStyle name="Millares 8 2 3 2 2 5" xfId="9562" xr:uid="{00000000-0005-0000-0000-0000C9290000}"/>
    <cellStyle name="Millares 8 2 3 2 2 5 2" xfId="32205" xr:uid="{00000000-0005-0000-0000-0000CA290000}"/>
    <cellStyle name="Millares 8 2 3 2 2 6" xfId="24764" xr:uid="{00000000-0005-0000-0000-0000CB290000}"/>
    <cellStyle name="Millares 8 2 3 2 3" xfId="3037" xr:uid="{00000000-0005-0000-0000-0000CC290000}"/>
    <cellStyle name="Millares 8 2 3 2 3 2" xfId="6758" xr:uid="{00000000-0005-0000-0000-0000CD290000}"/>
    <cellStyle name="Millares 8 2 3 2 3 2 2" xfId="21642" xr:uid="{00000000-0005-0000-0000-0000CE290000}"/>
    <cellStyle name="Millares 8 2 3 2 3 2 2 2" xfId="44285" xr:uid="{00000000-0005-0000-0000-0000CF290000}"/>
    <cellStyle name="Millares 8 2 3 2 3 2 3" xfId="14202" xr:uid="{00000000-0005-0000-0000-0000D0290000}"/>
    <cellStyle name="Millares 8 2 3 2 3 2 3 2" xfId="36845" xr:uid="{00000000-0005-0000-0000-0000D1290000}"/>
    <cellStyle name="Millares 8 2 3 2 3 2 4" xfId="29404" xr:uid="{00000000-0005-0000-0000-0000D2290000}"/>
    <cellStyle name="Millares 8 2 3 2 3 3" xfId="17924" xr:uid="{00000000-0005-0000-0000-0000D3290000}"/>
    <cellStyle name="Millares 8 2 3 2 3 3 2" xfId="40567" xr:uid="{00000000-0005-0000-0000-0000D4290000}"/>
    <cellStyle name="Millares 8 2 3 2 3 4" xfId="10484" xr:uid="{00000000-0005-0000-0000-0000D5290000}"/>
    <cellStyle name="Millares 8 2 3 2 3 4 2" xfId="33127" xr:uid="{00000000-0005-0000-0000-0000D6290000}"/>
    <cellStyle name="Millares 8 2 3 2 3 5" xfId="25686" xr:uid="{00000000-0005-0000-0000-0000D7290000}"/>
    <cellStyle name="Millares 8 2 3 2 4" xfId="4911" xr:uid="{00000000-0005-0000-0000-0000D8290000}"/>
    <cellStyle name="Millares 8 2 3 2 4 2" xfId="19795" xr:uid="{00000000-0005-0000-0000-0000D9290000}"/>
    <cellStyle name="Millares 8 2 3 2 4 2 2" xfId="42438" xr:uid="{00000000-0005-0000-0000-0000DA290000}"/>
    <cellStyle name="Millares 8 2 3 2 4 3" xfId="12355" xr:uid="{00000000-0005-0000-0000-0000DB290000}"/>
    <cellStyle name="Millares 8 2 3 2 4 3 2" xfId="34998" xr:uid="{00000000-0005-0000-0000-0000DC290000}"/>
    <cellStyle name="Millares 8 2 3 2 4 4" xfId="27557" xr:uid="{00000000-0005-0000-0000-0000DD290000}"/>
    <cellStyle name="Millares 8 2 3 2 5" xfId="16077" xr:uid="{00000000-0005-0000-0000-0000DE290000}"/>
    <cellStyle name="Millares 8 2 3 2 5 2" xfId="38720" xr:uid="{00000000-0005-0000-0000-0000DF290000}"/>
    <cellStyle name="Millares 8 2 3 2 6" xfId="8637" xr:uid="{00000000-0005-0000-0000-0000E0290000}"/>
    <cellStyle name="Millares 8 2 3 2 6 2" xfId="31280" xr:uid="{00000000-0005-0000-0000-0000E1290000}"/>
    <cellStyle name="Millares 8 2 3 2 7" xfId="23839" xr:uid="{00000000-0005-0000-0000-0000E2290000}"/>
    <cellStyle name="Millares 8 2 3 3" xfId="1650" xr:uid="{00000000-0005-0000-0000-0000E3290000}"/>
    <cellStyle name="Millares 8 2 3 3 2" xfId="3500" xr:uid="{00000000-0005-0000-0000-0000E4290000}"/>
    <cellStyle name="Millares 8 2 3 3 2 2" xfId="7221" xr:uid="{00000000-0005-0000-0000-0000E5290000}"/>
    <cellStyle name="Millares 8 2 3 3 2 2 2" xfId="22105" xr:uid="{00000000-0005-0000-0000-0000E6290000}"/>
    <cellStyle name="Millares 8 2 3 3 2 2 2 2" xfId="44748" xr:uid="{00000000-0005-0000-0000-0000E7290000}"/>
    <cellStyle name="Millares 8 2 3 3 2 2 3" xfId="14665" xr:uid="{00000000-0005-0000-0000-0000E8290000}"/>
    <cellStyle name="Millares 8 2 3 3 2 2 3 2" xfId="37308" xr:uid="{00000000-0005-0000-0000-0000E9290000}"/>
    <cellStyle name="Millares 8 2 3 3 2 2 4" xfId="29867" xr:uid="{00000000-0005-0000-0000-0000EA290000}"/>
    <cellStyle name="Millares 8 2 3 3 2 3" xfId="18387" xr:uid="{00000000-0005-0000-0000-0000EB290000}"/>
    <cellStyle name="Millares 8 2 3 3 2 3 2" xfId="41030" xr:uid="{00000000-0005-0000-0000-0000EC290000}"/>
    <cellStyle name="Millares 8 2 3 3 2 4" xfId="10947" xr:uid="{00000000-0005-0000-0000-0000ED290000}"/>
    <cellStyle name="Millares 8 2 3 3 2 4 2" xfId="33590" xr:uid="{00000000-0005-0000-0000-0000EE290000}"/>
    <cellStyle name="Millares 8 2 3 3 2 5" xfId="26149" xr:uid="{00000000-0005-0000-0000-0000EF290000}"/>
    <cellStyle name="Millares 8 2 3 3 3" xfId="5374" xr:uid="{00000000-0005-0000-0000-0000F0290000}"/>
    <cellStyle name="Millares 8 2 3 3 3 2" xfId="20258" xr:uid="{00000000-0005-0000-0000-0000F1290000}"/>
    <cellStyle name="Millares 8 2 3 3 3 2 2" xfId="42901" xr:uid="{00000000-0005-0000-0000-0000F2290000}"/>
    <cellStyle name="Millares 8 2 3 3 3 3" xfId="12818" xr:uid="{00000000-0005-0000-0000-0000F3290000}"/>
    <cellStyle name="Millares 8 2 3 3 3 3 2" xfId="35461" xr:uid="{00000000-0005-0000-0000-0000F4290000}"/>
    <cellStyle name="Millares 8 2 3 3 3 4" xfId="28020" xr:uid="{00000000-0005-0000-0000-0000F5290000}"/>
    <cellStyle name="Millares 8 2 3 3 4" xfId="16540" xr:uid="{00000000-0005-0000-0000-0000F6290000}"/>
    <cellStyle name="Millares 8 2 3 3 4 2" xfId="39183" xr:uid="{00000000-0005-0000-0000-0000F7290000}"/>
    <cellStyle name="Millares 8 2 3 3 5" xfId="9100" xr:uid="{00000000-0005-0000-0000-0000F8290000}"/>
    <cellStyle name="Millares 8 2 3 3 5 2" xfId="31743" xr:uid="{00000000-0005-0000-0000-0000F9290000}"/>
    <cellStyle name="Millares 8 2 3 3 6" xfId="24302" xr:uid="{00000000-0005-0000-0000-0000FA290000}"/>
    <cellStyle name="Millares 8 2 3 4" xfId="2575" xr:uid="{00000000-0005-0000-0000-0000FB290000}"/>
    <cellStyle name="Millares 8 2 3 4 2" xfId="6296" xr:uid="{00000000-0005-0000-0000-0000FC290000}"/>
    <cellStyle name="Millares 8 2 3 4 2 2" xfId="21180" xr:uid="{00000000-0005-0000-0000-0000FD290000}"/>
    <cellStyle name="Millares 8 2 3 4 2 2 2" xfId="43823" xr:uid="{00000000-0005-0000-0000-0000FE290000}"/>
    <cellStyle name="Millares 8 2 3 4 2 3" xfId="13740" xr:uid="{00000000-0005-0000-0000-0000FF290000}"/>
    <cellStyle name="Millares 8 2 3 4 2 3 2" xfId="36383" xr:uid="{00000000-0005-0000-0000-0000002A0000}"/>
    <cellStyle name="Millares 8 2 3 4 2 4" xfId="28942" xr:uid="{00000000-0005-0000-0000-0000012A0000}"/>
    <cellStyle name="Millares 8 2 3 4 3" xfId="17462" xr:uid="{00000000-0005-0000-0000-0000022A0000}"/>
    <cellStyle name="Millares 8 2 3 4 3 2" xfId="40105" xr:uid="{00000000-0005-0000-0000-0000032A0000}"/>
    <cellStyle name="Millares 8 2 3 4 4" xfId="10022" xr:uid="{00000000-0005-0000-0000-0000042A0000}"/>
    <cellStyle name="Millares 8 2 3 4 4 2" xfId="32665" xr:uid="{00000000-0005-0000-0000-0000052A0000}"/>
    <cellStyle name="Millares 8 2 3 4 5" xfId="25224" xr:uid="{00000000-0005-0000-0000-0000062A0000}"/>
    <cellStyle name="Millares 8 2 3 5" xfId="4449" xr:uid="{00000000-0005-0000-0000-0000072A0000}"/>
    <cellStyle name="Millares 8 2 3 5 2" xfId="19333" xr:uid="{00000000-0005-0000-0000-0000082A0000}"/>
    <cellStyle name="Millares 8 2 3 5 2 2" xfId="41976" xr:uid="{00000000-0005-0000-0000-0000092A0000}"/>
    <cellStyle name="Millares 8 2 3 5 3" xfId="11893" xr:uid="{00000000-0005-0000-0000-00000A2A0000}"/>
    <cellStyle name="Millares 8 2 3 5 3 2" xfId="34536" xr:uid="{00000000-0005-0000-0000-00000B2A0000}"/>
    <cellStyle name="Millares 8 2 3 5 4" xfId="27095" xr:uid="{00000000-0005-0000-0000-00000C2A0000}"/>
    <cellStyle name="Millares 8 2 3 6" xfId="719" xr:uid="{00000000-0005-0000-0000-00000D2A0000}"/>
    <cellStyle name="Millares 8 2 3 6 2" xfId="15615" xr:uid="{00000000-0005-0000-0000-00000E2A0000}"/>
    <cellStyle name="Millares 8 2 3 6 2 2" xfId="38258" xr:uid="{00000000-0005-0000-0000-00000F2A0000}"/>
    <cellStyle name="Millares 8 2 3 6 3" xfId="23377" xr:uid="{00000000-0005-0000-0000-0000102A0000}"/>
    <cellStyle name="Millares 8 2 3 7" xfId="8175" xr:uid="{00000000-0005-0000-0000-0000112A0000}"/>
    <cellStyle name="Millares 8 2 3 7 2" xfId="30818" xr:uid="{00000000-0005-0000-0000-0000122A0000}"/>
    <cellStyle name="Millares 8 2 3 8" xfId="22975" xr:uid="{00000000-0005-0000-0000-0000132A0000}"/>
    <cellStyle name="Millares 8 2 4" xfId="973" xr:uid="{00000000-0005-0000-0000-0000142A0000}"/>
    <cellStyle name="Millares 8 2 4 2" xfId="1901" xr:uid="{00000000-0005-0000-0000-0000152A0000}"/>
    <cellStyle name="Millares 8 2 4 2 2" xfId="3751" xr:uid="{00000000-0005-0000-0000-0000162A0000}"/>
    <cellStyle name="Millares 8 2 4 2 2 2" xfId="7472" xr:uid="{00000000-0005-0000-0000-0000172A0000}"/>
    <cellStyle name="Millares 8 2 4 2 2 2 2" xfId="22356" xr:uid="{00000000-0005-0000-0000-0000182A0000}"/>
    <cellStyle name="Millares 8 2 4 2 2 2 2 2" xfId="44999" xr:uid="{00000000-0005-0000-0000-0000192A0000}"/>
    <cellStyle name="Millares 8 2 4 2 2 2 3" xfId="14916" xr:uid="{00000000-0005-0000-0000-00001A2A0000}"/>
    <cellStyle name="Millares 8 2 4 2 2 2 3 2" xfId="37559" xr:uid="{00000000-0005-0000-0000-00001B2A0000}"/>
    <cellStyle name="Millares 8 2 4 2 2 2 4" xfId="30118" xr:uid="{00000000-0005-0000-0000-00001C2A0000}"/>
    <cellStyle name="Millares 8 2 4 2 2 3" xfId="18638" xr:uid="{00000000-0005-0000-0000-00001D2A0000}"/>
    <cellStyle name="Millares 8 2 4 2 2 3 2" xfId="41281" xr:uid="{00000000-0005-0000-0000-00001E2A0000}"/>
    <cellStyle name="Millares 8 2 4 2 2 4" xfId="11198" xr:uid="{00000000-0005-0000-0000-00001F2A0000}"/>
    <cellStyle name="Millares 8 2 4 2 2 4 2" xfId="33841" xr:uid="{00000000-0005-0000-0000-0000202A0000}"/>
    <cellStyle name="Millares 8 2 4 2 2 5" xfId="26400" xr:uid="{00000000-0005-0000-0000-0000212A0000}"/>
    <cellStyle name="Millares 8 2 4 2 3" xfId="5625" xr:uid="{00000000-0005-0000-0000-0000222A0000}"/>
    <cellStyle name="Millares 8 2 4 2 3 2" xfId="20509" xr:uid="{00000000-0005-0000-0000-0000232A0000}"/>
    <cellStyle name="Millares 8 2 4 2 3 2 2" xfId="43152" xr:uid="{00000000-0005-0000-0000-0000242A0000}"/>
    <cellStyle name="Millares 8 2 4 2 3 3" xfId="13069" xr:uid="{00000000-0005-0000-0000-0000252A0000}"/>
    <cellStyle name="Millares 8 2 4 2 3 3 2" xfId="35712" xr:uid="{00000000-0005-0000-0000-0000262A0000}"/>
    <cellStyle name="Millares 8 2 4 2 3 4" xfId="28271" xr:uid="{00000000-0005-0000-0000-0000272A0000}"/>
    <cellStyle name="Millares 8 2 4 2 4" xfId="16791" xr:uid="{00000000-0005-0000-0000-0000282A0000}"/>
    <cellStyle name="Millares 8 2 4 2 4 2" xfId="39434" xr:uid="{00000000-0005-0000-0000-0000292A0000}"/>
    <cellStyle name="Millares 8 2 4 2 5" xfId="9351" xr:uid="{00000000-0005-0000-0000-00002A2A0000}"/>
    <cellStyle name="Millares 8 2 4 2 5 2" xfId="31994" xr:uid="{00000000-0005-0000-0000-00002B2A0000}"/>
    <cellStyle name="Millares 8 2 4 2 6" xfId="24553" xr:uid="{00000000-0005-0000-0000-00002C2A0000}"/>
    <cellStyle name="Millares 8 2 4 3" xfId="2826" xr:uid="{00000000-0005-0000-0000-00002D2A0000}"/>
    <cellStyle name="Millares 8 2 4 3 2" xfId="6547" xr:uid="{00000000-0005-0000-0000-00002E2A0000}"/>
    <cellStyle name="Millares 8 2 4 3 2 2" xfId="21431" xr:uid="{00000000-0005-0000-0000-00002F2A0000}"/>
    <cellStyle name="Millares 8 2 4 3 2 2 2" xfId="44074" xr:uid="{00000000-0005-0000-0000-0000302A0000}"/>
    <cellStyle name="Millares 8 2 4 3 2 3" xfId="13991" xr:uid="{00000000-0005-0000-0000-0000312A0000}"/>
    <cellStyle name="Millares 8 2 4 3 2 3 2" xfId="36634" xr:uid="{00000000-0005-0000-0000-0000322A0000}"/>
    <cellStyle name="Millares 8 2 4 3 2 4" xfId="29193" xr:uid="{00000000-0005-0000-0000-0000332A0000}"/>
    <cellStyle name="Millares 8 2 4 3 3" xfId="17713" xr:uid="{00000000-0005-0000-0000-0000342A0000}"/>
    <cellStyle name="Millares 8 2 4 3 3 2" xfId="40356" xr:uid="{00000000-0005-0000-0000-0000352A0000}"/>
    <cellStyle name="Millares 8 2 4 3 4" xfId="10273" xr:uid="{00000000-0005-0000-0000-0000362A0000}"/>
    <cellStyle name="Millares 8 2 4 3 4 2" xfId="32916" xr:uid="{00000000-0005-0000-0000-0000372A0000}"/>
    <cellStyle name="Millares 8 2 4 3 5" xfId="25475" xr:uid="{00000000-0005-0000-0000-0000382A0000}"/>
    <cellStyle name="Millares 8 2 4 4" xfId="4700" xr:uid="{00000000-0005-0000-0000-0000392A0000}"/>
    <cellStyle name="Millares 8 2 4 4 2" xfId="19584" xr:uid="{00000000-0005-0000-0000-00003A2A0000}"/>
    <cellStyle name="Millares 8 2 4 4 2 2" xfId="42227" xr:uid="{00000000-0005-0000-0000-00003B2A0000}"/>
    <cellStyle name="Millares 8 2 4 4 3" xfId="12144" xr:uid="{00000000-0005-0000-0000-00003C2A0000}"/>
    <cellStyle name="Millares 8 2 4 4 3 2" xfId="34787" xr:uid="{00000000-0005-0000-0000-00003D2A0000}"/>
    <cellStyle name="Millares 8 2 4 4 4" xfId="27346" xr:uid="{00000000-0005-0000-0000-00003E2A0000}"/>
    <cellStyle name="Millares 8 2 4 5" xfId="15866" xr:uid="{00000000-0005-0000-0000-00003F2A0000}"/>
    <cellStyle name="Millares 8 2 4 5 2" xfId="38509" xr:uid="{00000000-0005-0000-0000-0000402A0000}"/>
    <cellStyle name="Millares 8 2 4 6" xfId="8426" xr:uid="{00000000-0005-0000-0000-0000412A0000}"/>
    <cellStyle name="Millares 8 2 4 6 2" xfId="31069" xr:uid="{00000000-0005-0000-0000-0000422A0000}"/>
    <cellStyle name="Millares 8 2 4 7" xfId="23628" xr:uid="{00000000-0005-0000-0000-0000432A0000}"/>
    <cellStyle name="Millares 8 2 5" xfId="1439" xr:uid="{00000000-0005-0000-0000-0000442A0000}"/>
    <cellStyle name="Millares 8 2 5 2" xfId="3289" xr:uid="{00000000-0005-0000-0000-0000452A0000}"/>
    <cellStyle name="Millares 8 2 5 2 2" xfId="7010" xr:uid="{00000000-0005-0000-0000-0000462A0000}"/>
    <cellStyle name="Millares 8 2 5 2 2 2" xfId="21894" xr:uid="{00000000-0005-0000-0000-0000472A0000}"/>
    <cellStyle name="Millares 8 2 5 2 2 2 2" xfId="44537" xr:uid="{00000000-0005-0000-0000-0000482A0000}"/>
    <cellStyle name="Millares 8 2 5 2 2 3" xfId="14454" xr:uid="{00000000-0005-0000-0000-0000492A0000}"/>
    <cellStyle name="Millares 8 2 5 2 2 3 2" xfId="37097" xr:uid="{00000000-0005-0000-0000-00004A2A0000}"/>
    <cellStyle name="Millares 8 2 5 2 2 4" xfId="29656" xr:uid="{00000000-0005-0000-0000-00004B2A0000}"/>
    <cellStyle name="Millares 8 2 5 2 3" xfId="18176" xr:uid="{00000000-0005-0000-0000-00004C2A0000}"/>
    <cellStyle name="Millares 8 2 5 2 3 2" xfId="40819" xr:uid="{00000000-0005-0000-0000-00004D2A0000}"/>
    <cellStyle name="Millares 8 2 5 2 4" xfId="10736" xr:uid="{00000000-0005-0000-0000-00004E2A0000}"/>
    <cellStyle name="Millares 8 2 5 2 4 2" xfId="33379" xr:uid="{00000000-0005-0000-0000-00004F2A0000}"/>
    <cellStyle name="Millares 8 2 5 2 5" xfId="25938" xr:uid="{00000000-0005-0000-0000-0000502A0000}"/>
    <cellStyle name="Millares 8 2 5 3" xfId="5163" xr:uid="{00000000-0005-0000-0000-0000512A0000}"/>
    <cellStyle name="Millares 8 2 5 3 2" xfId="20047" xr:uid="{00000000-0005-0000-0000-0000522A0000}"/>
    <cellStyle name="Millares 8 2 5 3 2 2" xfId="42690" xr:uid="{00000000-0005-0000-0000-0000532A0000}"/>
    <cellStyle name="Millares 8 2 5 3 3" xfId="12607" xr:uid="{00000000-0005-0000-0000-0000542A0000}"/>
    <cellStyle name="Millares 8 2 5 3 3 2" xfId="35250" xr:uid="{00000000-0005-0000-0000-0000552A0000}"/>
    <cellStyle name="Millares 8 2 5 3 4" xfId="27809" xr:uid="{00000000-0005-0000-0000-0000562A0000}"/>
    <cellStyle name="Millares 8 2 5 4" xfId="16329" xr:uid="{00000000-0005-0000-0000-0000572A0000}"/>
    <cellStyle name="Millares 8 2 5 4 2" xfId="38972" xr:uid="{00000000-0005-0000-0000-0000582A0000}"/>
    <cellStyle name="Millares 8 2 5 5" xfId="8889" xr:uid="{00000000-0005-0000-0000-0000592A0000}"/>
    <cellStyle name="Millares 8 2 5 5 2" xfId="31532" xr:uid="{00000000-0005-0000-0000-00005A2A0000}"/>
    <cellStyle name="Millares 8 2 5 6" xfId="24091" xr:uid="{00000000-0005-0000-0000-00005B2A0000}"/>
    <cellStyle name="Millares 8 2 6" xfId="2364" xr:uid="{00000000-0005-0000-0000-00005C2A0000}"/>
    <cellStyle name="Millares 8 2 6 2" xfId="6085" xr:uid="{00000000-0005-0000-0000-00005D2A0000}"/>
    <cellStyle name="Millares 8 2 6 2 2" xfId="20969" xr:uid="{00000000-0005-0000-0000-00005E2A0000}"/>
    <cellStyle name="Millares 8 2 6 2 2 2" xfId="43612" xr:uid="{00000000-0005-0000-0000-00005F2A0000}"/>
    <cellStyle name="Millares 8 2 6 2 3" xfId="13529" xr:uid="{00000000-0005-0000-0000-0000602A0000}"/>
    <cellStyle name="Millares 8 2 6 2 3 2" xfId="36172" xr:uid="{00000000-0005-0000-0000-0000612A0000}"/>
    <cellStyle name="Millares 8 2 6 2 4" xfId="28731" xr:uid="{00000000-0005-0000-0000-0000622A0000}"/>
    <cellStyle name="Millares 8 2 6 3" xfId="17251" xr:uid="{00000000-0005-0000-0000-0000632A0000}"/>
    <cellStyle name="Millares 8 2 6 3 2" xfId="39894" xr:uid="{00000000-0005-0000-0000-0000642A0000}"/>
    <cellStyle name="Millares 8 2 6 4" xfId="9811" xr:uid="{00000000-0005-0000-0000-0000652A0000}"/>
    <cellStyle name="Millares 8 2 6 4 2" xfId="32454" xr:uid="{00000000-0005-0000-0000-0000662A0000}"/>
    <cellStyle name="Millares 8 2 6 5" xfId="25013" xr:uid="{00000000-0005-0000-0000-0000672A0000}"/>
    <cellStyle name="Millares 8 2 7" xfId="4238" xr:uid="{00000000-0005-0000-0000-0000682A0000}"/>
    <cellStyle name="Millares 8 2 7 2" xfId="19122" xr:uid="{00000000-0005-0000-0000-0000692A0000}"/>
    <cellStyle name="Millares 8 2 7 2 2" xfId="41765" xr:uid="{00000000-0005-0000-0000-00006A2A0000}"/>
    <cellStyle name="Millares 8 2 7 3" xfId="11682" xr:uid="{00000000-0005-0000-0000-00006B2A0000}"/>
    <cellStyle name="Millares 8 2 7 3 2" xfId="34325" xr:uid="{00000000-0005-0000-0000-00006C2A0000}"/>
    <cellStyle name="Millares 8 2 7 4" xfId="26884" xr:uid="{00000000-0005-0000-0000-00006D2A0000}"/>
    <cellStyle name="Millares 8 2 8" xfId="506" xr:uid="{00000000-0005-0000-0000-00006E2A0000}"/>
    <cellStyle name="Millares 8 2 8 2" xfId="15404" xr:uid="{00000000-0005-0000-0000-00006F2A0000}"/>
    <cellStyle name="Millares 8 2 8 2 2" xfId="38047" xr:uid="{00000000-0005-0000-0000-0000702A0000}"/>
    <cellStyle name="Millares 8 2 8 3" xfId="23167" xr:uid="{00000000-0005-0000-0000-0000712A0000}"/>
    <cellStyle name="Millares 8 2 9" xfId="7964" xr:uid="{00000000-0005-0000-0000-0000722A0000}"/>
    <cellStyle name="Millares 8 2 9 2" xfId="30607" xr:uid="{00000000-0005-0000-0000-0000732A0000}"/>
    <cellStyle name="Millares 8 3" xfId="154" xr:uid="{00000000-0005-0000-0000-0000742A0000}"/>
    <cellStyle name="Millares 8 3 2" xfId="316" xr:uid="{00000000-0005-0000-0000-0000752A0000}"/>
    <cellStyle name="Millares 8 3 2 2" xfId="1237" xr:uid="{00000000-0005-0000-0000-0000762A0000}"/>
    <cellStyle name="Millares 8 3 2 2 2" xfId="2165" xr:uid="{00000000-0005-0000-0000-0000772A0000}"/>
    <cellStyle name="Millares 8 3 2 2 2 2" xfId="4015" xr:uid="{00000000-0005-0000-0000-0000782A0000}"/>
    <cellStyle name="Millares 8 3 2 2 2 2 2" xfId="7736" xr:uid="{00000000-0005-0000-0000-0000792A0000}"/>
    <cellStyle name="Millares 8 3 2 2 2 2 2 2" xfId="22620" xr:uid="{00000000-0005-0000-0000-00007A2A0000}"/>
    <cellStyle name="Millares 8 3 2 2 2 2 2 2 2" xfId="45263" xr:uid="{00000000-0005-0000-0000-00007B2A0000}"/>
    <cellStyle name="Millares 8 3 2 2 2 2 2 3" xfId="15180" xr:uid="{00000000-0005-0000-0000-00007C2A0000}"/>
    <cellStyle name="Millares 8 3 2 2 2 2 2 3 2" xfId="37823" xr:uid="{00000000-0005-0000-0000-00007D2A0000}"/>
    <cellStyle name="Millares 8 3 2 2 2 2 2 4" xfId="30382" xr:uid="{00000000-0005-0000-0000-00007E2A0000}"/>
    <cellStyle name="Millares 8 3 2 2 2 2 3" xfId="18902" xr:uid="{00000000-0005-0000-0000-00007F2A0000}"/>
    <cellStyle name="Millares 8 3 2 2 2 2 3 2" xfId="41545" xr:uid="{00000000-0005-0000-0000-0000802A0000}"/>
    <cellStyle name="Millares 8 3 2 2 2 2 4" xfId="11462" xr:uid="{00000000-0005-0000-0000-0000812A0000}"/>
    <cellStyle name="Millares 8 3 2 2 2 2 4 2" xfId="34105" xr:uid="{00000000-0005-0000-0000-0000822A0000}"/>
    <cellStyle name="Millares 8 3 2 2 2 2 5" xfId="26664" xr:uid="{00000000-0005-0000-0000-0000832A0000}"/>
    <cellStyle name="Millares 8 3 2 2 2 3" xfId="5889" xr:uid="{00000000-0005-0000-0000-0000842A0000}"/>
    <cellStyle name="Millares 8 3 2 2 2 3 2" xfId="20773" xr:uid="{00000000-0005-0000-0000-0000852A0000}"/>
    <cellStyle name="Millares 8 3 2 2 2 3 2 2" xfId="43416" xr:uid="{00000000-0005-0000-0000-0000862A0000}"/>
    <cellStyle name="Millares 8 3 2 2 2 3 3" xfId="13333" xr:uid="{00000000-0005-0000-0000-0000872A0000}"/>
    <cellStyle name="Millares 8 3 2 2 2 3 3 2" xfId="35976" xr:uid="{00000000-0005-0000-0000-0000882A0000}"/>
    <cellStyle name="Millares 8 3 2 2 2 3 4" xfId="28535" xr:uid="{00000000-0005-0000-0000-0000892A0000}"/>
    <cellStyle name="Millares 8 3 2 2 2 4" xfId="17055" xr:uid="{00000000-0005-0000-0000-00008A2A0000}"/>
    <cellStyle name="Millares 8 3 2 2 2 4 2" xfId="39698" xr:uid="{00000000-0005-0000-0000-00008B2A0000}"/>
    <cellStyle name="Millares 8 3 2 2 2 5" xfId="9615" xr:uid="{00000000-0005-0000-0000-00008C2A0000}"/>
    <cellStyle name="Millares 8 3 2 2 2 5 2" xfId="32258" xr:uid="{00000000-0005-0000-0000-00008D2A0000}"/>
    <cellStyle name="Millares 8 3 2 2 2 6" xfId="24817" xr:uid="{00000000-0005-0000-0000-00008E2A0000}"/>
    <cellStyle name="Millares 8 3 2 2 3" xfId="3090" xr:uid="{00000000-0005-0000-0000-00008F2A0000}"/>
    <cellStyle name="Millares 8 3 2 2 3 2" xfId="6811" xr:uid="{00000000-0005-0000-0000-0000902A0000}"/>
    <cellStyle name="Millares 8 3 2 2 3 2 2" xfId="21695" xr:uid="{00000000-0005-0000-0000-0000912A0000}"/>
    <cellStyle name="Millares 8 3 2 2 3 2 2 2" xfId="44338" xr:uid="{00000000-0005-0000-0000-0000922A0000}"/>
    <cellStyle name="Millares 8 3 2 2 3 2 3" xfId="14255" xr:uid="{00000000-0005-0000-0000-0000932A0000}"/>
    <cellStyle name="Millares 8 3 2 2 3 2 3 2" xfId="36898" xr:uid="{00000000-0005-0000-0000-0000942A0000}"/>
    <cellStyle name="Millares 8 3 2 2 3 2 4" xfId="29457" xr:uid="{00000000-0005-0000-0000-0000952A0000}"/>
    <cellStyle name="Millares 8 3 2 2 3 3" xfId="17977" xr:uid="{00000000-0005-0000-0000-0000962A0000}"/>
    <cellStyle name="Millares 8 3 2 2 3 3 2" xfId="40620" xr:uid="{00000000-0005-0000-0000-0000972A0000}"/>
    <cellStyle name="Millares 8 3 2 2 3 4" xfId="10537" xr:uid="{00000000-0005-0000-0000-0000982A0000}"/>
    <cellStyle name="Millares 8 3 2 2 3 4 2" xfId="33180" xr:uid="{00000000-0005-0000-0000-0000992A0000}"/>
    <cellStyle name="Millares 8 3 2 2 3 5" xfId="25739" xr:uid="{00000000-0005-0000-0000-00009A2A0000}"/>
    <cellStyle name="Millares 8 3 2 2 4" xfId="4964" xr:uid="{00000000-0005-0000-0000-00009B2A0000}"/>
    <cellStyle name="Millares 8 3 2 2 4 2" xfId="19848" xr:uid="{00000000-0005-0000-0000-00009C2A0000}"/>
    <cellStyle name="Millares 8 3 2 2 4 2 2" xfId="42491" xr:uid="{00000000-0005-0000-0000-00009D2A0000}"/>
    <cellStyle name="Millares 8 3 2 2 4 3" xfId="12408" xr:uid="{00000000-0005-0000-0000-00009E2A0000}"/>
    <cellStyle name="Millares 8 3 2 2 4 3 2" xfId="35051" xr:uid="{00000000-0005-0000-0000-00009F2A0000}"/>
    <cellStyle name="Millares 8 3 2 2 4 4" xfId="27610" xr:uid="{00000000-0005-0000-0000-0000A02A0000}"/>
    <cellStyle name="Millares 8 3 2 2 5" xfId="16130" xr:uid="{00000000-0005-0000-0000-0000A12A0000}"/>
    <cellStyle name="Millares 8 3 2 2 5 2" xfId="38773" xr:uid="{00000000-0005-0000-0000-0000A22A0000}"/>
    <cellStyle name="Millares 8 3 2 2 6" xfId="8690" xr:uid="{00000000-0005-0000-0000-0000A32A0000}"/>
    <cellStyle name="Millares 8 3 2 2 6 2" xfId="31333" xr:uid="{00000000-0005-0000-0000-0000A42A0000}"/>
    <cellStyle name="Millares 8 3 2 2 7" xfId="23892" xr:uid="{00000000-0005-0000-0000-0000A52A0000}"/>
    <cellStyle name="Millares 8 3 2 3" xfId="1703" xr:uid="{00000000-0005-0000-0000-0000A62A0000}"/>
    <cellStyle name="Millares 8 3 2 3 2" xfId="3553" xr:uid="{00000000-0005-0000-0000-0000A72A0000}"/>
    <cellStyle name="Millares 8 3 2 3 2 2" xfId="7274" xr:uid="{00000000-0005-0000-0000-0000A82A0000}"/>
    <cellStyle name="Millares 8 3 2 3 2 2 2" xfId="22158" xr:uid="{00000000-0005-0000-0000-0000A92A0000}"/>
    <cellStyle name="Millares 8 3 2 3 2 2 2 2" xfId="44801" xr:uid="{00000000-0005-0000-0000-0000AA2A0000}"/>
    <cellStyle name="Millares 8 3 2 3 2 2 3" xfId="14718" xr:uid="{00000000-0005-0000-0000-0000AB2A0000}"/>
    <cellStyle name="Millares 8 3 2 3 2 2 3 2" xfId="37361" xr:uid="{00000000-0005-0000-0000-0000AC2A0000}"/>
    <cellStyle name="Millares 8 3 2 3 2 2 4" xfId="29920" xr:uid="{00000000-0005-0000-0000-0000AD2A0000}"/>
    <cellStyle name="Millares 8 3 2 3 2 3" xfId="18440" xr:uid="{00000000-0005-0000-0000-0000AE2A0000}"/>
    <cellStyle name="Millares 8 3 2 3 2 3 2" xfId="41083" xr:uid="{00000000-0005-0000-0000-0000AF2A0000}"/>
    <cellStyle name="Millares 8 3 2 3 2 4" xfId="11000" xr:uid="{00000000-0005-0000-0000-0000B02A0000}"/>
    <cellStyle name="Millares 8 3 2 3 2 4 2" xfId="33643" xr:uid="{00000000-0005-0000-0000-0000B12A0000}"/>
    <cellStyle name="Millares 8 3 2 3 2 5" xfId="26202" xr:uid="{00000000-0005-0000-0000-0000B22A0000}"/>
    <cellStyle name="Millares 8 3 2 3 3" xfId="5427" xr:uid="{00000000-0005-0000-0000-0000B32A0000}"/>
    <cellStyle name="Millares 8 3 2 3 3 2" xfId="20311" xr:uid="{00000000-0005-0000-0000-0000B42A0000}"/>
    <cellStyle name="Millares 8 3 2 3 3 2 2" xfId="42954" xr:uid="{00000000-0005-0000-0000-0000B52A0000}"/>
    <cellStyle name="Millares 8 3 2 3 3 3" xfId="12871" xr:uid="{00000000-0005-0000-0000-0000B62A0000}"/>
    <cellStyle name="Millares 8 3 2 3 3 3 2" xfId="35514" xr:uid="{00000000-0005-0000-0000-0000B72A0000}"/>
    <cellStyle name="Millares 8 3 2 3 3 4" xfId="28073" xr:uid="{00000000-0005-0000-0000-0000B82A0000}"/>
    <cellStyle name="Millares 8 3 2 3 4" xfId="16593" xr:uid="{00000000-0005-0000-0000-0000B92A0000}"/>
    <cellStyle name="Millares 8 3 2 3 4 2" xfId="39236" xr:uid="{00000000-0005-0000-0000-0000BA2A0000}"/>
    <cellStyle name="Millares 8 3 2 3 5" xfId="9153" xr:uid="{00000000-0005-0000-0000-0000BB2A0000}"/>
    <cellStyle name="Millares 8 3 2 3 5 2" xfId="31796" xr:uid="{00000000-0005-0000-0000-0000BC2A0000}"/>
    <cellStyle name="Millares 8 3 2 3 6" xfId="24355" xr:uid="{00000000-0005-0000-0000-0000BD2A0000}"/>
    <cellStyle name="Millares 8 3 2 4" xfId="2628" xr:uid="{00000000-0005-0000-0000-0000BE2A0000}"/>
    <cellStyle name="Millares 8 3 2 4 2" xfId="6349" xr:uid="{00000000-0005-0000-0000-0000BF2A0000}"/>
    <cellStyle name="Millares 8 3 2 4 2 2" xfId="21233" xr:uid="{00000000-0005-0000-0000-0000C02A0000}"/>
    <cellStyle name="Millares 8 3 2 4 2 2 2" xfId="43876" xr:uid="{00000000-0005-0000-0000-0000C12A0000}"/>
    <cellStyle name="Millares 8 3 2 4 2 3" xfId="13793" xr:uid="{00000000-0005-0000-0000-0000C22A0000}"/>
    <cellStyle name="Millares 8 3 2 4 2 3 2" xfId="36436" xr:uid="{00000000-0005-0000-0000-0000C32A0000}"/>
    <cellStyle name="Millares 8 3 2 4 2 4" xfId="28995" xr:uid="{00000000-0005-0000-0000-0000C42A0000}"/>
    <cellStyle name="Millares 8 3 2 4 3" xfId="17515" xr:uid="{00000000-0005-0000-0000-0000C52A0000}"/>
    <cellStyle name="Millares 8 3 2 4 3 2" xfId="40158" xr:uid="{00000000-0005-0000-0000-0000C62A0000}"/>
    <cellStyle name="Millares 8 3 2 4 4" xfId="10075" xr:uid="{00000000-0005-0000-0000-0000C72A0000}"/>
    <cellStyle name="Millares 8 3 2 4 4 2" xfId="32718" xr:uid="{00000000-0005-0000-0000-0000C82A0000}"/>
    <cellStyle name="Millares 8 3 2 4 5" xfId="25277" xr:uid="{00000000-0005-0000-0000-0000C92A0000}"/>
    <cellStyle name="Millares 8 3 2 5" xfId="4502" xr:uid="{00000000-0005-0000-0000-0000CA2A0000}"/>
    <cellStyle name="Millares 8 3 2 5 2" xfId="19386" xr:uid="{00000000-0005-0000-0000-0000CB2A0000}"/>
    <cellStyle name="Millares 8 3 2 5 2 2" xfId="42029" xr:uid="{00000000-0005-0000-0000-0000CC2A0000}"/>
    <cellStyle name="Millares 8 3 2 5 3" xfId="11946" xr:uid="{00000000-0005-0000-0000-0000CD2A0000}"/>
    <cellStyle name="Millares 8 3 2 5 3 2" xfId="34589" xr:uid="{00000000-0005-0000-0000-0000CE2A0000}"/>
    <cellStyle name="Millares 8 3 2 5 4" xfId="27148" xr:uid="{00000000-0005-0000-0000-0000CF2A0000}"/>
    <cellStyle name="Millares 8 3 2 6" xfId="772" xr:uid="{00000000-0005-0000-0000-0000D02A0000}"/>
    <cellStyle name="Millares 8 3 2 6 2" xfId="15668" xr:uid="{00000000-0005-0000-0000-0000D12A0000}"/>
    <cellStyle name="Millares 8 3 2 6 2 2" xfId="38311" xr:uid="{00000000-0005-0000-0000-0000D22A0000}"/>
    <cellStyle name="Millares 8 3 2 6 3" xfId="23430" xr:uid="{00000000-0005-0000-0000-0000D32A0000}"/>
    <cellStyle name="Millares 8 3 2 7" xfId="8228" xr:uid="{00000000-0005-0000-0000-0000D42A0000}"/>
    <cellStyle name="Millares 8 3 2 7 2" xfId="30871" xr:uid="{00000000-0005-0000-0000-0000D52A0000}"/>
    <cellStyle name="Millares 8 3 2 8" xfId="23014" xr:uid="{00000000-0005-0000-0000-0000D62A0000}"/>
    <cellStyle name="Millares 8 3 3" xfId="1026" xr:uid="{00000000-0005-0000-0000-0000D72A0000}"/>
    <cellStyle name="Millares 8 3 3 2" xfId="1954" xr:uid="{00000000-0005-0000-0000-0000D82A0000}"/>
    <cellStyle name="Millares 8 3 3 2 2" xfId="3804" xr:uid="{00000000-0005-0000-0000-0000D92A0000}"/>
    <cellStyle name="Millares 8 3 3 2 2 2" xfId="7525" xr:uid="{00000000-0005-0000-0000-0000DA2A0000}"/>
    <cellStyle name="Millares 8 3 3 2 2 2 2" xfId="22409" xr:uid="{00000000-0005-0000-0000-0000DB2A0000}"/>
    <cellStyle name="Millares 8 3 3 2 2 2 2 2" xfId="45052" xr:uid="{00000000-0005-0000-0000-0000DC2A0000}"/>
    <cellStyle name="Millares 8 3 3 2 2 2 3" xfId="14969" xr:uid="{00000000-0005-0000-0000-0000DD2A0000}"/>
    <cellStyle name="Millares 8 3 3 2 2 2 3 2" xfId="37612" xr:uid="{00000000-0005-0000-0000-0000DE2A0000}"/>
    <cellStyle name="Millares 8 3 3 2 2 2 4" xfId="30171" xr:uid="{00000000-0005-0000-0000-0000DF2A0000}"/>
    <cellStyle name="Millares 8 3 3 2 2 3" xfId="18691" xr:uid="{00000000-0005-0000-0000-0000E02A0000}"/>
    <cellStyle name="Millares 8 3 3 2 2 3 2" xfId="41334" xr:uid="{00000000-0005-0000-0000-0000E12A0000}"/>
    <cellStyle name="Millares 8 3 3 2 2 4" xfId="11251" xr:uid="{00000000-0005-0000-0000-0000E22A0000}"/>
    <cellStyle name="Millares 8 3 3 2 2 4 2" xfId="33894" xr:uid="{00000000-0005-0000-0000-0000E32A0000}"/>
    <cellStyle name="Millares 8 3 3 2 2 5" xfId="26453" xr:uid="{00000000-0005-0000-0000-0000E42A0000}"/>
    <cellStyle name="Millares 8 3 3 2 3" xfId="5678" xr:uid="{00000000-0005-0000-0000-0000E52A0000}"/>
    <cellStyle name="Millares 8 3 3 2 3 2" xfId="20562" xr:uid="{00000000-0005-0000-0000-0000E62A0000}"/>
    <cellStyle name="Millares 8 3 3 2 3 2 2" xfId="43205" xr:uid="{00000000-0005-0000-0000-0000E72A0000}"/>
    <cellStyle name="Millares 8 3 3 2 3 3" xfId="13122" xr:uid="{00000000-0005-0000-0000-0000E82A0000}"/>
    <cellStyle name="Millares 8 3 3 2 3 3 2" xfId="35765" xr:uid="{00000000-0005-0000-0000-0000E92A0000}"/>
    <cellStyle name="Millares 8 3 3 2 3 4" xfId="28324" xr:uid="{00000000-0005-0000-0000-0000EA2A0000}"/>
    <cellStyle name="Millares 8 3 3 2 4" xfId="16844" xr:uid="{00000000-0005-0000-0000-0000EB2A0000}"/>
    <cellStyle name="Millares 8 3 3 2 4 2" xfId="39487" xr:uid="{00000000-0005-0000-0000-0000EC2A0000}"/>
    <cellStyle name="Millares 8 3 3 2 5" xfId="9404" xr:uid="{00000000-0005-0000-0000-0000ED2A0000}"/>
    <cellStyle name="Millares 8 3 3 2 5 2" xfId="32047" xr:uid="{00000000-0005-0000-0000-0000EE2A0000}"/>
    <cellStyle name="Millares 8 3 3 2 6" xfId="24606" xr:uid="{00000000-0005-0000-0000-0000EF2A0000}"/>
    <cellStyle name="Millares 8 3 3 3" xfId="2879" xr:uid="{00000000-0005-0000-0000-0000F02A0000}"/>
    <cellStyle name="Millares 8 3 3 3 2" xfId="6600" xr:uid="{00000000-0005-0000-0000-0000F12A0000}"/>
    <cellStyle name="Millares 8 3 3 3 2 2" xfId="21484" xr:uid="{00000000-0005-0000-0000-0000F22A0000}"/>
    <cellStyle name="Millares 8 3 3 3 2 2 2" xfId="44127" xr:uid="{00000000-0005-0000-0000-0000F32A0000}"/>
    <cellStyle name="Millares 8 3 3 3 2 3" xfId="14044" xr:uid="{00000000-0005-0000-0000-0000F42A0000}"/>
    <cellStyle name="Millares 8 3 3 3 2 3 2" xfId="36687" xr:uid="{00000000-0005-0000-0000-0000F52A0000}"/>
    <cellStyle name="Millares 8 3 3 3 2 4" xfId="29246" xr:uid="{00000000-0005-0000-0000-0000F62A0000}"/>
    <cellStyle name="Millares 8 3 3 3 3" xfId="17766" xr:uid="{00000000-0005-0000-0000-0000F72A0000}"/>
    <cellStyle name="Millares 8 3 3 3 3 2" xfId="40409" xr:uid="{00000000-0005-0000-0000-0000F82A0000}"/>
    <cellStyle name="Millares 8 3 3 3 4" xfId="10326" xr:uid="{00000000-0005-0000-0000-0000F92A0000}"/>
    <cellStyle name="Millares 8 3 3 3 4 2" xfId="32969" xr:uid="{00000000-0005-0000-0000-0000FA2A0000}"/>
    <cellStyle name="Millares 8 3 3 3 5" xfId="25528" xr:uid="{00000000-0005-0000-0000-0000FB2A0000}"/>
    <cellStyle name="Millares 8 3 3 4" xfId="4753" xr:uid="{00000000-0005-0000-0000-0000FC2A0000}"/>
    <cellStyle name="Millares 8 3 3 4 2" xfId="19637" xr:uid="{00000000-0005-0000-0000-0000FD2A0000}"/>
    <cellStyle name="Millares 8 3 3 4 2 2" xfId="42280" xr:uid="{00000000-0005-0000-0000-0000FE2A0000}"/>
    <cellStyle name="Millares 8 3 3 4 3" xfId="12197" xr:uid="{00000000-0005-0000-0000-0000FF2A0000}"/>
    <cellStyle name="Millares 8 3 3 4 3 2" xfId="34840" xr:uid="{00000000-0005-0000-0000-0000002B0000}"/>
    <cellStyle name="Millares 8 3 3 4 4" xfId="27399" xr:uid="{00000000-0005-0000-0000-0000012B0000}"/>
    <cellStyle name="Millares 8 3 3 5" xfId="15919" xr:uid="{00000000-0005-0000-0000-0000022B0000}"/>
    <cellStyle name="Millares 8 3 3 5 2" xfId="38562" xr:uid="{00000000-0005-0000-0000-0000032B0000}"/>
    <cellStyle name="Millares 8 3 3 6" xfId="8479" xr:uid="{00000000-0005-0000-0000-0000042B0000}"/>
    <cellStyle name="Millares 8 3 3 6 2" xfId="31122" xr:uid="{00000000-0005-0000-0000-0000052B0000}"/>
    <cellStyle name="Millares 8 3 3 7" xfId="23681" xr:uid="{00000000-0005-0000-0000-0000062B0000}"/>
    <cellStyle name="Millares 8 3 4" xfId="1492" xr:uid="{00000000-0005-0000-0000-0000072B0000}"/>
    <cellStyle name="Millares 8 3 4 2" xfId="3342" xr:uid="{00000000-0005-0000-0000-0000082B0000}"/>
    <cellStyle name="Millares 8 3 4 2 2" xfId="7063" xr:uid="{00000000-0005-0000-0000-0000092B0000}"/>
    <cellStyle name="Millares 8 3 4 2 2 2" xfId="21947" xr:uid="{00000000-0005-0000-0000-00000A2B0000}"/>
    <cellStyle name="Millares 8 3 4 2 2 2 2" xfId="44590" xr:uid="{00000000-0005-0000-0000-00000B2B0000}"/>
    <cellStyle name="Millares 8 3 4 2 2 3" xfId="14507" xr:uid="{00000000-0005-0000-0000-00000C2B0000}"/>
    <cellStyle name="Millares 8 3 4 2 2 3 2" xfId="37150" xr:uid="{00000000-0005-0000-0000-00000D2B0000}"/>
    <cellStyle name="Millares 8 3 4 2 2 4" xfId="29709" xr:uid="{00000000-0005-0000-0000-00000E2B0000}"/>
    <cellStyle name="Millares 8 3 4 2 3" xfId="18229" xr:uid="{00000000-0005-0000-0000-00000F2B0000}"/>
    <cellStyle name="Millares 8 3 4 2 3 2" xfId="40872" xr:uid="{00000000-0005-0000-0000-0000102B0000}"/>
    <cellStyle name="Millares 8 3 4 2 4" xfId="10789" xr:uid="{00000000-0005-0000-0000-0000112B0000}"/>
    <cellStyle name="Millares 8 3 4 2 4 2" xfId="33432" xr:uid="{00000000-0005-0000-0000-0000122B0000}"/>
    <cellStyle name="Millares 8 3 4 2 5" xfId="25991" xr:uid="{00000000-0005-0000-0000-0000132B0000}"/>
    <cellStyle name="Millares 8 3 4 3" xfId="5216" xr:uid="{00000000-0005-0000-0000-0000142B0000}"/>
    <cellStyle name="Millares 8 3 4 3 2" xfId="20100" xr:uid="{00000000-0005-0000-0000-0000152B0000}"/>
    <cellStyle name="Millares 8 3 4 3 2 2" xfId="42743" xr:uid="{00000000-0005-0000-0000-0000162B0000}"/>
    <cellStyle name="Millares 8 3 4 3 3" xfId="12660" xr:uid="{00000000-0005-0000-0000-0000172B0000}"/>
    <cellStyle name="Millares 8 3 4 3 3 2" xfId="35303" xr:uid="{00000000-0005-0000-0000-0000182B0000}"/>
    <cellStyle name="Millares 8 3 4 3 4" xfId="27862" xr:uid="{00000000-0005-0000-0000-0000192B0000}"/>
    <cellStyle name="Millares 8 3 4 4" xfId="16382" xr:uid="{00000000-0005-0000-0000-00001A2B0000}"/>
    <cellStyle name="Millares 8 3 4 4 2" xfId="39025" xr:uid="{00000000-0005-0000-0000-00001B2B0000}"/>
    <cellStyle name="Millares 8 3 4 5" xfId="8942" xr:uid="{00000000-0005-0000-0000-00001C2B0000}"/>
    <cellStyle name="Millares 8 3 4 5 2" xfId="31585" xr:uid="{00000000-0005-0000-0000-00001D2B0000}"/>
    <cellStyle name="Millares 8 3 4 6" xfId="24144" xr:uid="{00000000-0005-0000-0000-00001E2B0000}"/>
    <cellStyle name="Millares 8 3 5" xfId="2417" xr:uid="{00000000-0005-0000-0000-00001F2B0000}"/>
    <cellStyle name="Millares 8 3 5 2" xfId="6138" xr:uid="{00000000-0005-0000-0000-0000202B0000}"/>
    <cellStyle name="Millares 8 3 5 2 2" xfId="21022" xr:uid="{00000000-0005-0000-0000-0000212B0000}"/>
    <cellStyle name="Millares 8 3 5 2 2 2" xfId="43665" xr:uid="{00000000-0005-0000-0000-0000222B0000}"/>
    <cellStyle name="Millares 8 3 5 2 3" xfId="13582" xr:uid="{00000000-0005-0000-0000-0000232B0000}"/>
    <cellStyle name="Millares 8 3 5 2 3 2" xfId="36225" xr:uid="{00000000-0005-0000-0000-0000242B0000}"/>
    <cellStyle name="Millares 8 3 5 2 4" xfId="28784" xr:uid="{00000000-0005-0000-0000-0000252B0000}"/>
    <cellStyle name="Millares 8 3 5 3" xfId="17304" xr:uid="{00000000-0005-0000-0000-0000262B0000}"/>
    <cellStyle name="Millares 8 3 5 3 2" xfId="39947" xr:uid="{00000000-0005-0000-0000-0000272B0000}"/>
    <cellStyle name="Millares 8 3 5 4" xfId="9864" xr:uid="{00000000-0005-0000-0000-0000282B0000}"/>
    <cellStyle name="Millares 8 3 5 4 2" xfId="32507" xr:uid="{00000000-0005-0000-0000-0000292B0000}"/>
    <cellStyle name="Millares 8 3 5 5" xfId="25066" xr:uid="{00000000-0005-0000-0000-00002A2B0000}"/>
    <cellStyle name="Millares 8 3 6" xfId="4291" xr:uid="{00000000-0005-0000-0000-00002B2B0000}"/>
    <cellStyle name="Millares 8 3 6 2" xfId="19175" xr:uid="{00000000-0005-0000-0000-00002C2B0000}"/>
    <cellStyle name="Millares 8 3 6 2 2" xfId="41818" xr:uid="{00000000-0005-0000-0000-00002D2B0000}"/>
    <cellStyle name="Millares 8 3 6 3" xfId="11735" xr:uid="{00000000-0005-0000-0000-00002E2B0000}"/>
    <cellStyle name="Millares 8 3 6 3 2" xfId="34378" xr:uid="{00000000-0005-0000-0000-00002F2B0000}"/>
    <cellStyle name="Millares 8 3 6 4" xfId="26937" xr:uid="{00000000-0005-0000-0000-0000302B0000}"/>
    <cellStyle name="Millares 8 3 7" xfId="560" xr:uid="{00000000-0005-0000-0000-0000312B0000}"/>
    <cellStyle name="Millares 8 3 7 2" xfId="15457" xr:uid="{00000000-0005-0000-0000-0000322B0000}"/>
    <cellStyle name="Millares 8 3 7 2 2" xfId="38100" xr:uid="{00000000-0005-0000-0000-0000332B0000}"/>
    <cellStyle name="Millares 8 3 7 3" xfId="23220" xr:uid="{00000000-0005-0000-0000-0000342B0000}"/>
    <cellStyle name="Millares 8 3 8" xfId="8017" xr:uid="{00000000-0005-0000-0000-0000352B0000}"/>
    <cellStyle name="Millares 8 3 8 2" xfId="30660" xr:uid="{00000000-0005-0000-0000-0000362B0000}"/>
    <cellStyle name="Millares 8 3 9" xfId="22858" xr:uid="{00000000-0005-0000-0000-0000372B0000}"/>
    <cellStyle name="Millares 8 4" xfId="237" xr:uid="{00000000-0005-0000-0000-0000382B0000}"/>
    <cellStyle name="Millares 8 4 2" xfId="1132" xr:uid="{00000000-0005-0000-0000-0000392B0000}"/>
    <cellStyle name="Millares 8 4 2 2" xfId="2060" xr:uid="{00000000-0005-0000-0000-00003A2B0000}"/>
    <cellStyle name="Millares 8 4 2 2 2" xfId="3910" xr:uid="{00000000-0005-0000-0000-00003B2B0000}"/>
    <cellStyle name="Millares 8 4 2 2 2 2" xfId="7631" xr:uid="{00000000-0005-0000-0000-00003C2B0000}"/>
    <cellStyle name="Millares 8 4 2 2 2 2 2" xfId="22515" xr:uid="{00000000-0005-0000-0000-00003D2B0000}"/>
    <cellStyle name="Millares 8 4 2 2 2 2 2 2" xfId="45158" xr:uid="{00000000-0005-0000-0000-00003E2B0000}"/>
    <cellStyle name="Millares 8 4 2 2 2 2 3" xfId="15075" xr:uid="{00000000-0005-0000-0000-00003F2B0000}"/>
    <cellStyle name="Millares 8 4 2 2 2 2 3 2" xfId="37718" xr:uid="{00000000-0005-0000-0000-0000402B0000}"/>
    <cellStyle name="Millares 8 4 2 2 2 2 4" xfId="30277" xr:uid="{00000000-0005-0000-0000-0000412B0000}"/>
    <cellStyle name="Millares 8 4 2 2 2 3" xfId="18797" xr:uid="{00000000-0005-0000-0000-0000422B0000}"/>
    <cellStyle name="Millares 8 4 2 2 2 3 2" xfId="41440" xr:uid="{00000000-0005-0000-0000-0000432B0000}"/>
    <cellStyle name="Millares 8 4 2 2 2 4" xfId="11357" xr:uid="{00000000-0005-0000-0000-0000442B0000}"/>
    <cellStyle name="Millares 8 4 2 2 2 4 2" xfId="34000" xr:uid="{00000000-0005-0000-0000-0000452B0000}"/>
    <cellStyle name="Millares 8 4 2 2 2 5" xfId="26559" xr:uid="{00000000-0005-0000-0000-0000462B0000}"/>
    <cellStyle name="Millares 8 4 2 2 3" xfId="5784" xr:uid="{00000000-0005-0000-0000-0000472B0000}"/>
    <cellStyle name="Millares 8 4 2 2 3 2" xfId="20668" xr:uid="{00000000-0005-0000-0000-0000482B0000}"/>
    <cellStyle name="Millares 8 4 2 2 3 2 2" xfId="43311" xr:uid="{00000000-0005-0000-0000-0000492B0000}"/>
    <cellStyle name="Millares 8 4 2 2 3 3" xfId="13228" xr:uid="{00000000-0005-0000-0000-00004A2B0000}"/>
    <cellStyle name="Millares 8 4 2 2 3 3 2" xfId="35871" xr:uid="{00000000-0005-0000-0000-00004B2B0000}"/>
    <cellStyle name="Millares 8 4 2 2 3 4" xfId="28430" xr:uid="{00000000-0005-0000-0000-00004C2B0000}"/>
    <cellStyle name="Millares 8 4 2 2 4" xfId="16950" xr:uid="{00000000-0005-0000-0000-00004D2B0000}"/>
    <cellStyle name="Millares 8 4 2 2 4 2" xfId="39593" xr:uid="{00000000-0005-0000-0000-00004E2B0000}"/>
    <cellStyle name="Millares 8 4 2 2 5" xfId="9510" xr:uid="{00000000-0005-0000-0000-00004F2B0000}"/>
    <cellStyle name="Millares 8 4 2 2 5 2" xfId="32153" xr:uid="{00000000-0005-0000-0000-0000502B0000}"/>
    <cellStyle name="Millares 8 4 2 2 6" xfId="24712" xr:uid="{00000000-0005-0000-0000-0000512B0000}"/>
    <cellStyle name="Millares 8 4 2 3" xfId="2985" xr:uid="{00000000-0005-0000-0000-0000522B0000}"/>
    <cellStyle name="Millares 8 4 2 3 2" xfId="6706" xr:uid="{00000000-0005-0000-0000-0000532B0000}"/>
    <cellStyle name="Millares 8 4 2 3 2 2" xfId="21590" xr:uid="{00000000-0005-0000-0000-0000542B0000}"/>
    <cellStyle name="Millares 8 4 2 3 2 2 2" xfId="44233" xr:uid="{00000000-0005-0000-0000-0000552B0000}"/>
    <cellStyle name="Millares 8 4 2 3 2 3" xfId="14150" xr:uid="{00000000-0005-0000-0000-0000562B0000}"/>
    <cellStyle name="Millares 8 4 2 3 2 3 2" xfId="36793" xr:uid="{00000000-0005-0000-0000-0000572B0000}"/>
    <cellStyle name="Millares 8 4 2 3 2 4" xfId="29352" xr:uid="{00000000-0005-0000-0000-0000582B0000}"/>
    <cellStyle name="Millares 8 4 2 3 3" xfId="17872" xr:uid="{00000000-0005-0000-0000-0000592B0000}"/>
    <cellStyle name="Millares 8 4 2 3 3 2" xfId="40515" xr:uid="{00000000-0005-0000-0000-00005A2B0000}"/>
    <cellStyle name="Millares 8 4 2 3 4" xfId="10432" xr:uid="{00000000-0005-0000-0000-00005B2B0000}"/>
    <cellStyle name="Millares 8 4 2 3 4 2" xfId="33075" xr:uid="{00000000-0005-0000-0000-00005C2B0000}"/>
    <cellStyle name="Millares 8 4 2 3 5" xfId="25634" xr:uid="{00000000-0005-0000-0000-00005D2B0000}"/>
    <cellStyle name="Millares 8 4 2 4" xfId="4859" xr:uid="{00000000-0005-0000-0000-00005E2B0000}"/>
    <cellStyle name="Millares 8 4 2 4 2" xfId="19743" xr:uid="{00000000-0005-0000-0000-00005F2B0000}"/>
    <cellStyle name="Millares 8 4 2 4 2 2" xfId="42386" xr:uid="{00000000-0005-0000-0000-0000602B0000}"/>
    <cellStyle name="Millares 8 4 2 4 3" xfId="12303" xr:uid="{00000000-0005-0000-0000-0000612B0000}"/>
    <cellStyle name="Millares 8 4 2 4 3 2" xfId="34946" xr:uid="{00000000-0005-0000-0000-0000622B0000}"/>
    <cellStyle name="Millares 8 4 2 4 4" xfId="27505" xr:uid="{00000000-0005-0000-0000-0000632B0000}"/>
    <cellStyle name="Millares 8 4 2 5" xfId="16025" xr:uid="{00000000-0005-0000-0000-0000642B0000}"/>
    <cellStyle name="Millares 8 4 2 5 2" xfId="38668" xr:uid="{00000000-0005-0000-0000-0000652B0000}"/>
    <cellStyle name="Millares 8 4 2 6" xfId="8585" xr:uid="{00000000-0005-0000-0000-0000662B0000}"/>
    <cellStyle name="Millares 8 4 2 6 2" xfId="31228" xr:uid="{00000000-0005-0000-0000-0000672B0000}"/>
    <cellStyle name="Millares 8 4 2 7" xfId="23787" xr:uid="{00000000-0005-0000-0000-0000682B0000}"/>
    <cellStyle name="Millares 8 4 3" xfId="1598" xr:uid="{00000000-0005-0000-0000-0000692B0000}"/>
    <cellStyle name="Millares 8 4 3 2" xfId="3448" xr:uid="{00000000-0005-0000-0000-00006A2B0000}"/>
    <cellStyle name="Millares 8 4 3 2 2" xfId="7169" xr:uid="{00000000-0005-0000-0000-00006B2B0000}"/>
    <cellStyle name="Millares 8 4 3 2 2 2" xfId="22053" xr:uid="{00000000-0005-0000-0000-00006C2B0000}"/>
    <cellStyle name="Millares 8 4 3 2 2 2 2" xfId="44696" xr:uid="{00000000-0005-0000-0000-00006D2B0000}"/>
    <cellStyle name="Millares 8 4 3 2 2 3" xfId="14613" xr:uid="{00000000-0005-0000-0000-00006E2B0000}"/>
    <cellStyle name="Millares 8 4 3 2 2 3 2" xfId="37256" xr:uid="{00000000-0005-0000-0000-00006F2B0000}"/>
    <cellStyle name="Millares 8 4 3 2 2 4" xfId="29815" xr:uid="{00000000-0005-0000-0000-0000702B0000}"/>
    <cellStyle name="Millares 8 4 3 2 3" xfId="18335" xr:uid="{00000000-0005-0000-0000-0000712B0000}"/>
    <cellStyle name="Millares 8 4 3 2 3 2" xfId="40978" xr:uid="{00000000-0005-0000-0000-0000722B0000}"/>
    <cellStyle name="Millares 8 4 3 2 4" xfId="10895" xr:uid="{00000000-0005-0000-0000-0000732B0000}"/>
    <cellStyle name="Millares 8 4 3 2 4 2" xfId="33538" xr:uid="{00000000-0005-0000-0000-0000742B0000}"/>
    <cellStyle name="Millares 8 4 3 2 5" xfId="26097" xr:uid="{00000000-0005-0000-0000-0000752B0000}"/>
    <cellStyle name="Millares 8 4 3 3" xfId="5322" xr:uid="{00000000-0005-0000-0000-0000762B0000}"/>
    <cellStyle name="Millares 8 4 3 3 2" xfId="20206" xr:uid="{00000000-0005-0000-0000-0000772B0000}"/>
    <cellStyle name="Millares 8 4 3 3 2 2" xfId="42849" xr:uid="{00000000-0005-0000-0000-0000782B0000}"/>
    <cellStyle name="Millares 8 4 3 3 3" xfId="12766" xr:uid="{00000000-0005-0000-0000-0000792B0000}"/>
    <cellStyle name="Millares 8 4 3 3 3 2" xfId="35409" xr:uid="{00000000-0005-0000-0000-00007A2B0000}"/>
    <cellStyle name="Millares 8 4 3 3 4" xfId="27968" xr:uid="{00000000-0005-0000-0000-00007B2B0000}"/>
    <cellStyle name="Millares 8 4 3 4" xfId="16488" xr:uid="{00000000-0005-0000-0000-00007C2B0000}"/>
    <cellStyle name="Millares 8 4 3 4 2" xfId="39131" xr:uid="{00000000-0005-0000-0000-00007D2B0000}"/>
    <cellStyle name="Millares 8 4 3 5" xfId="9048" xr:uid="{00000000-0005-0000-0000-00007E2B0000}"/>
    <cellStyle name="Millares 8 4 3 5 2" xfId="31691" xr:uid="{00000000-0005-0000-0000-00007F2B0000}"/>
    <cellStyle name="Millares 8 4 3 6" xfId="24250" xr:uid="{00000000-0005-0000-0000-0000802B0000}"/>
    <cellStyle name="Millares 8 4 4" xfId="2523" xr:uid="{00000000-0005-0000-0000-0000812B0000}"/>
    <cellStyle name="Millares 8 4 4 2" xfId="6244" xr:uid="{00000000-0005-0000-0000-0000822B0000}"/>
    <cellStyle name="Millares 8 4 4 2 2" xfId="21128" xr:uid="{00000000-0005-0000-0000-0000832B0000}"/>
    <cellStyle name="Millares 8 4 4 2 2 2" xfId="43771" xr:uid="{00000000-0005-0000-0000-0000842B0000}"/>
    <cellStyle name="Millares 8 4 4 2 3" xfId="13688" xr:uid="{00000000-0005-0000-0000-0000852B0000}"/>
    <cellStyle name="Millares 8 4 4 2 3 2" xfId="36331" xr:uid="{00000000-0005-0000-0000-0000862B0000}"/>
    <cellStyle name="Millares 8 4 4 2 4" xfId="28890" xr:uid="{00000000-0005-0000-0000-0000872B0000}"/>
    <cellStyle name="Millares 8 4 4 3" xfId="17410" xr:uid="{00000000-0005-0000-0000-0000882B0000}"/>
    <cellStyle name="Millares 8 4 4 3 2" xfId="40053" xr:uid="{00000000-0005-0000-0000-0000892B0000}"/>
    <cellStyle name="Millares 8 4 4 4" xfId="9970" xr:uid="{00000000-0005-0000-0000-00008A2B0000}"/>
    <cellStyle name="Millares 8 4 4 4 2" xfId="32613" xr:uid="{00000000-0005-0000-0000-00008B2B0000}"/>
    <cellStyle name="Millares 8 4 4 5" xfId="25172" xr:uid="{00000000-0005-0000-0000-00008C2B0000}"/>
    <cellStyle name="Millares 8 4 5" xfId="4397" xr:uid="{00000000-0005-0000-0000-00008D2B0000}"/>
    <cellStyle name="Millares 8 4 5 2" xfId="19281" xr:uid="{00000000-0005-0000-0000-00008E2B0000}"/>
    <cellStyle name="Millares 8 4 5 2 2" xfId="41924" xr:uid="{00000000-0005-0000-0000-00008F2B0000}"/>
    <cellStyle name="Millares 8 4 5 3" xfId="11841" xr:uid="{00000000-0005-0000-0000-0000902B0000}"/>
    <cellStyle name="Millares 8 4 5 3 2" xfId="34484" xr:uid="{00000000-0005-0000-0000-0000912B0000}"/>
    <cellStyle name="Millares 8 4 5 4" xfId="27043" xr:uid="{00000000-0005-0000-0000-0000922B0000}"/>
    <cellStyle name="Millares 8 4 6" xfId="667" xr:uid="{00000000-0005-0000-0000-0000932B0000}"/>
    <cellStyle name="Millares 8 4 6 2" xfId="15563" xr:uid="{00000000-0005-0000-0000-0000942B0000}"/>
    <cellStyle name="Millares 8 4 6 2 2" xfId="38206" xr:uid="{00000000-0005-0000-0000-0000952B0000}"/>
    <cellStyle name="Millares 8 4 6 3" xfId="23325" xr:uid="{00000000-0005-0000-0000-0000962B0000}"/>
    <cellStyle name="Millares 8 4 7" xfId="8123" xr:uid="{00000000-0005-0000-0000-0000972B0000}"/>
    <cellStyle name="Millares 8 4 7 2" xfId="30766" xr:uid="{00000000-0005-0000-0000-0000982B0000}"/>
    <cellStyle name="Millares 8 4 8" xfId="22936" xr:uid="{00000000-0005-0000-0000-0000992B0000}"/>
    <cellStyle name="Millares 8 5" xfId="921" xr:uid="{00000000-0005-0000-0000-00009A2B0000}"/>
    <cellStyle name="Millares 8 5 2" xfId="1849" xr:uid="{00000000-0005-0000-0000-00009B2B0000}"/>
    <cellStyle name="Millares 8 5 2 2" xfId="3699" xr:uid="{00000000-0005-0000-0000-00009C2B0000}"/>
    <cellStyle name="Millares 8 5 2 2 2" xfId="7420" xr:uid="{00000000-0005-0000-0000-00009D2B0000}"/>
    <cellStyle name="Millares 8 5 2 2 2 2" xfId="22304" xr:uid="{00000000-0005-0000-0000-00009E2B0000}"/>
    <cellStyle name="Millares 8 5 2 2 2 2 2" xfId="44947" xr:uid="{00000000-0005-0000-0000-00009F2B0000}"/>
    <cellStyle name="Millares 8 5 2 2 2 3" xfId="14864" xr:uid="{00000000-0005-0000-0000-0000A02B0000}"/>
    <cellStyle name="Millares 8 5 2 2 2 3 2" xfId="37507" xr:uid="{00000000-0005-0000-0000-0000A12B0000}"/>
    <cellStyle name="Millares 8 5 2 2 2 4" xfId="30066" xr:uid="{00000000-0005-0000-0000-0000A22B0000}"/>
    <cellStyle name="Millares 8 5 2 2 3" xfId="18586" xr:uid="{00000000-0005-0000-0000-0000A32B0000}"/>
    <cellStyle name="Millares 8 5 2 2 3 2" xfId="41229" xr:uid="{00000000-0005-0000-0000-0000A42B0000}"/>
    <cellStyle name="Millares 8 5 2 2 4" xfId="11146" xr:uid="{00000000-0005-0000-0000-0000A52B0000}"/>
    <cellStyle name="Millares 8 5 2 2 4 2" xfId="33789" xr:uid="{00000000-0005-0000-0000-0000A62B0000}"/>
    <cellStyle name="Millares 8 5 2 2 5" xfId="26348" xr:uid="{00000000-0005-0000-0000-0000A72B0000}"/>
    <cellStyle name="Millares 8 5 2 3" xfId="5573" xr:uid="{00000000-0005-0000-0000-0000A82B0000}"/>
    <cellStyle name="Millares 8 5 2 3 2" xfId="20457" xr:uid="{00000000-0005-0000-0000-0000A92B0000}"/>
    <cellStyle name="Millares 8 5 2 3 2 2" xfId="43100" xr:uid="{00000000-0005-0000-0000-0000AA2B0000}"/>
    <cellStyle name="Millares 8 5 2 3 3" xfId="13017" xr:uid="{00000000-0005-0000-0000-0000AB2B0000}"/>
    <cellStyle name="Millares 8 5 2 3 3 2" xfId="35660" xr:uid="{00000000-0005-0000-0000-0000AC2B0000}"/>
    <cellStyle name="Millares 8 5 2 3 4" xfId="28219" xr:uid="{00000000-0005-0000-0000-0000AD2B0000}"/>
    <cellStyle name="Millares 8 5 2 4" xfId="16739" xr:uid="{00000000-0005-0000-0000-0000AE2B0000}"/>
    <cellStyle name="Millares 8 5 2 4 2" xfId="39382" xr:uid="{00000000-0005-0000-0000-0000AF2B0000}"/>
    <cellStyle name="Millares 8 5 2 5" xfId="9299" xr:uid="{00000000-0005-0000-0000-0000B02B0000}"/>
    <cellStyle name="Millares 8 5 2 5 2" xfId="31942" xr:uid="{00000000-0005-0000-0000-0000B12B0000}"/>
    <cellStyle name="Millares 8 5 2 6" xfId="24501" xr:uid="{00000000-0005-0000-0000-0000B22B0000}"/>
    <cellStyle name="Millares 8 5 3" xfId="2774" xr:uid="{00000000-0005-0000-0000-0000B32B0000}"/>
    <cellStyle name="Millares 8 5 3 2" xfId="6495" xr:uid="{00000000-0005-0000-0000-0000B42B0000}"/>
    <cellStyle name="Millares 8 5 3 2 2" xfId="21379" xr:uid="{00000000-0005-0000-0000-0000B52B0000}"/>
    <cellStyle name="Millares 8 5 3 2 2 2" xfId="44022" xr:uid="{00000000-0005-0000-0000-0000B62B0000}"/>
    <cellStyle name="Millares 8 5 3 2 3" xfId="13939" xr:uid="{00000000-0005-0000-0000-0000B72B0000}"/>
    <cellStyle name="Millares 8 5 3 2 3 2" xfId="36582" xr:uid="{00000000-0005-0000-0000-0000B82B0000}"/>
    <cellStyle name="Millares 8 5 3 2 4" xfId="29141" xr:uid="{00000000-0005-0000-0000-0000B92B0000}"/>
    <cellStyle name="Millares 8 5 3 3" xfId="17661" xr:uid="{00000000-0005-0000-0000-0000BA2B0000}"/>
    <cellStyle name="Millares 8 5 3 3 2" xfId="40304" xr:uid="{00000000-0005-0000-0000-0000BB2B0000}"/>
    <cellStyle name="Millares 8 5 3 4" xfId="10221" xr:uid="{00000000-0005-0000-0000-0000BC2B0000}"/>
    <cellStyle name="Millares 8 5 3 4 2" xfId="32864" xr:uid="{00000000-0005-0000-0000-0000BD2B0000}"/>
    <cellStyle name="Millares 8 5 3 5" xfId="25423" xr:uid="{00000000-0005-0000-0000-0000BE2B0000}"/>
    <cellStyle name="Millares 8 5 4" xfId="4648" xr:uid="{00000000-0005-0000-0000-0000BF2B0000}"/>
    <cellStyle name="Millares 8 5 4 2" xfId="19532" xr:uid="{00000000-0005-0000-0000-0000C02B0000}"/>
    <cellStyle name="Millares 8 5 4 2 2" xfId="42175" xr:uid="{00000000-0005-0000-0000-0000C12B0000}"/>
    <cellStyle name="Millares 8 5 4 3" xfId="12092" xr:uid="{00000000-0005-0000-0000-0000C22B0000}"/>
    <cellStyle name="Millares 8 5 4 3 2" xfId="34735" xr:uid="{00000000-0005-0000-0000-0000C32B0000}"/>
    <cellStyle name="Millares 8 5 4 4" xfId="27294" xr:uid="{00000000-0005-0000-0000-0000C42B0000}"/>
    <cellStyle name="Millares 8 5 5" xfId="15814" xr:uid="{00000000-0005-0000-0000-0000C52B0000}"/>
    <cellStyle name="Millares 8 5 5 2" xfId="38457" xr:uid="{00000000-0005-0000-0000-0000C62B0000}"/>
    <cellStyle name="Millares 8 5 6" xfId="8374" xr:uid="{00000000-0005-0000-0000-0000C72B0000}"/>
    <cellStyle name="Millares 8 5 6 2" xfId="31017" xr:uid="{00000000-0005-0000-0000-0000C82B0000}"/>
    <cellStyle name="Millares 8 5 7" xfId="23576" xr:uid="{00000000-0005-0000-0000-0000C92B0000}"/>
    <cellStyle name="Millares 8 6" xfId="1387" xr:uid="{00000000-0005-0000-0000-0000CA2B0000}"/>
    <cellStyle name="Millares 8 6 2" xfId="3237" xr:uid="{00000000-0005-0000-0000-0000CB2B0000}"/>
    <cellStyle name="Millares 8 6 2 2" xfId="6958" xr:uid="{00000000-0005-0000-0000-0000CC2B0000}"/>
    <cellStyle name="Millares 8 6 2 2 2" xfId="21842" xr:uid="{00000000-0005-0000-0000-0000CD2B0000}"/>
    <cellStyle name="Millares 8 6 2 2 2 2" xfId="44485" xr:uid="{00000000-0005-0000-0000-0000CE2B0000}"/>
    <cellStyle name="Millares 8 6 2 2 3" xfId="14402" xr:uid="{00000000-0005-0000-0000-0000CF2B0000}"/>
    <cellStyle name="Millares 8 6 2 2 3 2" xfId="37045" xr:uid="{00000000-0005-0000-0000-0000D02B0000}"/>
    <cellStyle name="Millares 8 6 2 2 4" xfId="29604" xr:uid="{00000000-0005-0000-0000-0000D12B0000}"/>
    <cellStyle name="Millares 8 6 2 3" xfId="18124" xr:uid="{00000000-0005-0000-0000-0000D22B0000}"/>
    <cellStyle name="Millares 8 6 2 3 2" xfId="40767" xr:uid="{00000000-0005-0000-0000-0000D32B0000}"/>
    <cellStyle name="Millares 8 6 2 4" xfId="10684" xr:uid="{00000000-0005-0000-0000-0000D42B0000}"/>
    <cellStyle name="Millares 8 6 2 4 2" xfId="33327" xr:uid="{00000000-0005-0000-0000-0000D52B0000}"/>
    <cellStyle name="Millares 8 6 2 5" xfId="25886" xr:uid="{00000000-0005-0000-0000-0000D62B0000}"/>
    <cellStyle name="Millares 8 6 3" xfId="5111" xr:uid="{00000000-0005-0000-0000-0000D72B0000}"/>
    <cellStyle name="Millares 8 6 3 2" xfId="19995" xr:uid="{00000000-0005-0000-0000-0000D82B0000}"/>
    <cellStyle name="Millares 8 6 3 2 2" xfId="42638" xr:uid="{00000000-0005-0000-0000-0000D92B0000}"/>
    <cellStyle name="Millares 8 6 3 3" xfId="12555" xr:uid="{00000000-0005-0000-0000-0000DA2B0000}"/>
    <cellStyle name="Millares 8 6 3 3 2" xfId="35198" xr:uid="{00000000-0005-0000-0000-0000DB2B0000}"/>
    <cellStyle name="Millares 8 6 3 4" xfId="27757" xr:uid="{00000000-0005-0000-0000-0000DC2B0000}"/>
    <cellStyle name="Millares 8 6 4" xfId="16277" xr:uid="{00000000-0005-0000-0000-0000DD2B0000}"/>
    <cellStyle name="Millares 8 6 4 2" xfId="38920" xr:uid="{00000000-0005-0000-0000-0000DE2B0000}"/>
    <cellStyle name="Millares 8 6 5" xfId="8837" xr:uid="{00000000-0005-0000-0000-0000DF2B0000}"/>
    <cellStyle name="Millares 8 6 5 2" xfId="31480" xr:uid="{00000000-0005-0000-0000-0000E02B0000}"/>
    <cellStyle name="Millares 8 6 6" xfId="24039" xr:uid="{00000000-0005-0000-0000-0000E12B0000}"/>
    <cellStyle name="Millares 8 7" xfId="2312" xr:uid="{00000000-0005-0000-0000-0000E22B0000}"/>
    <cellStyle name="Millares 8 7 2" xfId="6033" xr:uid="{00000000-0005-0000-0000-0000E32B0000}"/>
    <cellStyle name="Millares 8 7 2 2" xfId="20917" xr:uid="{00000000-0005-0000-0000-0000E42B0000}"/>
    <cellStyle name="Millares 8 7 2 2 2" xfId="43560" xr:uid="{00000000-0005-0000-0000-0000E52B0000}"/>
    <cellStyle name="Millares 8 7 2 3" xfId="13477" xr:uid="{00000000-0005-0000-0000-0000E62B0000}"/>
    <cellStyle name="Millares 8 7 2 3 2" xfId="36120" xr:uid="{00000000-0005-0000-0000-0000E72B0000}"/>
    <cellStyle name="Millares 8 7 2 4" xfId="28679" xr:uid="{00000000-0005-0000-0000-0000E82B0000}"/>
    <cellStyle name="Millares 8 7 3" xfId="17199" xr:uid="{00000000-0005-0000-0000-0000E92B0000}"/>
    <cellStyle name="Millares 8 7 3 2" xfId="39842" xr:uid="{00000000-0005-0000-0000-0000EA2B0000}"/>
    <cellStyle name="Millares 8 7 4" xfId="9759" xr:uid="{00000000-0005-0000-0000-0000EB2B0000}"/>
    <cellStyle name="Millares 8 7 4 2" xfId="32402" xr:uid="{00000000-0005-0000-0000-0000EC2B0000}"/>
    <cellStyle name="Millares 8 7 5" xfId="24961" xr:uid="{00000000-0005-0000-0000-0000ED2B0000}"/>
    <cellStyle name="Millares 8 8" xfId="4186" xr:uid="{00000000-0005-0000-0000-0000EE2B0000}"/>
    <cellStyle name="Millares 8 8 2" xfId="19070" xr:uid="{00000000-0005-0000-0000-0000EF2B0000}"/>
    <cellStyle name="Millares 8 8 2 2" xfId="41713" xr:uid="{00000000-0005-0000-0000-0000F02B0000}"/>
    <cellStyle name="Millares 8 8 3" xfId="11630" xr:uid="{00000000-0005-0000-0000-0000F12B0000}"/>
    <cellStyle name="Millares 8 8 3 2" xfId="34273" xr:uid="{00000000-0005-0000-0000-0000F22B0000}"/>
    <cellStyle name="Millares 8 8 4" xfId="26832" xr:uid="{00000000-0005-0000-0000-0000F32B0000}"/>
    <cellStyle name="Millares 8 9" xfId="453" xr:uid="{00000000-0005-0000-0000-0000F42B0000}"/>
    <cellStyle name="Millares 8 9 2" xfId="15352" xr:uid="{00000000-0005-0000-0000-0000F52B0000}"/>
    <cellStyle name="Millares 8 9 2 2" xfId="37995" xr:uid="{00000000-0005-0000-0000-0000F62B0000}"/>
    <cellStyle name="Millares 8 9 3" xfId="23115" xr:uid="{00000000-0005-0000-0000-0000F72B0000}"/>
    <cellStyle name="Millares 9" xfId="57" xr:uid="{00000000-0005-0000-0000-0000F82B0000}"/>
    <cellStyle name="Millares 9 10" xfId="7913" xr:uid="{00000000-0005-0000-0000-0000F92B0000}"/>
    <cellStyle name="Millares 9 10 2" xfId="30556" xr:uid="{00000000-0005-0000-0000-0000FA2B0000}"/>
    <cellStyle name="Millares 9 2" xfId="507" xr:uid="{00000000-0005-0000-0000-0000FB2B0000}"/>
    <cellStyle name="Millares 9 2 10" xfId="23168" xr:uid="{00000000-0005-0000-0000-0000FC2B0000}"/>
    <cellStyle name="Millares 9 2 2" xfId="613" xr:uid="{00000000-0005-0000-0000-0000FD2B0000}"/>
    <cellStyle name="Millares 9 2 2 2" xfId="825" xr:uid="{00000000-0005-0000-0000-0000FE2B0000}"/>
    <cellStyle name="Millares 9 2 2 2 2" xfId="1290" xr:uid="{00000000-0005-0000-0000-0000FF2B0000}"/>
    <cellStyle name="Millares 9 2 2 2 2 2" xfId="2218" xr:uid="{00000000-0005-0000-0000-0000002C0000}"/>
    <cellStyle name="Millares 9 2 2 2 2 2 2" xfId="4068" xr:uid="{00000000-0005-0000-0000-0000012C0000}"/>
    <cellStyle name="Millares 9 2 2 2 2 2 2 2" xfId="7789" xr:uid="{00000000-0005-0000-0000-0000022C0000}"/>
    <cellStyle name="Millares 9 2 2 2 2 2 2 2 2" xfId="22673" xr:uid="{00000000-0005-0000-0000-0000032C0000}"/>
    <cellStyle name="Millares 9 2 2 2 2 2 2 2 2 2" xfId="45316" xr:uid="{00000000-0005-0000-0000-0000042C0000}"/>
    <cellStyle name="Millares 9 2 2 2 2 2 2 2 3" xfId="15233" xr:uid="{00000000-0005-0000-0000-0000052C0000}"/>
    <cellStyle name="Millares 9 2 2 2 2 2 2 2 3 2" xfId="37876" xr:uid="{00000000-0005-0000-0000-0000062C0000}"/>
    <cellStyle name="Millares 9 2 2 2 2 2 2 2 4" xfId="30435" xr:uid="{00000000-0005-0000-0000-0000072C0000}"/>
    <cellStyle name="Millares 9 2 2 2 2 2 2 3" xfId="18955" xr:uid="{00000000-0005-0000-0000-0000082C0000}"/>
    <cellStyle name="Millares 9 2 2 2 2 2 2 3 2" xfId="41598" xr:uid="{00000000-0005-0000-0000-0000092C0000}"/>
    <cellStyle name="Millares 9 2 2 2 2 2 2 4" xfId="11515" xr:uid="{00000000-0005-0000-0000-00000A2C0000}"/>
    <cellStyle name="Millares 9 2 2 2 2 2 2 4 2" xfId="34158" xr:uid="{00000000-0005-0000-0000-00000B2C0000}"/>
    <cellStyle name="Millares 9 2 2 2 2 2 2 5" xfId="26717" xr:uid="{00000000-0005-0000-0000-00000C2C0000}"/>
    <cellStyle name="Millares 9 2 2 2 2 2 3" xfId="5942" xr:uid="{00000000-0005-0000-0000-00000D2C0000}"/>
    <cellStyle name="Millares 9 2 2 2 2 2 3 2" xfId="20826" xr:uid="{00000000-0005-0000-0000-00000E2C0000}"/>
    <cellStyle name="Millares 9 2 2 2 2 2 3 2 2" xfId="43469" xr:uid="{00000000-0005-0000-0000-00000F2C0000}"/>
    <cellStyle name="Millares 9 2 2 2 2 2 3 3" xfId="13386" xr:uid="{00000000-0005-0000-0000-0000102C0000}"/>
    <cellStyle name="Millares 9 2 2 2 2 2 3 3 2" xfId="36029" xr:uid="{00000000-0005-0000-0000-0000112C0000}"/>
    <cellStyle name="Millares 9 2 2 2 2 2 3 4" xfId="28588" xr:uid="{00000000-0005-0000-0000-0000122C0000}"/>
    <cellStyle name="Millares 9 2 2 2 2 2 4" xfId="17108" xr:uid="{00000000-0005-0000-0000-0000132C0000}"/>
    <cellStyle name="Millares 9 2 2 2 2 2 4 2" xfId="39751" xr:uid="{00000000-0005-0000-0000-0000142C0000}"/>
    <cellStyle name="Millares 9 2 2 2 2 2 5" xfId="9668" xr:uid="{00000000-0005-0000-0000-0000152C0000}"/>
    <cellStyle name="Millares 9 2 2 2 2 2 5 2" xfId="32311" xr:uid="{00000000-0005-0000-0000-0000162C0000}"/>
    <cellStyle name="Millares 9 2 2 2 2 2 6" xfId="24870" xr:uid="{00000000-0005-0000-0000-0000172C0000}"/>
    <cellStyle name="Millares 9 2 2 2 2 3" xfId="3143" xr:uid="{00000000-0005-0000-0000-0000182C0000}"/>
    <cellStyle name="Millares 9 2 2 2 2 3 2" xfId="6864" xr:uid="{00000000-0005-0000-0000-0000192C0000}"/>
    <cellStyle name="Millares 9 2 2 2 2 3 2 2" xfId="21748" xr:uid="{00000000-0005-0000-0000-00001A2C0000}"/>
    <cellStyle name="Millares 9 2 2 2 2 3 2 2 2" xfId="44391" xr:uid="{00000000-0005-0000-0000-00001B2C0000}"/>
    <cellStyle name="Millares 9 2 2 2 2 3 2 3" xfId="14308" xr:uid="{00000000-0005-0000-0000-00001C2C0000}"/>
    <cellStyle name="Millares 9 2 2 2 2 3 2 3 2" xfId="36951" xr:uid="{00000000-0005-0000-0000-00001D2C0000}"/>
    <cellStyle name="Millares 9 2 2 2 2 3 2 4" xfId="29510" xr:uid="{00000000-0005-0000-0000-00001E2C0000}"/>
    <cellStyle name="Millares 9 2 2 2 2 3 3" xfId="18030" xr:uid="{00000000-0005-0000-0000-00001F2C0000}"/>
    <cellStyle name="Millares 9 2 2 2 2 3 3 2" xfId="40673" xr:uid="{00000000-0005-0000-0000-0000202C0000}"/>
    <cellStyle name="Millares 9 2 2 2 2 3 4" xfId="10590" xr:uid="{00000000-0005-0000-0000-0000212C0000}"/>
    <cellStyle name="Millares 9 2 2 2 2 3 4 2" xfId="33233" xr:uid="{00000000-0005-0000-0000-0000222C0000}"/>
    <cellStyle name="Millares 9 2 2 2 2 3 5" xfId="25792" xr:uid="{00000000-0005-0000-0000-0000232C0000}"/>
    <cellStyle name="Millares 9 2 2 2 2 4" xfId="5017" xr:uid="{00000000-0005-0000-0000-0000242C0000}"/>
    <cellStyle name="Millares 9 2 2 2 2 4 2" xfId="19901" xr:uid="{00000000-0005-0000-0000-0000252C0000}"/>
    <cellStyle name="Millares 9 2 2 2 2 4 2 2" xfId="42544" xr:uid="{00000000-0005-0000-0000-0000262C0000}"/>
    <cellStyle name="Millares 9 2 2 2 2 4 3" xfId="12461" xr:uid="{00000000-0005-0000-0000-0000272C0000}"/>
    <cellStyle name="Millares 9 2 2 2 2 4 3 2" xfId="35104" xr:uid="{00000000-0005-0000-0000-0000282C0000}"/>
    <cellStyle name="Millares 9 2 2 2 2 4 4" xfId="27663" xr:uid="{00000000-0005-0000-0000-0000292C0000}"/>
    <cellStyle name="Millares 9 2 2 2 2 5" xfId="16183" xr:uid="{00000000-0005-0000-0000-00002A2C0000}"/>
    <cellStyle name="Millares 9 2 2 2 2 5 2" xfId="38826" xr:uid="{00000000-0005-0000-0000-00002B2C0000}"/>
    <cellStyle name="Millares 9 2 2 2 2 6" xfId="8743" xr:uid="{00000000-0005-0000-0000-00002C2C0000}"/>
    <cellStyle name="Millares 9 2 2 2 2 6 2" xfId="31386" xr:uid="{00000000-0005-0000-0000-00002D2C0000}"/>
    <cellStyle name="Millares 9 2 2 2 2 7" xfId="23945" xr:uid="{00000000-0005-0000-0000-00002E2C0000}"/>
    <cellStyle name="Millares 9 2 2 2 3" xfId="1756" xr:uid="{00000000-0005-0000-0000-00002F2C0000}"/>
    <cellStyle name="Millares 9 2 2 2 3 2" xfId="3606" xr:uid="{00000000-0005-0000-0000-0000302C0000}"/>
    <cellStyle name="Millares 9 2 2 2 3 2 2" xfId="7327" xr:uid="{00000000-0005-0000-0000-0000312C0000}"/>
    <cellStyle name="Millares 9 2 2 2 3 2 2 2" xfId="22211" xr:uid="{00000000-0005-0000-0000-0000322C0000}"/>
    <cellStyle name="Millares 9 2 2 2 3 2 2 2 2" xfId="44854" xr:uid="{00000000-0005-0000-0000-0000332C0000}"/>
    <cellStyle name="Millares 9 2 2 2 3 2 2 3" xfId="14771" xr:uid="{00000000-0005-0000-0000-0000342C0000}"/>
    <cellStyle name="Millares 9 2 2 2 3 2 2 3 2" xfId="37414" xr:uid="{00000000-0005-0000-0000-0000352C0000}"/>
    <cellStyle name="Millares 9 2 2 2 3 2 2 4" xfId="29973" xr:uid="{00000000-0005-0000-0000-0000362C0000}"/>
    <cellStyle name="Millares 9 2 2 2 3 2 3" xfId="18493" xr:uid="{00000000-0005-0000-0000-0000372C0000}"/>
    <cellStyle name="Millares 9 2 2 2 3 2 3 2" xfId="41136" xr:uid="{00000000-0005-0000-0000-0000382C0000}"/>
    <cellStyle name="Millares 9 2 2 2 3 2 4" xfId="11053" xr:uid="{00000000-0005-0000-0000-0000392C0000}"/>
    <cellStyle name="Millares 9 2 2 2 3 2 4 2" xfId="33696" xr:uid="{00000000-0005-0000-0000-00003A2C0000}"/>
    <cellStyle name="Millares 9 2 2 2 3 2 5" xfId="26255" xr:uid="{00000000-0005-0000-0000-00003B2C0000}"/>
    <cellStyle name="Millares 9 2 2 2 3 3" xfId="5480" xr:uid="{00000000-0005-0000-0000-00003C2C0000}"/>
    <cellStyle name="Millares 9 2 2 2 3 3 2" xfId="20364" xr:uid="{00000000-0005-0000-0000-00003D2C0000}"/>
    <cellStyle name="Millares 9 2 2 2 3 3 2 2" xfId="43007" xr:uid="{00000000-0005-0000-0000-00003E2C0000}"/>
    <cellStyle name="Millares 9 2 2 2 3 3 3" xfId="12924" xr:uid="{00000000-0005-0000-0000-00003F2C0000}"/>
    <cellStyle name="Millares 9 2 2 2 3 3 3 2" xfId="35567" xr:uid="{00000000-0005-0000-0000-0000402C0000}"/>
    <cellStyle name="Millares 9 2 2 2 3 3 4" xfId="28126" xr:uid="{00000000-0005-0000-0000-0000412C0000}"/>
    <cellStyle name="Millares 9 2 2 2 3 4" xfId="16646" xr:uid="{00000000-0005-0000-0000-0000422C0000}"/>
    <cellStyle name="Millares 9 2 2 2 3 4 2" xfId="39289" xr:uid="{00000000-0005-0000-0000-0000432C0000}"/>
    <cellStyle name="Millares 9 2 2 2 3 5" xfId="9206" xr:uid="{00000000-0005-0000-0000-0000442C0000}"/>
    <cellStyle name="Millares 9 2 2 2 3 5 2" xfId="31849" xr:uid="{00000000-0005-0000-0000-0000452C0000}"/>
    <cellStyle name="Millares 9 2 2 2 3 6" xfId="24408" xr:uid="{00000000-0005-0000-0000-0000462C0000}"/>
    <cellStyle name="Millares 9 2 2 2 4" xfId="2681" xr:uid="{00000000-0005-0000-0000-0000472C0000}"/>
    <cellStyle name="Millares 9 2 2 2 4 2" xfId="6402" xr:uid="{00000000-0005-0000-0000-0000482C0000}"/>
    <cellStyle name="Millares 9 2 2 2 4 2 2" xfId="21286" xr:uid="{00000000-0005-0000-0000-0000492C0000}"/>
    <cellStyle name="Millares 9 2 2 2 4 2 2 2" xfId="43929" xr:uid="{00000000-0005-0000-0000-00004A2C0000}"/>
    <cellStyle name="Millares 9 2 2 2 4 2 3" xfId="13846" xr:uid="{00000000-0005-0000-0000-00004B2C0000}"/>
    <cellStyle name="Millares 9 2 2 2 4 2 3 2" xfId="36489" xr:uid="{00000000-0005-0000-0000-00004C2C0000}"/>
    <cellStyle name="Millares 9 2 2 2 4 2 4" xfId="29048" xr:uid="{00000000-0005-0000-0000-00004D2C0000}"/>
    <cellStyle name="Millares 9 2 2 2 4 3" xfId="17568" xr:uid="{00000000-0005-0000-0000-00004E2C0000}"/>
    <cellStyle name="Millares 9 2 2 2 4 3 2" xfId="40211" xr:uid="{00000000-0005-0000-0000-00004F2C0000}"/>
    <cellStyle name="Millares 9 2 2 2 4 4" xfId="10128" xr:uid="{00000000-0005-0000-0000-0000502C0000}"/>
    <cellStyle name="Millares 9 2 2 2 4 4 2" xfId="32771" xr:uid="{00000000-0005-0000-0000-0000512C0000}"/>
    <cellStyle name="Millares 9 2 2 2 4 5" xfId="25330" xr:uid="{00000000-0005-0000-0000-0000522C0000}"/>
    <cellStyle name="Millares 9 2 2 2 5" xfId="4555" xr:uid="{00000000-0005-0000-0000-0000532C0000}"/>
    <cellStyle name="Millares 9 2 2 2 5 2" xfId="19439" xr:uid="{00000000-0005-0000-0000-0000542C0000}"/>
    <cellStyle name="Millares 9 2 2 2 5 2 2" xfId="42082" xr:uid="{00000000-0005-0000-0000-0000552C0000}"/>
    <cellStyle name="Millares 9 2 2 2 5 3" xfId="11999" xr:uid="{00000000-0005-0000-0000-0000562C0000}"/>
    <cellStyle name="Millares 9 2 2 2 5 3 2" xfId="34642" xr:uid="{00000000-0005-0000-0000-0000572C0000}"/>
    <cellStyle name="Millares 9 2 2 2 5 4" xfId="27201" xr:uid="{00000000-0005-0000-0000-0000582C0000}"/>
    <cellStyle name="Millares 9 2 2 2 6" xfId="15721" xr:uid="{00000000-0005-0000-0000-0000592C0000}"/>
    <cellStyle name="Millares 9 2 2 2 6 2" xfId="38364" xr:uid="{00000000-0005-0000-0000-00005A2C0000}"/>
    <cellStyle name="Millares 9 2 2 2 7" xfId="8281" xr:uid="{00000000-0005-0000-0000-00005B2C0000}"/>
    <cellStyle name="Millares 9 2 2 2 7 2" xfId="30924" xr:uid="{00000000-0005-0000-0000-00005C2C0000}"/>
    <cellStyle name="Millares 9 2 2 2 8" xfId="23483" xr:uid="{00000000-0005-0000-0000-00005D2C0000}"/>
    <cellStyle name="Millares 9 2 2 3" xfId="1079" xr:uid="{00000000-0005-0000-0000-00005E2C0000}"/>
    <cellStyle name="Millares 9 2 2 3 2" xfId="2007" xr:uid="{00000000-0005-0000-0000-00005F2C0000}"/>
    <cellStyle name="Millares 9 2 2 3 2 2" xfId="3857" xr:uid="{00000000-0005-0000-0000-0000602C0000}"/>
    <cellStyle name="Millares 9 2 2 3 2 2 2" xfId="7578" xr:uid="{00000000-0005-0000-0000-0000612C0000}"/>
    <cellStyle name="Millares 9 2 2 3 2 2 2 2" xfId="22462" xr:uid="{00000000-0005-0000-0000-0000622C0000}"/>
    <cellStyle name="Millares 9 2 2 3 2 2 2 2 2" xfId="45105" xr:uid="{00000000-0005-0000-0000-0000632C0000}"/>
    <cellStyle name="Millares 9 2 2 3 2 2 2 3" xfId="15022" xr:uid="{00000000-0005-0000-0000-0000642C0000}"/>
    <cellStyle name="Millares 9 2 2 3 2 2 2 3 2" xfId="37665" xr:uid="{00000000-0005-0000-0000-0000652C0000}"/>
    <cellStyle name="Millares 9 2 2 3 2 2 2 4" xfId="30224" xr:uid="{00000000-0005-0000-0000-0000662C0000}"/>
    <cellStyle name="Millares 9 2 2 3 2 2 3" xfId="18744" xr:uid="{00000000-0005-0000-0000-0000672C0000}"/>
    <cellStyle name="Millares 9 2 2 3 2 2 3 2" xfId="41387" xr:uid="{00000000-0005-0000-0000-0000682C0000}"/>
    <cellStyle name="Millares 9 2 2 3 2 2 4" xfId="11304" xr:uid="{00000000-0005-0000-0000-0000692C0000}"/>
    <cellStyle name="Millares 9 2 2 3 2 2 4 2" xfId="33947" xr:uid="{00000000-0005-0000-0000-00006A2C0000}"/>
    <cellStyle name="Millares 9 2 2 3 2 2 5" xfId="26506" xr:uid="{00000000-0005-0000-0000-00006B2C0000}"/>
    <cellStyle name="Millares 9 2 2 3 2 3" xfId="5731" xr:uid="{00000000-0005-0000-0000-00006C2C0000}"/>
    <cellStyle name="Millares 9 2 2 3 2 3 2" xfId="20615" xr:uid="{00000000-0005-0000-0000-00006D2C0000}"/>
    <cellStyle name="Millares 9 2 2 3 2 3 2 2" xfId="43258" xr:uid="{00000000-0005-0000-0000-00006E2C0000}"/>
    <cellStyle name="Millares 9 2 2 3 2 3 3" xfId="13175" xr:uid="{00000000-0005-0000-0000-00006F2C0000}"/>
    <cellStyle name="Millares 9 2 2 3 2 3 3 2" xfId="35818" xr:uid="{00000000-0005-0000-0000-0000702C0000}"/>
    <cellStyle name="Millares 9 2 2 3 2 3 4" xfId="28377" xr:uid="{00000000-0005-0000-0000-0000712C0000}"/>
    <cellStyle name="Millares 9 2 2 3 2 4" xfId="16897" xr:uid="{00000000-0005-0000-0000-0000722C0000}"/>
    <cellStyle name="Millares 9 2 2 3 2 4 2" xfId="39540" xr:uid="{00000000-0005-0000-0000-0000732C0000}"/>
    <cellStyle name="Millares 9 2 2 3 2 5" xfId="9457" xr:uid="{00000000-0005-0000-0000-0000742C0000}"/>
    <cellStyle name="Millares 9 2 2 3 2 5 2" xfId="32100" xr:uid="{00000000-0005-0000-0000-0000752C0000}"/>
    <cellStyle name="Millares 9 2 2 3 2 6" xfId="24659" xr:uid="{00000000-0005-0000-0000-0000762C0000}"/>
    <cellStyle name="Millares 9 2 2 3 3" xfId="2932" xr:uid="{00000000-0005-0000-0000-0000772C0000}"/>
    <cellStyle name="Millares 9 2 2 3 3 2" xfId="6653" xr:uid="{00000000-0005-0000-0000-0000782C0000}"/>
    <cellStyle name="Millares 9 2 2 3 3 2 2" xfId="21537" xr:uid="{00000000-0005-0000-0000-0000792C0000}"/>
    <cellStyle name="Millares 9 2 2 3 3 2 2 2" xfId="44180" xr:uid="{00000000-0005-0000-0000-00007A2C0000}"/>
    <cellStyle name="Millares 9 2 2 3 3 2 3" xfId="14097" xr:uid="{00000000-0005-0000-0000-00007B2C0000}"/>
    <cellStyle name="Millares 9 2 2 3 3 2 3 2" xfId="36740" xr:uid="{00000000-0005-0000-0000-00007C2C0000}"/>
    <cellStyle name="Millares 9 2 2 3 3 2 4" xfId="29299" xr:uid="{00000000-0005-0000-0000-00007D2C0000}"/>
    <cellStyle name="Millares 9 2 2 3 3 3" xfId="17819" xr:uid="{00000000-0005-0000-0000-00007E2C0000}"/>
    <cellStyle name="Millares 9 2 2 3 3 3 2" xfId="40462" xr:uid="{00000000-0005-0000-0000-00007F2C0000}"/>
    <cellStyle name="Millares 9 2 2 3 3 4" xfId="10379" xr:uid="{00000000-0005-0000-0000-0000802C0000}"/>
    <cellStyle name="Millares 9 2 2 3 3 4 2" xfId="33022" xr:uid="{00000000-0005-0000-0000-0000812C0000}"/>
    <cellStyle name="Millares 9 2 2 3 3 5" xfId="25581" xr:uid="{00000000-0005-0000-0000-0000822C0000}"/>
    <cellStyle name="Millares 9 2 2 3 4" xfId="4806" xr:uid="{00000000-0005-0000-0000-0000832C0000}"/>
    <cellStyle name="Millares 9 2 2 3 4 2" xfId="19690" xr:uid="{00000000-0005-0000-0000-0000842C0000}"/>
    <cellStyle name="Millares 9 2 2 3 4 2 2" xfId="42333" xr:uid="{00000000-0005-0000-0000-0000852C0000}"/>
    <cellStyle name="Millares 9 2 2 3 4 3" xfId="12250" xr:uid="{00000000-0005-0000-0000-0000862C0000}"/>
    <cellStyle name="Millares 9 2 2 3 4 3 2" xfId="34893" xr:uid="{00000000-0005-0000-0000-0000872C0000}"/>
    <cellStyle name="Millares 9 2 2 3 4 4" xfId="27452" xr:uid="{00000000-0005-0000-0000-0000882C0000}"/>
    <cellStyle name="Millares 9 2 2 3 5" xfId="15972" xr:uid="{00000000-0005-0000-0000-0000892C0000}"/>
    <cellStyle name="Millares 9 2 2 3 5 2" xfId="38615" xr:uid="{00000000-0005-0000-0000-00008A2C0000}"/>
    <cellStyle name="Millares 9 2 2 3 6" xfId="8532" xr:uid="{00000000-0005-0000-0000-00008B2C0000}"/>
    <cellStyle name="Millares 9 2 2 3 6 2" xfId="31175" xr:uid="{00000000-0005-0000-0000-00008C2C0000}"/>
    <cellStyle name="Millares 9 2 2 3 7" xfId="23734" xr:uid="{00000000-0005-0000-0000-00008D2C0000}"/>
    <cellStyle name="Millares 9 2 2 4" xfId="1545" xr:uid="{00000000-0005-0000-0000-00008E2C0000}"/>
    <cellStyle name="Millares 9 2 2 4 2" xfId="3395" xr:uid="{00000000-0005-0000-0000-00008F2C0000}"/>
    <cellStyle name="Millares 9 2 2 4 2 2" xfId="7116" xr:uid="{00000000-0005-0000-0000-0000902C0000}"/>
    <cellStyle name="Millares 9 2 2 4 2 2 2" xfId="22000" xr:uid="{00000000-0005-0000-0000-0000912C0000}"/>
    <cellStyle name="Millares 9 2 2 4 2 2 2 2" xfId="44643" xr:uid="{00000000-0005-0000-0000-0000922C0000}"/>
    <cellStyle name="Millares 9 2 2 4 2 2 3" xfId="14560" xr:uid="{00000000-0005-0000-0000-0000932C0000}"/>
    <cellStyle name="Millares 9 2 2 4 2 2 3 2" xfId="37203" xr:uid="{00000000-0005-0000-0000-0000942C0000}"/>
    <cellStyle name="Millares 9 2 2 4 2 2 4" xfId="29762" xr:uid="{00000000-0005-0000-0000-0000952C0000}"/>
    <cellStyle name="Millares 9 2 2 4 2 3" xfId="18282" xr:uid="{00000000-0005-0000-0000-0000962C0000}"/>
    <cellStyle name="Millares 9 2 2 4 2 3 2" xfId="40925" xr:uid="{00000000-0005-0000-0000-0000972C0000}"/>
    <cellStyle name="Millares 9 2 2 4 2 4" xfId="10842" xr:uid="{00000000-0005-0000-0000-0000982C0000}"/>
    <cellStyle name="Millares 9 2 2 4 2 4 2" xfId="33485" xr:uid="{00000000-0005-0000-0000-0000992C0000}"/>
    <cellStyle name="Millares 9 2 2 4 2 5" xfId="26044" xr:uid="{00000000-0005-0000-0000-00009A2C0000}"/>
    <cellStyle name="Millares 9 2 2 4 3" xfId="5269" xr:uid="{00000000-0005-0000-0000-00009B2C0000}"/>
    <cellStyle name="Millares 9 2 2 4 3 2" xfId="20153" xr:uid="{00000000-0005-0000-0000-00009C2C0000}"/>
    <cellStyle name="Millares 9 2 2 4 3 2 2" xfId="42796" xr:uid="{00000000-0005-0000-0000-00009D2C0000}"/>
    <cellStyle name="Millares 9 2 2 4 3 3" xfId="12713" xr:uid="{00000000-0005-0000-0000-00009E2C0000}"/>
    <cellStyle name="Millares 9 2 2 4 3 3 2" xfId="35356" xr:uid="{00000000-0005-0000-0000-00009F2C0000}"/>
    <cellStyle name="Millares 9 2 2 4 3 4" xfId="27915" xr:uid="{00000000-0005-0000-0000-0000A02C0000}"/>
    <cellStyle name="Millares 9 2 2 4 4" xfId="16435" xr:uid="{00000000-0005-0000-0000-0000A12C0000}"/>
    <cellStyle name="Millares 9 2 2 4 4 2" xfId="39078" xr:uid="{00000000-0005-0000-0000-0000A22C0000}"/>
    <cellStyle name="Millares 9 2 2 4 5" xfId="8995" xr:uid="{00000000-0005-0000-0000-0000A32C0000}"/>
    <cellStyle name="Millares 9 2 2 4 5 2" xfId="31638" xr:uid="{00000000-0005-0000-0000-0000A42C0000}"/>
    <cellStyle name="Millares 9 2 2 4 6" xfId="24197" xr:uid="{00000000-0005-0000-0000-0000A52C0000}"/>
    <cellStyle name="Millares 9 2 2 5" xfId="2470" xr:uid="{00000000-0005-0000-0000-0000A62C0000}"/>
    <cellStyle name="Millares 9 2 2 5 2" xfId="6191" xr:uid="{00000000-0005-0000-0000-0000A72C0000}"/>
    <cellStyle name="Millares 9 2 2 5 2 2" xfId="21075" xr:uid="{00000000-0005-0000-0000-0000A82C0000}"/>
    <cellStyle name="Millares 9 2 2 5 2 2 2" xfId="43718" xr:uid="{00000000-0005-0000-0000-0000A92C0000}"/>
    <cellStyle name="Millares 9 2 2 5 2 3" xfId="13635" xr:uid="{00000000-0005-0000-0000-0000AA2C0000}"/>
    <cellStyle name="Millares 9 2 2 5 2 3 2" xfId="36278" xr:uid="{00000000-0005-0000-0000-0000AB2C0000}"/>
    <cellStyle name="Millares 9 2 2 5 2 4" xfId="28837" xr:uid="{00000000-0005-0000-0000-0000AC2C0000}"/>
    <cellStyle name="Millares 9 2 2 5 3" xfId="17357" xr:uid="{00000000-0005-0000-0000-0000AD2C0000}"/>
    <cellStyle name="Millares 9 2 2 5 3 2" xfId="40000" xr:uid="{00000000-0005-0000-0000-0000AE2C0000}"/>
    <cellStyle name="Millares 9 2 2 5 4" xfId="9917" xr:uid="{00000000-0005-0000-0000-0000AF2C0000}"/>
    <cellStyle name="Millares 9 2 2 5 4 2" xfId="32560" xr:uid="{00000000-0005-0000-0000-0000B02C0000}"/>
    <cellStyle name="Millares 9 2 2 5 5" xfId="25119" xr:uid="{00000000-0005-0000-0000-0000B12C0000}"/>
    <cellStyle name="Millares 9 2 2 6" xfId="4344" xr:uid="{00000000-0005-0000-0000-0000B22C0000}"/>
    <cellStyle name="Millares 9 2 2 6 2" xfId="19228" xr:uid="{00000000-0005-0000-0000-0000B32C0000}"/>
    <cellStyle name="Millares 9 2 2 6 2 2" xfId="41871" xr:uid="{00000000-0005-0000-0000-0000B42C0000}"/>
    <cellStyle name="Millares 9 2 2 6 3" xfId="11788" xr:uid="{00000000-0005-0000-0000-0000B52C0000}"/>
    <cellStyle name="Millares 9 2 2 6 3 2" xfId="34431" xr:uid="{00000000-0005-0000-0000-0000B62C0000}"/>
    <cellStyle name="Millares 9 2 2 6 4" xfId="26990" xr:uid="{00000000-0005-0000-0000-0000B72C0000}"/>
    <cellStyle name="Millares 9 2 2 7" xfId="15510" xr:uid="{00000000-0005-0000-0000-0000B82C0000}"/>
    <cellStyle name="Millares 9 2 2 7 2" xfId="38153" xr:uid="{00000000-0005-0000-0000-0000B92C0000}"/>
    <cellStyle name="Millares 9 2 2 8" xfId="8070" xr:uid="{00000000-0005-0000-0000-0000BA2C0000}"/>
    <cellStyle name="Millares 9 2 2 8 2" xfId="30713" xr:uid="{00000000-0005-0000-0000-0000BB2C0000}"/>
    <cellStyle name="Millares 9 2 2 9" xfId="23273" xr:uid="{00000000-0005-0000-0000-0000BC2C0000}"/>
    <cellStyle name="Millares 9 2 3" xfId="720" xr:uid="{00000000-0005-0000-0000-0000BD2C0000}"/>
    <cellStyle name="Millares 9 2 3 2" xfId="1185" xr:uid="{00000000-0005-0000-0000-0000BE2C0000}"/>
    <cellStyle name="Millares 9 2 3 2 2" xfId="2113" xr:uid="{00000000-0005-0000-0000-0000BF2C0000}"/>
    <cellStyle name="Millares 9 2 3 2 2 2" xfId="3963" xr:uid="{00000000-0005-0000-0000-0000C02C0000}"/>
    <cellStyle name="Millares 9 2 3 2 2 2 2" xfId="7684" xr:uid="{00000000-0005-0000-0000-0000C12C0000}"/>
    <cellStyle name="Millares 9 2 3 2 2 2 2 2" xfId="22568" xr:uid="{00000000-0005-0000-0000-0000C22C0000}"/>
    <cellStyle name="Millares 9 2 3 2 2 2 2 2 2" xfId="45211" xr:uid="{00000000-0005-0000-0000-0000C32C0000}"/>
    <cellStyle name="Millares 9 2 3 2 2 2 2 3" xfId="15128" xr:uid="{00000000-0005-0000-0000-0000C42C0000}"/>
    <cellStyle name="Millares 9 2 3 2 2 2 2 3 2" xfId="37771" xr:uid="{00000000-0005-0000-0000-0000C52C0000}"/>
    <cellStyle name="Millares 9 2 3 2 2 2 2 4" xfId="30330" xr:uid="{00000000-0005-0000-0000-0000C62C0000}"/>
    <cellStyle name="Millares 9 2 3 2 2 2 3" xfId="18850" xr:uid="{00000000-0005-0000-0000-0000C72C0000}"/>
    <cellStyle name="Millares 9 2 3 2 2 2 3 2" xfId="41493" xr:uid="{00000000-0005-0000-0000-0000C82C0000}"/>
    <cellStyle name="Millares 9 2 3 2 2 2 4" xfId="11410" xr:uid="{00000000-0005-0000-0000-0000C92C0000}"/>
    <cellStyle name="Millares 9 2 3 2 2 2 4 2" xfId="34053" xr:uid="{00000000-0005-0000-0000-0000CA2C0000}"/>
    <cellStyle name="Millares 9 2 3 2 2 2 5" xfId="26612" xr:uid="{00000000-0005-0000-0000-0000CB2C0000}"/>
    <cellStyle name="Millares 9 2 3 2 2 3" xfId="5837" xr:uid="{00000000-0005-0000-0000-0000CC2C0000}"/>
    <cellStyle name="Millares 9 2 3 2 2 3 2" xfId="20721" xr:uid="{00000000-0005-0000-0000-0000CD2C0000}"/>
    <cellStyle name="Millares 9 2 3 2 2 3 2 2" xfId="43364" xr:uid="{00000000-0005-0000-0000-0000CE2C0000}"/>
    <cellStyle name="Millares 9 2 3 2 2 3 3" xfId="13281" xr:uid="{00000000-0005-0000-0000-0000CF2C0000}"/>
    <cellStyle name="Millares 9 2 3 2 2 3 3 2" xfId="35924" xr:uid="{00000000-0005-0000-0000-0000D02C0000}"/>
    <cellStyle name="Millares 9 2 3 2 2 3 4" xfId="28483" xr:uid="{00000000-0005-0000-0000-0000D12C0000}"/>
    <cellStyle name="Millares 9 2 3 2 2 4" xfId="17003" xr:uid="{00000000-0005-0000-0000-0000D22C0000}"/>
    <cellStyle name="Millares 9 2 3 2 2 4 2" xfId="39646" xr:uid="{00000000-0005-0000-0000-0000D32C0000}"/>
    <cellStyle name="Millares 9 2 3 2 2 5" xfId="9563" xr:uid="{00000000-0005-0000-0000-0000D42C0000}"/>
    <cellStyle name="Millares 9 2 3 2 2 5 2" xfId="32206" xr:uid="{00000000-0005-0000-0000-0000D52C0000}"/>
    <cellStyle name="Millares 9 2 3 2 2 6" xfId="24765" xr:uid="{00000000-0005-0000-0000-0000D62C0000}"/>
    <cellStyle name="Millares 9 2 3 2 3" xfId="3038" xr:uid="{00000000-0005-0000-0000-0000D72C0000}"/>
    <cellStyle name="Millares 9 2 3 2 3 2" xfId="6759" xr:uid="{00000000-0005-0000-0000-0000D82C0000}"/>
    <cellStyle name="Millares 9 2 3 2 3 2 2" xfId="21643" xr:uid="{00000000-0005-0000-0000-0000D92C0000}"/>
    <cellStyle name="Millares 9 2 3 2 3 2 2 2" xfId="44286" xr:uid="{00000000-0005-0000-0000-0000DA2C0000}"/>
    <cellStyle name="Millares 9 2 3 2 3 2 3" xfId="14203" xr:uid="{00000000-0005-0000-0000-0000DB2C0000}"/>
    <cellStyle name="Millares 9 2 3 2 3 2 3 2" xfId="36846" xr:uid="{00000000-0005-0000-0000-0000DC2C0000}"/>
    <cellStyle name="Millares 9 2 3 2 3 2 4" xfId="29405" xr:uid="{00000000-0005-0000-0000-0000DD2C0000}"/>
    <cellStyle name="Millares 9 2 3 2 3 3" xfId="17925" xr:uid="{00000000-0005-0000-0000-0000DE2C0000}"/>
    <cellStyle name="Millares 9 2 3 2 3 3 2" xfId="40568" xr:uid="{00000000-0005-0000-0000-0000DF2C0000}"/>
    <cellStyle name="Millares 9 2 3 2 3 4" xfId="10485" xr:uid="{00000000-0005-0000-0000-0000E02C0000}"/>
    <cellStyle name="Millares 9 2 3 2 3 4 2" xfId="33128" xr:uid="{00000000-0005-0000-0000-0000E12C0000}"/>
    <cellStyle name="Millares 9 2 3 2 3 5" xfId="25687" xr:uid="{00000000-0005-0000-0000-0000E22C0000}"/>
    <cellStyle name="Millares 9 2 3 2 4" xfId="4912" xr:uid="{00000000-0005-0000-0000-0000E32C0000}"/>
    <cellStyle name="Millares 9 2 3 2 4 2" xfId="19796" xr:uid="{00000000-0005-0000-0000-0000E42C0000}"/>
    <cellStyle name="Millares 9 2 3 2 4 2 2" xfId="42439" xr:uid="{00000000-0005-0000-0000-0000E52C0000}"/>
    <cellStyle name="Millares 9 2 3 2 4 3" xfId="12356" xr:uid="{00000000-0005-0000-0000-0000E62C0000}"/>
    <cellStyle name="Millares 9 2 3 2 4 3 2" xfId="34999" xr:uid="{00000000-0005-0000-0000-0000E72C0000}"/>
    <cellStyle name="Millares 9 2 3 2 4 4" xfId="27558" xr:uid="{00000000-0005-0000-0000-0000E82C0000}"/>
    <cellStyle name="Millares 9 2 3 2 5" xfId="16078" xr:uid="{00000000-0005-0000-0000-0000E92C0000}"/>
    <cellStyle name="Millares 9 2 3 2 5 2" xfId="38721" xr:uid="{00000000-0005-0000-0000-0000EA2C0000}"/>
    <cellStyle name="Millares 9 2 3 2 6" xfId="8638" xr:uid="{00000000-0005-0000-0000-0000EB2C0000}"/>
    <cellStyle name="Millares 9 2 3 2 6 2" xfId="31281" xr:uid="{00000000-0005-0000-0000-0000EC2C0000}"/>
    <cellStyle name="Millares 9 2 3 2 7" xfId="23840" xr:uid="{00000000-0005-0000-0000-0000ED2C0000}"/>
    <cellStyle name="Millares 9 2 3 3" xfId="1651" xr:uid="{00000000-0005-0000-0000-0000EE2C0000}"/>
    <cellStyle name="Millares 9 2 3 3 2" xfId="3501" xr:uid="{00000000-0005-0000-0000-0000EF2C0000}"/>
    <cellStyle name="Millares 9 2 3 3 2 2" xfId="7222" xr:uid="{00000000-0005-0000-0000-0000F02C0000}"/>
    <cellStyle name="Millares 9 2 3 3 2 2 2" xfId="22106" xr:uid="{00000000-0005-0000-0000-0000F12C0000}"/>
    <cellStyle name="Millares 9 2 3 3 2 2 2 2" xfId="44749" xr:uid="{00000000-0005-0000-0000-0000F22C0000}"/>
    <cellStyle name="Millares 9 2 3 3 2 2 3" xfId="14666" xr:uid="{00000000-0005-0000-0000-0000F32C0000}"/>
    <cellStyle name="Millares 9 2 3 3 2 2 3 2" xfId="37309" xr:uid="{00000000-0005-0000-0000-0000F42C0000}"/>
    <cellStyle name="Millares 9 2 3 3 2 2 4" xfId="29868" xr:uid="{00000000-0005-0000-0000-0000F52C0000}"/>
    <cellStyle name="Millares 9 2 3 3 2 3" xfId="18388" xr:uid="{00000000-0005-0000-0000-0000F62C0000}"/>
    <cellStyle name="Millares 9 2 3 3 2 3 2" xfId="41031" xr:uid="{00000000-0005-0000-0000-0000F72C0000}"/>
    <cellStyle name="Millares 9 2 3 3 2 4" xfId="10948" xr:uid="{00000000-0005-0000-0000-0000F82C0000}"/>
    <cellStyle name="Millares 9 2 3 3 2 4 2" xfId="33591" xr:uid="{00000000-0005-0000-0000-0000F92C0000}"/>
    <cellStyle name="Millares 9 2 3 3 2 5" xfId="26150" xr:uid="{00000000-0005-0000-0000-0000FA2C0000}"/>
    <cellStyle name="Millares 9 2 3 3 3" xfId="5375" xr:uid="{00000000-0005-0000-0000-0000FB2C0000}"/>
    <cellStyle name="Millares 9 2 3 3 3 2" xfId="20259" xr:uid="{00000000-0005-0000-0000-0000FC2C0000}"/>
    <cellStyle name="Millares 9 2 3 3 3 2 2" xfId="42902" xr:uid="{00000000-0005-0000-0000-0000FD2C0000}"/>
    <cellStyle name="Millares 9 2 3 3 3 3" xfId="12819" xr:uid="{00000000-0005-0000-0000-0000FE2C0000}"/>
    <cellStyle name="Millares 9 2 3 3 3 3 2" xfId="35462" xr:uid="{00000000-0005-0000-0000-0000FF2C0000}"/>
    <cellStyle name="Millares 9 2 3 3 3 4" xfId="28021" xr:uid="{00000000-0005-0000-0000-0000002D0000}"/>
    <cellStyle name="Millares 9 2 3 3 4" xfId="16541" xr:uid="{00000000-0005-0000-0000-0000012D0000}"/>
    <cellStyle name="Millares 9 2 3 3 4 2" xfId="39184" xr:uid="{00000000-0005-0000-0000-0000022D0000}"/>
    <cellStyle name="Millares 9 2 3 3 5" xfId="9101" xr:uid="{00000000-0005-0000-0000-0000032D0000}"/>
    <cellStyle name="Millares 9 2 3 3 5 2" xfId="31744" xr:uid="{00000000-0005-0000-0000-0000042D0000}"/>
    <cellStyle name="Millares 9 2 3 3 6" xfId="24303" xr:uid="{00000000-0005-0000-0000-0000052D0000}"/>
    <cellStyle name="Millares 9 2 3 4" xfId="2576" xr:uid="{00000000-0005-0000-0000-0000062D0000}"/>
    <cellStyle name="Millares 9 2 3 4 2" xfId="6297" xr:uid="{00000000-0005-0000-0000-0000072D0000}"/>
    <cellStyle name="Millares 9 2 3 4 2 2" xfId="21181" xr:uid="{00000000-0005-0000-0000-0000082D0000}"/>
    <cellStyle name="Millares 9 2 3 4 2 2 2" xfId="43824" xr:uid="{00000000-0005-0000-0000-0000092D0000}"/>
    <cellStyle name="Millares 9 2 3 4 2 3" xfId="13741" xr:uid="{00000000-0005-0000-0000-00000A2D0000}"/>
    <cellStyle name="Millares 9 2 3 4 2 3 2" xfId="36384" xr:uid="{00000000-0005-0000-0000-00000B2D0000}"/>
    <cellStyle name="Millares 9 2 3 4 2 4" xfId="28943" xr:uid="{00000000-0005-0000-0000-00000C2D0000}"/>
    <cellStyle name="Millares 9 2 3 4 3" xfId="17463" xr:uid="{00000000-0005-0000-0000-00000D2D0000}"/>
    <cellStyle name="Millares 9 2 3 4 3 2" xfId="40106" xr:uid="{00000000-0005-0000-0000-00000E2D0000}"/>
    <cellStyle name="Millares 9 2 3 4 4" xfId="10023" xr:uid="{00000000-0005-0000-0000-00000F2D0000}"/>
    <cellStyle name="Millares 9 2 3 4 4 2" xfId="32666" xr:uid="{00000000-0005-0000-0000-0000102D0000}"/>
    <cellStyle name="Millares 9 2 3 4 5" xfId="25225" xr:uid="{00000000-0005-0000-0000-0000112D0000}"/>
    <cellStyle name="Millares 9 2 3 5" xfId="4450" xr:uid="{00000000-0005-0000-0000-0000122D0000}"/>
    <cellStyle name="Millares 9 2 3 5 2" xfId="19334" xr:uid="{00000000-0005-0000-0000-0000132D0000}"/>
    <cellStyle name="Millares 9 2 3 5 2 2" xfId="41977" xr:uid="{00000000-0005-0000-0000-0000142D0000}"/>
    <cellStyle name="Millares 9 2 3 5 3" xfId="11894" xr:uid="{00000000-0005-0000-0000-0000152D0000}"/>
    <cellStyle name="Millares 9 2 3 5 3 2" xfId="34537" xr:uid="{00000000-0005-0000-0000-0000162D0000}"/>
    <cellStyle name="Millares 9 2 3 5 4" xfId="27096" xr:uid="{00000000-0005-0000-0000-0000172D0000}"/>
    <cellStyle name="Millares 9 2 3 6" xfId="15616" xr:uid="{00000000-0005-0000-0000-0000182D0000}"/>
    <cellStyle name="Millares 9 2 3 6 2" xfId="38259" xr:uid="{00000000-0005-0000-0000-0000192D0000}"/>
    <cellStyle name="Millares 9 2 3 7" xfId="8176" xr:uid="{00000000-0005-0000-0000-00001A2D0000}"/>
    <cellStyle name="Millares 9 2 3 7 2" xfId="30819" xr:uid="{00000000-0005-0000-0000-00001B2D0000}"/>
    <cellStyle name="Millares 9 2 3 8" xfId="23378" xr:uid="{00000000-0005-0000-0000-00001C2D0000}"/>
    <cellStyle name="Millares 9 2 4" xfId="974" xr:uid="{00000000-0005-0000-0000-00001D2D0000}"/>
    <cellStyle name="Millares 9 2 4 2" xfId="1902" xr:uid="{00000000-0005-0000-0000-00001E2D0000}"/>
    <cellStyle name="Millares 9 2 4 2 2" xfId="3752" xr:uid="{00000000-0005-0000-0000-00001F2D0000}"/>
    <cellStyle name="Millares 9 2 4 2 2 2" xfId="7473" xr:uid="{00000000-0005-0000-0000-0000202D0000}"/>
    <cellStyle name="Millares 9 2 4 2 2 2 2" xfId="22357" xr:uid="{00000000-0005-0000-0000-0000212D0000}"/>
    <cellStyle name="Millares 9 2 4 2 2 2 2 2" xfId="45000" xr:uid="{00000000-0005-0000-0000-0000222D0000}"/>
    <cellStyle name="Millares 9 2 4 2 2 2 3" xfId="14917" xr:uid="{00000000-0005-0000-0000-0000232D0000}"/>
    <cellStyle name="Millares 9 2 4 2 2 2 3 2" xfId="37560" xr:uid="{00000000-0005-0000-0000-0000242D0000}"/>
    <cellStyle name="Millares 9 2 4 2 2 2 4" xfId="30119" xr:uid="{00000000-0005-0000-0000-0000252D0000}"/>
    <cellStyle name="Millares 9 2 4 2 2 3" xfId="18639" xr:uid="{00000000-0005-0000-0000-0000262D0000}"/>
    <cellStyle name="Millares 9 2 4 2 2 3 2" xfId="41282" xr:uid="{00000000-0005-0000-0000-0000272D0000}"/>
    <cellStyle name="Millares 9 2 4 2 2 4" xfId="11199" xr:uid="{00000000-0005-0000-0000-0000282D0000}"/>
    <cellStyle name="Millares 9 2 4 2 2 4 2" xfId="33842" xr:uid="{00000000-0005-0000-0000-0000292D0000}"/>
    <cellStyle name="Millares 9 2 4 2 2 5" xfId="26401" xr:uid="{00000000-0005-0000-0000-00002A2D0000}"/>
    <cellStyle name="Millares 9 2 4 2 3" xfId="5626" xr:uid="{00000000-0005-0000-0000-00002B2D0000}"/>
    <cellStyle name="Millares 9 2 4 2 3 2" xfId="20510" xr:uid="{00000000-0005-0000-0000-00002C2D0000}"/>
    <cellStyle name="Millares 9 2 4 2 3 2 2" xfId="43153" xr:uid="{00000000-0005-0000-0000-00002D2D0000}"/>
    <cellStyle name="Millares 9 2 4 2 3 3" xfId="13070" xr:uid="{00000000-0005-0000-0000-00002E2D0000}"/>
    <cellStyle name="Millares 9 2 4 2 3 3 2" xfId="35713" xr:uid="{00000000-0005-0000-0000-00002F2D0000}"/>
    <cellStyle name="Millares 9 2 4 2 3 4" xfId="28272" xr:uid="{00000000-0005-0000-0000-0000302D0000}"/>
    <cellStyle name="Millares 9 2 4 2 4" xfId="16792" xr:uid="{00000000-0005-0000-0000-0000312D0000}"/>
    <cellStyle name="Millares 9 2 4 2 4 2" xfId="39435" xr:uid="{00000000-0005-0000-0000-0000322D0000}"/>
    <cellStyle name="Millares 9 2 4 2 5" xfId="9352" xr:uid="{00000000-0005-0000-0000-0000332D0000}"/>
    <cellStyle name="Millares 9 2 4 2 5 2" xfId="31995" xr:uid="{00000000-0005-0000-0000-0000342D0000}"/>
    <cellStyle name="Millares 9 2 4 2 6" xfId="24554" xr:uid="{00000000-0005-0000-0000-0000352D0000}"/>
    <cellStyle name="Millares 9 2 4 3" xfId="2827" xr:uid="{00000000-0005-0000-0000-0000362D0000}"/>
    <cellStyle name="Millares 9 2 4 3 2" xfId="6548" xr:uid="{00000000-0005-0000-0000-0000372D0000}"/>
    <cellStyle name="Millares 9 2 4 3 2 2" xfId="21432" xr:uid="{00000000-0005-0000-0000-0000382D0000}"/>
    <cellStyle name="Millares 9 2 4 3 2 2 2" xfId="44075" xr:uid="{00000000-0005-0000-0000-0000392D0000}"/>
    <cellStyle name="Millares 9 2 4 3 2 3" xfId="13992" xr:uid="{00000000-0005-0000-0000-00003A2D0000}"/>
    <cellStyle name="Millares 9 2 4 3 2 3 2" xfId="36635" xr:uid="{00000000-0005-0000-0000-00003B2D0000}"/>
    <cellStyle name="Millares 9 2 4 3 2 4" xfId="29194" xr:uid="{00000000-0005-0000-0000-00003C2D0000}"/>
    <cellStyle name="Millares 9 2 4 3 3" xfId="17714" xr:uid="{00000000-0005-0000-0000-00003D2D0000}"/>
    <cellStyle name="Millares 9 2 4 3 3 2" xfId="40357" xr:uid="{00000000-0005-0000-0000-00003E2D0000}"/>
    <cellStyle name="Millares 9 2 4 3 4" xfId="10274" xr:uid="{00000000-0005-0000-0000-00003F2D0000}"/>
    <cellStyle name="Millares 9 2 4 3 4 2" xfId="32917" xr:uid="{00000000-0005-0000-0000-0000402D0000}"/>
    <cellStyle name="Millares 9 2 4 3 5" xfId="25476" xr:uid="{00000000-0005-0000-0000-0000412D0000}"/>
    <cellStyle name="Millares 9 2 4 4" xfId="4701" xr:uid="{00000000-0005-0000-0000-0000422D0000}"/>
    <cellStyle name="Millares 9 2 4 4 2" xfId="19585" xr:uid="{00000000-0005-0000-0000-0000432D0000}"/>
    <cellStyle name="Millares 9 2 4 4 2 2" xfId="42228" xr:uid="{00000000-0005-0000-0000-0000442D0000}"/>
    <cellStyle name="Millares 9 2 4 4 3" xfId="12145" xr:uid="{00000000-0005-0000-0000-0000452D0000}"/>
    <cellStyle name="Millares 9 2 4 4 3 2" xfId="34788" xr:uid="{00000000-0005-0000-0000-0000462D0000}"/>
    <cellStyle name="Millares 9 2 4 4 4" xfId="27347" xr:uid="{00000000-0005-0000-0000-0000472D0000}"/>
    <cellStyle name="Millares 9 2 4 5" xfId="15867" xr:uid="{00000000-0005-0000-0000-0000482D0000}"/>
    <cellStyle name="Millares 9 2 4 5 2" xfId="38510" xr:uid="{00000000-0005-0000-0000-0000492D0000}"/>
    <cellStyle name="Millares 9 2 4 6" xfId="8427" xr:uid="{00000000-0005-0000-0000-00004A2D0000}"/>
    <cellStyle name="Millares 9 2 4 6 2" xfId="31070" xr:uid="{00000000-0005-0000-0000-00004B2D0000}"/>
    <cellStyle name="Millares 9 2 4 7" xfId="23629" xr:uid="{00000000-0005-0000-0000-00004C2D0000}"/>
    <cellStyle name="Millares 9 2 5" xfId="1440" xr:uid="{00000000-0005-0000-0000-00004D2D0000}"/>
    <cellStyle name="Millares 9 2 5 2" xfId="3290" xr:uid="{00000000-0005-0000-0000-00004E2D0000}"/>
    <cellStyle name="Millares 9 2 5 2 2" xfId="7011" xr:uid="{00000000-0005-0000-0000-00004F2D0000}"/>
    <cellStyle name="Millares 9 2 5 2 2 2" xfId="21895" xr:uid="{00000000-0005-0000-0000-0000502D0000}"/>
    <cellStyle name="Millares 9 2 5 2 2 2 2" xfId="44538" xr:uid="{00000000-0005-0000-0000-0000512D0000}"/>
    <cellStyle name="Millares 9 2 5 2 2 3" xfId="14455" xr:uid="{00000000-0005-0000-0000-0000522D0000}"/>
    <cellStyle name="Millares 9 2 5 2 2 3 2" xfId="37098" xr:uid="{00000000-0005-0000-0000-0000532D0000}"/>
    <cellStyle name="Millares 9 2 5 2 2 4" xfId="29657" xr:uid="{00000000-0005-0000-0000-0000542D0000}"/>
    <cellStyle name="Millares 9 2 5 2 3" xfId="18177" xr:uid="{00000000-0005-0000-0000-0000552D0000}"/>
    <cellStyle name="Millares 9 2 5 2 3 2" xfId="40820" xr:uid="{00000000-0005-0000-0000-0000562D0000}"/>
    <cellStyle name="Millares 9 2 5 2 4" xfId="10737" xr:uid="{00000000-0005-0000-0000-0000572D0000}"/>
    <cellStyle name="Millares 9 2 5 2 4 2" xfId="33380" xr:uid="{00000000-0005-0000-0000-0000582D0000}"/>
    <cellStyle name="Millares 9 2 5 2 5" xfId="25939" xr:uid="{00000000-0005-0000-0000-0000592D0000}"/>
    <cellStyle name="Millares 9 2 5 3" xfId="5164" xr:uid="{00000000-0005-0000-0000-00005A2D0000}"/>
    <cellStyle name="Millares 9 2 5 3 2" xfId="20048" xr:uid="{00000000-0005-0000-0000-00005B2D0000}"/>
    <cellStyle name="Millares 9 2 5 3 2 2" xfId="42691" xr:uid="{00000000-0005-0000-0000-00005C2D0000}"/>
    <cellStyle name="Millares 9 2 5 3 3" xfId="12608" xr:uid="{00000000-0005-0000-0000-00005D2D0000}"/>
    <cellStyle name="Millares 9 2 5 3 3 2" xfId="35251" xr:uid="{00000000-0005-0000-0000-00005E2D0000}"/>
    <cellStyle name="Millares 9 2 5 3 4" xfId="27810" xr:uid="{00000000-0005-0000-0000-00005F2D0000}"/>
    <cellStyle name="Millares 9 2 5 4" xfId="16330" xr:uid="{00000000-0005-0000-0000-0000602D0000}"/>
    <cellStyle name="Millares 9 2 5 4 2" xfId="38973" xr:uid="{00000000-0005-0000-0000-0000612D0000}"/>
    <cellStyle name="Millares 9 2 5 5" xfId="8890" xr:uid="{00000000-0005-0000-0000-0000622D0000}"/>
    <cellStyle name="Millares 9 2 5 5 2" xfId="31533" xr:uid="{00000000-0005-0000-0000-0000632D0000}"/>
    <cellStyle name="Millares 9 2 5 6" xfId="24092" xr:uid="{00000000-0005-0000-0000-0000642D0000}"/>
    <cellStyle name="Millares 9 2 6" xfId="2365" xr:uid="{00000000-0005-0000-0000-0000652D0000}"/>
    <cellStyle name="Millares 9 2 6 2" xfId="6086" xr:uid="{00000000-0005-0000-0000-0000662D0000}"/>
    <cellStyle name="Millares 9 2 6 2 2" xfId="20970" xr:uid="{00000000-0005-0000-0000-0000672D0000}"/>
    <cellStyle name="Millares 9 2 6 2 2 2" xfId="43613" xr:uid="{00000000-0005-0000-0000-0000682D0000}"/>
    <cellStyle name="Millares 9 2 6 2 3" xfId="13530" xr:uid="{00000000-0005-0000-0000-0000692D0000}"/>
    <cellStyle name="Millares 9 2 6 2 3 2" xfId="36173" xr:uid="{00000000-0005-0000-0000-00006A2D0000}"/>
    <cellStyle name="Millares 9 2 6 2 4" xfId="28732" xr:uid="{00000000-0005-0000-0000-00006B2D0000}"/>
    <cellStyle name="Millares 9 2 6 3" xfId="17252" xr:uid="{00000000-0005-0000-0000-00006C2D0000}"/>
    <cellStyle name="Millares 9 2 6 3 2" xfId="39895" xr:uid="{00000000-0005-0000-0000-00006D2D0000}"/>
    <cellStyle name="Millares 9 2 6 4" xfId="9812" xr:uid="{00000000-0005-0000-0000-00006E2D0000}"/>
    <cellStyle name="Millares 9 2 6 4 2" xfId="32455" xr:uid="{00000000-0005-0000-0000-00006F2D0000}"/>
    <cellStyle name="Millares 9 2 6 5" xfId="25014" xr:uid="{00000000-0005-0000-0000-0000702D0000}"/>
    <cellStyle name="Millares 9 2 7" xfId="4239" xr:uid="{00000000-0005-0000-0000-0000712D0000}"/>
    <cellStyle name="Millares 9 2 7 2" xfId="19123" xr:uid="{00000000-0005-0000-0000-0000722D0000}"/>
    <cellStyle name="Millares 9 2 7 2 2" xfId="41766" xr:uid="{00000000-0005-0000-0000-0000732D0000}"/>
    <cellStyle name="Millares 9 2 7 3" xfId="11683" xr:uid="{00000000-0005-0000-0000-0000742D0000}"/>
    <cellStyle name="Millares 9 2 7 3 2" xfId="34326" xr:uid="{00000000-0005-0000-0000-0000752D0000}"/>
    <cellStyle name="Millares 9 2 7 4" xfId="26885" xr:uid="{00000000-0005-0000-0000-0000762D0000}"/>
    <cellStyle name="Millares 9 2 8" xfId="15405" xr:uid="{00000000-0005-0000-0000-0000772D0000}"/>
    <cellStyle name="Millares 9 2 8 2" xfId="38048" xr:uid="{00000000-0005-0000-0000-0000782D0000}"/>
    <cellStyle name="Millares 9 2 9" xfId="7965" xr:uid="{00000000-0005-0000-0000-0000792D0000}"/>
    <cellStyle name="Millares 9 2 9 2" xfId="30608" xr:uid="{00000000-0005-0000-0000-00007A2D0000}"/>
    <cellStyle name="Millares 9 3" xfId="561" xr:uid="{00000000-0005-0000-0000-00007B2D0000}"/>
    <cellStyle name="Millares 9 3 2" xfId="773" xr:uid="{00000000-0005-0000-0000-00007C2D0000}"/>
    <cellStyle name="Millares 9 3 2 2" xfId="1238" xr:uid="{00000000-0005-0000-0000-00007D2D0000}"/>
    <cellStyle name="Millares 9 3 2 2 2" xfId="2166" xr:uid="{00000000-0005-0000-0000-00007E2D0000}"/>
    <cellStyle name="Millares 9 3 2 2 2 2" xfId="4016" xr:uid="{00000000-0005-0000-0000-00007F2D0000}"/>
    <cellStyle name="Millares 9 3 2 2 2 2 2" xfId="7737" xr:uid="{00000000-0005-0000-0000-0000802D0000}"/>
    <cellStyle name="Millares 9 3 2 2 2 2 2 2" xfId="22621" xr:uid="{00000000-0005-0000-0000-0000812D0000}"/>
    <cellStyle name="Millares 9 3 2 2 2 2 2 2 2" xfId="45264" xr:uid="{00000000-0005-0000-0000-0000822D0000}"/>
    <cellStyle name="Millares 9 3 2 2 2 2 2 3" xfId="15181" xr:uid="{00000000-0005-0000-0000-0000832D0000}"/>
    <cellStyle name="Millares 9 3 2 2 2 2 2 3 2" xfId="37824" xr:uid="{00000000-0005-0000-0000-0000842D0000}"/>
    <cellStyle name="Millares 9 3 2 2 2 2 2 4" xfId="30383" xr:uid="{00000000-0005-0000-0000-0000852D0000}"/>
    <cellStyle name="Millares 9 3 2 2 2 2 3" xfId="18903" xr:uid="{00000000-0005-0000-0000-0000862D0000}"/>
    <cellStyle name="Millares 9 3 2 2 2 2 3 2" xfId="41546" xr:uid="{00000000-0005-0000-0000-0000872D0000}"/>
    <cellStyle name="Millares 9 3 2 2 2 2 4" xfId="11463" xr:uid="{00000000-0005-0000-0000-0000882D0000}"/>
    <cellStyle name="Millares 9 3 2 2 2 2 4 2" xfId="34106" xr:uid="{00000000-0005-0000-0000-0000892D0000}"/>
    <cellStyle name="Millares 9 3 2 2 2 2 5" xfId="26665" xr:uid="{00000000-0005-0000-0000-00008A2D0000}"/>
    <cellStyle name="Millares 9 3 2 2 2 3" xfId="5890" xr:uid="{00000000-0005-0000-0000-00008B2D0000}"/>
    <cellStyle name="Millares 9 3 2 2 2 3 2" xfId="20774" xr:uid="{00000000-0005-0000-0000-00008C2D0000}"/>
    <cellStyle name="Millares 9 3 2 2 2 3 2 2" xfId="43417" xr:uid="{00000000-0005-0000-0000-00008D2D0000}"/>
    <cellStyle name="Millares 9 3 2 2 2 3 3" xfId="13334" xr:uid="{00000000-0005-0000-0000-00008E2D0000}"/>
    <cellStyle name="Millares 9 3 2 2 2 3 3 2" xfId="35977" xr:uid="{00000000-0005-0000-0000-00008F2D0000}"/>
    <cellStyle name="Millares 9 3 2 2 2 3 4" xfId="28536" xr:uid="{00000000-0005-0000-0000-0000902D0000}"/>
    <cellStyle name="Millares 9 3 2 2 2 4" xfId="17056" xr:uid="{00000000-0005-0000-0000-0000912D0000}"/>
    <cellStyle name="Millares 9 3 2 2 2 4 2" xfId="39699" xr:uid="{00000000-0005-0000-0000-0000922D0000}"/>
    <cellStyle name="Millares 9 3 2 2 2 5" xfId="9616" xr:uid="{00000000-0005-0000-0000-0000932D0000}"/>
    <cellStyle name="Millares 9 3 2 2 2 5 2" xfId="32259" xr:uid="{00000000-0005-0000-0000-0000942D0000}"/>
    <cellStyle name="Millares 9 3 2 2 2 6" xfId="24818" xr:uid="{00000000-0005-0000-0000-0000952D0000}"/>
    <cellStyle name="Millares 9 3 2 2 3" xfId="3091" xr:uid="{00000000-0005-0000-0000-0000962D0000}"/>
    <cellStyle name="Millares 9 3 2 2 3 2" xfId="6812" xr:uid="{00000000-0005-0000-0000-0000972D0000}"/>
    <cellStyle name="Millares 9 3 2 2 3 2 2" xfId="21696" xr:uid="{00000000-0005-0000-0000-0000982D0000}"/>
    <cellStyle name="Millares 9 3 2 2 3 2 2 2" xfId="44339" xr:uid="{00000000-0005-0000-0000-0000992D0000}"/>
    <cellStyle name="Millares 9 3 2 2 3 2 3" xfId="14256" xr:uid="{00000000-0005-0000-0000-00009A2D0000}"/>
    <cellStyle name="Millares 9 3 2 2 3 2 3 2" xfId="36899" xr:uid="{00000000-0005-0000-0000-00009B2D0000}"/>
    <cellStyle name="Millares 9 3 2 2 3 2 4" xfId="29458" xr:uid="{00000000-0005-0000-0000-00009C2D0000}"/>
    <cellStyle name="Millares 9 3 2 2 3 3" xfId="17978" xr:uid="{00000000-0005-0000-0000-00009D2D0000}"/>
    <cellStyle name="Millares 9 3 2 2 3 3 2" xfId="40621" xr:uid="{00000000-0005-0000-0000-00009E2D0000}"/>
    <cellStyle name="Millares 9 3 2 2 3 4" xfId="10538" xr:uid="{00000000-0005-0000-0000-00009F2D0000}"/>
    <cellStyle name="Millares 9 3 2 2 3 4 2" xfId="33181" xr:uid="{00000000-0005-0000-0000-0000A02D0000}"/>
    <cellStyle name="Millares 9 3 2 2 3 5" xfId="25740" xr:uid="{00000000-0005-0000-0000-0000A12D0000}"/>
    <cellStyle name="Millares 9 3 2 2 4" xfId="4965" xr:uid="{00000000-0005-0000-0000-0000A22D0000}"/>
    <cellStyle name="Millares 9 3 2 2 4 2" xfId="19849" xr:uid="{00000000-0005-0000-0000-0000A32D0000}"/>
    <cellStyle name="Millares 9 3 2 2 4 2 2" xfId="42492" xr:uid="{00000000-0005-0000-0000-0000A42D0000}"/>
    <cellStyle name="Millares 9 3 2 2 4 3" xfId="12409" xr:uid="{00000000-0005-0000-0000-0000A52D0000}"/>
    <cellStyle name="Millares 9 3 2 2 4 3 2" xfId="35052" xr:uid="{00000000-0005-0000-0000-0000A62D0000}"/>
    <cellStyle name="Millares 9 3 2 2 4 4" xfId="27611" xr:uid="{00000000-0005-0000-0000-0000A72D0000}"/>
    <cellStyle name="Millares 9 3 2 2 5" xfId="16131" xr:uid="{00000000-0005-0000-0000-0000A82D0000}"/>
    <cellStyle name="Millares 9 3 2 2 5 2" xfId="38774" xr:uid="{00000000-0005-0000-0000-0000A92D0000}"/>
    <cellStyle name="Millares 9 3 2 2 6" xfId="8691" xr:uid="{00000000-0005-0000-0000-0000AA2D0000}"/>
    <cellStyle name="Millares 9 3 2 2 6 2" xfId="31334" xr:uid="{00000000-0005-0000-0000-0000AB2D0000}"/>
    <cellStyle name="Millares 9 3 2 2 7" xfId="23893" xr:uid="{00000000-0005-0000-0000-0000AC2D0000}"/>
    <cellStyle name="Millares 9 3 2 3" xfId="1704" xr:uid="{00000000-0005-0000-0000-0000AD2D0000}"/>
    <cellStyle name="Millares 9 3 2 3 2" xfId="3554" xr:uid="{00000000-0005-0000-0000-0000AE2D0000}"/>
    <cellStyle name="Millares 9 3 2 3 2 2" xfId="7275" xr:uid="{00000000-0005-0000-0000-0000AF2D0000}"/>
    <cellStyle name="Millares 9 3 2 3 2 2 2" xfId="22159" xr:uid="{00000000-0005-0000-0000-0000B02D0000}"/>
    <cellStyle name="Millares 9 3 2 3 2 2 2 2" xfId="44802" xr:uid="{00000000-0005-0000-0000-0000B12D0000}"/>
    <cellStyle name="Millares 9 3 2 3 2 2 3" xfId="14719" xr:uid="{00000000-0005-0000-0000-0000B22D0000}"/>
    <cellStyle name="Millares 9 3 2 3 2 2 3 2" xfId="37362" xr:uid="{00000000-0005-0000-0000-0000B32D0000}"/>
    <cellStyle name="Millares 9 3 2 3 2 2 4" xfId="29921" xr:uid="{00000000-0005-0000-0000-0000B42D0000}"/>
    <cellStyle name="Millares 9 3 2 3 2 3" xfId="18441" xr:uid="{00000000-0005-0000-0000-0000B52D0000}"/>
    <cellStyle name="Millares 9 3 2 3 2 3 2" xfId="41084" xr:uid="{00000000-0005-0000-0000-0000B62D0000}"/>
    <cellStyle name="Millares 9 3 2 3 2 4" xfId="11001" xr:uid="{00000000-0005-0000-0000-0000B72D0000}"/>
    <cellStyle name="Millares 9 3 2 3 2 4 2" xfId="33644" xr:uid="{00000000-0005-0000-0000-0000B82D0000}"/>
    <cellStyle name="Millares 9 3 2 3 2 5" xfId="26203" xr:uid="{00000000-0005-0000-0000-0000B92D0000}"/>
    <cellStyle name="Millares 9 3 2 3 3" xfId="5428" xr:uid="{00000000-0005-0000-0000-0000BA2D0000}"/>
    <cellStyle name="Millares 9 3 2 3 3 2" xfId="20312" xr:uid="{00000000-0005-0000-0000-0000BB2D0000}"/>
    <cellStyle name="Millares 9 3 2 3 3 2 2" xfId="42955" xr:uid="{00000000-0005-0000-0000-0000BC2D0000}"/>
    <cellStyle name="Millares 9 3 2 3 3 3" xfId="12872" xr:uid="{00000000-0005-0000-0000-0000BD2D0000}"/>
    <cellStyle name="Millares 9 3 2 3 3 3 2" xfId="35515" xr:uid="{00000000-0005-0000-0000-0000BE2D0000}"/>
    <cellStyle name="Millares 9 3 2 3 3 4" xfId="28074" xr:uid="{00000000-0005-0000-0000-0000BF2D0000}"/>
    <cellStyle name="Millares 9 3 2 3 4" xfId="16594" xr:uid="{00000000-0005-0000-0000-0000C02D0000}"/>
    <cellStyle name="Millares 9 3 2 3 4 2" xfId="39237" xr:uid="{00000000-0005-0000-0000-0000C12D0000}"/>
    <cellStyle name="Millares 9 3 2 3 5" xfId="9154" xr:uid="{00000000-0005-0000-0000-0000C22D0000}"/>
    <cellStyle name="Millares 9 3 2 3 5 2" xfId="31797" xr:uid="{00000000-0005-0000-0000-0000C32D0000}"/>
    <cellStyle name="Millares 9 3 2 3 6" xfId="24356" xr:uid="{00000000-0005-0000-0000-0000C42D0000}"/>
    <cellStyle name="Millares 9 3 2 4" xfId="2629" xr:uid="{00000000-0005-0000-0000-0000C52D0000}"/>
    <cellStyle name="Millares 9 3 2 4 2" xfId="6350" xr:uid="{00000000-0005-0000-0000-0000C62D0000}"/>
    <cellStyle name="Millares 9 3 2 4 2 2" xfId="21234" xr:uid="{00000000-0005-0000-0000-0000C72D0000}"/>
    <cellStyle name="Millares 9 3 2 4 2 2 2" xfId="43877" xr:uid="{00000000-0005-0000-0000-0000C82D0000}"/>
    <cellStyle name="Millares 9 3 2 4 2 3" xfId="13794" xr:uid="{00000000-0005-0000-0000-0000C92D0000}"/>
    <cellStyle name="Millares 9 3 2 4 2 3 2" xfId="36437" xr:uid="{00000000-0005-0000-0000-0000CA2D0000}"/>
    <cellStyle name="Millares 9 3 2 4 2 4" xfId="28996" xr:uid="{00000000-0005-0000-0000-0000CB2D0000}"/>
    <cellStyle name="Millares 9 3 2 4 3" xfId="17516" xr:uid="{00000000-0005-0000-0000-0000CC2D0000}"/>
    <cellStyle name="Millares 9 3 2 4 3 2" xfId="40159" xr:uid="{00000000-0005-0000-0000-0000CD2D0000}"/>
    <cellStyle name="Millares 9 3 2 4 4" xfId="10076" xr:uid="{00000000-0005-0000-0000-0000CE2D0000}"/>
    <cellStyle name="Millares 9 3 2 4 4 2" xfId="32719" xr:uid="{00000000-0005-0000-0000-0000CF2D0000}"/>
    <cellStyle name="Millares 9 3 2 4 5" xfId="25278" xr:uid="{00000000-0005-0000-0000-0000D02D0000}"/>
    <cellStyle name="Millares 9 3 2 5" xfId="4503" xr:uid="{00000000-0005-0000-0000-0000D12D0000}"/>
    <cellStyle name="Millares 9 3 2 5 2" xfId="19387" xr:uid="{00000000-0005-0000-0000-0000D22D0000}"/>
    <cellStyle name="Millares 9 3 2 5 2 2" xfId="42030" xr:uid="{00000000-0005-0000-0000-0000D32D0000}"/>
    <cellStyle name="Millares 9 3 2 5 3" xfId="11947" xr:uid="{00000000-0005-0000-0000-0000D42D0000}"/>
    <cellStyle name="Millares 9 3 2 5 3 2" xfId="34590" xr:uid="{00000000-0005-0000-0000-0000D52D0000}"/>
    <cellStyle name="Millares 9 3 2 5 4" xfId="27149" xr:uid="{00000000-0005-0000-0000-0000D62D0000}"/>
    <cellStyle name="Millares 9 3 2 6" xfId="15669" xr:uid="{00000000-0005-0000-0000-0000D72D0000}"/>
    <cellStyle name="Millares 9 3 2 6 2" xfId="38312" xr:uid="{00000000-0005-0000-0000-0000D82D0000}"/>
    <cellStyle name="Millares 9 3 2 7" xfId="8229" xr:uid="{00000000-0005-0000-0000-0000D92D0000}"/>
    <cellStyle name="Millares 9 3 2 7 2" xfId="30872" xr:uid="{00000000-0005-0000-0000-0000DA2D0000}"/>
    <cellStyle name="Millares 9 3 2 8" xfId="23431" xr:uid="{00000000-0005-0000-0000-0000DB2D0000}"/>
    <cellStyle name="Millares 9 3 3" xfId="1027" xr:uid="{00000000-0005-0000-0000-0000DC2D0000}"/>
    <cellStyle name="Millares 9 3 3 2" xfId="1955" xr:uid="{00000000-0005-0000-0000-0000DD2D0000}"/>
    <cellStyle name="Millares 9 3 3 2 2" xfId="3805" xr:uid="{00000000-0005-0000-0000-0000DE2D0000}"/>
    <cellStyle name="Millares 9 3 3 2 2 2" xfId="7526" xr:uid="{00000000-0005-0000-0000-0000DF2D0000}"/>
    <cellStyle name="Millares 9 3 3 2 2 2 2" xfId="22410" xr:uid="{00000000-0005-0000-0000-0000E02D0000}"/>
    <cellStyle name="Millares 9 3 3 2 2 2 2 2" xfId="45053" xr:uid="{00000000-0005-0000-0000-0000E12D0000}"/>
    <cellStyle name="Millares 9 3 3 2 2 2 3" xfId="14970" xr:uid="{00000000-0005-0000-0000-0000E22D0000}"/>
    <cellStyle name="Millares 9 3 3 2 2 2 3 2" xfId="37613" xr:uid="{00000000-0005-0000-0000-0000E32D0000}"/>
    <cellStyle name="Millares 9 3 3 2 2 2 4" xfId="30172" xr:uid="{00000000-0005-0000-0000-0000E42D0000}"/>
    <cellStyle name="Millares 9 3 3 2 2 3" xfId="18692" xr:uid="{00000000-0005-0000-0000-0000E52D0000}"/>
    <cellStyle name="Millares 9 3 3 2 2 3 2" xfId="41335" xr:uid="{00000000-0005-0000-0000-0000E62D0000}"/>
    <cellStyle name="Millares 9 3 3 2 2 4" xfId="11252" xr:uid="{00000000-0005-0000-0000-0000E72D0000}"/>
    <cellStyle name="Millares 9 3 3 2 2 4 2" xfId="33895" xr:uid="{00000000-0005-0000-0000-0000E82D0000}"/>
    <cellStyle name="Millares 9 3 3 2 2 5" xfId="26454" xr:uid="{00000000-0005-0000-0000-0000E92D0000}"/>
    <cellStyle name="Millares 9 3 3 2 3" xfId="5679" xr:uid="{00000000-0005-0000-0000-0000EA2D0000}"/>
    <cellStyle name="Millares 9 3 3 2 3 2" xfId="20563" xr:uid="{00000000-0005-0000-0000-0000EB2D0000}"/>
    <cellStyle name="Millares 9 3 3 2 3 2 2" xfId="43206" xr:uid="{00000000-0005-0000-0000-0000EC2D0000}"/>
    <cellStyle name="Millares 9 3 3 2 3 3" xfId="13123" xr:uid="{00000000-0005-0000-0000-0000ED2D0000}"/>
    <cellStyle name="Millares 9 3 3 2 3 3 2" xfId="35766" xr:uid="{00000000-0005-0000-0000-0000EE2D0000}"/>
    <cellStyle name="Millares 9 3 3 2 3 4" xfId="28325" xr:uid="{00000000-0005-0000-0000-0000EF2D0000}"/>
    <cellStyle name="Millares 9 3 3 2 4" xfId="16845" xr:uid="{00000000-0005-0000-0000-0000F02D0000}"/>
    <cellStyle name="Millares 9 3 3 2 4 2" xfId="39488" xr:uid="{00000000-0005-0000-0000-0000F12D0000}"/>
    <cellStyle name="Millares 9 3 3 2 5" xfId="9405" xr:uid="{00000000-0005-0000-0000-0000F22D0000}"/>
    <cellStyle name="Millares 9 3 3 2 5 2" xfId="32048" xr:uid="{00000000-0005-0000-0000-0000F32D0000}"/>
    <cellStyle name="Millares 9 3 3 2 6" xfId="24607" xr:uid="{00000000-0005-0000-0000-0000F42D0000}"/>
    <cellStyle name="Millares 9 3 3 3" xfId="2880" xr:uid="{00000000-0005-0000-0000-0000F52D0000}"/>
    <cellStyle name="Millares 9 3 3 3 2" xfId="6601" xr:uid="{00000000-0005-0000-0000-0000F62D0000}"/>
    <cellStyle name="Millares 9 3 3 3 2 2" xfId="21485" xr:uid="{00000000-0005-0000-0000-0000F72D0000}"/>
    <cellStyle name="Millares 9 3 3 3 2 2 2" xfId="44128" xr:uid="{00000000-0005-0000-0000-0000F82D0000}"/>
    <cellStyle name="Millares 9 3 3 3 2 3" xfId="14045" xr:uid="{00000000-0005-0000-0000-0000F92D0000}"/>
    <cellStyle name="Millares 9 3 3 3 2 3 2" xfId="36688" xr:uid="{00000000-0005-0000-0000-0000FA2D0000}"/>
    <cellStyle name="Millares 9 3 3 3 2 4" xfId="29247" xr:uid="{00000000-0005-0000-0000-0000FB2D0000}"/>
    <cellStyle name="Millares 9 3 3 3 3" xfId="17767" xr:uid="{00000000-0005-0000-0000-0000FC2D0000}"/>
    <cellStyle name="Millares 9 3 3 3 3 2" xfId="40410" xr:uid="{00000000-0005-0000-0000-0000FD2D0000}"/>
    <cellStyle name="Millares 9 3 3 3 4" xfId="10327" xr:uid="{00000000-0005-0000-0000-0000FE2D0000}"/>
    <cellStyle name="Millares 9 3 3 3 4 2" xfId="32970" xr:uid="{00000000-0005-0000-0000-0000FF2D0000}"/>
    <cellStyle name="Millares 9 3 3 3 5" xfId="25529" xr:uid="{00000000-0005-0000-0000-0000002E0000}"/>
    <cellStyle name="Millares 9 3 3 4" xfId="4754" xr:uid="{00000000-0005-0000-0000-0000012E0000}"/>
    <cellStyle name="Millares 9 3 3 4 2" xfId="19638" xr:uid="{00000000-0005-0000-0000-0000022E0000}"/>
    <cellStyle name="Millares 9 3 3 4 2 2" xfId="42281" xr:uid="{00000000-0005-0000-0000-0000032E0000}"/>
    <cellStyle name="Millares 9 3 3 4 3" xfId="12198" xr:uid="{00000000-0005-0000-0000-0000042E0000}"/>
    <cellStyle name="Millares 9 3 3 4 3 2" xfId="34841" xr:uid="{00000000-0005-0000-0000-0000052E0000}"/>
    <cellStyle name="Millares 9 3 3 4 4" xfId="27400" xr:uid="{00000000-0005-0000-0000-0000062E0000}"/>
    <cellStyle name="Millares 9 3 3 5" xfId="15920" xr:uid="{00000000-0005-0000-0000-0000072E0000}"/>
    <cellStyle name="Millares 9 3 3 5 2" xfId="38563" xr:uid="{00000000-0005-0000-0000-0000082E0000}"/>
    <cellStyle name="Millares 9 3 3 6" xfId="8480" xr:uid="{00000000-0005-0000-0000-0000092E0000}"/>
    <cellStyle name="Millares 9 3 3 6 2" xfId="31123" xr:uid="{00000000-0005-0000-0000-00000A2E0000}"/>
    <cellStyle name="Millares 9 3 3 7" xfId="23682" xr:uid="{00000000-0005-0000-0000-00000B2E0000}"/>
    <cellStyle name="Millares 9 3 4" xfId="1493" xr:uid="{00000000-0005-0000-0000-00000C2E0000}"/>
    <cellStyle name="Millares 9 3 4 2" xfId="3343" xr:uid="{00000000-0005-0000-0000-00000D2E0000}"/>
    <cellStyle name="Millares 9 3 4 2 2" xfId="7064" xr:uid="{00000000-0005-0000-0000-00000E2E0000}"/>
    <cellStyle name="Millares 9 3 4 2 2 2" xfId="21948" xr:uid="{00000000-0005-0000-0000-00000F2E0000}"/>
    <cellStyle name="Millares 9 3 4 2 2 2 2" xfId="44591" xr:uid="{00000000-0005-0000-0000-0000102E0000}"/>
    <cellStyle name="Millares 9 3 4 2 2 3" xfId="14508" xr:uid="{00000000-0005-0000-0000-0000112E0000}"/>
    <cellStyle name="Millares 9 3 4 2 2 3 2" xfId="37151" xr:uid="{00000000-0005-0000-0000-0000122E0000}"/>
    <cellStyle name="Millares 9 3 4 2 2 4" xfId="29710" xr:uid="{00000000-0005-0000-0000-0000132E0000}"/>
    <cellStyle name="Millares 9 3 4 2 3" xfId="18230" xr:uid="{00000000-0005-0000-0000-0000142E0000}"/>
    <cellStyle name="Millares 9 3 4 2 3 2" xfId="40873" xr:uid="{00000000-0005-0000-0000-0000152E0000}"/>
    <cellStyle name="Millares 9 3 4 2 4" xfId="10790" xr:uid="{00000000-0005-0000-0000-0000162E0000}"/>
    <cellStyle name="Millares 9 3 4 2 4 2" xfId="33433" xr:uid="{00000000-0005-0000-0000-0000172E0000}"/>
    <cellStyle name="Millares 9 3 4 2 5" xfId="25992" xr:uid="{00000000-0005-0000-0000-0000182E0000}"/>
    <cellStyle name="Millares 9 3 4 3" xfId="5217" xr:uid="{00000000-0005-0000-0000-0000192E0000}"/>
    <cellStyle name="Millares 9 3 4 3 2" xfId="20101" xr:uid="{00000000-0005-0000-0000-00001A2E0000}"/>
    <cellStyle name="Millares 9 3 4 3 2 2" xfId="42744" xr:uid="{00000000-0005-0000-0000-00001B2E0000}"/>
    <cellStyle name="Millares 9 3 4 3 3" xfId="12661" xr:uid="{00000000-0005-0000-0000-00001C2E0000}"/>
    <cellStyle name="Millares 9 3 4 3 3 2" xfId="35304" xr:uid="{00000000-0005-0000-0000-00001D2E0000}"/>
    <cellStyle name="Millares 9 3 4 3 4" xfId="27863" xr:uid="{00000000-0005-0000-0000-00001E2E0000}"/>
    <cellStyle name="Millares 9 3 4 4" xfId="16383" xr:uid="{00000000-0005-0000-0000-00001F2E0000}"/>
    <cellStyle name="Millares 9 3 4 4 2" xfId="39026" xr:uid="{00000000-0005-0000-0000-0000202E0000}"/>
    <cellStyle name="Millares 9 3 4 5" xfId="8943" xr:uid="{00000000-0005-0000-0000-0000212E0000}"/>
    <cellStyle name="Millares 9 3 4 5 2" xfId="31586" xr:uid="{00000000-0005-0000-0000-0000222E0000}"/>
    <cellStyle name="Millares 9 3 4 6" xfId="24145" xr:uid="{00000000-0005-0000-0000-0000232E0000}"/>
    <cellStyle name="Millares 9 3 5" xfId="2418" xr:uid="{00000000-0005-0000-0000-0000242E0000}"/>
    <cellStyle name="Millares 9 3 5 2" xfId="6139" xr:uid="{00000000-0005-0000-0000-0000252E0000}"/>
    <cellStyle name="Millares 9 3 5 2 2" xfId="21023" xr:uid="{00000000-0005-0000-0000-0000262E0000}"/>
    <cellStyle name="Millares 9 3 5 2 2 2" xfId="43666" xr:uid="{00000000-0005-0000-0000-0000272E0000}"/>
    <cellStyle name="Millares 9 3 5 2 3" xfId="13583" xr:uid="{00000000-0005-0000-0000-0000282E0000}"/>
    <cellStyle name="Millares 9 3 5 2 3 2" xfId="36226" xr:uid="{00000000-0005-0000-0000-0000292E0000}"/>
    <cellStyle name="Millares 9 3 5 2 4" xfId="28785" xr:uid="{00000000-0005-0000-0000-00002A2E0000}"/>
    <cellStyle name="Millares 9 3 5 3" xfId="17305" xr:uid="{00000000-0005-0000-0000-00002B2E0000}"/>
    <cellStyle name="Millares 9 3 5 3 2" xfId="39948" xr:uid="{00000000-0005-0000-0000-00002C2E0000}"/>
    <cellStyle name="Millares 9 3 5 4" xfId="9865" xr:uid="{00000000-0005-0000-0000-00002D2E0000}"/>
    <cellStyle name="Millares 9 3 5 4 2" xfId="32508" xr:uid="{00000000-0005-0000-0000-00002E2E0000}"/>
    <cellStyle name="Millares 9 3 5 5" xfId="25067" xr:uid="{00000000-0005-0000-0000-00002F2E0000}"/>
    <cellStyle name="Millares 9 3 6" xfId="4292" xr:uid="{00000000-0005-0000-0000-0000302E0000}"/>
    <cellStyle name="Millares 9 3 6 2" xfId="19176" xr:uid="{00000000-0005-0000-0000-0000312E0000}"/>
    <cellStyle name="Millares 9 3 6 2 2" xfId="41819" xr:uid="{00000000-0005-0000-0000-0000322E0000}"/>
    <cellStyle name="Millares 9 3 6 3" xfId="11736" xr:uid="{00000000-0005-0000-0000-0000332E0000}"/>
    <cellStyle name="Millares 9 3 6 3 2" xfId="34379" xr:uid="{00000000-0005-0000-0000-0000342E0000}"/>
    <cellStyle name="Millares 9 3 6 4" xfId="26938" xr:uid="{00000000-0005-0000-0000-0000352E0000}"/>
    <cellStyle name="Millares 9 3 7" xfId="15458" xr:uid="{00000000-0005-0000-0000-0000362E0000}"/>
    <cellStyle name="Millares 9 3 7 2" xfId="38101" xr:uid="{00000000-0005-0000-0000-0000372E0000}"/>
    <cellStyle name="Millares 9 3 8" xfId="8018" xr:uid="{00000000-0005-0000-0000-0000382E0000}"/>
    <cellStyle name="Millares 9 3 8 2" xfId="30661" xr:uid="{00000000-0005-0000-0000-0000392E0000}"/>
    <cellStyle name="Millares 9 3 9" xfId="23221" xr:uid="{00000000-0005-0000-0000-00003A2E0000}"/>
    <cellStyle name="Millares 9 4" xfId="668" xr:uid="{00000000-0005-0000-0000-00003B2E0000}"/>
    <cellStyle name="Millares 9 4 2" xfId="1133" xr:uid="{00000000-0005-0000-0000-00003C2E0000}"/>
    <cellStyle name="Millares 9 4 2 2" xfId="2061" xr:uid="{00000000-0005-0000-0000-00003D2E0000}"/>
    <cellStyle name="Millares 9 4 2 2 2" xfId="3911" xr:uid="{00000000-0005-0000-0000-00003E2E0000}"/>
    <cellStyle name="Millares 9 4 2 2 2 2" xfId="7632" xr:uid="{00000000-0005-0000-0000-00003F2E0000}"/>
    <cellStyle name="Millares 9 4 2 2 2 2 2" xfId="22516" xr:uid="{00000000-0005-0000-0000-0000402E0000}"/>
    <cellStyle name="Millares 9 4 2 2 2 2 2 2" xfId="45159" xr:uid="{00000000-0005-0000-0000-0000412E0000}"/>
    <cellStyle name="Millares 9 4 2 2 2 2 3" xfId="15076" xr:uid="{00000000-0005-0000-0000-0000422E0000}"/>
    <cellStyle name="Millares 9 4 2 2 2 2 3 2" xfId="37719" xr:uid="{00000000-0005-0000-0000-0000432E0000}"/>
    <cellStyle name="Millares 9 4 2 2 2 2 4" xfId="30278" xr:uid="{00000000-0005-0000-0000-0000442E0000}"/>
    <cellStyle name="Millares 9 4 2 2 2 3" xfId="18798" xr:uid="{00000000-0005-0000-0000-0000452E0000}"/>
    <cellStyle name="Millares 9 4 2 2 2 3 2" xfId="41441" xr:uid="{00000000-0005-0000-0000-0000462E0000}"/>
    <cellStyle name="Millares 9 4 2 2 2 4" xfId="11358" xr:uid="{00000000-0005-0000-0000-0000472E0000}"/>
    <cellStyle name="Millares 9 4 2 2 2 4 2" xfId="34001" xr:uid="{00000000-0005-0000-0000-0000482E0000}"/>
    <cellStyle name="Millares 9 4 2 2 2 5" xfId="26560" xr:uid="{00000000-0005-0000-0000-0000492E0000}"/>
    <cellStyle name="Millares 9 4 2 2 3" xfId="5785" xr:uid="{00000000-0005-0000-0000-00004A2E0000}"/>
    <cellStyle name="Millares 9 4 2 2 3 2" xfId="20669" xr:uid="{00000000-0005-0000-0000-00004B2E0000}"/>
    <cellStyle name="Millares 9 4 2 2 3 2 2" xfId="43312" xr:uid="{00000000-0005-0000-0000-00004C2E0000}"/>
    <cellStyle name="Millares 9 4 2 2 3 3" xfId="13229" xr:uid="{00000000-0005-0000-0000-00004D2E0000}"/>
    <cellStyle name="Millares 9 4 2 2 3 3 2" xfId="35872" xr:uid="{00000000-0005-0000-0000-00004E2E0000}"/>
    <cellStyle name="Millares 9 4 2 2 3 4" xfId="28431" xr:uid="{00000000-0005-0000-0000-00004F2E0000}"/>
    <cellStyle name="Millares 9 4 2 2 4" xfId="16951" xr:uid="{00000000-0005-0000-0000-0000502E0000}"/>
    <cellStyle name="Millares 9 4 2 2 4 2" xfId="39594" xr:uid="{00000000-0005-0000-0000-0000512E0000}"/>
    <cellStyle name="Millares 9 4 2 2 5" xfId="9511" xr:uid="{00000000-0005-0000-0000-0000522E0000}"/>
    <cellStyle name="Millares 9 4 2 2 5 2" xfId="32154" xr:uid="{00000000-0005-0000-0000-0000532E0000}"/>
    <cellStyle name="Millares 9 4 2 2 6" xfId="24713" xr:uid="{00000000-0005-0000-0000-0000542E0000}"/>
    <cellStyle name="Millares 9 4 2 3" xfId="2986" xr:uid="{00000000-0005-0000-0000-0000552E0000}"/>
    <cellStyle name="Millares 9 4 2 3 2" xfId="6707" xr:uid="{00000000-0005-0000-0000-0000562E0000}"/>
    <cellStyle name="Millares 9 4 2 3 2 2" xfId="21591" xr:uid="{00000000-0005-0000-0000-0000572E0000}"/>
    <cellStyle name="Millares 9 4 2 3 2 2 2" xfId="44234" xr:uid="{00000000-0005-0000-0000-0000582E0000}"/>
    <cellStyle name="Millares 9 4 2 3 2 3" xfId="14151" xr:uid="{00000000-0005-0000-0000-0000592E0000}"/>
    <cellStyle name="Millares 9 4 2 3 2 3 2" xfId="36794" xr:uid="{00000000-0005-0000-0000-00005A2E0000}"/>
    <cellStyle name="Millares 9 4 2 3 2 4" xfId="29353" xr:uid="{00000000-0005-0000-0000-00005B2E0000}"/>
    <cellStyle name="Millares 9 4 2 3 3" xfId="17873" xr:uid="{00000000-0005-0000-0000-00005C2E0000}"/>
    <cellStyle name="Millares 9 4 2 3 3 2" xfId="40516" xr:uid="{00000000-0005-0000-0000-00005D2E0000}"/>
    <cellStyle name="Millares 9 4 2 3 4" xfId="10433" xr:uid="{00000000-0005-0000-0000-00005E2E0000}"/>
    <cellStyle name="Millares 9 4 2 3 4 2" xfId="33076" xr:uid="{00000000-0005-0000-0000-00005F2E0000}"/>
    <cellStyle name="Millares 9 4 2 3 5" xfId="25635" xr:uid="{00000000-0005-0000-0000-0000602E0000}"/>
    <cellStyle name="Millares 9 4 2 4" xfId="4860" xr:uid="{00000000-0005-0000-0000-0000612E0000}"/>
    <cellStyle name="Millares 9 4 2 4 2" xfId="19744" xr:uid="{00000000-0005-0000-0000-0000622E0000}"/>
    <cellStyle name="Millares 9 4 2 4 2 2" xfId="42387" xr:uid="{00000000-0005-0000-0000-0000632E0000}"/>
    <cellStyle name="Millares 9 4 2 4 3" xfId="12304" xr:uid="{00000000-0005-0000-0000-0000642E0000}"/>
    <cellStyle name="Millares 9 4 2 4 3 2" xfId="34947" xr:uid="{00000000-0005-0000-0000-0000652E0000}"/>
    <cellStyle name="Millares 9 4 2 4 4" xfId="27506" xr:uid="{00000000-0005-0000-0000-0000662E0000}"/>
    <cellStyle name="Millares 9 4 2 5" xfId="16026" xr:uid="{00000000-0005-0000-0000-0000672E0000}"/>
    <cellStyle name="Millares 9 4 2 5 2" xfId="38669" xr:uid="{00000000-0005-0000-0000-0000682E0000}"/>
    <cellStyle name="Millares 9 4 2 6" xfId="8586" xr:uid="{00000000-0005-0000-0000-0000692E0000}"/>
    <cellStyle name="Millares 9 4 2 6 2" xfId="31229" xr:uid="{00000000-0005-0000-0000-00006A2E0000}"/>
    <cellStyle name="Millares 9 4 2 7" xfId="23788" xr:uid="{00000000-0005-0000-0000-00006B2E0000}"/>
    <cellStyle name="Millares 9 4 3" xfId="1599" xr:uid="{00000000-0005-0000-0000-00006C2E0000}"/>
    <cellStyle name="Millares 9 4 3 2" xfId="3449" xr:uid="{00000000-0005-0000-0000-00006D2E0000}"/>
    <cellStyle name="Millares 9 4 3 2 2" xfId="7170" xr:uid="{00000000-0005-0000-0000-00006E2E0000}"/>
    <cellStyle name="Millares 9 4 3 2 2 2" xfId="22054" xr:uid="{00000000-0005-0000-0000-00006F2E0000}"/>
    <cellStyle name="Millares 9 4 3 2 2 2 2" xfId="44697" xr:uid="{00000000-0005-0000-0000-0000702E0000}"/>
    <cellStyle name="Millares 9 4 3 2 2 3" xfId="14614" xr:uid="{00000000-0005-0000-0000-0000712E0000}"/>
    <cellStyle name="Millares 9 4 3 2 2 3 2" xfId="37257" xr:uid="{00000000-0005-0000-0000-0000722E0000}"/>
    <cellStyle name="Millares 9 4 3 2 2 4" xfId="29816" xr:uid="{00000000-0005-0000-0000-0000732E0000}"/>
    <cellStyle name="Millares 9 4 3 2 3" xfId="18336" xr:uid="{00000000-0005-0000-0000-0000742E0000}"/>
    <cellStyle name="Millares 9 4 3 2 3 2" xfId="40979" xr:uid="{00000000-0005-0000-0000-0000752E0000}"/>
    <cellStyle name="Millares 9 4 3 2 4" xfId="10896" xr:uid="{00000000-0005-0000-0000-0000762E0000}"/>
    <cellStyle name="Millares 9 4 3 2 4 2" xfId="33539" xr:uid="{00000000-0005-0000-0000-0000772E0000}"/>
    <cellStyle name="Millares 9 4 3 2 5" xfId="26098" xr:uid="{00000000-0005-0000-0000-0000782E0000}"/>
    <cellStyle name="Millares 9 4 3 3" xfId="5323" xr:uid="{00000000-0005-0000-0000-0000792E0000}"/>
    <cellStyle name="Millares 9 4 3 3 2" xfId="20207" xr:uid="{00000000-0005-0000-0000-00007A2E0000}"/>
    <cellStyle name="Millares 9 4 3 3 2 2" xfId="42850" xr:uid="{00000000-0005-0000-0000-00007B2E0000}"/>
    <cellStyle name="Millares 9 4 3 3 3" xfId="12767" xr:uid="{00000000-0005-0000-0000-00007C2E0000}"/>
    <cellStyle name="Millares 9 4 3 3 3 2" xfId="35410" xr:uid="{00000000-0005-0000-0000-00007D2E0000}"/>
    <cellStyle name="Millares 9 4 3 3 4" xfId="27969" xr:uid="{00000000-0005-0000-0000-00007E2E0000}"/>
    <cellStyle name="Millares 9 4 3 4" xfId="16489" xr:uid="{00000000-0005-0000-0000-00007F2E0000}"/>
    <cellStyle name="Millares 9 4 3 4 2" xfId="39132" xr:uid="{00000000-0005-0000-0000-0000802E0000}"/>
    <cellStyle name="Millares 9 4 3 5" xfId="9049" xr:uid="{00000000-0005-0000-0000-0000812E0000}"/>
    <cellStyle name="Millares 9 4 3 5 2" xfId="31692" xr:uid="{00000000-0005-0000-0000-0000822E0000}"/>
    <cellStyle name="Millares 9 4 3 6" xfId="24251" xr:uid="{00000000-0005-0000-0000-0000832E0000}"/>
    <cellStyle name="Millares 9 4 4" xfId="2524" xr:uid="{00000000-0005-0000-0000-0000842E0000}"/>
    <cellStyle name="Millares 9 4 4 2" xfId="6245" xr:uid="{00000000-0005-0000-0000-0000852E0000}"/>
    <cellStyle name="Millares 9 4 4 2 2" xfId="21129" xr:uid="{00000000-0005-0000-0000-0000862E0000}"/>
    <cellStyle name="Millares 9 4 4 2 2 2" xfId="43772" xr:uid="{00000000-0005-0000-0000-0000872E0000}"/>
    <cellStyle name="Millares 9 4 4 2 3" xfId="13689" xr:uid="{00000000-0005-0000-0000-0000882E0000}"/>
    <cellStyle name="Millares 9 4 4 2 3 2" xfId="36332" xr:uid="{00000000-0005-0000-0000-0000892E0000}"/>
    <cellStyle name="Millares 9 4 4 2 4" xfId="28891" xr:uid="{00000000-0005-0000-0000-00008A2E0000}"/>
    <cellStyle name="Millares 9 4 4 3" xfId="17411" xr:uid="{00000000-0005-0000-0000-00008B2E0000}"/>
    <cellStyle name="Millares 9 4 4 3 2" xfId="40054" xr:uid="{00000000-0005-0000-0000-00008C2E0000}"/>
    <cellStyle name="Millares 9 4 4 4" xfId="9971" xr:uid="{00000000-0005-0000-0000-00008D2E0000}"/>
    <cellStyle name="Millares 9 4 4 4 2" xfId="32614" xr:uid="{00000000-0005-0000-0000-00008E2E0000}"/>
    <cellStyle name="Millares 9 4 4 5" xfId="25173" xr:uid="{00000000-0005-0000-0000-00008F2E0000}"/>
    <cellStyle name="Millares 9 4 5" xfId="4398" xr:uid="{00000000-0005-0000-0000-0000902E0000}"/>
    <cellStyle name="Millares 9 4 5 2" xfId="19282" xr:uid="{00000000-0005-0000-0000-0000912E0000}"/>
    <cellStyle name="Millares 9 4 5 2 2" xfId="41925" xr:uid="{00000000-0005-0000-0000-0000922E0000}"/>
    <cellStyle name="Millares 9 4 5 3" xfId="11842" xr:uid="{00000000-0005-0000-0000-0000932E0000}"/>
    <cellStyle name="Millares 9 4 5 3 2" xfId="34485" xr:uid="{00000000-0005-0000-0000-0000942E0000}"/>
    <cellStyle name="Millares 9 4 5 4" xfId="27044" xr:uid="{00000000-0005-0000-0000-0000952E0000}"/>
    <cellStyle name="Millares 9 4 6" xfId="15564" xr:uid="{00000000-0005-0000-0000-0000962E0000}"/>
    <cellStyle name="Millares 9 4 6 2" xfId="38207" xr:uid="{00000000-0005-0000-0000-0000972E0000}"/>
    <cellStyle name="Millares 9 4 7" xfId="8124" xr:uid="{00000000-0005-0000-0000-0000982E0000}"/>
    <cellStyle name="Millares 9 4 7 2" xfId="30767" xr:uid="{00000000-0005-0000-0000-0000992E0000}"/>
    <cellStyle name="Millares 9 4 8" xfId="23326" xr:uid="{00000000-0005-0000-0000-00009A2E0000}"/>
    <cellStyle name="Millares 9 5" xfId="922" xr:uid="{00000000-0005-0000-0000-00009B2E0000}"/>
    <cellStyle name="Millares 9 5 2" xfId="1850" xr:uid="{00000000-0005-0000-0000-00009C2E0000}"/>
    <cellStyle name="Millares 9 5 2 2" xfId="3700" xr:uid="{00000000-0005-0000-0000-00009D2E0000}"/>
    <cellStyle name="Millares 9 5 2 2 2" xfId="7421" xr:uid="{00000000-0005-0000-0000-00009E2E0000}"/>
    <cellStyle name="Millares 9 5 2 2 2 2" xfId="22305" xr:uid="{00000000-0005-0000-0000-00009F2E0000}"/>
    <cellStyle name="Millares 9 5 2 2 2 2 2" xfId="44948" xr:uid="{00000000-0005-0000-0000-0000A02E0000}"/>
    <cellStyle name="Millares 9 5 2 2 2 3" xfId="14865" xr:uid="{00000000-0005-0000-0000-0000A12E0000}"/>
    <cellStyle name="Millares 9 5 2 2 2 3 2" xfId="37508" xr:uid="{00000000-0005-0000-0000-0000A22E0000}"/>
    <cellStyle name="Millares 9 5 2 2 2 4" xfId="30067" xr:uid="{00000000-0005-0000-0000-0000A32E0000}"/>
    <cellStyle name="Millares 9 5 2 2 3" xfId="18587" xr:uid="{00000000-0005-0000-0000-0000A42E0000}"/>
    <cellStyle name="Millares 9 5 2 2 3 2" xfId="41230" xr:uid="{00000000-0005-0000-0000-0000A52E0000}"/>
    <cellStyle name="Millares 9 5 2 2 4" xfId="11147" xr:uid="{00000000-0005-0000-0000-0000A62E0000}"/>
    <cellStyle name="Millares 9 5 2 2 4 2" xfId="33790" xr:uid="{00000000-0005-0000-0000-0000A72E0000}"/>
    <cellStyle name="Millares 9 5 2 2 5" xfId="26349" xr:uid="{00000000-0005-0000-0000-0000A82E0000}"/>
    <cellStyle name="Millares 9 5 2 3" xfId="5574" xr:uid="{00000000-0005-0000-0000-0000A92E0000}"/>
    <cellStyle name="Millares 9 5 2 3 2" xfId="20458" xr:uid="{00000000-0005-0000-0000-0000AA2E0000}"/>
    <cellStyle name="Millares 9 5 2 3 2 2" xfId="43101" xr:uid="{00000000-0005-0000-0000-0000AB2E0000}"/>
    <cellStyle name="Millares 9 5 2 3 3" xfId="13018" xr:uid="{00000000-0005-0000-0000-0000AC2E0000}"/>
    <cellStyle name="Millares 9 5 2 3 3 2" xfId="35661" xr:uid="{00000000-0005-0000-0000-0000AD2E0000}"/>
    <cellStyle name="Millares 9 5 2 3 4" xfId="28220" xr:uid="{00000000-0005-0000-0000-0000AE2E0000}"/>
    <cellStyle name="Millares 9 5 2 4" xfId="16740" xr:uid="{00000000-0005-0000-0000-0000AF2E0000}"/>
    <cellStyle name="Millares 9 5 2 4 2" xfId="39383" xr:uid="{00000000-0005-0000-0000-0000B02E0000}"/>
    <cellStyle name="Millares 9 5 2 5" xfId="9300" xr:uid="{00000000-0005-0000-0000-0000B12E0000}"/>
    <cellStyle name="Millares 9 5 2 5 2" xfId="31943" xr:uid="{00000000-0005-0000-0000-0000B22E0000}"/>
    <cellStyle name="Millares 9 5 2 6" xfId="24502" xr:uid="{00000000-0005-0000-0000-0000B32E0000}"/>
    <cellStyle name="Millares 9 5 3" xfId="2775" xr:uid="{00000000-0005-0000-0000-0000B42E0000}"/>
    <cellStyle name="Millares 9 5 3 2" xfId="6496" xr:uid="{00000000-0005-0000-0000-0000B52E0000}"/>
    <cellStyle name="Millares 9 5 3 2 2" xfId="21380" xr:uid="{00000000-0005-0000-0000-0000B62E0000}"/>
    <cellStyle name="Millares 9 5 3 2 2 2" xfId="44023" xr:uid="{00000000-0005-0000-0000-0000B72E0000}"/>
    <cellStyle name="Millares 9 5 3 2 3" xfId="13940" xr:uid="{00000000-0005-0000-0000-0000B82E0000}"/>
    <cellStyle name="Millares 9 5 3 2 3 2" xfId="36583" xr:uid="{00000000-0005-0000-0000-0000B92E0000}"/>
    <cellStyle name="Millares 9 5 3 2 4" xfId="29142" xr:uid="{00000000-0005-0000-0000-0000BA2E0000}"/>
    <cellStyle name="Millares 9 5 3 3" xfId="17662" xr:uid="{00000000-0005-0000-0000-0000BB2E0000}"/>
    <cellStyle name="Millares 9 5 3 3 2" xfId="40305" xr:uid="{00000000-0005-0000-0000-0000BC2E0000}"/>
    <cellStyle name="Millares 9 5 3 4" xfId="10222" xr:uid="{00000000-0005-0000-0000-0000BD2E0000}"/>
    <cellStyle name="Millares 9 5 3 4 2" xfId="32865" xr:uid="{00000000-0005-0000-0000-0000BE2E0000}"/>
    <cellStyle name="Millares 9 5 3 5" xfId="25424" xr:uid="{00000000-0005-0000-0000-0000BF2E0000}"/>
    <cellStyle name="Millares 9 5 4" xfId="4649" xr:uid="{00000000-0005-0000-0000-0000C02E0000}"/>
    <cellStyle name="Millares 9 5 4 2" xfId="19533" xr:uid="{00000000-0005-0000-0000-0000C12E0000}"/>
    <cellStyle name="Millares 9 5 4 2 2" xfId="42176" xr:uid="{00000000-0005-0000-0000-0000C22E0000}"/>
    <cellStyle name="Millares 9 5 4 3" xfId="12093" xr:uid="{00000000-0005-0000-0000-0000C32E0000}"/>
    <cellStyle name="Millares 9 5 4 3 2" xfId="34736" xr:uid="{00000000-0005-0000-0000-0000C42E0000}"/>
    <cellStyle name="Millares 9 5 4 4" xfId="27295" xr:uid="{00000000-0005-0000-0000-0000C52E0000}"/>
    <cellStyle name="Millares 9 5 5" xfId="15815" xr:uid="{00000000-0005-0000-0000-0000C62E0000}"/>
    <cellStyle name="Millares 9 5 5 2" xfId="38458" xr:uid="{00000000-0005-0000-0000-0000C72E0000}"/>
    <cellStyle name="Millares 9 5 6" xfId="8375" xr:uid="{00000000-0005-0000-0000-0000C82E0000}"/>
    <cellStyle name="Millares 9 5 6 2" xfId="31018" xr:uid="{00000000-0005-0000-0000-0000C92E0000}"/>
    <cellStyle name="Millares 9 5 7" xfId="23577" xr:uid="{00000000-0005-0000-0000-0000CA2E0000}"/>
    <cellStyle name="Millares 9 6" xfId="1388" xr:uid="{00000000-0005-0000-0000-0000CB2E0000}"/>
    <cellStyle name="Millares 9 6 2" xfId="3238" xr:uid="{00000000-0005-0000-0000-0000CC2E0000}"/>
    <cellStyle name="Millares 9 6 2 2" xfId="6959" xr:uid="{00000000-0005-0000-0000-0000CD2E0000}"/>
    <cellStyle name="Millares 9 6 2 2 2" xfId="21843" xr:uid="{00000000-0005-0000-0000-0000CE2E0000}"/>
    <cellStyle name="Millares 9 6 2 2 2 2" xfId="44486" xr:uid="{00000000-0005-0000-0000-0000CF2E0000}"/>
    <cellStyle name="Millares 9 6 2 2 3" xfId="14403" xr:uid="{00000000-0005-0000-0000-0000D02E0000}"/>
    <cellStyle name="Millares 9 6 2 2 3 2" xfId="37046" xr:uid="{00000000-0005-0000-0000-0000D12E0000}"/>
    <cellStyle name="Millares 9 6 2 2 4" xfId="29605" xr:uid="{00000000-0005-0000-0000-0000D22E0000}"/>
    <cellStyle name="Millares 9 6 2 3" xfId="18125" xr:uid="{00000000-0005-0000-0000-0000D32E0000}"/>
    <cellStyle name="Millares 9 6 2 3 2" xfId="40768" xr:uid="{00000000-0005-0000-0000-0000D42E0000}"/>
    <cellStyle name="Millares 9 6 2 4" xfId="10685" xr:uid="{00000000-0005-0000-0000-0000D52E0000}"/>
    <cellStyle name="Millares 9 6 2 4 2" xfId="33328" xr:uid="{00000000-0005-0000-0000-0000D62E0000}"/>
    <cellStyle name="Millares 9 6 2 5" xfId="25887" xr:uid="{00000000-0005-0000-0000-0000D72E0000}"/>
    <cellStyle name="Millares 9 6 3" xfId="5112" xr:uid="{00000000-0005-0000-0000-0000D82E0000}"/>
    <cellStyle name="Millares 9 6 3 2" xfId="19996" xr:uid="{00000000-0005-0000-0000-0000D92E0000}"/>
    <cellStyle name="Millares 9 6 3 2 2" xfId="42639" xr:uid="{00000000-0005-0000-0000-0000DA2E0000}"/>
    <cellStyle name="Millares 9 6 3 3" xfId="12556" xr:uid="{00000000-0005-0000-0000-0000DB2E0000}"/>
    <cellStyle name="Millares 9 6 3 3 2" xfId="35199" xr:uid="{00000000-0005-0000-0000-0000DC2E0000}"/>
    <cellStyle name="Millares 9 6 3 4" xfId="27758" xr:uid="{00000000-0005-0000-0000-0000DD2E0000}"/>
    <cellStyle name="Millares 9 6 4" xfId="16278" xr:uid="{00000000-0005-0000-0000-0000DE2E0000}"/>
    <cellStyle name="Millares 9 6 4 2" xfId="38921" xr:uid="{00000000-0005-0000-0000-0000DF2E0000}"/>
    <cellStyle name="Millares 9 6 5" xfId="8838" xr:uid="{00000000-0005-0000-0000-0000E02E0000}"/>
    <cellStyle name="Millares 9 6 5 2" xfId="31481" xr:uid="{00000000-0005-0000-0000-0000E12E0000}"/>
    <cellStyle name="Millares 9 6 6" xfId="24040" xr:uid="{00000000-0005-0000-0000-0000E22E0000}"/>
    <cellStyle name="Millares 9 7" xfId="2313" xr:uid="{00000000-0005-0000-0000-0000E32E0000}"/>
    <cellStyle name="Millares 9 7 2" xfId="6034" xr:uid="{00000000-0005-0000-0000-0000E42E0000}"/>
    <cellStyle name="Millares 9 7 2 2" xfId="20918" xr:uid="{00000000-0005-0000-0000-0000E52E0000}"/>
    <cellStyle name="Millares 9 7 2 2 2" xfId="43561" xr:uid="{00000000-0005-0000-0000-0000E62E0000}"/>
    <cellStyle name="Millares 9 7 2 3" xfId="13478" xr:uid="{00000000-0005-0000-0000-0000E72E0000}"/>
    <cellStyle name="Millares 9 7 2 3 2" xfId="36121" xr:uid="{00000000-0005-0000-0000-0000E82E0000}"/>
    <cellStyle name="Millares 9 7 2 4" xfId="28680" xr:uid="{00000000-0005-0000-0000-0000E92E0000}"/>
    <cellStyle name="Millares 9 7 3" xfId="17200" xr:uid="{00000000-0005-0000-0000-0000EA2E0000}"/>
    <cellStyle name="Millares 9 7 3 2" xfId="39843" xr:uid="{00000000-0005-0000-0000-0000EB2E0000}"/>
    <cellStyle name="Millares 9 7 4" xfId="9760" xr:uid="{00000000-0005-0000-0000-0000EC2E0000}"/>
    <cellStyle name="Millares 9 7 4 2" xfId="32403" xr:uid="{00000000-0005-0000-0000-0000ED2E0000}"/>
    <cellStyle name="Millares 9 7 5" xfId="24962" xr:uid="{00000000-0005-0000-0000-0000EE2E0000}"/>
    <cellStyle name="Millares 9 8" xfId="4187" xr:uid="{00000000-0005-0000-0000-0000EF2E0000}"/>
    <cellStyle name="Millares 9 8 2" xfId="19071" xr:uid="{00000000-0005-0000-0000-0000F02E0000}"/>
    <cellStyle name="Millares 9 8 2 2" xfId="41714" xr:uid="{00000000-0005-0000-0000-0000F12E0000}"/>
    <cellStyle name="Millares 9 8 3" xfId="11631" xr:uid="{00000000-0005-0000-0000-0000F22E0000}"/>
    <cellStyle name="Millares 9 8 3 2" xfId="34274" xr:uid="{00000000-0005-0000-0000-0000F32E0000}"/>
    <cellStyle name="Millares 9 8 4" xfId="26833" xr:uid="{00000000-0005-0000-0000-0000F42E0000}"/>
    <cellStyle name="Millares 9 9" xfId="454" xr:uid="{00000000-0005-0000-0000-0000F52E0000}"/>
    <cellStyle name="Millares 9 9 2" xfId="15353" xr:uid="{00000000-0005-0000-0000-0000F62E0000}"/>
    <cellStyle name="Millares 9 9 2 2" xfId="37996" xr:uid="{00000000-0005-0000-0000-0000F72E0000}"/>
    <cellStyle name="Millares 9 9 3" xfId="23116" xr:uid="{00000000-0005-0000-0000-0000F82E0000}"/>
    <cellStyle name="Moneda [0]" xfId="45438" builtinId="7"/>
    <cellStyle name="Neutral" xfId="58" builtinId="28" customBuiltin="1"/>
    <cellStyle name="Normal" xfId="0" builtinId="0"/>
    <cellStyle name="Normal 10" xfId="83" xr:uid="{00000000-0005-0000-0000-0000FC2E0000}"/>
    <cellStyle name="Normal 10 10" xfId="7892" xr:uid="{00000000-0005-0000-0000-0000FD2E0000}"/>
    <cellStyle name="Normal 10 10 2" xfId="30535" xr:uid="{00000000-0005-0000-0000-0000FE2E0000}"/>
    <cellStyle name="Normal 10 11" xfId="22792" xr:uid="{00000000-0005-0000-0000-0000FF2E0000}"/>
    <cellStyle name="Normal 10 2" xfId="167" xr:uid="{00000000-0005-0000-0000-0000002F0000}"/>
    <cellStyle name="Normal 10 2 10" xfId="22870" xr:uid="{00000000-0005-0000-0000-0000012F0000}"/>
    <cellStyle name="Normal 10 2 2" xfId="328" xr:uid="{00000000-0005-0000-0000-0000022F0000}"/>
    <cellStyle name="Normal 10 2 2 2" xfId="804" xr:uid="{00000000-0005-0000-0000-0000032F0000}"/>
    <cellStyle name="Normal 10 2 2 2 2" xfId="1269" xr:uid="{00000000-0005-0000-0000-0000042F0000}"/>
    <cellStyle name="Normal 10 2 2 2 2 2" xfId="2197" xr:uid="{00000000-0005-0000-0000-0000052F0000}"/>
    <cellStyle name="Normal 10 2 2 2 2 2 2" xfId="4047" xr:uid="{00000000-0005-0000-0000-0000062F0000}"/>
    <cellStyle name="Normal 10 2 2 2 2 2 2 2" xfId="7768" xr:uid="{00000000-0005-0000-0000-0000072F0000}"/>
    <cellStyle name="Normal 10 2 2 2 2 2 2 2 2" xfId="22652" xr:uid="{00000000-0005-0000-0000-0000082F0000}"/>
    <cellStyle name="Normal 10 2 2 2 2 2 2 2 2 2" xfId="45295" xr:uid="{00000000-0005-0000-0000-0000092F0000}"/>
    <cellStyle name="Normal 10 2 2 2 2 2 2 2 3" xfId="15212" xr:uid="{00000000-0005-0000-0000-00000A2F0000}"/>
    <cellStyle name="Normal 10 2 2 2 2 2 2 2 3 2" xfId="37855" xr:uid="{00000000-0005-0000-0000-00000B2F0000}"/>
    <cellStyle name="Normal 10 2 2 2 2 2 2 2 4" xfId="30414" xr:uid="{00000000-0005-0000-0000-00000C2F0000}"/>
    <cellStyle name="Normal 10 2 2 2 2 2 2 3" xfId="18934" xr:uid="{00000000-0005-0000-0000-00000D2F0000}"/>
    <cellStyle name="Normal 10 2 2 2 2 2 2 3 2" xfId="41577" xr:uid="{00000000-0005-0000-0000-00000E2F0000}"/>
    <cellStyle name="Normal 10 2 2 2 2 2 2 4" xfId="11494" xr:uid="{00000000-0005-0000-0000-00000F2F0000}"/>
    <cellStyle name="Normal 10 2 2 2 2 2 2 4 2" xfId="34137" xr:uid="{00000000-0005-0000-0000-0000102F0000}"/>
    <cellStyle name="Normal 10 2 2 2 2 2 2 5" xfId="26696" xr:uid="{00000000-0005-0000-0000-0000112F0000}"/>
    <cellStyle name="Normal 10 2 2 2 2 2 3" xfId="5921" xr:uid="{00000000-0005-0000-0000-0000122F0000}"/>
    <cellStyle name="Normal 10 2 2 2 2 2 3 2" xfId="20805" xr:uid="{00000000-0005-0000-0000-0000132F0000}"/>
    <cellStyle name="Normal 10 2 2 2 2 2 3 2 2" xfId="43448" xr:uid="{00000000-0005-0000-0000-0000142F0000}"/>
    <cellStyle name="Normal 10 2 2 2 2 2 3 3" xfId="13365" xr:uid="{00000000-0005-0000-0000-0000152F0000}"/>
    <cellStyle name="Normal 10 2 2 2 2 2 3 3 2" xfId="36008" xr:uid="{00000000-0005-0000-0000-0000162F0000}"/>
    <cellStyle name="Normal 10 2 2 2 2 2 3 4" xfId="28567" xr:uid="{00000000-0005-0000-0000-0000172F0000}"/>
    <cellStyle name="Normal 10 2 2 2 2 2 4" xfId="17087" xr:uid="{00000000-0005-0000-0000-0000182F0000}"/>
    <cellStyle name="Normal 10 2 2 2 2 2 4 2" xfId="39730" xr:uid="{00000000-0005-0000-0000-0000192F0000}"/>
    <cellStyle name="Normal 10 2 2 2 2 2 5" xfId="9647" xr:uid="{00000000-0005-0000-0000-00001A2F0000}"/>
    <cellStyle name="Normal 10 2 2 2 2 2 5 2" xfId="32290" xr:uid="{00000000-0005-0000-0000-00001B2F0000}"/>
    <cellStyle name="Normal 10 2 2 2 2 2 6" xfId="24849" xr:uid="{00000000-0005-0000-0000-00001C2F0000}"/>
    <cellStyle name="Normal 10 2 2 2 2 3" xfId="3122" xr:uid="{00000000-0005-0000-0000-00001D2F0000}"/>
    <cellStyle name="Normal 10 2 2 2 2 3 2" xfId="6843" xr:uid="{00000000-0005-0000-0000-00001E2F0000}"/>
    <cellStyle name="Normal 10 2 2 2 2 3 2 2" xfId="21727" xr:uid="{00000000-0005-0000-0000-00001F2F0000}"/>
    <cellStyle name="Normal 10 2 2 2 2 3 2 2 2" xfId="44370" xr:uid="{00000000-0005-0000-0000-0000202F0000}"/>
    <cellStyle name="Normal 10 2 2 2 2 3 2 3" xfId="14287" xr:uid="{00000000-0005-0000-0000-0000212F0000}"/>
    <cellStyle name="Normal 10 2 2 2 2 3 2 3 2" xfId="36930" xr:uid="{00000000-0005-0000-0000-0000222F0000}"/>
    <cellStyle name="Normal 10 2 2 2 2 3 2 4" xfId="29489" xr:uid="{00000000-0005-0000-0000-0000232F0000}"/>
    <cellStyle name="Normal 10 2 2 2 2 3 3" xfId="18009" xr:uid="{00000000-0005-0000-0000-0000242F0000}"/>
    <cellStyle name="Normal 10 2 2 2 2 3 3 2" xfId="40652" xr:uid="{00000000-0005-0000-0000-0000252F0000}"/>
    <cellStyle name="Normal 10 2 2 2 2 3 4" xfId="10569" xr:uid="{00000000-0005-0000-0000-0000262F0000}"/>
    <cellStyle name="Normal 10 2 2 2 2 3 4 2" xfId="33212" xr:uid="{00000000-0005-0000-0000-0000272F0000}"/>
    <cellStyle name="Normal 10 2 2 2 2 3 5" xfId="25771" xr:uid="{00000000-0005-0000-0000-0000282F0000}"/>
    <cellStyle name="Normal 10 2 2 2 2 4" xfId="4996" xr:uid="{00000000-0005-0000-0000-0000292F0000}"/>
    <cellStyle name="Normal 10 2 2 2 2 4 2" xfId="19880" xr:uid="{00000000-0005-0000-0000-00002A2F0000}"/>
    <cellStyle name="Normal 10 2 2 2 2 4 2 2" xfId="42523" xr:uid="{00000000-0005-0000-0000-00002B2F0000}"/>
    <cellStyle name="Normal 10 2 2 2 2 4 3" xfId="12440" xr:uid="{00000000-0005-0000-0000-00002C2F0000}"/>
    <cellStyle name="Normal 10 2 2 2 2 4 3 2" xfId="35083" xr:uid="{00000000-0005-0000-0000-00002D2F0000}"/>
    <cellStyle name="Normal 10 2 2 2 2 4 4" xfId="27642" xr:uid="{00000000-0005-0000-0000-00002E2F0000}"/>
    <cellStyle name="Normal 10 2 2 2 2 5" xfId="16162" xr:uid="{00000000-0005-0000-0000-00002F2F0000}"/>
    <cellStyle name="Normal 10 2 2 2 2 5 2" xfId="38805" xr:uid="{00000000-0005-0000-0000-0000302F0000}"/>
    <cellStyle name="Normal 10 2 2 2 2 6" xfId="8722" xr:uid="{00000000-0005-0000-0000-0000312F0000}"/>
    <cellStyle name="Normal 10 2 2 2 2 6 2" xfId="31365" xr:uid="{00000000-0005-0000-0000-0000322F0000}"/>
    <cellStyle name="Normal 10 2 2 2 2 7" xfId="23924" xr:uid="{00000000-0005-0000-0000-0000332F0000}"/>
    <cellStyle name="Normal 10 2 2 2 3" xfId="1735" xr:uid="{00000000-0005-0000-0000-0000342F0000}"/>
    <cellStyle name="Normal 10 2 2 2 3 2" xfId="3585" xr:uid="{00000000-0005-0000-0000-0000352F0000}"/>
    <cellStyle name="Normal 10 2 2 2 3 2 2" xfId="7306" xr:uid="{00000000-0005-0000-0000-0000362F0000}"/>
    <cellStyle name="Normal 10 2 2 2 3 2 2 2" xfId="22190" xr:uid="{00000000-0005-0000-0000-0000372F0000}"/>
    <cellStyle name="Normal 10 2 2 2 3 2 2 2 2" xfId="44833" xr:uid="{00000000-0005-0000-0000-0000382F0000}"/>
    <cellStyle name="Normal 10 2 2 2 3 2 2 3" xfId="14750" xr:uid="{00000000-0005-0000-0000-0000392F0000}"/>
    <cellStyle name="Normal 10 2 2 2 3 2 2 3 2" xfId="37393" xr:uid="{00000000-0005-0000-0000-00003A2F0000}"/>
    <cellStyle name="Normal 10 2 2 2 3 2 2 4" xfId="29952" xr:uid="{00000000-0005-0000-0000-00003B2F0000}"/>
    <cellStyle name="Normal 10 2 2 2 3 2 3" xfId="18472" xr:uid="{00000000-0005-0000-0000-00003C2F0000}"/>
    <cellStyle name="Normal 10 2 2 2 3 2 3 2" xfId="41115" xr:uid="{00000000-0005-0000-0000-00003D2F0000}"/>
    <cellStyle name="Normal 10 2 2 2 3 2 4" xfId="11032" xr:uid="{00000000-0005-0000-0000-00003E2F0000}"/>
    <cellStyle name="Normal 10 2 2 2 3 2 4 2" xfId="33675" xr:uid="{00000000-0005-0000-0000-00003F2F0000}"/>
    <cellStyle name="Normal 10 2 2 2 3 2 5" xfId="26234" xr:uid="{00000000-0005-0000-0000-0000402F0000}"/>
    <cellStyle name="Normal 10 2 2 2 3 3" xfId="5459" xr:uid="{00000000-0005-0000-0000-0000412F0000}"/>
    <cellStyle name="Normal 10 2 2 2 3 3 2" xfId="20343" xr:uid="{00000000-0005-0000-0000-0000422F0000}"/>
    <cellStyle name="Normal 10 2 2 2 3 3 2 2" xfId="42986" xr:uid="{00000000-0005-0000-0000-0000432F0000}"/>
    <cellStyle name="Normal 10 2 2 2 3 3 3" xfId="12903" xr:uid="{00000000-0005-0000-0000-0000442F0000}"/>
    <cellStyle name="Normal 10 2 2 2 3 3 3 2" xfId="35546" xr:uid="{00000000-0005-0000-0000-0000452F0000}"/>
    <cellStyle name="Normal 10 2 2 2 3 3 4" xfId="28105" xr:uid="{00000000-0005-0000-0000-0000462F0000}"/>
    <cellStyle name="Normal 10 2 2 2 3 4" xfId="16625" xr:uid="{00000000-0005-0000-0000-0000472F0000}"/>
    <cellStyle name="Normal 10 2 2 2 3 4 2" xfId="39268" xr:uid="{00000000-0005-0000-0000-0000482F0000}"/>
    <cellStyle name="Normal 10 2 2 2 3 5" xfId="9185" xr:uid="{00000000-0005-0000-0000-0000492F0000}"/>
    <cellStyle name="Normal 10 2 2 2 3 5 2" xfId="31828" xr:uid="{00000000-0005-0000-0000-00004A2F0000}"/>
    <cellStyle name="Normal 10 2 2 2 3 6" xfId="24387" xr:uid="{00000000-0005-0000-0000-00004B2F0000}"/>
    <cellStyle name="Normal 10 2 2 2 4" xfId="2660" xr:uid="{00000000-0005-0000-0000-00004C2F0000}"/>
    <cellStyle name="Normal 10 2 2 2 4 2" xfId="6381" xr:uid="{00000000-0005-0000-0000-00004D2F0000}"/>
    <cellStyle name="Normal 10 2 2 2 4 2 2" xfId="21265" xr:uid="{00000000-0005-0000-0000-00004E2F0000}"/>
    <cellStyle name="Normal 10 2 2 2 4 2 2 2" xfId="43908" xr:uid="{00000000-0005-0000-0000-00004F2F0000}"/>
    <cellStyle name="Normal 10 2 2 2 4 2 3" xfId="13825" xr:uid="{00000000-0005-0000-0000-0000502F0000}"/>
    <cellStyle name="Normal 10 2 2 2 4 2 3 2" xfId="36468" xr:uid="{00000000-0005-0000-0000-0000512F0000}"/>
    <cellStyle name="Normal 10 2 2 2 4 2 4" xfId="29027" xr:uid="{00000000-0005-0000-0000-0000522F0000}"/>
    <cellStyle name="Normal 10 2 2 2 4 3" xfId="17547" xr:uid="{00000000-0005-0000-0000-0000532F0000}"/>
    <cellStyle name="Normal 10 2 2 2 4 3 2" xfId="40190" xr:uid="{00000000-0005-0000-0000-0000542F0000}"/>
    <cellStyle name="Normal 10 2 2 2 4 4" xfId="10107" xr:uid="{00000000-0005-0000-0000-0000552F0000}"/>
    <cellStyle name="Normal 10 2 2 2 4 4 2" xfId="32750" xr:uid="{00000000-0005-0000-0000-0000562F0000}"/>
    <cellStyle name="Normal 10 2 2 2 4 5" xfId="25309" xr:uid="{00000000-0005-0000-0000-0000572F0000}"/>
    <cellStyle name="Normal 10 2 2 2 5" xfId="4534" xr:uid="{00000000-0005-0000-0000-0000582F0000}"/>
    <cellStyle name="Normal 10 2 2 2 5 2" xfId="19418" xr:uid="{00000000-0005-0000-0000-0000592F0000}"/>
    <cellStyle name="Normal 10 2 2 2 5 2 2" xfId="42061" xr:uid="{00000000-0005-0000-0000-00005A2F0000}"/>
    <cellStyle name="Normal 10 2 2 2 5 3" xfId="11978" xr:uid="{00000000-0005-0000-0000-00005B2F0000}"/>
    <cellStyle name="Normal 10 2 2 2 5 3 2" xfId="34621" xr:uid="{00000000-0005-0000-0000-00005C2F0000}"/>
    <cellStyle name="Normal 10 2 2 2 5 4" xfId="27180" xr:uid="{00000000-0005-0000-0000-00005D2F0000}"/>
    <cellStyle name="Normal 10 2 2 2 6" xfId="15700" xr:uid="{00000000-0005-0000-0000-00005E2F0000}"/>
    <cellStyle name="Normal 10 2 2 2 6 2" xfId="38343" xr:uid="{00000000-0005-0000-0000-00005F2F0000}"/>
    <cellStyle name="Normal 10 2 2 2 7" xfId="8260" xr:uid="{00000000-0005-0000-0000-0000602F0000}"/>
    <cellStyle name="Normal 10 2 2 2 7 2" xfId="30903" xr:uid="{00000000-0005-0000-0000-0000612F0000}"/>
    <cellStyle name="Normal 10 2 2 2 8" xfId="23462" xr:uid="{00000000-0005-0000-0000-0000622F0000}"/>
    <cellStyle name="Normal 10 2 2 3" xfId="1058" xr:uid="{00000000-0005-0000-0000-0000632F0000}"/>
    <cellStyle name="Normal 10 2 2 3 2" xfId="1986" xr:uid="{00000000-0005-0000-0000-0000642F0000}"/>
    <cellStyle name="Normal 10 2 2 3 2 2" xfId="3836" xr:uid="{00000000-0005-0000-0000-0000652F0000}"/>
    <cellStyle name="Normal 10 2 2 3 2 2 2" xfId="7557" xr:uid="{00000000-0005-0000-0000-0000662F0000}"/>
    <cellStyle name="Normal 10 2 2 3 2 2 2 2" xfId="22441" xr:uid="{00000000-0005-0000-0000-0000672F0000}"/>
    <cellStyle name="Normal 10 2 2 3 2 2 2 2 2" xfId="45084" xr:uid="{00000000-0005-0000-0000-0000682F0000}"/>
    <cellStyle name="Normal 10 2 2 3 2 2 2 3" xfId="15001" xr:uid="{00000000-0005-0000-0000-0000692F0000}"/>
    <cellStyle name="Normal 10 2 2 3 2 2 2 3 2" xfId="37644" xr:uid="{00000000-0005-0000-0000-00006A2F0000}"/>
    <cellStyle name="Normal 10 2 2 3 2 2 2 4" xfId="30203" xr:uid="{00000000-0005-0000-0000-00006B2F0000}"/>
    <cellStyle name="Normal 10 2 2 3 2 2 3" xfId="18723" xr:uid="{00000000-0005-0000-0000-00006C2F0000}"/>
    <cellStyle name="Normal 10 2 2 3 2 2 3 2" xfId="41366" xr:uid="{00000000-0005-0000-0000-00006D2F0000}"/>
    <cellStyle name="Normal 10 2 2 3 2 2 4" xfId="11283" xr:uid="{00000000-0005-0000-0000-00006E2F0000}"/>
    <cellStyle name="Normal 10 2 2 3 2 2 4 2" xfId="33926" xr:uid="{00000000-0005-0000-0000-00006F2F0000}"/>
    <cellStyle name="Normal 10 2 2 3 2 2 5" xfId="26485" xr:uid="{00000000-0005-0000-0000-0000702F0000}"/>
    <cellStyle name="Normal 10 2 2 3 2 3" xfId="5710" xr:uid="{00000000-0005-0000-0000-0000712F0000}"/>
    <cellStyle name="Normal 10 2 2 3 2 3 2" xfId="20594" xr:uid="{00000000-0005-0000-0000-0000722F0000}"/>
    <cellStyle name="Normal 10 2 2 3 2 3 2 2" xfId="43237" xr:uid="{00000000-0005-0000-0000-0000732F0000}"/>
    <cellStyle name="Normal 10 2 2 3 2 3 3" xfId="13154" xr:uid="{00000000-0005-0000-0000-0000742F0000}"/>
    <cellStyle name="Normal 10 2 2 3 2 3 3 2" xfId="35797" xr:uid="{00000000-0005-0000-0000-0000752F0000}"/>
    <cellStyle name="Normal 10 2 2 3 2 3 4" xfId="28356" xr:uid="{00000000-0005-0000-0000-0000762F0000}"/>
    <cellStyle name="Normal 10 2 2 3 2 4" xfId="16876" xr:uid="{00000000-0005-0000-0000-0000772F0000}"/>
    <cellStyle name="Normal 10 2 2 3 2 4 2" xfId="39519" xr:uid="{00000000-0005-0000-0000-0000782F0000}"/>
    <cellStyle name="Normal 10 2 2 3 2 5" xfId="9436" xr:uid="{00000000-0005-0000-0000-0000792F0000}"/>
    <cellStyle name="Normal 10 2 2 3 2 5 2" xfId="32079" xr:uid="{00000000-0005-0000-0000-00007A2F0000}"/>
    <cellStyle name="Normal 10 2 2 3 2 6" xfId="24638" xr:uid="{00000000-0005-0000-0000-00007B2F0000}"/>
    <cellStyle name="Normal 10 2 2 3 3" xfId="2911" xr:uid="{00000000-0005-0000-0000-00007C2F0000}"/>
    <cellStyle name="Normal 10 2 2 3 3 2" xfId="6632" xr:uid="{00000000-0005-0000-0000-00007D2F0000}"/>
    <cellStyle name="Normal 10 2 2 3 3 2 2" xfId="21516" xr:uid="{00000000-0005-0000-0000-00007E2F0000}"/>
    <cellStyle name="Normal 10 2 2 3 3 2 2 2" xfId="44159" xr:uid="{00000000-0005-0000-0000-00007F2F0000}"/>
    <cellStyle name="Normal 10 2 2 3 3 2 3" xfId="14076" xr:uid="{00000000-0005-0000-0000-0000802F0000}"/>
    <cellStyle name="Normal 10 2 2 3 3 2 3 2" xfId="36719" xr:uid="{00000000-0005-0000-0000-0000812F0000}"/>
    <cellStyle name="Normal 10 2 2 3 3 2 4" xfId="29278" xr:uid="{00000000-0005-0000-0000-0000822F0000}"/>
    <cellStyle name="Normal 10 2 2 3 3 3" xfId="17798" xr:uid="{00000000-0005-0000-0000-0000832F0000}"/>
    <cellStyle name="Normal 10 2 2 3 3 3 2" xfId="40441" xr:uid="{00000000-0005-0000-0000-0000842F0000}"/>
    <cellStyle name="Normal 10 2 2 3 3 4" xfId="10358" xr:uid="{00000000-0005-0000-0000-0000852F0000}"/>
    <cellStyle name="Normal 10 2 2 3 3 4 2" xfId="33001" xr:uid="{00000000-0005-0000-0000-0000862F0000}"/>
    <cellStyle name="Normal 10 2 2 3 3 5" xfId="25560" xr:uid="{00000000-0005-0000-0000-0000872F0000}"/>
    <cellStyle name="Normal 10 2 2 3 4" xfId="4785" xr:uid="{00000000-0005-0000-0000-0000882F0000}"/>
    <cellStyle name="Normal 10 2 2 3 4 2" xfId="19669" xr:uid="{00000000-0005-0000-0000-0000892F0000}"/>
    <cellStyle name="Normal 10 2 2 3 4 2 2" xfId="42312" xr:uid="{00000000-0005-0000-0000-00008A2F0000}"/>
    <cellStyle name="Normal 10 2 2 3 4 3" xfId="12229" xr:uid="{00000000-0005-0000-0000-00008B2F0000}"/>
    <cellStyle name="Normal 10 2 2 3 4 3 2" xfId="34872" xr:uid="{00000000-0005-0000-0000-00008C2F0000}"/>
    <cellStyle name="Normal 10 2 2 3 4 4" xfId="27431" xr:uid="{00000000-0005-0000-0000-00008D2F0000}"/>
    <cellStyle name="Normal 10 2 2 3 5" xfId="15951" xr:uid="{00000000-0005-0000-0000-00008E2F0000}"/>
    <cellStyle name="Normal 10 2 2 3 5 2" xfId="38594" xr:uid="{00000000-0005-0000-0000-00008F2F0000}"/>
    <cellStyle name="Normal 10 2 2 3 6" xfId="8511" xr:uid="{00000000-0005-0000-0000-0000902F0000}"/>
    <cellStyle name="Normal 10 2 2 3 6 2" xfId="31154" xr:uid="{00000000-0005-0000-0000-0000912F0000}"/>
    <cellStyle name="Normal 10 2 2 3 7" xfId="23713" xr:uid="{00000000-0005-0000-0000-0000922F0000}"/>
    <cellStyle name="Normal 10 2 2 4" xfId="1524" xr:uid="{00000000-0005-0000-0000-0000932F0000}"/>
    <cellStyle name="Normal 10 2 2 4 2" xfId="3374" xr:uid="{00000000-0005-0000-0000-0000942F0000}"/>
    <cellStyle name="Normal 10 2 2 4 2 2" xfId="7095" xr:uid="{00000000-0005-0000-0000-0000952F0000}"/>
    <cellStyle name="Normal 10 2 2 4 2 2 2" xfId="21979" xr:uid="{00000000-0005-0000-0000-0000962F0000}"/>
    <cellStyle name="Normal 10 2 2 4 2 2 2 2" xfId="44622" xr:uid="{00000000-0005-0000-0000-0000972F0000}"/>
    <cellStyle name="Normal 10 2 2 4 2 2 3" xfId="14539" xr:uid="{00000000-0005-0000-0000-0000982F0000}"/>
    <cellStyle name="Normal 10 2 2 4 2 2 3 2" xfId="37182" xr:uid="{00000000-0005-0000-0000-0000992F0000}"/>
    <cellStyle name="Normal 10 2 2 4 2 2 4" xfId="29741" xr:uid="{00000000-0005-0000-0000-00009A2F0000}"/>
    <cellStyle name="Normal 10 2 2 4 2 3" xfId="18261" xr:uid="{00000000-0005-0000-0000-00009B2F0000}"/>
    <cellStyle name="Normal 10 2 2 4 2 3 2" xfId="40904" xr:uid="{00000000-0005-0000-0000-00009C2F0000}"/>
    <cellStyle name="Normal 10 2 2 4 2 4" xfId="10821" xr:uid="{00000000-0005-0000-0000-00009D2F0000}"/>
    <cellStyle name="Normal 10 2 2 4 2 4 2" xfId="33464" xr:uid="{00000000-0005-0000-0000-00009E2F0000}"/>
    <cellStyle name="Normal 10 2 2 4 2 5" xfId="26023" xr:uid="{00000000-0005-0000-0000-00009F2F0000}"/>
    <cellStyle name="Normal 10 2 2 4 3" xfId="5248" xr:uid="{00000000-0005-0000-0000-0000A02F0000}"/>
    <cellStyle name="Normal 10 2 2 4 3 2" xfId="20132" xr:uid="{00000000-0005-0000-0000-0000A12F0000}"/>
    <cellStyle name="Normal 10 2 2 4 3 2 2" xfId="42775" xr:uid="{00000000-0005-0000-0000-0000A22F0000}"/>
    <cellStyle name="Normal 10 2 2 4 3 3" xfId="12692" xr:uid="{00000000-0005-0000-0000-0000A32F0000}"/>
    <cellStyle name="Normal 10 2 2 4 3 3 2" xfId="35335" xr:uid="{00000000-0005-0000-0000-0000A42F0000}"/>
    <cellStyle name="Normal 10 2 2 4 3 4" xfId="27894" xr:uid="{00000000-0005-0000-0000-0000A52F0000}"/>
    <cellStyle name="Normal 10 2 2 4 4" xfId="16414" xr:uid="{00000000-0005-0000-0000-0000A62F0000}"/>
    <cellStyle name="Normal 10 2 2 4 4 2" xfId="39057" xr:uid="{00000000-0005-0000-0000-0000A72F0000}"/>
    <cellStyle name="Normal 10 2 2 4 5" xfId="8974" xr:uid="{00000000-0005-0000-0000-0000A82F0000}"/>
    <cellStyle name="Normal 10 2 2 4 5 2" xfId="31617" xr:uid="{00000000-0005-0000-0000-0000A92F0000}"/>
    <cellStyle name="Normal 10 2 2 4 6" xfId="24176" xr:uid="{00000000-0005-0000-0000-0000AA2F0000}"/>
    <cellStyle name="Normal 10 2 2 5" xfId="2449" xr:uid="{00000000-0005-0000-0000-0000AB2F0000}"/>
    <cellStyle name="Normal 10 2 2 5 2" xfId="6170" xr:uid="{00000000-0005-0000-0000-0000AC2F0000}"/>
    <cellStyle name="Normal 10 2 2 5 2 2" xfId="21054" xr:uid="{00000000-0005-0000-0000-0000AD2F0000}"/>
    <cellStyle name="Normal 10 2 2 5 2 2 2" xfId="43697" xr:uid="{00000000-0005-0000-0000-0000AE2F0000}"/>
    <cellStyle name="Normal 10 2 2 5 2 3" xfId="13614" xr:uid="{00000000-0005-0000-0000-0000AF2F0000}"/>
    <cellStyle name="Normal 10 2 2 5 2 3 2" xfId="36257" xr:uid="{00000000-0005-0000-0000-0000B02F0000}"/>
    <cellStyle name="Normal 10 2 2 5 2 4" xfId="28816" xr:uid="{00000000-0005-0000-0000-0000B12F0000}"/>
    <cellStyle name="Normal 10 2 2 5 3" xfId="17336" xr:uid="{00000000-0005-0000-0000-0000B22F0000}"/>
    <cellStyle name="Normal 10 2 2 5 3 2" xfId="39979" xr:uid="{00000000-0005-0000-0000-0000B32F0000}"/>
    <cellStyle name="Normal 10 2 2 5 4" xfId="9896" xr:uid="{00000000-0005-0000-0000-0000B42F0000}"/>
    <cellStyle name="Normal 10 2 2 5 4 2" xfId="32539" xr:uid="{00000000-0005-0000-0000-0000B52F0000}"/>
    <cellStyle name="Normal 10 2 2 5 5" xfId="25098" xr:uid="{00000000-0005-0000-0000-0000B62F0000}"/>
    <cellStyle name="Normal 10 2 2 6" xfId="4323" xr:uid="{00000000-0005-0000-0000-0000B72F0000}"/>
    <cellStyle name="Normal 10 2 2 6 2" xfId="19207" xr:uid="{00000000-0005-0000-0000-0000B82F0000}"/>
    <cellStyle name="Normal 10 2 2 6 2 2" xfId="41850" xr:uid="{00000000-0005-0000-0000-0000B92F0000}"/>
    <cellStyle name="Normal 10 2 2 6 3" xfId="11767" xr:uid="{00000000-0005-0000-0000-0000BA2F0000}"/>
    <cellStyle name="Normal 10 2 2 6 3 2" xfId="34410" xr:uid="{00000000-0005-0000-0000-0000BB2F0000}"/>
    <cellStyle name="Normal 10 2 2 6 4" xfId="26969" xr:uid="{00000000-0005-0000-0000-0000BC2F0000}"/>
    <cellStyle name="Normal 10 2 2 7" xfId="592" xr:uid="{00000000-0005-0000-0000-0000BD2F0000}"/>
    <cellStyle name="Normal 10 2 2 7 2" xfId="15489" xr:uid="{00000000-0005-0000-0000-0000BE2F0000}"/>
    <cellStyle name="Normal 10 2 2 7 2 2" xfId="38132" xr:uid="{00000000-0005-0000-0000-0000BF2F0000}"/>
    <cellStyle name="Normal 10 2 2 7 3" xfId="23252" xr:uid="{00000000-0005-0000-0000-0000C02F0000}"/>
    <cellStyle name="Normal 10 2 2 8" xfId="8049" xr:uid="{00000000-0005-0000-0000-0000C12F0000}"/>
    <cellStyle name="Normal 10 2 2 8 2" xfId="30692" xr:uid="{00000000-0005-0000-0000-0000C22F0000}"/>
    <cellStyle name="Normal 10 2 2 9" xfId="23026" xr:uid="{00000000-0005-0000-0000-0000C32F0000}"/>
    <cellStyle name="Normal 10 2 3" xfId="699" xr:uid="{00000000-0005-0000-0000-0000C42F0000}"/>
    <cellStyle name="Normal 10 2 3 2" xfId="1164" xr:uid="{00000000-0005-0000-0000-0000C52F0000}"/>
    <cellStyle name="Normal 10 2 3 2 2" xfId="2092" xr:uid="{00000000-0005-0000-0000-0000C62F0000}"/>
    <cellStyle name="Normal 10 2 3 2 2 2" xfId="3942" xr:uid="{00000000-0005-0000-0000-0000C72F0000}"/>
    <cellStyle name="Normal 10 2 3 2 2 2 2" xfId="7663" xr:uid="{00000000-0005-0000-0000-0000C82F0000}"/>
    <cellStyle name="Normal 10 2 3 2 2 2 2 2" xfId="22547" xr:uid="{00000000-0005-0000-0000-0000C92F0000}"/>
    <cellStyle name="Normal 10 2 3 2 2 2 2 2 2" xfId="45190" xr:uid="{00000000-0005-0000-0000-0000CA2F0000}"/>
    <cellStyle name="Normal 10 2 3 2 2 2 2 3" xfId="15107" xr:uid="{00000000-0005-0000-0000-0000CB2F0000}"/>
    <cellStyle name="Normal 10 2 3 2 2 2 2 3 2" xfId="37750" xr:uid="{00000000-0005-0000-0000-0000CC2F0000}"/>
    <cellStyle name="Normal 10 2 3 2 2 2 2 4" xfId="30309" xr:uid="{00000000-0005-0000-0000-0000CD2F0000}"/>
    <cellStyle name="Normal 10 2 3 2 2 2 3" xfId="18829" xr:uid="{00000000-0005-0000-0000-0000CE2F0000}"/>
    <cellStyle name="Normal 10 2 3 2 2 2 3 2" xfId="41472" xr:uid="{00000000-0005-0000-0000-0000CF2F0000}"/>
    <cellStyle name="Normal 10 2 3 2 2 2 4" xfId="11389" xr:uid="{00000000-0005-0000-0000-0000D02F0000}"/>
    <cellStyle name="Normal 10 2 3 2 2 2 4 2" xfId="34032" xr:uid="{00000000-0005-0000-0000-0000D12F0000}"/>
    <cellStyle name="Normal 10 2 3 2 2 2 5" xfId="26591" xr:uid="{00000000-0005-0000-0000-0000D22F0000}"/>
    <cellStyle name="Normal 10 2 3 2 2 3" xfId="5816" xr:uid="{00000000-0005-0000-0000-0000D32F0000}"/>
    <cellStyle name="Normal 10 2 3 2 2 3 2" xfId="20700" xr:uid="{00000000-0005-0000-0000-0000D42F0000}"/>
    <cellStyle name="Normal 10 2 3 2 2 3 2 2" xfId="43343" xr:uid="{00000000-0005-0000-0000-0000D52F0000}"/>
    <cellStyle name="Normal 10 2 3 2 2 3 3" xfId="13260" xr:uid="{00000000-0005-0000-0000-0000D62F0000}"/>
    <cellStyle name="Normal 10 2 3 2 2 3 3 2" xfId="35903" xr:uid="{00000000-0005-0000-0000-0000D72F0000}"/>
    <cellStyle name="Normal 10 2 3 2 2 3 4" xfId="28462" xr:uid="{00000000-0005-0000-0000-0000D82F0000}"/>
    <cellStyle name="Normal 10 2 3 2 2 4" xfId="16982" xr:uid="{00000000-0005-0000-0000-0000D92F0000}"/>
    <cellStyle name="Normal 10 2 3 2 2 4 2" xfId="39625" xr:uid="{00000000-0005-0000-0000-0000DA2F0000}"/>
    <cellStyle name="Normal 10 2 3 2 2 5" xfId="9542" xr:uid="{00000000-0005-0000-0000-0000DB2F0000}"/>
    <cellStyle name="Normal 10 2 3 2 2 5 2" xfId="32185" xr:uid="{00000000-0005-0000-0000-0000DC2F0000}"/>
    <cellStyle name="Normal 10 2 3 2 2 6" xfId="24744" xr:uid="{00000000-0005-0000-0000-0000DD2F0000}"/>
    <cellStyle name="Normal 10 2 3 2 3" xfId="3017" xr:uid="{00000000-0005-0000-0000-0000DE2F0000}"/>
    <cellStyle name="Normal 10 2 3 2 3 2" xfId="6738" xr:uid="{00000000-0005-0000-0000-0000DF2F0000}"/>
    <cellStyle name="Normal 10 2 3 2 3 2 2" xfId="21622" xr:uid="{00000000-0005-0000-0000-0000E02F0000}"/>
    <cellStyle name="Normal 10 2 3 2 3 2 2 2" xfId="44265" xr:uid="{00000000-0005-0000-0000-0000E12F0000}"/>
    <cellStyle name="Normal 10 2 3 2 3 2 3" xfId="14182" xr:uid="{00000000-0005-0000-0000-0000E22F0000}"/>
    <cellStyle name="Normal 10 2 3 2 3 2 3 2" xfId="36825" xr:uid="{00000000-0005-0000-0000-0000E32F0000}"/>
    <cellStyle name="Normal 10 2 3 2 3 2 4" xfId="29384" xr:uid="{00000000-0005-0000-0000-0000E42F0000}"/>
    <cellStyle name="Normal 10 2 3 2 3 3" xfId="17904" xr:uid="{00000000-0005-0000-0000-0000E52F0000}"/>
    <cellStyle name="Normal 10 2 3 2 3 3 2" xfId="40547" xr:uid="{00000000-0005-0000-0000-0000E62F0000}"/>
    <cellStyle name="Normal 10 2 3 2 3 4" xfId="10464" xr:uid="{00000000-0005-0000-0000-0000E72F0000}"/>
    <cellStyle name="Normal 10 2 3 2 3 4 2" xfId="33107" xr:uid="{00000000-0005-0000-0000-0000E82F0000}"/>
    <cellStyle name="Normal 10 2 3 2 3 5" xfId="25666" xr:uid="{00000000-0005-0000-0000-0000E92F0000}"/>
    <cellStyle name="Normal 10 2 3 2 4" xfId="4891" xr:uid="{00000000-0005-0000-0000-0000EA2F0000}"/>
    <cellStyle name="Normal 10 2 3 2 4 2" xfId="19775" xr:uid="{00000000-0005-0000-0000-0000EB2F0000}"/>
    <cellStyle name="Normal 10 2 3 2 4 2 2" xfId="42418" xr:uid="{00000000-0005-0000-0000-0000EC2F0000}"/>
    <cellStyle name="Normal 10 2 3 2 4 3" xfId="12335" xr:uid="{00000000-0005-0000-0000-0000ED2F0000}"/>
    <cellStyle name="Normal 10 2 3 2 4 3 2" xfId="34978" xr:uid="{00000000-0005-0000-0000-0000EE2F0000}"/>
    <cellStyle name="Normal 10 2 3 2 4 4" xfId="27537" xr:uid="{00000000-0005-0000-0000-0000EF2F0000}"/>
    <cellStyle name="Normal 10 2 3 2 5" xfId="16057" xr:uid="{00000000-0005-0000-0000-0000F02F0000}"/>
    <cellStyle name="Normal 10 2 3 2 5 2" xfId="38700" xr:uid="{00000000-0005-0000-0000-0000F12F0000}"/>
    <cellStyle name="Normal 10 2 3 2 6" xfId="8617" xr:uid="{00000000-0005-0000-0000-0000F22F0000}"/>
    <cellStyle name="Normal 10 2 3 2 6 2" xfId="31260" xr:uid="{00000000-0005-0000-0000-0000F32F0000}"/>
    <cellStyle name="Normal 10 2 3 2 7" xfId="23819" xr:uid="{00000000-0005-0000-0000-0000F42F0000}"/>
    <cellStyle name="Normal 10 2 3 3" xfId="1630" xr:uid="{00000000-0005-0000-0000-0000F52F0000}"/>
    <cellStyle name="Normal 10 2 3 3 2" xfId="3480" xr:uid="{00000000-0005-0000-0000-0000F62F0000}"/>
    <cellStyle name="Normal 10 2 3 3 2 2" xfId="7201" xr:uid="{00000000-0005-0000-0000-0000F72F0000}"/>
    <cellStyle name="Normal 10 2 3 3 2 2 2" xfId="22085" xr:uid="{00000000-0005-0000-0000-0000F82F0000}"/>
    <cellStyle name="Normal 10 2 3 3 2 2 2 2" xfId="44728" xr:uid="{00000000-0005-0000-0000-0000F92F0000}"/>
    <cellStyle name="Normal 10 2 3 3 2 2 3" xfId="14645" xr:uid="{00000000-0005-0000-0000-0000FA2F0000}"/>
    <cellStyle name="Normal 10 2 3 3 2 2 3 2" xfId="37288" xr:uid="{00000000-0005-0000-0000-0000FB2F0000}"/>
    <cellStyle name="Normal 10 2 3 3 2 2 4" xfId="29847" xr:uid="{00000000-0005-0000-0000-0000FC2F0000}"/>
    <cellStyle name="Normal 10 2 3 3 2 3" xfId="18367" xr:uid="{00000000-0005-0000-0000-0000FD2F0000}"/>
    <cellStyle name="Normal 10 2 3 3 2 3 2" xfId="41010" xr:uid="{00000000-0005-0000-0000-0000FE2F0000}"/>
    <cellStyle name="Normal 10 2 3 3 2 4" xfId="10927" xr:uid="{00000000-0005-0000-0000-0000FF2F0000}"/>
    <cellStyle name="Normal 10 2 3 3 2 4 2" xfId="33570" xr:uid="{00000000-0005-0000-0000-000000300000}"/>
    <cellStyle name="Normal 10 2 3 3 2 5" xfId="26129" xr:uid="{00000000-0005-0000-0000-000001300000}"/>
    <cellStyle name="Normal 10 2 3 3 3" xfId="5354" xr:uid="{00000000-0005-0000-0000-000002300000}"/>
    <cellStyle name="Normal 10 2 3 3 3 2" xfId="20238" xr:uid="{00000000-0005-0000-0000-000003300000}"/>
    <cellStyle name="Normal 10 2 3 3 3 2 2" xfId="42881" xr:uid="{00000000-0005-0000-0000-000004300000}"/>
    <cellStyle name="Normal 10 2 3 3 3 3" xfId="12798" xr:uid="{00000000-0005-0000-0000-000005300000}"/>
    <cellStyle name="Normal 10 2 3 3 3 3 2" xfId="35441" xr:uid="{00000000-0005-0000-0000-000006300000}"/>
    <cellStyle name="Normal 10 2 3 3 3 4" xfId="28000" xr:uid="{00000000-0005-0000-0000-000007300000}"/>
    <cellStyle name="Normal 10 2 3 3 4" xfId="16520" xr:uid="{00000000-0005-0000-0000-000008300000}"/>
    <cellStyle name="Normal 10 2 3 3 4 2" xfId="39163" xr:uid="{00000000-0005-0000-0000-000009300000}"/>
    <cellStyle name="Normal 10 2 3 3 5" xfId="9080" xr:uid="{00000000-0005-0000-0000-00000A300000}"/>
    <cellStyle name="Normal 10 2 3 3 5 2" xfId="31723" xr:uid="{00000000-0005-0000-0000-00000B300000}"/>
    <cellStyle name="Normal 10 2 3 3 6" xfId="24282" xr:uid="{00000000-0005-0000-0000-00000C300000}"/>
    <cellStyle name="Normal 10 2 3 4" xfId="2555" xr:uid="{00000000-0005-0000-0000-00000D300000}"/>
    <cellStyle name="Normal 10 2 3 4 2" xfId="6276" xr:uid="{00000000-0005-0000-0000-00000E300000}"/>
    <cellStyle name="Normal 10 2 3 4 2 2" xfId="21160" xr:uid="{00000000-0005-0000-0000-00000F300000}"/>
    <cellStyle name="Normal 10 2 3 4 2 2 2" xfId="43803" xr:uid="{00000000-0005-0000-0000-000010300000}"/>
    <cellStyle name="Normal 10 2 3 4 2 3" xfId="13720" xr:uid="{00000000-0005-0000-0000-000011300000}"/>
    <cellStyle name="Normal 10 2 3 4 2 3 2" xfId="36363" xr:uid="{00000000-0005-0000-0000-000012300000}"/>
    <cellStyle name="Normal 10 2 3 4 2 4" xfId="28922" xr:uid="{00000000-0005-0000-0000-000013300000}"/>
    <cellStyle name="Normal 10 2 3 4 3" xfId="17442" xr:uid="{00000000-0005-0000-0000-000014300000}"/>
    <cellStyle name="Normal 10 2 3 4 3 2" xfId="40085" xr:uid="{00000000-0005-0000-0000-000015300000}"/>
    <cellStyle name="Normal 10 2 3 4 4" xfId="10002" xr:uid="{00000000-0005-0000-0000-000016300000}"/>
    <cellStyle name="Normal 10 2 3 4 4 2" xfId="32645" xr:uid="{00000000-0005-0000-0000-000017300000}"/>
    <cellStyle name="Normal 10 2 3 4 5" xfId="25204" xr:uid="{00000000-0005-0000-0000-000018300000}"/>
    <cellStyle name="Normal 10 2 3 5" xfId="4429" xr:uid="{00000000-0005-0000-0000-000019300000}"/>
    <cellStyle name="Normal 10 2 3 5 2" xfId="19313" xr:uid="{00000000-0005-0000-0000-00001A300000}"/>
    <cellStyle name="Normal 10 2 3 5 2 2" xfId="41956" xr:uid="{00000000-0005-0000-0000-00001B300000}"/>
    <cellStyle name="Normal 10 2 3 5 3" xfId="11873" xr:uid="{00000000-0005-0000-0000-00001C300000}"/>
    <cellStyle name="Normal 10 2 3 5 3 2" xfId="34516" xr:uid="{00000000-0005-0000-0000-00001D300000}"/>
    <cellStyle name="Normal 10 2 3 5 4" xfId="27075" xr:uid="{00000000-0005-0000-0000-00001E300000}"/>
    <cellStyle name="Normal 10 2 3 6" xfId="15595" xr:uid="{00000000-0005-0000-0000-00001F300000}"/>
    <cellStyle name="Normal 10 2 3 6 2" xfId="38238" xr:uid="{00000000-0005-0000-0000-000020300000}"/>
    <cellStyle name="Normal 10 2 3 7" xfId="8155" xr:uid="{00000000-0005-0000-0000-000021300000}"/>
    <cellStyle name="Normal 10 2 3 7 2" xfId="30798" xr:uid="{00000000-0005-0000-0000-000022300000}"/>
    <cellStyle name="Normal 10 2 3 8" xfId="23357" xr:uid="{00000000-0005-0000-0000-000023300000}"/>
    <cellStyle name="Normal 10 2 4" xfId="953" xr:uid="{00000000-0005-0000-0000-000024300000}"/>
    <cellStyle name="Normal 10 2 4 2" xfId="1881" xr:uid="{00000000-0005-0000-0000-000025300000}"/>
    <cellStyle name="Normal 10 2 4 2 2" xfId="3731" xr:uid="{00000000-0005-0000-0000-000026300000}"/>
    <cellStyle name="Normal 10 2 4 2 2 2" xfId="7452" xr:uid="{00000000-0005-0000-0000-000027300000}"/>
    <cellStyle name="Normal 10 2 4 2 2 2 2" xfId="22336" xr:uid="{00000000-0005-0000-0000-000028300000}"/>
    <cellStyle name="Normal 10 2 4 2 2 2 2 2" xfId="44979" xr:uid="{00000000-0005-0000-0000-000029300000}"/>
    <cellStyle name="Normal 10 2 4 2 2 2 3" xfId="14896" xr:uid="{00000000-0005-0000-0000-00002A300000}"/>
    <cellStyle name="Normal 10 2 4 2 2 2 3 2" xfId="37539" xr:uid="{00000000-0005-0000-0000-00002B300000}"/>
    <cellStyle name="Normal 10 2 4 2 2 2 4" xfId="30098" xr:uid="{00000000-0005-0000-0000-00002C300000}"/>
    <cellStyle name="Normal 10 2 4 2 2 3" xfId="18618" xr:uid="{00000000-0005-0000-0000-00002D300000}"/>
    <cellStyle name="Normal 10 2 4 2 2 3 2" xfId="41261" xr:uid="{00000000-0005-0000-0000-00002E300000}"/>
    <cellStyle name="Normal 10 2 4 2 2 4" xfId="11178" xr:uid="{00000000-0005-0000-0000-00002F300000}"/>
    <cellStyle name="Normal 10 2 4 2 2 4 2" xfId="33821" xr:uid="{00000000-0005-0000-0000-000030300000}"/>
    <cellStyle name="Normal 10 2 4 2 2 5" xfId="26380" xr:uid="{00000000-0005-0000-0000-000031300000}"/>
    <cellStyle name="Normal 10 2 4 2 3" xfId="5605" xr:uid="{00000000-0005-0000-0000-000032300000}"/>
    <cellStyle name="Normal 10 2 4 2 3 2" xfId="20489" xr:uid="{00000000-0005-0000-0000-000033300000}"/>
    <cellStyle name="Normal 10 2 4 2 3 2 2" xfId="43132" xr:uid="{00000000-0005-0000-0000-000034300000}"/>
    <cellStyle name="Normal 10 2 4 2 3 3" xfId="13049" xr:uid="{00000000-0005-0000-0000-000035300000}"/>
    <cellStyle name="Normal 10 2 4 2 3 3 2" xfId="35692" xr:uid="{00000000-0005-0000-0000-000036300000}"/>
    <cellStyle name="Normal 10 2 4 2 3 4" xfId="28251" xr:uid="{00000000-0005-0000-0000-000037300000}"/>
    <cellStyle name="Normal 10 2 4 2 4" xfId="16771" xr:uid="{00000000-0005-0000-0000-000038300000}"/>
    <cellStyle name="Normal 10 2 4 2 4 2" xfId="39414" xr:uid="{00000000-0005-0000-0000-000039300000}"/>
    <cellStyle name="Normal 10 2 4 2 5" xfId="9331" xr:uid="{00000000-0005-0000-0000-00003A300000}"/>
    <cellStyle name="Normal 10 2 4 2 5 2" xfId="31974" xr:uid="{00000000-0005-0000-0000-00003B300000}"/>
    <cellStyle name="Normal 10 2 4 2 6" xfId="24533" xr:uid="{00000000-0005-0000-0000-00003C300000}"/>
    <cellStyle name="Normal 10 2 4 3" xfId="2806" xr:uid="{00000000-0005-0000-0000-00003D300000}"/>
    <cellStyle name="Normal 10 2 4 3 2" xfId="6527" xr:uid="{00000000-0005-0000-0000-00003E300000}"/>
    <cellStyle name="Normal 10 2 4 3 2 2" xfId="21411" xr:uid="{00000000-0005-0000-0000-00003F300000}"/>
    <cellStyle name="Normal 10 2 4 3 2 2 2" xfId="44054" xr:uid="{00000000-0005-0000-0000-000040300000}"/>
    <cellStyle name="Normal 10 2 4 3 2 3" xfId="13971" xr:uid="{00000000-0005-0000-0000-000041300000}"/>
    <cellStyle name="Normal 10 2 4 3 2 3 2" xfId="36614" xr:uid="{00000000-0005-0000-0000-000042300000}"/>
    <cellStyle name="Normal 10 2 4 3 2 4" xfId="29173" xr:uid="{00000000-0005-0000-0000-000043300000}"/>
    <cellStyle name="Normal 10 2 4 3 3" xfId="17693" xr:uid="{00000000-0005-0000-0000-000044300000}"/>
    <cellStyle name="Normal 10 2 4 3 3 2" xfId="40336" xr:uid="{00000000-0005-0000-0000-000045300000}"/>
    <cellStyle name="Normal 10 2 4 3 4" xfId="10253" xr:uid="{00000000-0005-0000-0000-000046300000}"/>
    <cellStyle name="Normal 10 2 4 3 4 2" xfId="32896" xr:uid="{00000000-0005-0000-0000-000047300000}"/>
    <cellStyle name="Normal 10 2 4 3 5" xfId="25455" xr:uid="{00000000-0005-0000-0000-000048300000}"/>
    <cellStyle name="Normal 10 2 4 4" xfId="4680" xr:uid="{00000000-0005-0000-0000-000049300000}"/>
    <cellStyle name="Normal 10 2 4 4 2" xfId="19564" xr:uid="{00000000-0005-0000-0000-00004A300000}"/>
    <cellStyle name="Normal 10 2 4 4 2 2" xfId="42207" xr:uid="{00000000-0005-0000-0000-00004B300000}"/>
    <cellStyle name="Normal 10 2 4 4 3" xfId="12124" xr:uid="{00000000-0005-0000-0000-00004C300000}"/>
    <cellStyle name="Normal 10 2 4 4 3 2" xfId="34767" xr:uid="{00000000-0005-0000-0000-00004D300000}"/>
    <cellStyle name="Normal 10 2 4 4 4" xfId="27326" xr:uid="{00000000-0005-0000-0000-00004E300000}"/>
    <cellStyle name="Normal 10 2 4 5" xfId="15846" xr:uid="{00000000-0005-0000-0000-00004F300000}"/>
    <cellStyle name="Normal 10 2 4 5 2" xfId="38489" xr:uid="{00000000-0005-0000-0000-000050300000}"/>
    <cellStyle name="Normal 10 2 4 6" xfId="8406" xr:uid="{00000000-0005-0000-0000-000051300000}"/>
    <cellStyle name="Normal 10 2 4 6 2" xfId="31049" xr:uid="{00000000-0005-0000-0000-000052300000}"/>
    <cellStyle name="Normal 10 2 4 7" xfId="23608" xr:uid="{00000000-0005-0000-0000-000053300000}"/>
    <cellStyle name="Normal 10 2 5" xfId="1419" xr:uid="{00000000-0005-0000-0000-000054300000}"/>
    <cellStyle name="Normal 10 2 5 2" xfId="3269" xr:uid="{00000000-0005-0000-0000-000055300000}"/>
    <cellStyle name="Normal 10 2 5 2 2" xfId="6990" xr:uid="{00000000-0005-0000-0000-000056300000}"/>
    <cellStyle name="Normal 10 2 5 2 2 2" xfId="21874" xr:uid="{00000000-0005-0000-0000-000057300000}"/>
    <cellStyle name="Normal 10 2 5 2 2 2 2" xfId="44517" xr:uid="{00000000-0005-0000-0000-000058300000}"/>
    <cellStyle name="Normal 10 2 5 2 2 3" xfId="14434" xr:uid="{00000000-0005-0000-0000-000059300000}"/>
    <cellStyle name="Normal 10 2 5 2 2 3 2" xfId="37077" xr:uid="{00000000-0005-0000-0000-00005A300000}"/>
    <cellStyle name="Normal 10 2 5 2 2 4" xfId="29636" xr:uid="{00000000-0005-0000-0000-00005B300000}"/>
    <cellStyle name="Normal 10 2 5 2 3" xfId="18156" xr:uid="{00000000-0005-0000-0000-00005C300000}"/>
    <cellStyle name="Normal 10 2 5 2 3 2" xfId="40799" xr:uid="{00000000-0005-0000-0000-00005D300000}"/>
    <cellStyle name="Normal 10 2 5 2 4" xfId="10716" xr:uid="{00000000-0005-0000-0000-00005E300000}"/>
    <cellStyle name="Normal 10 2 5 2 4 2" xfId="33359" xr:uid="{00000000-0005-0000-0000-00005F300000}"/>
    <cellStyle name="Normal 10 2 5 2 5" xfId="25918" xr:uid="{00000000-0005-0000-0000-000060300000}"/>
    <cellStyle name="Normal 10 2 5 3" xfId="5143" xr:uid="{00000000-0005-0000-0000-000061300000}"/>
    <cellStyle name="Normal 10 2 5 3 2" xfId="20027" xr:uid="{00000000-0005-0000-0000-000062300000}"/>
    <cellStyle name="Normal 10 2 5 3 2 2" xfId="42670" xr:uid="{00000000-0005-0000-0000-000063300000}"/>
    <cellStyle name="Normal 10 2 5 3 3" xfId="12587" xr:uid="{00000000-0005-0000-0000-000064300000}"/>
    <cellStyle name="Normal 10 2 5 3 3 2" xfId="35230" xr:uid="{00000000-0005-0000-0000-000065300000}"/>
    <cellStyle name="Normal 10 2 5 3 4" xfId="27789" xr:uid="{00000000-0005-0000-0000-000066300000}"/>
    <cellStyle name="Normal 10 2 5 4" xfId="16309" xr:uid="{00000000-0005-0000-0000-000067300000}"/>
    <cellStyle name="Normal 10 2 5 4 2" xfId="38952" xr:uid="{00000000-0005-0000-0000-000068300000}"/>
    <cellStyle name="Normal 10 2 5 5" xfId="8869" xr:uid="{00000000-0005-0000-0000-000069300000}"/>
    <cellStyle name="Normal 10 2 5 5 2" xfId="31512" xr:uid="{00000000-0005-0000-0000-00006A300000}"/>
    <cellStyle name="Normal 10 2 5 6" xfId="24071" xr:uid="{00000000-0005-0000-0000-00006B300000}"/>
    <cellStyle name="Normal 10 2 6" xfId="2344" xr:uid="{00000000-0005-0000-0000-00006C300000}"/>
    <cellStyle name="Normal 10 2 6 2" xfId="6065" xr:uid="{00000000-0005-0000-0000-00006D300000}"/>
    <cellStyle name="Normal 10 2 6 2 2" xfId="20949" xr:uid="{00000000-0005-0000-0000-00006E300000}"/>
    <cellStyle name="Normal 10 2 6 2 2 2" xfId="43592" xr:uid="{00000000-0005-0000-0000-00006F300000}"/>
    <cellStyle name="Normal 10 2 6 2 3" xfId="13509" xr:uid="{00000000-0005-0000-0000-000070300000}"/>
    <cellStyle name="Normal 10 2 6 2 3 2" xfId="36152" xr:uid="{00000000-0005-0000-0000-000071300000}"/>
    <cellStyle name="Normal 10 2 6 2 4" xfId="28711" xr:uid="{00000000-0005-0000-0000-000072300000}"/>
    <cellStyle name="Normal 10 2 6 3" xfId="17231" xr:uid="{00000000-0005-0000-0000-000073300000}"/>
    <cellStyle name="Normal 10 2 6 3 2" xfId="39874" xr:uid="{00000000-0005-0000-0000-000074300000}"/>
    <cellStyle name="Normal 10 2 6 4" xfId="9791" xr:uid="{00000000-0005-0000-0000-000075300000}"/>
    <cellStyle name="Normal 10 2 6 4 2" xfId="32434" xr:uid="{00000000-0005-0000-0000-000076300000}"/>
    <cellStyle name="Normal 10 2 6 5" xfId="24993" xr:uid="{00000000-0005-0000-0000-000077300000}"/>
    <cellStyle name="Normal 10 2 7" xfId="4218" xr:uid="{00000000-0005-0000-0000-000078300000}"/>
    <cellStyle name="Normal 10 2 7 2" xfId="19102" xr:uid="{00000000-0005-0000-0000-000079300000}"/>
    <cellStyle name="Normal 10 2 7 2 2" xfId="41745" xr:uid="{00000000-0005-0000-0000-00007A300000}"/>
    <cellStyle name="Normal 10 2 7 3" xfId="11662" xr:uid="{00000000-0005-0000-0000-00007B300000}"/>
    <cellStyle name="Normal 10 2 7 3 2" xfId="34305" xr:uid="{00000000-0005-0000-0000-00007C300000}"/>
    <cellStyle name="Normal 10 2 7 4" xfId="26864" xr:uid="{00000000-0005-0000-0000-00007D300000}"/>
    <cellStyle name="Normal 10 2 8" xfId="486" xr:uid="{00000000-0005-0000-0000-00007E300000}"/>
    <cellStyle name="Normal 10 2 8 2" xfId="15384" xr:uid="{00000000-0005-0000-0000-00007F300000}"/>
    <cellStyle name="Normal 10 2 8 2 2" xfId="38027" xr:uid="{00000000-0005-0000-0000-000080300000}"/>
    <cellStyle name="Normal 10 2 8 3" xfId="23147" xr:uid="{00000000-0005-0000-0000-000081300000}"/>
    <cellStyle name="Normal 10 2 9" xfId="7944" xr:uid="{00000000-0005-0000-0000-000082300000}"/>
    <cellStyle name="Normal 10 2 9 2" xfId="30587" xr:uid="{00000000-0005-0000-0000-000083300000}"/>
    <cellStyle name="Normal 10 3" xfId="250" xr:uid="{00000000-0005-0000-0000-000084300000}"/>
    <cellStyle name="Normal 10 3 2" xfId="752" xr:uid="{00000000-0005-0000-0000-000085300000}"/>
    <cellStyle name="Normal 10 3 2 2" xfId="1217" xr:uid="{00000000-0005-0000-0000-000086300000}"/>
    <cellStyle name="Normal 10 3 2 2 2" xfId="2145" xr:uid="{00000000-0005-0000-0000-000087300000}"/>
    <cellStyle name="Normal 10 3 2 2 2 2" xfId="3995" xr:uid="{00000000-0005-0000-0000-000088300000}"/>
    <cellStyle name="Normal 10 3 2 2 2 2 2" xfId="7716" xr:uid="{00000000-0005-0000-0000-000089300000}"/>
    <cellStyle name="Normal 10 3 2 2 2 2 2 2" xfId="22600" xr:uid="{00000000-0005-0000-0000-00008A300000}"/>
    <cellStyle name="Normal 10 3 2 2 2 2 2 2 2" xfId="45243" xr:uid="{00000000-0005-0000-0000-00008B300000}"/>
    <cellStyle name="Normal 10 3 2 2 2 2 2 3" xfId="15160" xr:uid="{00000000-0005-0000-0000-00008C300000}"/>
    <cellStyle name="Normal 10 3 2 2 2 2 2 3 2" xfId="37803" xr:uid="{00000000-0005-0000-0000-00008D300000}"/>
    <cellStyle name="Normal 10 3 2 2 2 2 2 4" xfId="30362" xr:uid="{00000000-0005-0000-0000-00008E300000}"/>
    <cellStyle name="Normal 10 3 2 2 2 2 3" xfId="18882" xr:uid="{00000000-0005-0000-0000-00008F300000}"/>
    <cellStyle name="Normal 10 3 2 2 2 2 3 2" xfId="41525" xr:uid="{00000000-0005-0000-0000-000090300000}"/>
    <cellStyle name="Normal 10 3 2 2 2 2 4" xfId="11442" xr:uid="{00000000-0005-0000-0000-000091300000}"/>
    <cellStyle name="Normal 10 3 2 2 2 2 4 2" xfId="34085" xr:uid="{00000000-0005-0000-0000-000092300000}"/>
    <cellStyle name="Normal 10 3 2 2 2 2 5" xfId="26644" xr:uid="{00000000-0005-0000-0000-000093300000}"/>
    <cellStyle name="Normal 10 3 2 2 2 3" xfId="5869" xr:uid="{00000000-0005-0000-0000-000094300000}"/>
    <cellStyle name="Normal 10 3 2 2 2 3 2" xfId="20753" xr:uid="{00000000-0005-0000-0000-000095300000}"/>
    <cellStyle name="Normal 10 3 2 2 2 3 2 2" xfId="43396" xr:uid="{00000000-0005-0000-0000-000096300000}"/>
    <cellStyle name="Normal 10 3 2 2 2 3 3" xfId="13313" xr:uid="{00000000-0005-0000-0000-000097300000}"/>
    <cellStyle name="Normal 10 3 2 2 2 3 3 2" xfId="35956" xr:uid="{00000000-0005-0000-0000-000098300000}"/>
    <cellStyle name="Normal 10 3 2 2 2 3 4" xfId="28515" xr:uid="{00000000-0005-0000-0000-000099300000}"/>
    <cellStyle name="Normal 10 3 2 2 2 4" xfId="17035" xr:uid="{00000000-0005-0000-0000-00009A300000}"/>
    <cellStyle name="Normal 10 3 2 2 2 4 2" xfId="39678" xr:uid="{00000000-0005-0000-0000-00009B300000}"/>
    <cellStyle name="Normal 10 3 2 2 2 5" xfId="9595" xr:uid="{00000000-0005-0000-0000-00009C300000}"/>
    <cellStyle name="Normal 10 3 2 2 2 5 2" xfId="32238" xr:uid="{00000000-0005-0000-0000-00009D300000}"/>
    <cellStyle name="Normal 10 3 2 2 2 6" xfId="24797" xr:uid="{00000000-0005-0000-0000-00009E300000}"/>
    <cellStyle name="Normal 10 3 2 2 3" xfId="3070" xr:uid="{00000000-0005-0000-0000-00009F300000}"/>
    <cellStyle name="Normal 10 3 2 2 3 2" xfId="6791" xr:uid="{00000000-0005-0000-0000-0000A0300000}"/>
    <cellStyle name="Normal 10 3 2 2 3 2 2" xfId="21675" xr:uid="{00000000-0005-0000-0000-0000A1300000}"/>
    <cellStyle name="Normal 10 3 2 2 3 2 2 2" xfId="44318" xr:uid="{00000000-0005-0000-0000-0000A2300000}"/>
    <cellStyle name="Normal 10 3 2 2 3 2 3" xfId="14235" xr:uid="{00000000-0005-0000-0000-0000A3300000}"/>
    <cellStyle name="Normal 10 3 2 2 3 2 3 2" xfId="36878" xr:uid="{00000000-0005-0000-0000-0000A4300000}"/>
    <cellStyle name="Normal 10 3 2 2 3 2 4" xfId="29437" xr:uid="{00000000-0005-0000-0000-0000A5300000}"/>
    <cellStyle name="Normal 10 3 2 2 3 3" xfId="17957" xr:uid="{00000000-0005-0000-0000-0000A6300000}"/>
    <cellStyle name="Normal 10 3 2 2 3 3 2" xfId="40600" xr:uid="{00000000-0005-0000-0000-0000A7300000}"/>
    <cellStyle name="Normal 10 3 2 2 3 4" xfId="10517" xr:uid="{00000000-0005-0000-0000-0000A8300000}"/>
    <cellStyle name="Normal 10 3 2 2 3 4 2" xfId="33160" xr:uid="{00000000-0005-0000-0000-0000A9300000}"/>
    <cellStyle name="Normal 10 3 2 2 3 5" xfId="25719" xr:uid="{00000000-0005-0000-0000-0000AA300000}"/>
    <cellStyle name="Normal 10 3 2 2 4" xfId="4944" xr:uid="{00000000-0005-0000-0000-0000AB300000}"/>
    <cellStyle name="Normal 10 3 2 2 4 2" xfId="19828" xr:uid="{00000000-0005-0000-0000-0000AC300000}"/>
    <cellStyle name="Normal 10 3 2 2 4 2 2" xfId="42471" xr:uid="{00000000-0005-0000-0000-0000AD300000}"/>
    <cellStyle name="Normal 10 3 2 2 4 3" xfId="12388" xr:uid="{00000000-0005-0000-0000-0000AE300000}"/>
    <cellStyle name="Normal 10 3 2 2 4 3 2" xfId="35031" xr:uid="{00000000-0005-0000-0000-0000AF300000}"/>
    <cellStyle name="Normal 10 3 2 2 4 4" xfId="27590" xr:uid="{00000000-0005-0000-0000-0000B0300000}"/>
    <cellStyle name="Normal 10 3 2 2 5" xfId="16110" xr:uid="{00000000-0005-0000-0000-0000B1300000}"/>
    <cellStyle name="Normal 10 3 2 2 5 2" xfId="38753" xr:uid="{00000000-0005-0000-0000-0000B2300000}"/>
    <cellStyle name="Normal 10 3 2 2 6" xfId="8670" xr:uid="{00000000-0005-0000-0000-0000B3300000}"/>
    <cellStyle name="Normal 10 3 2 2 6 2" xfId="31313" xr:uid="{00000000-0005-0000-0000-0000B4300000}"/>
    <cellStyle name="Normal 10 3 2 2 7" xfId="23872" xr:uid="{00000000-0005-0000-0000-0000B5300000}"/>
    <cellStyle name="Normal 10 3 2 3" xfId="1683" xr:uid="{00000000-0005-0000-0000-0000B6300000}"/>
    <cellStyle name="Normal 10 3 2 3 2" xfId="3533" xr:uid="{00000000-0005-0000-0000-0000B7300000}"/>
    <cellStyle name="Normal 10 3 2 3 2 2" xfId="7254" xr:uid="{00000000-0005-0000-0000-0000B8300000}"/>
    <cellStyle name="Normal 10 3 2 3 2 2 2" xfId="22138" xr:uid="{00000000-0005-0000-0000-0000B9300000}"/>
    <cellStyle name="Normal 10 3 2 3 2 2 2 2" xfId="44781" xr:uid="{00000000-0005-0000-0000-0000BA300000}"/>
    <cellStyle name="Normal 10 3 2 3 2 2 3" xfId="14698" xr:uid="{00000000-0005-0000-0000-0000BB300000}"/>
    <cellStyle name="Normal 10 3 2 3 2 2 3 2" xfId="37341" xr:uid="{00000000-0005-0000-0000-0000BC300000}"/>
    <cellStyle name="Normal 10 3 2 3 2 2 4" xfId="29900" xr:uid="{00000000-0005-0000-0000-0000BD300000}"/>
    <cellStyle name="Normal 10 3 2 3 2 3" xfId="18420" xr:uid="{00000000-0005-0000-0000-0000BE300000}"/>
    <cellStyle name="Normal 10 3 2 3 2 3 2" xfId="41063" xr:uid="{00000000-0005-0000-0000-0000BF300000}"/>
    <cellStyle name="Normal 10 3 2 3 2 4" xfId="10980" xr:uid="{00000000-0005-0000-0000-0000C0300000}"/>
    <cellStyle name="Normal 10 3 2 3 2 4 2" xfId="33623" xr:uid="{00000000-0005-0000-0000-0000C1300000}"/>
    <cellStyle name="Normal 10 3 2 3 2 5" xfId="26182" xr:uid="{00000000-0005-0000-0000-0000C2300000}"/>
    <cellStyle name="Normal 10 3 2 3 3" xfId="5407" xr:uid="{00000000-0005-0000-0000-0000C3300000}"/>
    <cellStyle name="Normal 10 3 2 3 3 2" xfId="20291" xr:uid="{00000000-0005-0000-0000-0000C4300000}"/>
    <cellStyle name="Normal 10 3 2 3 3 2 2" xfId="42934" xr:uid="{00000000-0005-0000-0000-0000C5300000}"/>
    <cellStyle name="Normal 10 3 2 3 3 3" xfId="12851" xr:uid="{00000000-0005-0000-0000-0000C6300000}"/>
    <cellStyle name="Normal 10 3 2 3 3 3 2" xfId="35494" xr:uid="{00000000-0005-0000-0000-0000C7300000}"/>
    <cellStyle name="Normal 10 3 2 3 3 4" xfId="28053" xr:uid="{00000000-0005-0000-0000-0000C8300000}"/>
    <cellStyle name="Normal 10 3 2 3 4" xfId="16573" xr:uid="{00000000-0005-0000-0000-0000C9300000}"/>
    <cellStyle name="Normal 10 3 2 3 4 2" xfId="39216" xr:uid="{00000000-0005-0000-0000-0000CA300000}"/>
    <cellStyle name="Normal 10 3 2 3 5" xfId="9133" xr:uid="{00000000-0005-0000-0000-0000CB300000}"/>
    <cellStyle name="Normal 10 3 2 3 5 2" xfId="31776" xr:uid="{00000000-0005-0000-0000-0000CC300000}"/>
    <cellStyle name="Normal 10 3 2 3 6" xfId="24335" xr:uid="{00000000-0005-0000-0000-0000CD300000}"/>
    <cellStyle name="Normal 10 3 2 4" xfId="2608" xr:uid="{00000000-0005-0000-0000-0000CE300000}"/>
    <cellStyle name="Normal 10 3 2 4 2" xfId="6329" xr:uid="{00000000-0005-0000-0000-0000CF300000}"/>
    <cellStyle name="Normal 10 3 2 4 2 2" xfId="21213" xr:uid="{00000000-0005-0000-0000-0000D0300000}"/>
    <cellStyle name="Normal 10 3 2 4 2 2 2" xfId="43856" xr:uid="{00000000-0005-0000-0000-0000D1300000}"/>
    <cellStyle name="Normal 10 3 2 4 2 3" xfId="13773" xr:uid="{00000000-0005-0000-0000-0000D2300000}"/>
    <cellStyle name="Normal 10 3 2 4 2 3 2" xfId="36416" xr:uid="{00000000-0005-0000-0000-0000D3300000}"/>
    <cellStyle name="Normal 10 3 2 4 2 4" xfId="28975" xr:uid="{00000000-0005-0000-0000-0000D4300000}"/>
    <cellStyle name="Normal 10 3 2 4 3" xfId="17495" xr:uid="{00000000-0005-0000-0000-0000D5300000}"/>
    <cellStyle name="Normal 10 3 2 4 3 2" xfId="40138" xr:uid="{00000000-0005-0000-0000-0000D6300000}"/>
    <cellStyle name="Normal 10 3 2 4 4" xfId="10055" xr:uid="{00000000-0005-0000-0000-0000D7300000}"/>
    <cellStyle name="Normal 10 3 2 4 4 2" xfId="32698" xr:uid="{00000000-0005-0000-0000-0000D8300000}"/>
    <cellStyle name="Normal 10 3 2 4 5" xfId="25257" xr:uid="{00000000-0005-0000-0000-0000D9300000}"/>
    <cellStyle name="Normal 10 3 2 5" xfId="4482" xr:uid="{00000000-0005-0000-0000-0000DA300000}"/>
    <cellStyle name="Normal 10 3 2 5 2" xfId="19366" xr:uid="{00000000-0005-0000-0000-0000DB300000}"/>
    <cellStyle name="Normal 10 3 2 5 2 2" xfId="42009" xr:uid="{00000000-0005-0000-0000-0000DC300000}"/>
    <cellStyle name="Normal 10 3 2 5 3" xfId="11926" xr:uid="{00000000-0005-0000-0000-0000DD300000}"/>
    <cellStyle name="Normal 10 3 2 5 3 2" xfId="34569" xr:uid="{00000000-0005-0000-0000-0000DE300000}"/>
    <cellStyle name="Normal 10 3 2 5 4" xfId="27128" xr:uid="{00000000-0005-0000-0000-0000DF300000}"/>
    <cellStyle name="Normal 10 3 2 6" xfId="15648" xr:uid="{00000000-0005-0000-0000-0000E0300000}"/>
    <cellStyle name="Normal 10 3 2 6 2" xfId="38291" xr:uid="{00000000-0005-0000-0000-0000E1300000}"/>
    <cellStyle name="Normal 10 3 2 7" xfId="8208" xr:uid="{00000000-0005-0000-0000-0000E2300000}"/>
    <cellStyle name="Normal 10 3 2 7 2" xfId="30851" xr:uid="{00000000-0005-0000-0000-0000E3300000}"/>
    <cellStyle name="Normal 10 3 2 8" xfId="23410" xr:uid="{00000000-0005-0000-0000-0000E4300000}"/>
    <cellStyle name="Normal 10 3 3" xfId="1006" xr:uid="{00000000-0005-0000-0000-0000E5300000}"/>
    <cellStyle name="Normal 10 3 3 2" xfId="1934" xr:uid="{00000000-0005-0000-0000-0000E6300000}"/>
    <cellStyle name="Normal 10 3 3 2 2" xfId="3784" xr:uid="{00000000-0005-0000-0000-0000E7300000}"/>
    <cellStyle name="Normal 10 3 3 2 2 2" xfId="7505" xr:uid="{00000000-0005-0000-0000-0000E8300000}"/>
    <cellStyle name="Normal 10 3 3 2 2 2 2" xfId="22389" xr:uid="{00000000-0005-0000-0000-0000E9300000}"/>
    <cellStyle name="Normal 10 3 3 2 2 2 2 2" xfId="45032" xr:uid="{00000000-0005-0000-0000-0000EA300000}"/>
    <cellStyle name="Normal 10 3 3 2 2 2 3" xfId="14949" xr:uid="{00000000-0005-0000-0000-0000EB300000}"/>
    <cellStyle name="Normal 10 3 3 2 2 2 3 2" xfId="37592" xr:uid="{00000000-0005-0000-0000-0000EC300000}"/>
    <cellStyle name="Normal 10 3 3 2 2 2 4" xfId="30151" xr:uid="{00000000-0005-0000-0000-0000ED300000}"/>
    <cellStyle name="Normal 10 3 3 2 2 3" xfId="18671" xr:uid="{00000000-0005-0000-0000-0000EE300000}"/>
    <cellStyle name="Normal 10 3 3 2 2 3 2" xfId="41314" xr:uid="{00000000-0005-0000-0000-0000EF300000}"/>
    <cellStyle name="Normal 10 3 3 2 2 4" xfId="11231" xr:uid="{00000000-0005-0000-0000-0000F0300000}"/>
    <cellStyle name="Normal 10 3 3 2 2 4 2" xfId="33874" xr:uid="{00000000-0005-0000-0000-0000F1300000}"/>
    <cellStyle name="Normal 10 3 3 2 2 5" xfId="26433" xr:uid="{00000000-0005-0000-0000-0000F2300000}"/>
    <cellStyle name="Normal 10 3 3 2 3" xfId="5658" xr:uid="{00000000-0005-0000-0000-0000F3300000}"/>
    <cellStyle name="Normal 10 3 3 2 3 2" xfId="20542" xr:uid="{00000000-0005-0000-0000-0000F4300000}"/>
    <cellStyle name="Normal 10 3 3 2 3 2 2" xfId="43185" xr:uid="{00000000-0005-0000-0000-0000F5300000}"/>
    <cellStyle name="Normal 10 3 3 2 3 3" xfId="13102" xr:uid="{00000000-0005-0000-0000-0000F6300000}"/>
    <cellStyle name="Normal 10 3 3 2 3 3 2" xfId="35745" xr:uid="{00000000-0005-0000-0000-0000F7300000}"/>
    <cellStyle name="Normal 10 3 3 2 3 4" xfId="28304" xr:uid="{00000000-0005-0000-0000-0000F8300000}"/>
    <cellStyle name="Normal 10 3 3 2 4" xfId="16824" xr:uid="{00000000-0005-0000-0000-0000F9300000}"/>
    <cellStyle name="Normal 10 3 3 2 4 2" xfId="39467" xr:uid="{00000000-0005-0000-0000-0000FA300000}"/>
    <cellStyle name="Normal 10 3 3 2 5" xfId="9384" xr:uid="{00000000-0005-0000-0000-0000FB300000}"/>
    <cellStyle name="Normal 10 3 3 2 5 2" xfId="32027" xr:uid="{00000000-0005-0000-0000-0000FC300000}"/>
    <cellStyle name="Normal 10 3 3 2 6" xfId="24586" xr:uid="{00000000-0005-0000-0000-0000FD300000}"/>
    <cellStyle name="Normal 10 3 3 3" xfId="2859" xr:uid="{00000000-0005-0000-0000-0000FE300000}"/>
    <cellStyle name="Normal 10 3 3 3 2" xfId="6580" xr:uid="{00000000-0005-0000-0000-0000FF300000}"/>
    <cellStyle name="Normal 10 3 3 3 2 2" xfId="21464" xr:uid="{00000000-0005-0000-0000-000000310000}"/>
    <cellStyle name="Normal 10 3 3 3 2 2 2" xfId="44107" xr:uid="{00000000-0005-0000-0000-000001310000}"/>
    <cellStyle name="Normal 10 3 3 3 2 3" xfId="14024" xr:uid="{00000000-0005-0000-0000-000002310000}"/>
    <cellStyle name="Normal 10 3 3 3 2 3 2" xfId="36667" xr:uid="{00000000-0005-0000-0000-000003310000}"/>
    <cellStyle name="Normal 10 3 3 3 2 4" xfId="29226" xr:uid="{00000000-0005-0000-0000-000004310000}"/>
    <cellStyle name="Normal 10 3 3 3 3" xfId="17746" xr:uid="{00000000-0005-0000-0000-000005310000}"/>
    <cellStyle name="Normal 10 3 3 3 3 2" xfId="40389" xr:uid="{00000000-0005-0000-0000-000006310000}"/>
    <cellStyle name="Normal 10 3 3 3 4" xfId="10306" xr:uid="{00000000-0005-0000-0000-000007310000}"/>
    <cellStyle name="Normal 10 3 3 3 4 2" xfId="32949" xr:uid="{00000000-0005-0000-0000-000008310000}"/>
    <cellStyle name="Normal 10 3 3 3 5" xfId="25508" xr:uid="{00000000-0005-0000-0000-000009310000}"/>
    <cellStyle name="Normal 10 3 3 4" xfId="4733" xr:uid="{00000000-0005-0000-0000-00000A310000}"/>
    <cellStyle name="Normal 10 3 3 4 2" xfId="19617" xr:uid="{00000000-0005-0000-0000-00000B310000}"/>
    <cellStyle name="Normal 10 3 3 4 2 2" xfId="42260" xr:uid="{00000000-0005-0000-0000-00000C310000}"/>
    <cellStyle name="Normal 10 3 3 4 3" xfId="12177" xr:uid="{00000000-0005-0000-0000-00000D310000}"/>
    <cellStyle name="Normal 10 3 3 4 3 2" xfId="34820" xr:uid="{00000000-0005-0000-0000-00000E310000}"/>
    <cellStyle name="Normal 10 3 3 4 4" xfId="27379" xr:uid="{00000000-0005-0000-0000-00000F310000}"/>
    <cellStyle name="Normal 10 3 3 5" xfId="15899" xr:uid="{00000000-0005-0000-0000-000010310000}"/>
    <cellStyle name="Normal 10 3 3 5 2" xfId="38542" xr:uid="{00000000-0005-0000-0000-000011310000}"/>
    <cellStyle name="Normal 10 3 3 6" xfId="8459" xr:uid="{00000000-0005-0000-0000-000012310000}"/>
    <cellStyle name="Normal 10 3 3 6 2" xfId="31102" xr:uid="{00000000-0005-0000-0000-000013310000}"/>
    <cellStyle name="Normal 10 3 3 7" xfId="23661" xr:uid="{00000000-0005-0000-0000-000014310000}"/>
    <cellStyle name="Normal 10 3 4" xfId="1472" xr:uid="{00000000-0005-0000-0000-000015310000}"/>
    <cellStyle name="Normal 10 3 4 2" xfId="3322" xr:uid="{00000000-0005-0000-0000-000016310000}"/>
    <cellStyle name="Normal 10 3 4 2 2" xfId="7043" xr:uid="{00000000-0005-0000-0000-000017310000}"/>
    <cellStyle name="Normal 10 3 4 2 2 2" xfId="21927" xr:uid="{00000000-0005-0000-0000-000018310000}"/>
    <cellStyle name="Normal 10 3 4 2 2 2 2" xfId="44570" xr:uid="{00000000-0005-0000-0000-000019310000}"/>
    <cellStyle name="Normal 10 3 4 2 2 3" xfId="14487" xr:uid="{00000000-0005-0000-0000-00001A310000}"/>
    <cellStyle name="Normal 10 3 4 2 2 3 2" xfId="37130" xr:uid="{00000000-0005-0000-0000-00001B310000}"/>
    <cellStyle name="Normal 10 3 4 2 2 4" xfId="29689" xr:uid="{00000000-0005-0000-0000-00001C310000}"/>
    <cellStyle name="Normal 10 3 4 2 3" xfId="18209" xr:uid="{00000000-0005-0000-0000-00001D310000}"/>
    <cellStyle name="Normal 10 3 4 2 3 2" xfId="40852" xr:uid="{00000000-0005-0000-0000-00001E310000}"/>
    <cellStyle name="Normal 10 3 4 2 4" xfId="10769" xr:uid="{00000000-0005-0000-0000-00001F310000}"/>
    <cellStyle name="Normal 10 3 4 2 4 2" xfId="33412" xr:uid="{00000000-0005-0000-0000-000020310000}"/>
    <cellStyle name="Normal 10 3 4 2 5" xfId="25971" xr:uid="{00000000-0005-0000-0000-000021310000}"/>
    <cellStyle name="Normal 10 3 4 3" xfId="5196" xr:uid="{00000000-0005-0000-0000-000022310000}"/>
    <cellStyle name="Normal 10 3 4 3 2" xfId="20080" xr:uid="{00000000-0005-0000-0000-000023310000}"/>
    <cellStyle name="Normal 10 3 4 3 2 2" xfId="42723" xr:uid="{00000000-0005-0000-0000-000024310000}"/>
    <cellStyle name="Normal 10 3 4 3 3" xfId="12640" xr:uid="{00000000-0005-0000-0000-000025310000}"/>
    <cellStyle name="Normal 10 3 4 3 3 2" xfId="35283" xr:uid="{00000000-0005-0000-0000-000026310000}"/>
    <cellStyle name="Normal 10 3 4 3 4" xfId="27842" xr:uid="{00000000-0005-0000-0000-000027310000}"/>
    <cellStyle name="Normal 10 3 4 4" xfId="16362" xr:uid="{00000000-0005-0000-0000-000028310000}"/>
    <cellStyle name="Normal 10 3 4 4 2" xfId="39005" xr:uid="{00000000-0005-0000-0000-000029310000}"/>
    <cellStyle name="Normal 10 3 4 5" xfId="8922" xr:uid="{00000000-0005-0000-0000-00002A310000}"/>
    <cellStyle name="Normal 10 3 4 5 2" xfId="31565" xr:uid="{00000000-0005-0000-0000-00002B310000}"/>
    <cellStyle name="Normal 10 3 4 6" xfId="24124" xr:uid="{00000000-0005-0000-0000-00002C310000}"/>
    <cellStyle name="Normal 10 3 5" xfId="2397" xr:uid="{00000000-0005-0000-0000-00002D310000}"/>
    <cellStyle name="Normal 10 3 5 2" xfId="6118" xr:uid="{00000000-0005-0000-0000-00002E310000}"/>
    <cellStyle name="Normal 10 3 5 2 2" xfId="21002" xr:uid="{00000000-0005-0000-0000-00002F310000}"/>
    <cellStyle name="Normal 10 3 5 2 2 2" xfId="43645" xr:uid="{00000000-0005-0000-0000-000030310000}"/>
    <cellStyle name="Normal 10 3 5 2 3" xfId="13562" xr:uid="{00000000-0005-0000-0000-000031310000}"/>
    <cellStyle name="Normal 10 3 5 2 3 2" xfId="36205" xr:uid="{00000000-0005-0000-0000-000032310000}"/>
    <cellStyle name="Normal 10 3 5 2 4" xfId="28764" xr:uid="{00000000-0005-0000-0000-000033310000}"/>
    <cellStyle name="Normal 10 3 5 3" xfId="17284" xr:uid="{00000000-0005-0000-0000-000034310000}"/>
    <cellStyle name="Normal 10 3 5 3 2" xfId="39927" xr:uid="{00000000-0005-0000-0000-000035310000}"/>
    <cellStyle name="Normal 10 3 5 4" xfId="9844" xr:uid="{00000000-0005-0000-0000-000036310000}"/>
    <cellStyle name="Normal 10 3 5 4 2" xfId="32487" xr:uid="{00000000-0005-0000-0000-000037310000}"/>
    <cellStyle name="Normal 10 3 5 5" xfId="25046" xr:uid="{00000000-0005-0000-0000-000038310000}"/>
    <cellStyle name="Normal 10 3 6" xfId="4271" xr:uid="{00000000-0005-0000-0000-000039310000}"/>
    <cellStyle name="Normal 10 3 6 2" xfId="19155" xr:uid="{00000000-0005-0000-0000-00003A310000}"/>
    <cellStyle name="Normal 10 3 6 2 2" xfId="41798" xr:uid="{00000000-0005-0000-0000-00003B310000}"/>
    <cellStyle name="Normal 10 3 6 3" xfId="11715" xr:uid="{00000000-0005-0000-0000-00003C310000}"/>
    <cellStyle name="Normal 10 3 6 3 2" xfId="34358" xr:uid="{00000000-0005-0000-0000-00003D310000}"/>
    <cellStyle name="Normal 10 3 6 4" xfId="26917" xr:uid="{00000000-0005-0000-0000-00003E310000}"/>
    <cellStyle name="Normal 10 3 7" xfId="540" xr:uid="{00000000-0005-0000-0000-00003F310000}"/>
    <cellStyle name="Normal 10 3 7 2" xfId="15437" xr:uid="{00000000-0005-0000-0000-000040310000}"/>
    <cellStyle name="Normal 10 3 7 2 2" xfId="38080" xr:uid="{00000000-0005-0000-0000-000041310000}"/>
    <cellStyle name="Normal 10 3 7 3" xfId="23200" xr:uid="{00000000-0005-0000-0000-000042310000}"/>
    <cellStyle name="Normal 10 3 8" xfId="7997" xr:uid="{00000000-0005-0000-0000-000043310000}"/>
    <cellStyle name="Normal 10 3 8 2" xfId="30640" xr:uid="{00000000-0005-0000-0000-000044310000}"/>
    <cellStyle name="Normal 10 3 9" xfId="22948" xr:uid="{00000000-0005-0000-0000-000045310000}"/>
    <cellStyle name="Normal 10 4" xfId="647" xr:uid="{00000000-0005-0000-0000-000046310000}"/>
    <cellStyle name="Normal 10 4 2" xfId="1112" xr:uid="{00000000-0005-0000-0000-000047310000}"/>
    <cellStyle name="Normal 10 4 2 2" xfId="2040" xr:uid="{00000000-0005-0000-0000-000048310000}"/>
    <cellStyle name="Normal 10 4 2 2 2" xfId="3890" xr:uid="{00000000-0005-0000-0000-000049310000}"/>
    <cellStyle name="Normal 10 4 2 2 2 2" xfId="7611" xr:uid="{00000000-0005-0000-0000-00004A310000}"/>
    <cellStyle name="Normal 10 4 2 2 2 2 2" xfId="22495" xr:uid="{00000000-0005-0000-0000-00004B310000}"/>
    <cellStyle name="Normal 10 4 2 2 2 2 2 2" xfId="45138" xr:uid="{00000000-0005-0000-0000-00004C310000}"/>
    <cellStyle name="Normal 10 4 2 2 2 2 3" xfId="15055" xr:uid="{00000000-0005-0000-0000-00004D310000}"/>
    <cellStyle name="Normal 10 4 2 2 2 2 3 2" xfId="37698" xr:uid="{00000000-0005-0000-0000-00004E310000}"/>
    <cellStyle name="Normal 10 4 2 2 2 2 4" xfId="30257" xr:uid="{00000000-0005-0000-0000-00004F310000}"/>
    <cellStyle name="Normal 10 4 2 2 2 3" xfId="18777" xr:uid="{00000000-0005-0000-0000-000050310000}"/>
    <cellStyle name="Normal 10 4 2 2 2 3 2" xfId="41420" xr:uid="{00000000-0005-0000-0000-000051310000}"/>
    <cellStyle name="Normal 10 4 2 2 2 4" xfId="11337" xr:uid="{00000000-0005-0000-0000-000052310000}"/>
    <cellStyle name="Normal 10 4 2 2 2 4 2" xfId="33980" xr:uid="{00000000-0005-0000-0000-000053310000}"/>
    <cellStyle name="Normal 10 4 2 2 2 5" xfId="26539" xr:uid="{00000000-0005-0000-0000-000054310000}"/>
    <cellStyle name="Normal 10 4 2 2 3" xfId="5764" xr:uid="{00000000-0005-0000-0000-000055310000}"/>
    <cellStyle name="Normal 10 4 2 2 3 2" xfId="20648" xr:uid="{00000000-0005-0000-0000-000056310000}"/>
    <cellStyle name="Normal 10 4 2 2 3 2 2" xfId="43291" xr:uid="{00000000-0005-0000-0000-000057310000}"/>
    <cellStyle name="Normal 10 4 2 2 3 3" xfId="13208" xr:uid="{00000000-0005-0000-0000-000058310000}"/>
    <cellStyle name="Normal 10 4 2 2 3 3 2" xfId="35851" xr:uid="{00000000-0005-0000-0000-000059310000}"/>
    <cellStyle name="Normal 10 4 2 2 3 4" xfId="28410" xr:uid="{00000000-0005-0000-0000-00005A310000}"/>
    <cellStyle name="Normal 10 4 2 2 4" xfId="16930" xr:uid="{00000000-0005-0000-0000-00005B310000}"/>
    <cellStyle name="Normal 10 4 2 2 4 2" xfId="39573" xr:uid="{00000000-0005-0000-0000-00005C310000}"/>
    <cellStyle name="Normal 10 4 2 2 5" xfId="9490" xr:uid="{00000000-0005-0000-0000-00005D310000}"/>
    <cellStyle name="Normal 10 4 2 2 5 2" xfId="32133" xr:uid="{00000000-0005-0000-0000-00005E310000}"/>
    <cellStyle name="Normal 10 4 2 2 6" xfId="24692" xr:uid="{00000000-0005-0000-0000-00005F310000}"/>
    <cellStyle name="Normal 10 4 2 3" xfId="2965" xr:uid="{00000000-0005-0000-0000-000060310000}"/>
    <cellStyle name="Normal 10 4 2 3 2" xfId="6686" xr:uid="{00000000-0005-0000-0000-000061310000}"/>
    <cellStyle name="Normal 10 4 2 3 2 2" xfId="21570" xr:uid="{00000000-0005-0000-0000-000062310000}"/>
    <cellStyle name="Normal 10 4 2 3 2 2 2" xfId="44213" xr:uid="{00000000-0005-0000-0000-000063310000}"/>
    <cellStyle name="Normal 10 4 2 3 2 3" xfId="14130" xr:uid="{00000000-0005-0000-0000-000064310000}"/>
    <cellStyle name="Normal 10 4 2 3 2 3 2" xfId="36773" xr:uid="{00000000-0005-0000-0000-000065310000}"/>
    <cellStyle name="Normal 10 4 2 3 2 4" xfId="29332" xr:uid="{00000000-0005-0000-0000-000066310000}"/>
    <cellStyle name="Normal 10 4 2 3 3" xfId="17852" xr:uid="{00000000-0005-0000-0000-000067310000}"/>
    <cellStyle name="Normal 10 4 2 3 3 2" xfId="40495" xr:uid="{00000000-0005-0000-0000-000068310000}"/>
    <cellStyle name="Normal 10 4 2 3 4" xfId="10412" xr:uid="{00000000-0005-0000-0000-000069310000}"/>
    <cellStyle name="Normal 10 4 2 3 4 2" xfId="33055" xr:uid="{00000000-0005-0000-0000-00006A310000}"/>
    <cellStyle name="Normal 10 4 2 3 5" xfId="25614" xr:uid="{00000000-0005-0000-0000-00006B310000}"/>
    <cellStyle name="Normal 10 4 2 4" xfId="4839" xr:uid="{00000000-0005-0000-0000-00006C310000}"/>
    <cellStyle name="Normal 10 4 2 4 2" xfId="19723" xr:uid="{00000000-0005-0000-0000-00006D310000}"/>
    <cellStyle name="Normal 10 4 2 4 2 2" xfId="42366" xr:uid="{00000000-0005-0000-0000-00006E310000}"/>
    <cellStyle name="Normal 10 4 2 4 3" xfId="12283" xr:uid="{00000000-0005-0000-0000-00006F310000}"/>
    <cellStyle name="Normal 10 4 2 4 3 2" xfId="34926" xr:uid="{00000000-0005-0000-0000-000070310000}"/>
    <cellStyle name="Normal 10 4 2 4 4" xfId="27485" xr:uid="{00000000-0005-0000-0000-000071310000}"/>
    <cellStyle name="Normal 10 4 2 5" xfId="16005" xr:uid="{00000000-0005-0000-0000-000072310000}"/>
    <cellStyle name="Normal 10 4 2 5 2" xfId="38648" xr:uid="{00000000-0005-0000-0000-000073310000}"/>
    <cellStyle name="Normal 10 4 2 6" xfId="8565" xr:uid="{00000000-0005-0000-0000-000074310000}"/>
    <cellStyle name="Normal 10 4 2 6 2" xfId="31208" xr:uid="{00000000-0005-0000-0000-000075310000}"/>
    <cellStyle name="Normal 10 4 2 7" xfId="23767" xr:uid="{00000000-0005-0000-0000-000076310000}"/>
    <cellStyle name="Normal 10 4 3" xfId="1578" xr:uid="{00000000-0005-0000-0000-000077310000}"/>
    <cellStyle name="Normal 10 4 3 2" xfId="3428" xr:uid="{00000000-0005-0000-0000-000078310000}"/>
    <cellStyle name="Normal 10 4 3 2 2" xfId="7149" xr:uid="{00000000-0005-0000-0000-000079310000}"/>
    <cellStyle name="Normal 10 4 3 2 2 2" xfId="22033" xr:uid="{00000000-0005-0000-0000-00007A310000}"/>
    <cellStyle name="Normal 10 4 3 2 2 2 2" xfId="44676" xr:uid="{00000000-0005-0000-0000-00007B310000}"/>
    <cellStyle name="Normal 10 4 3 2 2 3" xfId="14593" xr:uid="{00000000-0005-0000-0000-00007C310000}"/>
    <cellStyle name="Normal 10 4 3 2 2 3 2" xfId="37236" xr:uid="{00000000-0005-0000-0000-00007D310000}"/>
    <cellStyle name="Normal 10 4 3 2 2 4" xfId="29795" xr:uid="{00000000-0005-0000-0000-00007E310000}"/>
    <cellStyle name="Normal 10 4 3 2 3" xfId="18315" xr:uid="{00000000-0005-0000-0000-00007F310000}"/>
    <cellStyle name="Normal 10 4 3 2 3 2" xfId="40958" xr:uid="{00000000-0005-0000-0000-000080310000}"/>
    <cellStyle name="Normal 10 4 3 2 4" xfId="10875" xr:uid="{00000000-0005-0000-0000-000081310000}"/>
    <cellStyle name="Normal 10 4 3 2 4 2" xfId="33518" xr:uid="{00000000-0005-0000-0000-000082310000}"/>
    <cellStyle name="Normal 10 4 3 2 5" xfId="26077" xr:uid="{00000000-0005-0000-0000-000083310000}"/>
    <cellStyle name="Normal 10 4 3 3" xfId="5302" xr:uid="{00000000-0005-0000-0000-000084310000}"/>
    <cellStyle name="Normal 10 4 3 3 2" xfId="20186" xr:uid="{00000000-0005-0000-0000-000085310000}"/>
    <cellStyle name="Normal 10 4 3 3 2 2" xfId="42829" xr:uid="{00000000-0005-0000-0000-000086310000}"/>
    <cellStyle name="Normal 10 4 3 3 3" xfId="12746" xr:uid="{00000000-0005-0000-0000-000087310000}"/>
    <cellStyle name="Normal 10 4 3 3 3 2" xfId="35389" xr:uid="{00000000-0005-0000-0000-000088310000}"/>
    <cellStyle name="Normal 10 4 3 3 4" xfId="27948" xr:uid="{00000000-0005-0000-0000-000089310000}"/>
    <cellStyle name="Normal 10 4 3 4" xfId="16468" xr:uid="{00000000-0005-0000-0000-00008A310000}"/>
    <cellStyle name="Normal 10 4 3 4 2" xfId="39111" xr:uid="{00000000-0005-0000-0000-00008B310000}"/>
    <cellStyle name="Normal 10 4 3 5" xfId="9028" xr:uid="{00000000-0005-0000-0000-00008C310000}"/>
    <cellStyle name="Normal 10 4 3 5 2" xfId="31671" xr:uid="{00000000-0005-0000-0000-00008D310000}"/>
    <cellStyle name="Normal 10 4 3 6" xfId="24230" xr:uid="{00000000-0005-0000-0000-00008E310000}"/>
    <cellStyle name="Normal 10 4 4" xfId="2503" xr:uid="{00000000-0005-0000-0000-00008F310000}"/>
    <cellStyle name="Normal 10 4 4 2" xfId="6224" xr:uid="{00000000-0005-0000-0000-000090310000}"/>
    <cellStyle name="Normal 10 4 4 2 2" xfId="21108" xr:uid="{00000000-0005-0000-0000-000091310000}"/>
    <cellStyle name="Normal 10 4 4 2 2 2" xfId="43751" xr:uid="{00000000-0005-0000-0000-000092310000}"/>
    <cellStyle name="Normal 10 4 4 2 3" xfId="13668" xr:uid="{00000000-0005-0000-0000-000093310000}"/>
    <cellStyle name="Normal 10 4 4 2 3 2" xfId="36311" xr:uid="{00000000-0005-0000-0000-000094310000}"/>
    <cellStyle name="Normal 10 4 4 2 4" xfId="28870" xr:uid="{00000000-0005-0000-0000-000095310000}"/>
    <cellStyle name="Normal 10 4 4 3" xfId="17390" xr:uid="{00000000-0005-0000-0000-000096310000}"/>
    <cellStyle name="Normal 10 4 4 3 2" xfId="40033" xr:uid="{00000000-0005-0000-0000-000097310000}"/>
    <cellStyle name="Normal 10 4 4 4" xfId="9950" xr:uid="{00000000-0005-0000-0000-000098310000}"/>
    <cellStyle name="Normal 10 4 4 4 2" xfId="32593" xr:uid="{00000000-0005-0000-0000-000099310000}"/>
    <cellStyle name="Normal 10 4 4 5" xfId="25152" xr:uid="{00000000-0005-0000-0000-00009A310000}"/>
    <cellStyle name="Normal 10 4 5" xfId="4377" xr:uid="{00000000-0005-0000-0000-00009B310000}"/>
    <cellStyle name="Normal 10 4 5 2" xfId="19261" xr:uid="{00000000-0005-0000-0000-00009C310000}"/>
    <cellStyle name="Normal 10 4 5 2 2" xfId="41904" xr:uid="{00000000-0005-0000-0000-00009D310000}"/>
    <cellStyle name="Normal 10 4 5 3" xfId="11821" xr:uid="{00000000-0005-0000-0000-00009E310000}"/>
    <cellStyle name="Normal 10 4 5 3 2" xfId="34464" xr:uid="{00000000-0005-0000-0000-00009F310000}"/>
    <cellStyle name="Normal 10 4 5 4" xfId="27023" xr:uid="{00000000-0005-0000-0000-0000A0310000}"/>
    <cellStyle name="Normal 10 4 6" xfId="15543" xr:uid="{00000000-0005-0000-0000-0000A1310000}"/>
    <cellStyle name="Normal 10 4 6 2" xfId="38186" xr:uid="{00000000-0005-0000-0000-0000A2310000}"/>
    <cellStyle name="Normal 10 4 7" xfId="8103" xr:uid="{00000000-0005-0000-0000-0000A3310000}"/>
    <cellStyle name="Normal 10 4 7 2" xfId="30746" xr:uid="{00000000-0005-0000-0000-0000A4310000}"/>
    <cellStyle name="Normal 10 4 8" xfId="23305" xr:uid="{00000000-0005-0000-0000-0000A5310000}"/>
    <cellStyle name="Normal 10 5" xfId="901" xr:uid="{00000000-0005-0000-0000-0000A6310000}"/>
    <cellStyle name="Normal 10 5 2" xfId="1829" xr:uid="{00000000-0005-0000-0000-0000A7310000}"/>
    <cellStyle name="Normal 10 5 2 2" xfId="3679" xr:uid="{00000000-0005-0000-0000-0000A8310000}"/>
    <cellStyle name="Normal 10 5 2 2 2" xfId="7400" xr:uid="{00000000-0005-0000-0000-0000A9310000}"/>
    <cellStyle name="Normal 10 5 2 2 2 2" xfId="22284" xr:uid="{00000000-0005-0000-0000-0000AA310000}"/>
    <cellStyle name="Normal 10 5 2 2 2 2 2" xfId="44927" xr:uid="{00000000-0005-0000-0000-0000AB310000}"/>
    <cellStyle name="Normal 10 5 2 2 2 3" xfId="14844" xr:uid="{00000000-0005-0000-0000-0000AC310000}"/>
    <cellStyle name="Normal 10 5 2 2 2 3 2" xfId="37487" xr:uid="{00000000-0005-0000-0000-0000AD310000}"/>
    <cellStyle name="Normal 10 5 2 2 2 4" xfId="30046" xr:uid="{00000000-0005-0000-0000-0000AE310000}"/>
    <cellStyle name="Normal 10 5 2 2 3" xfId="18566" xr:uid="{00000000-0005-0000-0000-0000AF310000}"/>
    <cellStyle name="Normal 10 5 2 2 3 2" xfId="41209" xr:uid="{00000000-0005-0000-0000-0000B0310000}"/>
    <cellStyle name="Normal 10 5 2 2 4" xfId="11126" xr:uid="{00000000-0005-0000-0000-0000B1310000}"/>
    <cellStyle name="Normal 10 5 2 2 4 2" xfId="33769" xr:uid="{00000000-0005-0000-0000-0000B2310000}"/>
    <cellStyle name="Normal 10 5 2 2 5" xfId="26328" xr:uid="{00000000-0005-0000-0000-0000B3310000}"/>
    <cellStyle name="Normal 10 5 2 3" xfId="5553" xr:uid="{00000000-0005-0000-0000-0000B4310000}"/>
    <cellStyle name="Normal 10 5 2 3 2" xfId="20437" xr:uid="{00000000-0005-0000-0000-0000B5310000}"/>
    <cellStyle name="Normal 10 5 2 3 2 2" xfId="43080" xr:uid="{00000000-0005-0000-0000-0000B6310000}"/>
    <cellStyle name="Normal 10 5 2 3 3" xfId="12997" xr:uid="{00000000-0005-0000-0000-0000B7310000}"/>
    <cellStyle name="Normal 10 5 2 3 3 2" xfId="35640" xr:uid="{00000000-0005-0000-0000-0000B8310000}"/>
    <cellStyle name="Normal 10 5 2 3 4" xfId="28199" xr:uid="{00000000-0005-0000-0000-0000B9310000}"/>
    <cellStyle name="Normal 10 5 2 4" xfId="16719" xr:uid="{00000000-0005-0000-0000-0000BA310000}"/>
    <cellStyle name="Normal 10 5 2 4 2" xfId="39362" xr:uid="{00000000-0005-0000-0000-0000BB310000}"/>
    <cellStyle name="Normal 10 5 2 5" xfId="9279" xr:uid="{00000000-0005-0000-0000-0000BC310000}"/>
    <cellStyle name="Normal 10 5 2 5 2" xfId="31922" xr:uid="{00000000-0005-0000-0000-0000BD310000}"/>
    <cellStyle name="Normal 10 5 2 6" xfId="24481" xr:uid="{00000000-0005-0000-0000-0000BE310000}"/>
    <cellStyle name="Normal 10 5 3" xfId="2754" xr:uid="{00000000-0005-0000-0000-0000BF310000}"/>
    <cellStyle name="Normal 10 5 3 2" xfId="6475" xr:uid="{00000000-0005-0000-0000-0000C0310000}"/>
    <cellStyle name="Normal 10 5 3 2 2" xfId="21359" xr:uid="{00000000-0005-0000-0000-0000C1310000}"/>
    <cellStyle name="Normal 10 5 3 2 2 2" xfId="44002" xr:uid="{00000000-0005-0000-0000-0000C2310000}"/>
    <cellStyle name="Normal 10 5 3 2 3" xfId="13919" xr:uid="{00000000-0005-0000-0000-0000C3310000}"/>
    <cellStyle name="Normal 10 5 3 2 3 2" xfId="36562" xr:uid="{00000000-0005-0000-0000-0000C4310000}"/>
    <cellStyle name="Normal 10 5 3 2 4" xfId="29121" xr:uid="{00000000-0005-0000-0000-0000C5310000}"/>
    <cellStyle name="Normal 10 5 3 3" xfId="17641" xr:uid="{00000000-0005-0000-0000-0000C6310000}"/>
    <cellStyle name="Normal 10 5 3 3 2" xfId="40284" xr:uid="{00000000-0005-0000-0000-0000C7310000}"/>
    <cellStyle name="Normal 10 5 3 4" xfId="10201" xr:uid="{00000000-0005-0000-0000-0000C8310000}"/>
    <cellStyle name="Normal 10 5 3 4 2" xfId="32844" xr:uid="{00000000-0005-0000-0000-0000C9310000}"/>
    <cellStyle name="Normal 10 5 3 5" xfId="25403" xr:uid="{00000000-0005-0000-0000-0000CA310000}"/>
    <cellStyle name="Normal 10 5 4" xfId="4628" xr:uid="{00000000-0005-0000-0000-0000CB310000}"/>
    <cellStyle name="Normal 10 5 4 2" xfId="19512" xr:uid="{00000000-0005-0000-0000-0000CC310000}"/>
    <cellStyle name="Normal 10 5 4 2 2" xfId="42155" xr:uid="{00000000-0005-0000-0000-0000CD310000}"/>
    <cellStyle name="Normal 10 5 4 3" xfId="12072" xr:uid="{00000000-0005-0000-0000-0000CE310000}"/>
    <cellStyle name="Normal 10 5 4 3 2" xfId="34715" xr:uid="{00000000-0005-0000-0000-0000CF310000}"/>
    <cellStyle name="Normal 10 5 4 4" xfId="27274" xr:uid="{00000000-0005-0000-0000-0000D0310000}"/>
    <cellStyle name="Normal 10 5 5" xfId="15794" xr:uid="{00000000-0005-0000-0000-0000D1310000}"/>
    <cellStyle name="Normal 10 5 5 2" xfId="38437" xr:uid="{00000000-0005-0000-0000-0000D2310000}"/>
    <cellStyle name="Normal 10 5 6" xfId="8354" xr:uid="{00000000-0005-0000-0000-0000D3310000}"/>
    <cellStyle name="Normal 10 5 6 2" xfId="30997" xr:uid="{00000000-0005-0000-0000-0000D4310000}"/>
    <cellStyle name="Normal 10 5 7" xfId="23556" xr:uid="{00000000-0005-0000-0000-0000D5310000}"/>
    <cellStyle name="Normal 10 6" xfId="1367" xr:uid="{00000000-0005-0000-0000-0000D6310000}"/>
    <cellStyle name="Normal 10 6 2" xfId="3217" xr:uid="{00000000-0005-0000-0000-0000D7310000}"/>
    <cellStyle name="Normal 10 6 2 2" xfId="6938" xr:uid="{00000000-0005-0000-0000-0000D8310000}"/>
    <cellStyle name="Normal 10 6 2 2 2" xfId="21822" xr:uid="{00000000-0005-0000-0000-0000D9310000}"/>
    <cellStyle name="Normal 10 6 2 2 2 2" xfId="44465" xr:uid="{00000000-0005-0000-0000-0000DA310000}"/>
    <cellStyle name="Normal 10 6 2 2 3" xfId="14382" xr:uid="{00000000-0005-0000-0000-0000DB310000}"/>
    <cellStyle name="Normal 10 6 2 2 3 2" xfId="37025" xr:uid="{00000000-0005-0000-0000-0000DC310000}"/>
    <cellStyle name="Normal 10 6 2 2 4" xfId="29584" xr:uid="{00000000-0005-0000-0000-0000DD310000}"/>
    <cellStyle name="Normal 10 6 2 3" xfId="18104" xr:uid="{00000000-0005-0000-0000-0000DE310000}"/>
    <cellStyle name="Normal 10 6 2 3 2" xfId="40747" xr:uid="{00000000-0005-0000-0000-0000DF310000}"/>
    <cellStyle name="Normal 10 6 2 4" xfId="10664" xr:uid="{00000000-0005-0000-0000-0000E0310000}"/>
    <cellStyle name="Normal 10 6 2 4 2" xfId="33307" xr:uid="{00000000-0005-0000-0000-0000E1310000}"/>
    <cellStyle name="Normal 10 6 2 5" xfId="25866" xr:uid="{00000000-0005-0000-0000-0000E2310000}"/>
    <cellStyle name="Normal 10 6 3" xfId="5091" xr:uid="{00000000-0005-0000-0000-0000E3310000}"/>
    <cellStyle name="Normal 10 6 3 2" xfId="19975" xr:uid="{00000000-0005-0000-0000-0000E4310000}"/>
    <cellStyle name="Normal 10 6 3 2 2" xfId="42618" xr:uid="{00000000-0005-0000-0000-0000E5310000}"/>
    <cellStyle name="Normal 10 6 3 3" xfId="12535" xr:uid="{00000000-0005-0000-0000-0000E6310000}"/>
    <cellStyle name="Normal 10 6 3 3 2" xfId="35178" xr:uid="{00000000-0005-0000-0000-0000E7310000}"/>
    <cellStyle name="Normal 10 6 3 4" xfId="27737" xr:uid="{00000000-0005-0000-0000-0000E8310000}"/>
    <cellStyle name="Normal 10 6 4" xfId="16257" xr:uid="{00000000-0005-0000-0000-0000E9310000}"/>
    <cellStyle name="Normal 10 6 4 2" xfId="38900" xr:uid="{00000000-0005-0000-0000-0000EA310000}"/>
    <cellStyle name="Normal 10 6 5" xfId="8817" xr:uid="{00000000-0005-0000-0000-0000EB310000}"/>
    <cellStyle name="Normal 10 6 5 2" xfId="31460" xr:uid="{00000000-0005-0000-0000-0000EC310000}"/>
    <cellStyle name="Normal 10 6 6" xfId="24019" xr:uid="{00000000-0005-0000-0000-0000ED310000}"/>
    <cellStyle name="Normal 10 7" xfId="2292" xr:uid="{00000000-0005-0000-0000-0000EE310000}"/>
    <cellStyle name="Normal 10 7 2" xfId="6013" xr:uid="{00000000-0005-0000-0000-0000EF310000}"/>
    <cellStyle name="Normal 10 7 2 2" xfId="20897" xr:uid="{00000000-0005-0000-0000-0000F0310000}"/>
    <cellStyle name="Normal 10 7 2 2 2" xfId="43540" xr:uid="{00000000-0005-0000-0000-0000F1310000}"/>
    <cellStyle name="Normal 10 7 2 3" xfId="13457" xr:uid="{00000000-0005-0000-0000-0000F2310000}"/>
    <cellStyle name="Normal 10 7 2 3 2" xfId="36100" xr:uid="{00000000-0005-0000-0000-0000F3310000}"/>
    <cellStyle name="Normal 10 7 2 4" xfId="28659" xr:uid="{00000000-0005-0000-0000-0000F4310000}"/>
    <cellStyle name="Normal 10 7 3" xfId="17179" xr:uid="{00000000-0005-0000-0000-0000F5310000}"/>
    <cellStyle name="Normal 10 7 3 2" xfId="39822" xr:uid="{00000000-0005-0000-0000-0000F6310000}"/>
    <cellStyle name="Normal 10 7 4" xfId="9739" xr:uid="{00000000-0005-0000-0000-0000F7310000}"/>
    <cellStyle name="Normal 10 7 4 2" xfId="32382" xr:uid="{00000000-0005-0000-0000-0000F8310000}"/>
    <cellStyle name="Normal 10 7 5" xfId="24941" xr:uid="{00000000-0005-0000-0000-0000F9310000}"/>
    <cellStyle name="Normal 10 8" xfId="4166" xr:uid="{00000000-0005-0000-0000-0000FA310000}"/>
    <cellStyle name="Normal 10 8 2" xfId="19050" xr:uid="{00000000-0005-0000-0000-0000FB310000}"/>
    <cellStyle name="Normal 10 8 2 2" xfId="41693" xr:uid="{00000000-0005-0000-0000-0000FC310000}"/>
    <cellStyle name="Normal 10 8 3" xfId="11610" xr:uid="{00000000-0005-0000-0000-0000FD310000}"/>
    <cellStyle name="Normal 10 8 3 2" xfId="34253" xr:uid="{00000000-0005-0000-0000-0000FE310000}"/>
    <cellStyle name="Normal 10 8 4" xfId="26812" xr:uid="{00000000-0005-0000-0000-0000FF310000}"/>
    <cellStyle name="Normal 10 9" xfId="431" xr:uid="{00000000-0005-0000-0000-000000320000}"/>
    <cellStyle name="Normal 10 9 2" xfId="15332" xr:uid="{00000000-0005-0000-0000-000001320000}"/>
    <cellStyle name="Normal 10 9 2 2" xfId="37975" xr:uid="{00000000-0005-0000-0000-000002320000}"/>
    <cellStyle name="Normal 10 9 3" xfId="23095" xr:uid="{00000000-0005-0000-0000-000003320000}"/>
    <cellStyle name="Normal 100" xfId="7857" xr:uid="{00000000-0005-0000-0000-000004320000}"/>
    <cellStyle name="Normal 100 2" xfId="22741" xr:uid="{00000000-0005-0000-0000-000005320000}"/>
    <cellStyle name="Normal 100 2 2" xfId="45384" xr:uid="{00000000-0005-0000-0000-000006320000}"/>
    <cellStyle name="Normal 100 3" xfId="15301" xr:uid="{00000000-0005-0000-0000-000007320000}"/>
    <cellStyle name="Normal 100 3 2" xfId="37944" xr:uid="{00000000-0005-0000-0000-000008320000}"/>
    <cellStyle name="Normal 100 4" xfId="30503" xr:uid="{00000000-0005-0000-0000-000009320000}"/>
    <cellStyle name="Normal 101" xfId="381" xr:uid="{00000000-0005-0000-0000-00000A320000}"/>
    <cellStyle name="Normal 102" xfId="7858" xr:uid="{00000000-0005-0000-0000-00000B320000}"/>
    <cellStyle name="Normal 102 2" xfId="15302" xr:uid="{00000000-0005-0000-0000-00000C320000}"/>
    <cellStyle name="Normal 102 2 2" xfId="37945" xr:uid="{00000000-0005-0000-0000-00000D320000}"/>
    <cellStyle name="Normal 102 3" xfId="30504" xr:uid="{00000000-0005-0000-0000-00000E320000}"/>
    <cellStyle name="Normal 103" xfId="7859" xr:uid="{00000000-0005-0000-0000-00000F320000}"/>
    <cellStyle name="Normal 103 2" xfId="30505" xr:uid="{00000000-0005-0000-0000-000010320000}"/>
    <cellStyle name="Normal 104" xfId="7872" xr:uid="{00000000-0005-0000-0000-000011320000}"/>
    <cellStyle name="Normal 105" xfId="22742" xr:uid="{00000000-0005-0000-0000-000012320000}"/>
    <cellStyle name="Normal 105 2" xfId="45385" xr:uid="{00000000-0005-0000-0000-000013320000}"/>
    <cellStyle name="Normal 106" xfId="22743" xr:uid="{00000000-0005-0000-0000-000014320000}"/>
    <cellStyle name="Normal 106 2" xfId="45386" xr:uid="{00000000-0005-0000-0000-000015320000}"/>
    <cellStyle name="Normal 107" xfId="22744" xr:uid="{00000000-0005-0000-0000-000016320000}"/>
    <cellStyle name="Normal 107 2" xfId="45387" xr:uid="{00000000-0005-0000-0000-000017320000}"/>
    <cellStyle name="Normal 108" xfId="22745" xr:uid="{00000000-0005-0000-0000-000018320000}"/>
    <cellStyle name="Normal 108 2" xfId="45388" xr:uid="{00000000-0005-0000-0000-000019320000}"/>
    <cellStyle name="Normal 109" xfId="22746" xr:uid="{00000000-0005-0000-0000-00001A320000}"/>
    <cellStyle name="Normal 109 2" xfId="45389" xr:uid="{00000000-0005-0000-0000-00001B320000}"/>
    <cellStyle name="Normal 11" xfId="96" xr:uid="{00000000-0005-0000-0000-00001C320000}"/>
    <cellStyle name="Normal 110" xfId="22747" xr:uid="{00000000-0005-0000-0000-00001D320000}"/>
    <cellStyle name="Normal 110 2" xfId="45390" xr:uid="{00000000-0005-0000-0000-00001E320000}"/>
    <cellStyle name="Normal 111" xfId="22748" xr:uid="{00000000-0005-0000-0000-00001F320000}"/>
    <cellStyle name="Normal 112" xfId="22749" xr:uid="{00000000-0005-0000-0000-000020320000}"/>
    <cellStyle name="Normal 112 2" xfId="45391" xr:uid="{00000000-0005-0000-0000-000021320000}"/>
    <cellStyle name="Normal 112 3" xfId="45434" xr:uid="{00000000-0005-0000-0000-000022320000}"/>
    <cellStyle name="Normal 113" xfId="22750" xr:uid="{00000000-0005-0000-0000-000023320000}"/>
    <cellStyle name="Normal 114" xfId="22763" xr:uid="{00000000-0005-0000-0000-000024320000}"/>
    <cellStyle name="Normal 115" xfId="45392" xr:uid="{00000000-0005-0000-0000-000025320000}"/>
    <cellStyle name="Normal 115 2" xfId="45435" xr:uid="{00000000-0005-0000-0000-000026320000}"/>
    <cellStyle name="Normal 116" xfId="45393" xr:uid="{00000000-0005-0000-0000-000027320000}"/>
    <cellStyle name="Normal 117" xfId="45394" xr:uid="{00000000-0005-0000-0000-000028320000}"/>
    <cellStyle name="Normal 117 2" xfId="45436" xr:uid="{00000000-0005-0000-0000-000029320000}"/>
    <cellStyle name="Normal 118" xfId="45395" xr:uid="{00000000-0005-0000-0000-00002A320000}"/>
    <cellStyle name="Normal 119" xfId="45396" xr:uid="{00000000-0005-0000-0000-00002B320000}"/>
    <cellStyle name="Normal 12" xfId="125" xr:uid="{00000000-0005-0000-0000-00002C320000}"/>
    <cellStyle name="Normal 12 2" xfId="289" xr:uid="{00000000-0005-0000-0000-00002D320000}"/>
    <cellStyle name="Normal 12 2 2" xfId="22987" xr:uid="{00000000-0005-0000-0000-00002E320000}"/>
    <cellStyle name="Normal 12 3" xfId="468" xr:uid="{00000000-0005-0000-0000-00002F320000}"/>
    <cellStyle name="Normal 12 4" xfId="22831" xr:uid="{00000000-0005-0000-0000-000030320000}"/>
    <cellStyle name="Normal 120" xfId="45397" xr:uid="{00000000-0005-0000-0000-000031320000}"/>
    <cellStyle name="Normal 121" xfId="45398" xr:uid="{00000000-0005-0000-0000-000032320000}"/>
    <cellStyle name="Normal 122" xfId="45399" xr:uid="{00000000-0005-0000-0000-000033320000}"/>
    <cellStyle name="Normal 123" xfId="45400" xr:uid="{00000000-0005-0000-0000-000034320000}"/>
    <cellStyle name="Normal 124" xfId="45401" xr:uid="{00000000-0005-0000-0000-000035320000}"/>
    <cellStyle name="Normal 125" xfId="45402" xr:uid="{00000000-0005-0000-0000-000036320000}"/>
    <cellStyle name="Normal 126" xfId="45403" xr:uid="{00000000-0005-0000-0000-000037320000}"/>
    <cellStyle name="Normal 127" xfId="45404" xr:uid="{00000000-0005-0000-0000-000038320000}"/>
    <cellStyle name="Normal 128" xfId="45405" xr:uid="{00000000-0005-0000-0000-000039320000}"/>
    <cellStyle name="Normal 129" xfId="45406" xr:uid="{00000000-0005-0000-0000-00003A320000}"/>
    <cellStyle name="Normal 13" xfId="138" xr:uid="{00000000-0005-0000-0000-00003B320000}"/>
    <cellStyle name="Normal 13 2" xfId="207" xr:uid="{00000000-0005-0000-0000-00003C320000}"/>
    <cellStyle name="Normal 13 2 2" xfId="774" xr:uid="{00000000-0005-0000-0000-00003D320000}"/>
    <cellStyle name="Normal 13 2 2 2" xfId="1239" xr:uid="{00000000-0005-0000-0000-00003E320000}"/>
    <cellStyle name="Normal 13 2 2 2 2" xfId="2167" xr:uid="{00000000-0005-0000-0000-00003F320000}"/>
    <cellStyle name="Normal 13 2 2 2 2 2" xfId="4017" xr:uid="{00000000-0005-0000-0000-000040320000}"/>
    <cellStyle name="Normal 13 2 2 2 2 2 2" xfId="7738" xr:uid="{00000000-0005-0000-0000-000041320000}"/>
    <cellStyle name="Normal 13 2 2 2 2 2 2 2" xfId="22622" xr:uid="{00000000-0005-0000-0000-000042320000}"/>
    <cellStyle name="Normal 13 2 2 2 2 2 2 2 2" xfId="45265" xr:uid="{00000000-0005-0000-0000-000043320000}"/>
    <cellStyle name="Normal 13 2 2 2 2 2 2 3" xfId="15182" xr:uid="{00000000-0005-0000-0000-000044320000}"/>
    <cellStyle name="Normal 13 2 2 2 2 2 2 3 2" xfId="37825" xr:uid="{00000000-0005-0000-0000-000045320000}"/>
    <cellStyle name="Normal 13 2 2 2 2 2 2 4" xfId="30384" xr:uid="{00000000-0005-0000-0000-000046320000}"/>
    <cellStyle name="Normal 13 2 2 2 2 2 3" xfId="18904" xr:uid="{00000000-0005-0000-0000-000047320000}"/>
    <cellStyle name="Normal 13 2 2 2 2 2 3 2" xfId="41547" xr:uid="{00000000-0005-0000-0000-000048320000}"/>
    <cellStyle name="Normal 13 2 2 2 2 2 4" xfId="11464" xr:uid="{00000000-0005-0000-0000-000049320000}"/>
    <cellStyle name="Normal 13 2 2 2 2 2 4 2" xfId="34107" xr:uid="{00000000-0005-0000-0000-00004A320000}"/>
    <cellStyle name="Normal 13 2 2 2 2 2 5" xfId="26666" xr:uid="{00000000-0005-0000-0000-00004B320000}"/>
    <cellStyle name="Normal 13 2 2 2 2 3" xfId="5891" xr:uid="{00000000-0005-0000-0000-00004C320000}"/>
    <cellStyle name="Normal 13 2 2 2 2 3 2" xfId="20775" xr:uid="{00000000-0005-0000-0000-00004D320000}"/>
    <cellStyle name="Normal 13 2 2 2 2 3 2 2" xfId="43418" xr:uid="{00000000-0005-0000-0000-00004E320000}"/>
    <cellStyle name="Normal 13 2 2 2 2 3 3" xfId="13335" xr:uid="{00000000-0005-0000-0000-00004F320000}"/>
    <cellStyle name="Normal 13 2 2 2 2 3 3 2" xfId="35978" xr:uid="{00000000-0005-0000-0000-000050320000}"/>
    <cellStyle name="Normal 13 2 2 2 2 3 4" xfId="28537" xr:uid="{00000000-0005-0000-0000-000051320000}"/>
    <cellStyle name="Normal 13 2 2 2 2 4" xfId="17057" xr:uid="{00000000-0005-0000-0000-000052320000}"/>
    <cellStyle name="Normal 13 2 2 2 2 4 2" xfId="39700" xr:uid="{00000000-0005-0000-0000-000053320000}"/>
    <cellStyle name="Normal 13 2 2 2 2 5" xfId="9617" xr:uid="{00000000-0005-0000-0000-000054320000}"/>
    <cellStyle name="Normal 13 2 2 2 2 5 2" xfId="32260" xr:uid="{00000000-0005-0000-0000-000055320000}"/>
    <cellStyle name="Normal 13 2 2 2 2 6" xfId="24819" xr:uid="{00000000-0005-0000-0000-000056320000}"/>
    <cellStyle name="Normal 13 2 2 2 3" xfId="3092" xr:uid="{00000000-0005-0000-0000-000057320000}"/>
    <cellStyle name="Normal 13 2 2 2 3 2" xfId="6813" xr:uid="{00000000-0005-0000-0000-000058320000}"/>
    <cellStyle name="Normal 13 2 2 2 3 2 2" xfId="21697" xr:uid="{00000000-0005-0000-0000-000059320000}"/>
    <cellStyle name="Normal 13 2 2 2 3 2 2 2" xfId="44340" xr:uid="{00000000-0005-0000-0000-00005A320000}"/>
    <cellStyle name="Normal 13 2 2 2 3 2 3" xfId="14257" xr:uid="{00000000-0005-0000-0000-00005B320000}"/>
    <cellStyle name="Normal 13 2 2 2 3 2 3 2" xfId="36900" xr:uid="{00000000-0005-0000-0000-00005C320000}"/>
    <cellStyle name="Normal 13 2 2 2 3 2 4" xfId="29459" xr:uid="{00000000-0005-0000-0000-00005D320000}"/>
    <cellStyle name="Normal 13 2 2 2 3 3" xfId="17979" xr:uid="{00000000-0005-0000-0000-00005E320000}"/>
    <cellStyle name="Normal 13 2 2 2 3 3 2" xfId="40622" xr:uid="{00000000-0005-0000-0000-00005F320000}"/>
    <cellStyle name="Normal 13 2 2 2 3 4" xfId="10539" xr:uid="{00000000-0005-0000-0000-000060320000}"/>
    <cellStyle name="Normal 13 2 2 2 3 4 2" xfId="33182" xr:uid="{00000000-0005-0000-0000-000061320000}"/>
    <cellStyle name="Normal 13 2 2 2 3 5" xfId="25741" xr:uid="{00000000-0005-0000-0000-000062320000}"/>
    <cellStyle name="Normal 13 2 2 2 4" xfId="4966" xr:uid="{00000000-0005-0000-0000-000063320000}"/>
    <cellStyle name="Normal 13 2 2 2 4 2" xfId="19850" xr:uid="{00000000-0005-0000-0000-000064320000}"/>
    <cellStyle name="Normal 13 2 2 2 4 2 2" xfId="42493" xr:uid="{00000000-0005-0000-0000-000065320000}"/>
    <cellStyle name="Normal 13 2 2 2 4 3" xfId="12410" xr:uid="{00000000-0005-0000-0000-000066320000}"/>
    <cellStyle name="Normal 13 2 2 2 4 3 2" xfId="35053" xr:uid="{00000000-0005-0000-0000-000067320000}"/>
    <cellStyle name="Normal 13 2 2 2 4 4" xfId="27612" xr:uid="{00000000-0005-0000-0000-000068320000}"/>
    <cellStyle name="Normal 13 2 2 2 5" xfId="16132" xr:uid="{00000000-0005-0000-0000-000069320000}"/>
    <cellStyle name="Normal 13 2 2 2 5 2" xfId="38775" xr:uid="{00000000-0005-0000-0000-00006A320000}"/>
    <cellStyle name="Normal 13 2 2 2 6" xfId="8692" xr:uid="{00000000-0005-0000-0000-00006B320000}"/>
    <cellStyle name="Normal 13 2 2 2 6 2" xfId="31335" xr:uid="{00000000-0005-0000-0000-00006C320000}"/>
    <cellStyle name="Normal 13 2 2 2 7" xfId="23894" xr:uid="{00000000-0005-0000-0000-00006D320000}"/>
    <cellStyle name="Normal 13 2 2 3" xfId="1705" xr:uid="{00000000-0005-0000-0000-00006E320000}"/>
    <cellStyle name="Normal 13 2 2 3 2" xfId="3555" xr:uid="{00000000-0005-0000-0000-00006F320000}"/>
    <cellStyle name="Normal 13 2 2 3 2 2" xfId="7276" xr:uid="{00000000-0005-0000-0000-000070320000}"/>
    <cellStyle name="Normal 13 2 2 3 2 2 2" xfId="22160" xr:uid="{00000000-0005-0000-0000-000071320000}"/>
    <cellStyle name="Normal 13 2 2 3 2 2 2 2" xfId="44803" xr:uid="{00000000-0005-0000-0000-000072320000}"/>
    <cellStyle name="Normal 13 2 2 3 2 2 3" xfId="14720" xr:uid="{00000000-0005-0000-0000-000073320000}"/>
    <cellStyle name="Normal 13 2 2 3 2 2 3 2" xfId="37363" xr:uid="{00000000-0005-0000-0000-000074320000}"/>
    <cellStyle name="Normal 13 2 2 3 2 2 4" xfId="29922" xr:uid="{00000000-0005-0000-0000-000075320000}"/>
    <cellStyle name="Normal 13 2 2 3 2 3" xfId="18442" xr:uid="{00000000-0005-0000-0000-000076320000}"/>
    <cellStyle name="Normal 13 2 2 3 2 3 2" xfId="41085" xr:uid="{00000000-0005-0000-0000-000077320000}"/>
    <cellStyle name="Normal 13 2 2 3 2 4" xfId="11002" xr:uid="{00000000-0005-0000-0000-000078320000}"/>
    <cellStyle name="Normal 13 2 2 3 2 4 2" xfId="33645" xr:uid="{00000000-0005-0000-0000-000079320000}"/>
    <cellStyle name="Normal 13 2 2 3 2 5" xfId="26204" xr:uid="{00000000-0005-0000-0000-00007A320000}"/>
    <cellStyle name="Normal 13 2 2 3 3" xfId="5429" xr:uid="{00000000-0005-0000-0000-00007B320000}"/>
    <cellStyle name="Normal 13 2 2 3 3 2" xfId="20313" xr:uid="{00000000-0005-0000-0000-00007C320000}"/>
    <cellStyle name="Normal 13 2 2 3 3 2 2" xfId="42956" xr:uid="{00000000-0005-0000-0000-00007D320000}"/>
    <cellStyle name="Normal 13 2 2 3 3 3" xfId="12873" xr:uid="{00000000-0005-0000-0000-00007E320000}"/>
    <cellStyle name="Normal 13 2 2 3 3 3 2" xfId="35516" xr:uid="{00000000-0005-0000-0000-00007F320000}"/>
    <cellStyle name="Normal 13 2 2 3 3 4" xfId="28075" xr:uid="{00000000-0005-0000-0000-000080320000}"/>
    <cellStyle name="Normal 13 2 2 3 4" xfId="16595" xr:uid="{00000000-0005-0000-0000-000081320000}"/>
    <cellStyle name="Normal 13 2 2 3 4 2" xfId="39238" xr:uid="{00000000-0005-0000-0000-000082320000}"/>
    <cellStyle name="Normal 13 2 2 3 5" xfId="9155" xr:uid="{00000000-0005-0000-0000-000083320000}"/>
    <cellStyle name="Normal 13 2 2 3 5 2" xfId="31798" xr:uid="{00000000-0005-0000-0000-000084320000}"/>
    <cellStyle name="Normal 13 2 2 3 6" xfId="24357" xr:uid="{00000000-0005-0000-0000-000085320000}"/>
    <cellStyle name="Normal 13 2 2 4" xfId="2630" xr:uid="{00000000-0005-0000-0000-000086320000}"/>
    <cellStyle name="Normal 13 2 2 4 2" xfId="6351" xr:uid="{00000000-0005-0000-0000-000087320000}"/>
    <cellStyle name="Normal 13 2 2 4 2 2" xfId="21235" xr:uid="{00000000-0005-0000-0000-000088320000}"/>
    <cellStyle name="Normal 13 2 2 4 2 2 2" xfId="43878" xr:uid="{00000000-0005-0000-0000-000089320000}"/>
    <cellStyle name="Normal 13 2 2 4 2 3" xfId="13795" xr:uid="{00000000-0005-0000-0000-00008A320000}"/>
    <cellStyle name="Normal 13 2 2 4 2 3 2" xfId="36438" xr:uid="{00000000-0005-0000-0000-00008B320000}"/>
    <cellStyle name="Normal 13 2 2 4 2 4" xfId="28997" xr:uid="{00000000-0005-0000-0000-00008C320000}"/>
    <cellStyle name="Normal 13 2 2 4 3" xfId="17517" xr:uid="{00000000-0005-0000-0000-00008D320000}"/>
    <cellStyle name="Normal 13 2 2 4 3 2" xfId="40160" xr:uid="{00000000-0005-0000-0000-00008E320000}"/>
    <cellStyle name="Normal 13 2 2 4 4" xfId="10077" xr:uid="{00000000-0005-0000-0000-00008F320000}"/>
    <cellStyle name="Normal 13 2 2 4 4 2" xfId="32720" xr:uid="{00000000-0005-0000-0000-000090320000}"/>
    <cellStyle name="Normal 13 2 2 4 5" xfId="25279" xr:uid="{00000000-0005-0000-0000-000091320000}"/>
    <cellStyle name="Normal 13 2 2 5" xfId="4504" xr:uid="{00000000-0005-0000-0000-000092320000}"/>
    <cellStyle name="Normal 13 2 2 5 2" xfId="19388" xr:uid="{00000000-0005-0000-0000-000093320000}"/>
    <cellStyle name="Normal 13 2 2 5 2 2" xfId="42031" xr:uid="{00000000-0005-0000-0000-000094320000}"/>
    <cellStyle name="Normal 13 2 2 5 3" xfId="11948" xr:uid="{00000000-0005-0000-0000-000095320000}"/>
    <cellStyle name="Normal 13 2 2 5 3 2" xfId="34591" xr:uid="{00000000-0005-0000-0000-000096320000}"/>
    <cellStyle name="Normal 13 2 2 5 4" xfId="27150" xr:uid="{00000000-0005-0000-0000-000097320000}"/>
    <cellStyle name="Normal 13 2 2 6" xfId="15670" xr:uid="{00000000-0005-0000-0000-000098320000}"/>
    <cellStyle name="Normal 13 2 2 6 2" xfId="38313" xr:uid="{00000000-0005-0000-0000-000099320000}"/>
    <cellStyle name="Normal 13 2 2 7" xfId="8230" xr:uid="{00000000-0005-0000-0000-00009A320000}"/>
    <cellStyle name="Normal 13 2 2 7 2" xfId="30873" xr:uid="{00000000-0005-0000-0000-00009B320000}"/>
    <cellStyle name="Normal 13 2 2 8" xfId="23432" xr:uid="{00000000-0005-0000-0000-00009C320000}"/>
    <cellStyle name="Normal 13 2 3" xfId="1028" xr:uid="{00000000-0005-0000-0000-00009D320000}"/>
    <cellStyle name="Normal 13 2 3 2" xfId="1956" xr:uid="{00000000-0005-0000-0000-00009E320000}"/>
    <cellStyle name="Normal 13 2 3 2 2" xfId="3806" xr:uid="{00000000-0005-0000-0000-00009F320000}"/>
    <cellStyle name="Normal 13 2 3 2 2 2" xfId="7527" xr:uid="{00000000-0005-0000-0000-0000A0320000}"/>
    <cellStyle name="Normal 13 2 3 2 2 2 2" xfId="22411" xr:uid="{00000000-0005-0000-0000-0000A1320000}"/>
    <cellStyle name="Normal 13 2 3 2 2 2 2 2" xfId="45054" xr:uid="{00000000-0005-0000-0000-0000A2320000}"/>
    <cellStyle name="Normal 13 2 3 2 2 2 3" xfId="14971" xr:uid="{00000000-0005-0000-0000-0000A3320000}"/>
    <cellStyle name="Normal 13 2 3 2 2 2 3 2" xfId="37614" xr:uid="{00000000-0005-0000-0000-0000A4320000}"/>
    <cellStyle name="Normal 13 2 3 2 2 2 4" xfId="30173" xr:uid="{00000000-0005-0000-0000-0000A5320000}"/>
    <cellStyle name="Normal 13 2 3 2 2 3" xfId="18693" xr:uid="{00000000-0005-0000-0000-0000A6320000}"/>
    <cellStyle name="Normal 13 2 3 2 2 3 2" xfId="41336" xr:uid="{00000000-0005-0000-0000-0000A7320000}"/>
    <cellStyle name="Normal 13 2 3 2 2 4" xfId="11253" xr:uid="{00000000-0005-0000-0000-0000A8320000}"/>
    <cellStyle name="Normal 13 2 3 2 2 4 2" xfId="33896" xr:uid="{00000000-0005-0000-0000-0000A9320000}"/>
    <cellStyle name="Normal 13 2 3 2 2 5" xfId="26455" xr:uid="{00000000-0005-0000-0000-0000AA320000}"/>
    <cellStyle name="Normal 13 2 3 2 3" xfId="5680" xr:uid="{00000000-0005-0000-0000-0000AB320000}"/>
    <cellStyle name="Normal 13 2 3 2 3 2" xfId="20564" xr:uid="{00000000-0005-0000-0000-0000AC320000}"/>
    <cellStyle name="Normal 13 2 3 2 3 2 2" xfId="43207" xr:uid="{00000000-0005-0000-0000-0000AD320000}"/>
    <cellStyle name="Normal 13 2 3 2 3 3" xfId="13124" xr:uid="{00000000-0005-0000-0000-0000AE320000}"/>
    <cellStyle name="Normal 13 2 3 2 3 3 2" xfId="35767" xr:uid="{00000000-0005-0000-0000-0000AF320000}"/>
    <cellStyle name="Normal 13 2 3 2 3 4" xfId="28326" xr:uid="{00000000-0005-0000-0000-0000B0320000}"/>
    <cellStyle name="Normal 13 2 3 2 4" xfId="16846" xr:uid="{00000000-0005-0000-0000-0000B1320000}"/>
    <cellStyle name="Normal 13 2 3 2 4 2" xfId="39489" xr:uid="{00000000-0005-0000-0000-0000B2320000}"/>
    <cellStyle name="Normal 13 2 3 2 5" xfId="9406" xr:uid="{00000000-0005-0000-0000-0000B3320000}"/>
    <cellStyle name="Normal 13 2 3 2 5 2" xfId="32049" xr:uid="{00000000-0005-0000-0000-0000B4320000}"/>
    <cellStyle name="Normal 13 2 3 2 6" xfId="24608" xr:uid="{00000000-0005-0000-0000-0000B5320000}"/>
    <cellStyle name="Normal 13 2 3 3" xfId="2881" xr:uid="{00000000-0005-0000-0000-0000B6320000}"/>
    <cellStyle name="Normal 13 2 3 3 2" xfId="6602" xr:uid="{00000000-0005-0000-0000-0000B7320000}"/>
    <cellStyle name="Normal 13 2 3 3 2 2" xfId="21486" xr:uid="{00000000-0005-0000-0000-0000B8320000}"/>
    <cellStyle name="Normal 13 2 3 3 2 2 2" xfId="44129" xr:uid="{00000000-0005-0000-0000-0000B9320000}"/>
    <cellStyle name="Normal 13 2 3 3 2 3" xfId="14046" xr:uid="{00000000-0005-0000-0000-0000BA320000}"/>
    <cellStyle name="Normal 13 2 3 3 2 3 2" xfId="36689" xr:uid="{00000000-0005-0000-0000-0000BB320000}"/>
    <cellStyle name="Normal 13 2 3 3 2 4" xfId="29248" xr:uid="{00000000-0005-0000-0000-0000BC320000}"/>
    <cellStyle name="Normal 13 2 3 3 3" xfId="17768" xr:uid="{00000000-0005-0000-0000-0000BD320000}"/>
    <cellStyle name="Normal 13 2 3 3 3 2" xfId="40411" xr:uid="{00000000-0005-0000-0000-0000BE320000}"/>
    <cellStyle name="Normal 13 2 3 3 4" xfId="10328" xr:uid="{00000000-0005-0000-0000-0000BF320000}"/>
    <cellStyle name="Normal 13 2 3 3 4 2" xfId="32971" xr:uid="{00000000-0005-0000-0000-0000C0320000}"/>
    <cellStyle name="Normal 13 2 3 3 5" xfId="25530" xr:uid="{00000000-0005-0000-0000-0000C1320000}"/>
    <cellStyle name="Normal 13 2 3 4" xfId="4755" xr:uid="{00000000-0005-0000-0000-0000C2320000}"/>
    <cellStyle name="Normal 13 2 3 4 2" xfId="19639" xr:uid="{00000000-0005-0000-0000-0000C3320000}"/>
    <cellStyle name="Normal 13 2 3 4 2 2" xfId="42282" xr:uid="{00000000-0005-0000-0000-0000C4320000}"/>
    <cellStyle name="Normal 13 2 3 4 3" xfId="12199" xr:uid="{00000000-0005-0000-0000-0000C5320000}"/>
    <cellStyle name="Normal 13 2 3 4 3 2" xfId="34842" xr:uid="{00000000-0005-0000-0000-0000C6320000}"/>
    <cellStyle name="Normal 13 2 3 4 4" xfId="27401" xr:uid="{00000000-0005-0000-0000-0000C7320000}"/>
    <cellStyle name="Normal 13 2 3 5" xfId="15921" xr:uid="{00000000-0005-0000-0000-0000C8320000}"/>
    <cellStyle name="Normal 13 2 3 5 2" xfId="38564" xr:uid="{00000000-0005-0000-0000-0000C9320000}"/>
    <cellStyle name="Normal 13 2 3 6" xfId="8481" xr:uid="{00000000-0005-0000-0000-0000CA320000}"/>
    <cellStyle name="Normal 13 2 3 6 2" xfId="31124" xr:uid="{00000000-0005-0000-0000-0000CB320000}"/>
    <cellStyle name="Normal 13 2 3 7" xfId="23683" xr:uid="{00000000-0005-0000-0000-0000CC320000}"/>
    <cellStyle name="Normal 13 2 4" xfId="1494" xr:uid="{00000000-0005-0000-0000-0000CD320000}"/>
    <cellStyle name="Normal 13 2 4 2" xfId="3344" xr:uid="{00000000-0005-0000-0000-0000CE320000}"/>
    <cellStyle name="Normal 13 2 4 2 2" xfId="7065" xr:uid="{00000000-0005-0000-0000-0000CF320000}"/>
    <cellStyle name="Normal 13 2 4 2 2 2" xfId="21949" xr:uid="{00000000-0005-0000-0000-0000D0320000}"/>
    <cellStyle name="Normal 13 2 4 2 2 2 2" xfId="44592" xr:uid="{00000000-0005-0000-0000-0000D1320000}"/>
    <cellStyle name="Normal 13 2 4 2 2 3" xfId="14509" xr:uid="{00000000-0005-0000-0000-0000D2320000}"/>
    <cellStyle name="Normal 13 2 4 2 2 3 2" xfId="37152" xr:uid="{00000000-0005-0000-0000-0000D3320000}"/>
    <cellStyle name="Normal 13 2 4 2 2 4" xfId="29711" xr:uid="{00000000-0005-0000-0000-0000D4320000}"/>
    <cellStyle name="Normal 13 2 4 2 3" xfId="18231" xr:uid="{00000000-0005-0000-0000-0000D5320000}"/>
    <cellStyle name="Normal 13 2 4 2 3 2" xfId="40874" xr:uid="{00000000-0005-0000-0000-0000D6320000}"/>
    <cellStyle name="Normal 13 2 4 2 4" xfId="10791" xr:uid="{00000000-0005-0000-0000-0000D7320000}"/>
    <cellStyle name="Normal 13 2 4 2 4 2" xfId="33434" xr:uid="{00000000-0005-0000-0000-0000D8320000}"/>
    <cellStyle name="Normal 13 2 4 2 5" xfId="25993" xr:uid="{00000000-0005-0000-0000-0000D9320000}"/>
    <cellStyle name="Normal 13 2 4 3" xfId="5218" xr:uid="{00000000-0005-0000-0000-0000DA320000}"/>
    <cellStyle name="Normal 13 2 4 3 2" xfId="20102" xr:uid="{00000000-0005-0000-0000-0000DB320000}"/>
    <cellStyle name="Normal 13 2 4 3 2 2" xfId="42745" xr:uid="{00000000-0005-0000-0000-0000DC320000}"/>
    <cellStyle name="Normal 13 2 4 3 3" xfId="12662" xr:uid="{00000000-0005-0000-0000-0000DD320000}"/>
    <cellStyle name="Normal 13 2 4 3 3 2" xfId="35305" xr:uid="{00000000-0005-0000-0000-0000DE320000}"/>
    <cellStyle name="Normal 13 2 4 3 4" xfId="27864" xr:uid="{00000000-0005-0000-0000-0000DF320000}"/>
    <cellStyle name="Normal 13 2 4 4" xfId="16384" xr:uid="{00000000-0005-0000-0000-0000E0320000}"/>
    <cellStyle name="Normal 13 2 4 4 2" xfId="39027" xr:uid="{00000000-0005-0000-0000-0000E1320000}"/>
    <cellStyle name="Normal 13 2 4 5" xfId="8944" xr:uid="{00000000-0005-0000-0000-0000E2320000}"/>
    <cellStyle name="Normal 13 2 4 5 2" xfId="31587" xr:uid="{00000000-0005-0000-0000-0000E3320000}"/>
    <cellStyle name="Normal 13 2 4 6" xfId="24146" xr:uid="{00000000-0005-0000-0000-0000E4320000}"/>
    <cellStyle name="Normal 13 2 5" xfId="2419" xr:uid="{00000000-0005-0000-0000-0000E5320000}"/>
    <cellStyle name="Normal 13 2 5 2" xfId="6140" xr:uid="{00000000-0005-0000-0000-0000E6320000}"/>
    <cellStyle name="Normal 13 2 5 2 2" xfId="21024" xr:uid="{00000000-0005-0000-0000-0000E7320000}"/>
    <cellStyle name="Normal 13 2 5 2 2 2" xfId="43667" xr:uid="{00000000-0005-0000-0000-0000E8320000}"/>
    <cellStyle name="Normal 13 2 5 2 3" xfId="13584" xr:uid="{00000000-0005-0000-0000-0000E9320000}"/>
    <cellStyle name="Normal 13 2 5 2 3 2" xfId="36227" xr:uid="{00000000-0005-0000-0000-0000EA320000}"/>
    <cellStyle name="Normal 13 2 5 2 4" xfId="28786" xr:uid="{00000000-0005-0000-0000-0000EB320000}"/>
    <cellStyle name="Normal 13 2 5 3" xfId="17306" xr:uid="{00000000-0005-0000-0000-0000EC320000}"/>
    <cellStyle name="Normal 13 2 5 3 2" xfId="39949" xr:uid="{00000000-0005-0000-0000-0000ED320000}"/>
    <cellStyle name="Normal 13 2 5 4" xfId="9866" xr:uid="{00000000-0005-0000-0000-0000EE320000}"/>
    <cellStyle name="Normal 13 2 5 4 2" xfId="32509" xr:uid="{00000000-0005-0000-0000-0000EF320000}"/>
    <cellStyle name="Normal 13 2 5 5" xfId="25068" xr:uid="{00000000-0005-0000-0000-0000F0320000}"/>
    <cellStyle name="Normal 13 2 6" xfId="4293" xr:uid="{00000000-0005-0000-0000-0000F1320000}"/>
    <cellStyle name="Normal 13 2 6 2" xfId="19177" xr:uid="{00000000-0005-0000-0000-0000F2320000}"/>
    <cellStyle name="Normal 13 2 6 2 2" xfId="41820" xr:uid="{00000000-0005-0000-0000-0000F3320000}"/>
    <cellStyle name="Normal 13 2 6 3" xfId="11737" xr:uid="{00000000-0005-0000-0000-0000F4320000}"/>
    <cellStyle name="Normal 13 2 6 3 2" xfId="34380" xr:uid="{00000000-0005-0000-0000-0000F5320000}"/>
    <cellStyle name="Normal 13 2 6 4" xfId="26939" xr:uid="{00000000-0005-0000-0000-0000F6320000}"/>
    <cellStyle name="Normal 13 2 7" xfId="562" xr:uid="{00000000-0005-0000-0000-0000F7320000}"/>
    <cellStyle name="Normal 13 2 7 2" xfId="15459" xr:uid="{00000000-0005-0000-0000-0000F8320000}"/>
    <cellStyle name="Normal 13 2 7 2 2" xfId="38102" xr:uid="{00000000-0005-0000-0000-0000F9320000}"/>
    <cellStyle name="Normal 13 2 7 3" xfId="23222" xr:uid="{00000000-0005-0000-0000-0000FA320000}"/>
    <cellStyle name="Normal 13 2 8" xfId="8019" xr:uid="{00000000-0005-0000-0000-0000FB320000}"/>
    <cellStyle name="Normal 13 2 8 2" xfId="30662" xr:uid="{00000000-0005-0000-0000-0000FC320000}"/>
    <cellStyle name="Normal 13 3" xfId="206" xr:uid="{00000000-0005-0000-0000-0000FD320000}"/>
    <cellStyle name="Normal 13 3 2" xfId="1134" xr:uid="{00000000-0005-0000-0000-0000FE320000}"/>
    <cellStyle name="Normal 13 3 2 2" xfId="2062" xr:uid="{00000000-0005-0000-0000-0000FF320000}"/>
    <cellStyle name="Normal 13 3 2 2 2" xfId="3912" xr:uid="{00000000-0005-0000-0000-000000330000}"/>
    <cellStyle name="Normal 13 3 2 2 2 2" xfId="7633" xr:uid="{00000000-0005-0000-0000-000001330000}"/>
    <cellStyle name="Normal 13 3 2 2 2 2 2" xfId="22517" xr:uid="{00000000-0005-0000-0000-000002330000}"/>
    <cellStyle name="Normal 13 3 2 2 2 2 2 2" xfId="45160" xr:uid="{00000000-0005-0000-0000-000003330000}"/>
    <cellStyle name="Normal 13 3 2 2 2 2 3" xfId="15077" xr:uid="{00000000-0005-0000-0000-000004330000}"/>
    <cellStyle name="Normal 13 3 2 2 2 2 3 2" xfId="37720" xr:uid="{00000000-0005-0000-0000-000005330000}"/>
    <cellStyle name="Normal 13 3 2 2 2 2 4" xfId="30279" xr:uid="{00000000-0005-0000-0000-000006330000}"/>
    <cellStyle name="Normal 13 3 2 2 2 3" xfId="18799" xr:uid="{00000000-0005-0000-0000-000007330000}"/>
    <cellStyle name="Normal 13 3 2 2 2 3 2" xfId="41442" xr:uid="{00000000-0005-0000-0000-000008330000}"/>
    <cellStyle name="Normal 13 3 2 2 2 4" xfId="11359" xr:uid="{00000000-0005-0000-0000-000009330000}"/>
    <cellStyle name="Normal 13 3 2 2 2 4 2" xfId="34002" xr:uid="{00000000-0005-0000-0000-00000A330000}"/>
    <cellStyle name="Normal 13 3 2 2 2 5" xfId="26561" xr:uid="{00000000-0005-0000-0000-00000B330000}"/>
    <cellStyle name="Normal 13 3 2 2 3" xfId="5786" xr:uid="{00000000-0005-0000-0000-00000C330000}"/>
    <cellStyle name="Normal 13 3 2 2 3 2" xfId="20670" xr:uid="{00000000-0005-0000-0000-00000D330000}"/>
    <cellStyle name="Normal 13 3 2 2 3 2 2" xfId="43313" xr:uid="{00000000-0005-0000-0000-00000E330000}"/>
    <cellStyle name="Normal 13 3 2 2 3 3" xfId="13230" xr:uid="{00000000-0005-0000-0000-00000F330000}"/>
    <cellStyle name="Normal 13 3 2 2 3 3 2" xfId="35873" xr:uid="{00000000-0005-0000-0000-000010330000}"/>
    <cellStyle name="Normal 13 3 2 2 3 4" xfId="28432" xr:uid="{00000000-0005-0000-0000-000011330000}"/>
    <cellStyle name="Normal 13 3 2 2 4" xfId="16952" xr:uid="{00000000-0005-0000-0000-000012330000}"/>
    <cellStyle name="Normal 13 3 2 2 4 2" xfId="39595" xr:uid="{00000000-0005-0000-0000-000013330000}"/>
    <cellStyle name="Normal 13 3 2 2 5" xfId="9512" xr:uid="{00000000-0005-0000-0000-000014330000}"/>
    <cellStyle name="Normal 13 3 2 2 5 2" xfId="32155" xr:uid="{00000000-0005-0000-0000-000015330000}"/>
    <cellStyle name="Normal 13 3 2 2 6" xfId="24714" xr:uid="{00000000-0005-0000-0000-000016330000}"/>
    <cellStyle name="Normal 13 3 2 3" xfId="2987" xr:uid="{00000000-0005-0000-0000-000017330000}"/>
    <cellStyle name="Normal 13 3 2 3 2" xfId="6708" xr:uid="{00000000-0005-0000-0000-000018330000}"/>
    <cellStyle name="Normal 13 3 2 3 2 2" xfId="21592" xr:uid="{00000000-0005-0000-0000-000019330000}"/>
    <cellStyle name="Normal 13 3 2 3 2 2 2" xfId="44235" xr:uid="{00000000-0005-0000-0000-00001A330000}"/>
    <cellStyle name="Normal 13 3 2 3 2 3" xfId="14152" xr:uid="{00000000-0005-0000-0000-00001B330000}"/>
    <cellStyle name="Normal 13 3 2 3 2 3 2" xfId="36795" xr:uid="{00000000-0005-0000-0000-00001C330000}"/>
    <cellStyle name="Normal 13 3 2 3 2 4" xfId="29354" xr:uid="{00000000-0005-0000-0000-00001D330000}"/>
    <cellStyle name="Normal 13 3 2 3 3" xfId="17874" xr:uid="{00000000-0005-0000-0000-00001E330000}"/>
    <cellStyle name="Normal 13 3 2 3 3 2" xfId="40517" xr:uid="{00000000-0005-0000-0000-00001F330000}"/>
    <cellStyle name="Normal 13 3 2 3 4" xfId="10434" xr:uid="{00000000-0005-0000-0000-000020330000}"/>
    <cellStyle name="Normal 13 3 2 3 4 2" xfId="33077" xr:uid="{00000000-0005-0000-0000-000021330000}"/>
    <cellStyle name="Normal 13 3 2 3 5" xfId="25636" xr:uid="{00000000-0005-0000-0000-000022330000}"/>
    <cellStyle name="Normal 13 3 2 4" xfId="4861" xr:uid="{00000000-0005-0000-0000-000023330000}"/>
    <cellStyle name="Normal 13 3 2 4 2" xfId="19745" xr:uid="{00000000-0005-0000-0000-000024330000}"/>
    <cellStyle name="Normal 13 3 2 4 2 2" xfId="42388" xr:uid="{00000000-0005-0000-0000-000025330000}"/>
    <cellStyle name="Normal 13 3 2 4 3" xfId="12305" xr:uid="{00000000-0005-0000-0000-000026330000}"/>
    <cellStyle name="Normal 13 3 2 4 3 2" xfId="34948" xr:uid="{00000000-0005-0000-0000-000027330000}"/>
    <cellStyle name="Normal 13 3 2 4 4" xfId="27507" xr:uid="{00000000-0005-0000-0000-000028330000}"/>
    <cellStyle name="Normal 13 3 2 5" xfId="16027" xr:uid="{00000000-0005-0000-0000-000029330000}"/>
    <cellStyle name="Normal 13 3 2 5 2" xfId="38670" xr:uid="{00000000-0005-0000-0000-00002A330000}"/>
    <cellStyle name="Normal 13 3 2 6" xfId="8587" xr:uid="{00000000-0005-0000-0000-00002B330000}"/>
    <cellStyle name="Normal 13 3 2 6 2" xfId="31230" xr:uid="{00000000-0005-0000-0000-00002C330000}"/>
    <cellStyle name="Normal 13 3 2 7" xfId="23789" xr:uid="{00000000-0005-0000-0000-00002D330000}"/>
    <cellStyle name="Normal 13 3 3" xfId="1600" xr:uid="{00000000-0005-0000-0000-00002E330000}"/>
    <cellStyle name="Normal 13 3 3 2" xfId="3450" xr:uid="{00000000-0005-0000-0000-00002F330000}"/>
    <cellStyle name="Normal 13 3 3 2 2" xfId="7171" xr:uid="{00000000-0005-0000-0000-000030330000}"/>
    <cellStyle name="Normal 13 3 3 2 2 2" xfId="22055" xr:uid="{00000000-0005-0000-0000-000031330000}"/>
    <cellStyle name="Normal 13 3 3 2 2 2 2" xfId="44698" xr:uid="{00000000-0005-0000-0000-000032330000}"/>
    <cellStyle name="Normal 13 3 3 2 2 3" xfId="14615" xr:uid="{00000000-0005-0000-0000-000033330000}"/>
    <cellStyle name="Normal 13 3 3 2 2 3 2" xfId="37258" xr:uid="{00000000-0005-0000-0000-000034330000}"/>
    <cellStyle name="Normal 13 3 3 2 2 4" xfId="29817" xr:uid="{00000000-0005-0000-0000-000035330000}"/>
    <cellStyle name="Normal 13 3 3 2 3" xfId="18337" xr:uid="{00000000-0005-0000-0000-000036330000}"/>
    <cellStyle name="Normal 13 3 3 2 3 2" xfId="40980" xr:uid="{00000000-0005-0000-0000-000037330000}"/>
    <cellStyle name="Normal 13 3 3 2 4" xfId="10897" xr:uid="{00000000-0005-0000-0000-000038330000}"/>
    <cellStyle name="Normal 13 3 3 2 4 2" xfId="33540" xr:uid="{00000000-0005-0000-0000-000039330000}"/>
    <cellStyle name="Normal 13 3 3 2 5" xfId="26099" xr:uid="{00000000-0005-0000-0000-00003A330000}"/>
    <cellStyle name="Normal 13 3 3 3" xfId="5324" xr:uid="{00000000-0005-0000-0000-00003B330000}"/>
    <cellStyle name="Normal 13 3 3 3 2" xfId="20208" xr:uid="{00000000-0005-0000-0000-00003C330000}"/>
    <cellStyle name="Normal 13 3 3 3 2 2" xfId="42851" xr:uid="{00000000-0005-0000-0000-00003D330000}"/>
    <cellStyle name="Normal 13 3 3 3 3" xfId="12768" xr:uid="{00000000-0005-0000-0000-00003E330000}"/>
    <cellStyle name="Normal 13 3 3 3 3 2" xfId="35411" xr:uid="{00000000-0005-0000-0000-00003F330000}"/>
    <cellStyle name="Normal 13 3 3 3 4" xfId="27970" xr:uid="{00000000-0005-0000-0000-000040330000}"/>
    <cellStyle name="Normal 13 3 3 4" xfId="16490" xr:uid="{00000000-0005-0000-0000-000041330000}"/>
    <cellStyle name="Normal 13 3 3 4 2" xfId="39133" xr:uid="{00000000-0005-0000-0000-000042330000}"/>
    <cellStyle name="Normal 13 3 3 5" xfId="9050" xr:uid="{00000000-0005-0000-0000-000043330000}"/>
    <cellStyle name="Normal 13 3 3 5 2" xfId="31693" xr:uid="{00000000-0005-0000-0000-000044330000}"/>
    <cellStyle name="Normal 13 3 3 6" xfId="24252" xr:uid="{00000000-0005-0000-0000-000045330000}"/>
    <cellStyle name="Normal 13 3 4" xfId="2525" xr:uid="{00000000-0005-0000-0000-000046330000}"/>
    <cellStyle name="Normal 13 3 4 2" xfId="6246" xr:uid="{00000000-0005-0000-0000-000047330000}"/>
    <cellStyle name="Normal 13 3 4 2 2" xfId="21130" xr:uid="{00000000-0005-0000-0000-000048330000}"/>
    <cellStyle name="Normal 13 3 4 2 2 2" xfId="43773" xr:uid="{00000000-0005-0000-0000-000049330000}"/>
    <cellStyle name="Normal 13 3 4 2 3" xfId="13690" xr:uid="{00000000-0005-0000-0000-00004A330000}"/>
    <cellStyle name="Normal 13 3 4 2 3 2" xfId="36333" xr:uid="{00000000-0005-0000-0000-00004B330000}"/>
    <cellStyle name="Normal 13 3 4 2 4" xfId="28892" xr:uid="{00000000-0005-0000-0000-00004C330000}"/>
    <cellStyle name="Normal 13 3 4 3" xfId="17412" xr:uid="{00000000-0005-0000-0000-00004D330000}"/>
    <cellStyle name="Normal 13 3 4 3 2" xfId="40055" xr:uid="{00000000-0005-0000-0000-00004E330000}"/>
    <cellStyle name="Normal 13 3 4 4" xfId="9972" xr:uid="{00000000-0005-0000-0000-00004F330000}"/>
    <cellStyle name="Normal 13 3 4 4 2" xfId="32615" xr:uid="{00000000-0005-0000-0000-000050330000}"/>
    <cellStyle name="Normal 13 3 4 5" xfId="25174" xr:uid="{00000000-0005-0000-0000-000051330000}"/>
    <cellStyle name="Normal 13 3 5" xfId="4399" xr:uid="{00000000-0005-0000-0000-000052330000}"/>
    <cellStyle name="Normal 13 3 5 2" xfId="19283" xr:uid="{00000000-0005-0000-0000-000053330000}"/>
    <cellStyle name="Normal 13 3 5 2 2" xfId="41926" xr:uid="{00000000-0005-0000-0000-000054330000}"/>
    <cellStyle name="Normal 13 3 5 3" xfId="11843" xr:uid="{00000000-0005-0000-0000-000055330000}"/>
    <cellStyle name="Normal 13 3 5 3 2" xfId="34486" xr:uid="{00000000-0005-0000-0000-000056330000}"/>
    <cellStyle name="Normal 13 3 5 4" xfId="27045" xr:uid="{00000000-0005-0000-0000-000057330000}"/>
    <cellStyle name="Normal 13 3 6" xfId="669" xr:uid="{00000000-0005-0000-0000-000058330000}"/>
    <cellStyle name="Normal 13 3 6 2" xfId="15565" xr:uid="{00000000-0005-0000-0000-000059330000}"/>
    <cellStyle name="Normal 13 3 6 2 2" xfId="38208" xr:uid="{00000000-0005-0000-0000-00005A330000}"/>
    <cellStyle name="Normal 13 3 6 3" xfId="23327" xr:uid="{00000000-0005-0000-0000-00005B330000}"/>
    <cellStyle name="Normal 13 3 7" xfId="8125" xr:uid="{00000000-0005-0000-0000-00005C330000}"/>
    <cellStyle name="Normal 13 3 7 2" xfId="30768" xr:uid="{00000000-0005-0000-0000-00005D330000}"/>
    <cellStyle name="Normal 13 4" xfId="923" xr:uid="{00000000-0005-0000-0000-00005E330000}"/>
    <cellStyle name="Normal 13 4 2" xfId="1851" xr:uid="{00000000-0005-0000-0000-00005F330000}"/>
    <cellStyle name="Normal 13 4 2 2" xfId="3701" xr:uid="{00000000-0005-0000-0000-000060330000}"/>
    <cellStyle name="Normal 13 4 2 2 2" xfId="7422" xr:uid="{00000000-0005-0000-0000-000061330000}"/>
    <cellStyle name="Normal 13 4 2 2 2 2" xfId="22306" xr:uid="{00000000-0005-0000-0000-000062330000}"/>
    <cellStyle name="Normal 13 4 2 2 2 2 2" xfId="44949" xr:uid="{00000000-0005-0000-0000-000063330000}"/>
    <cellStyle name="Normal 13 4 2 2 2 3" xfId="14866" xr:uid="{00000000-0005-0000-0000-000064330000}"/>
    <cellStyle name="Normal 13 4 2 2 2 3 2" xfId="37509" xr:uid="{00000000-0005-0000-0000-000065330000}"/>
    <cellStyle name="Normal 13 4 2 2 2 4" xfId="30068" xr:uid="{00000000-0005-0000-0000-000066330000}"/>
    <cellStyle name="Normal 13 4 2 2 3" xfId="18588" xr:uid="{00000000-0005-0000-0000-000067330000}"/>
    <cellStyle name="Normal 13 4 2 2 3 2" xfId="41231" xr:uid="{00000000-0005-0000-0000-000068330000}"/>
    <cellStyle name="Normal 13 4 2 2 4" xfId="11148" xr:uid="{00000000-0005-0000-0000-000069330000}"/>
    <cellStyle name="Normal 13 4 2 2 4 2" xfId="33791" xr:uid="{00000000-0005-0000-0000-00006A330000}"/>
    <cellStyle name="Normal 13 4 2 2 5" xfId="26350" xr:uid="{00000000-0005-0000-0000-00006B330000}"/>
    <cellStyle name="Normal 13 4 2 3" xfId="5575" xr:uid="{00000000-0005-0000-0000-00006C330000}"/>
    <cellStyle name="Normal 13 4 2 3 2" xfId="20459" xr:uid="{00000000-0005-0000-0000-00006D330000}"/>
    <cellStyle name="Normal 13 4 2 3 2 2" xfId="43102" xr:uid="{00000000-0005-0000-0000-00006E330000}"/>
    <cellStyle name="Normal 13 4 2 3 3" xfId="13019" xr:uid="{00000000-0005-0000-0000-00006F330000}"/>
    <cellStyle name="Normal 13 4 2 3 3 2" xfId="35662" xr:uid="{00000000-0005-0000-0000-000070330000}"/>
    <cellStyle name="Normal 13 4 2 3 4" xfId="28221" xr:uid="{00000000-0005-0000-0000-000071330000}"/>
    <cellStyle name="Normal 13 4 2 4" xfId="16741" xr:uid="{00000000-0005-0000-0000-000072330000}"/>
    <cellStyle name="Normal 13 4 2 4 2" xfId="39384" xr:uid="{00000000-0005-0000-0000-000073330000}"/>
    <cellStyle name="Normal 13 4 2 5" xfId="9301" xr:uid="{00000000-0005-0000-0000-000074330000}"/>
    <cellStyle name="Normal 13 4 2 5 2" xfId="31944" xr:uid="{00000000-0005-0000-0000-000075330000}"/>
    <cellStyle name="Normal 13 4 2 6" xfId="24503" xr:uid="{00000000-0005-0000-0000-000076330000}"/>
    <cellStyle name="Normal 13 4 3" xfId="2776" xr:uid="{00000000-0005-0000-0000-000077330000}"/>
    <cellStyle name="Normal 13 4 3 2" xfId="6497" xr:uid="{00000000-0005-0000-0000-000078330000}"/>
    <cellStyle name="Normal 13 4 3 2 2" xfId="21381" xr:uid="{00000000-0005-0000-0000-000079330000}"/>
    <cellStyle name="Normal 13 4 3 2 2 2" xfId="44024" xr:uid="{00000000-0005-0000-0000-00007A330000}"/>
    <cellStyle name="Normal 13 4 3 2 3" xfId="13941" xr:uid="{00000000-0005-0000-0000-00007B330000}"/>
    <cellStyle name="Normal 13 4 3 2 3 2" xfId="36584" xr:uid="{00000000-0005-0000-0000-00007C330000}"/>
    <cellStyle name="Normal 13 4 3 2 4" xfId="29143" xr:uid="{00000000-0005-0000-0000-00007D330000}"/>
    <cellStyle name="Normal 13 4 3 3" xfId="17663" xr:uid="{00000000-0005-0000-0000-00007E330000}"/>
    <cellStyle name="Normal 13 4 3 3 2" xfId="40306" xr:uid="{00000000-0005-0000-0000-00007F330000}"/>
    <cellStyle name="Normal 13 4 3 4" xfId="10223" xr:uid="{00000000-0005-0000-0000-000080330000}"/>
    <cellStyle name="Normal 13 4 3 4 2" xfId="32866" xr:uid="{00000000-0005-0000-0000-000081330000}"/>
    <cellStyle name="Normal 13 4 3 5" xfId="25425" xr:uid="{00000000-0005-0000-0000-000082330000}"/>
    <cellStyle name="Normal 13 4 4" xfId="4650" xr:uid="{00000000-0005-0000-0000-000083330000}"/>
    <cellStyle name="Normal 13 4 4 2" xfId="19534" xr:uid="{00000000-0005-0000-0000-000084330000}"/>
    <cellStyle name="Normal 13 4 4 2 2" xfId="42177" xr:uid="{00000000-0005-0000-0000-000085330000}"/>
    <cellStyle name="Normal 13 4 4 3" xfId="12094" xr:uid="{00000000-0005-0000-0000-000086330000}"/>
    <cellStyle name="Normal 13 4 4 3 2" xfId="34737" xr:uid="{00000000-0005-0000-0000-000087330000}"/>
    <cellStyle name="Normal 13 4 4 4" xfId="27296" xr:uid="{00000000-0005-0000-0000-000088330000}"/>
    <cellStyle name="Normal 13 4 5" xfId="15816" xr:uid="{00000000-0005-0000-0000-000089330000}"/>
    <cellStyle name="Normal 13 4 5 2" xfId="38459" xr:uid="{00000000-0005-0000-0000-00008A330000}"/>
    <cellStyle name="Normal 13 4 6" xfId="8376" xr:uid="{00000000-0005-0000-0000-00008B330000}"/>
    <cellStyle name="Normal 13 4 6 2" xfId="31019" xr:uid="{00000000-0005-0000-0000-00008C330000}"/>
    <cellStyle name="Normal 13 4 7" xfId="23578" xr:uid="{00000000-0005-0000-0000-00008D330000}"/>
    <cellStyle name="Normal 13 5" xfId="1389" xr:uid="{00000000-0005-0000-0000-00008E330000}"/>
    <cellStyle name="Normal 13 5 2" xfId="3239" xr:uid="{00000000-0005-0000-0000-00008F330000}"/>
    <cellStyle name="Normal 13 5 2 2" xfId="6960" xr:uid="{00000000-0005-0000-0000-000090330000}"/>
    <cellStyle name="Normal 13 5 2 2 2" xfId="21844" xr:uid="{00000000-0005-0000-0000-000091330000}"/>
    <cellStyle name="Normal 13 5 2 2 2 2" xfId="44487" xr:uid="{00000000-0005-0000-0000-000092330000}"/>
    <cellStyle name="Normal 13 5 2 2 3" xfId="14404" xr:uid="{00000000-0005-0000-0000-000093330000}"/>
    <cellStyle name="Normal 13 5 2 2 3 2" xfId="37047" xr:uid="{00000000-0005-0000-0000-000094330000}"/>
    <cellStyle name="Normal 13 5 2 2 4" xfId="29606" xr:uid="{00000000-0005-0000-0000-000095330000}"/>
    <cellStyle name="Normal 13 5 2 3" xfId="18126" xr:uid="{00000000-0005-0000-0000-000096330000}"/>
    <cellStyle name="Normal 13 5 2 3 2" xfId="40769" xr:uid="{00000000-0005-0000-0000-000097330000}"/>
    <cellStyle name="Normal 13 5 2 4" xfId="10686" xr:uid="{00000000-0005-0000-0000-000098330000}"/>
    <cellStyle name="Normal 13 5 2 4 2" xfId="33329" xr:uid="{00000000-0005-0000-0000-000099330000}"/>
    <cellStyle name="Normal 13 5 2 5" xfId="25888" xr:uid="{00000000-0005-0000-0000-00009A330000}"/>
    <cellStyle name="Normal 13 5 3" xfId="5113" xr:uid="{00000000-0005-0000-0000-00009B330000}"/>
    <cellStyle name="Normal 13 5 3 2" xfId="19997" xr:uid="{00000000-0005-0000-0000-00009C330000}"/>
    <cellStyle name="Normal 13 5 3 2 2" xfId="42640" xr:uid="{00000000-0005-0000-0000-00009D330000}"/>
    <cellStyle name="Normal 13 5 3 3" xfId="12557" xr:uid="{00000000-0005-0000-0000-00009E330000}"/>
    <cellStyle name="Normal 13 5 3 3 2" xfId="35200" xr:uid="{00000000-0005-0000-0000-00009F330000}"/>
    <cellStyle name="Normal 13 5 3 4" xfId="27759" xr:uid="{00000000-0005-0000-0000-0000A0330000}"/>
    <cellStyle name="Normal 13 5 4" xfId="16279" xr:uid="{00000000-0005-0000-0000-0000A1330000}"/>
    <cellStyle name="Normal 13 5 4 2" xfId="38922" xr:uid="{00000000-0005-0000-0000-0000A2330000}"/>
    <cellStyle name="Normal 13 5 5" xfId="8839" xr:uid="{00000000-0005-0000-0000-0000A3330000}"/>
    <cellStyle name="Normal 13 5 5 2" xfId="31482" xr:uid="{00000000-0005-0000-0000-0000A4330000}"/>
    <cellStyle name="Normal 13 5 6" xfId="24041" xr:uid="{00000000-0005-0000-0000-0000A5330000}"/>
    <cellStyle name="Normal 13 6" xfId="2314" xr:uid="{00000000-0005-0000-0000-0000A6330000}"/>
    <cellStyle name="Normal 13 6 2" xfId="6035" xr:uid="{00000000-0005-0000-0000-0000A7330000}"/>
    <cellStyle name="Normal 13 6 2 2" xfId="20919" xr:uid="{00000000-0005-0000-0000-0000A8330000}"/>
    <cellStyle name="Normal 13 6 2 2 2" xfId="43562" xr:uid="{00000000-0005-0000-0000-0000A9330000}"/>
    <cellStyle name="Normal 13 6 2 3" xfId="13479" xr:uid="{00000000-0005-0000-0000-0000AA330000}"/>
    <cellStyle name="Normal 13 6 2 3 2" xfId="36122" xr:uid="{00000000-0005-0000-0000-0000AB330000}"/>
    <cellStyle name="Normal 13 6 2 4" xfId="28681" xr:uid="{00000000-0005-0000-0000-0000AC330000}"/>
    <cellStyle name="Normal 13 6 3" xfId="17201" xr:uid="{00000000-0005-0000-0000-0000AD330000}"/>
    <cellStyle name="Normal 13 6 3 2" xfId="39844" xr:uid="{00000000-0005-0000-0000-0000AE330000}"/>
    <cellStyle name="Normal 13 6 4" xfId="9761" xr:uid="{00000000-0005-0000-0000-0000AF330000}"/>
    <cellStyle name="Normal 13 6 4 2" xfId="32404" xr:uid="{00000000-0005-0000-0000-0000B0330000}"/>
    <cellStyle name="Normal 13 6 5" xfId="24963" xr:uid="{00000000-0005-0000-0000-0000B1330000}"/>
    <cellStyle name="Normal 13 7" xfId="4188" xr:uid="{00000000-0005-0000-0000-0000B2330000}"/>
    <cellStyle name="Normal 13 7 2" xfId="19072" xr:uid="{00000000-0005-0000-0000-0000B3330000}"/>
    <cellStyle name="Normal 13 7 2 2" xfId="41715" xr:uid="{00000000-0005-0000-0000-0000B4330000}"/>
    <cellStyle name="Normal 13 7 3" xfId="11632" xr:uid="{00000000-0005-0000-0000-0000B5330000}"/>
    <cellStyle name="Normal 13 7 3 2" xfId="34275" xr:uid="{00000000-0005-0000-0000-0000B6330000}"/>
    <cellStyle name="Normal 13 7 4" xfId="26834" xr:uid="{00000000-0005-0000-0000-0000B7330000}"/>
    <cellStyle name="Normal 13 8" xfId="455" xr:uid="{00000000-0005-0000-0000-0000B8330000}"/>
    <cellStyle name="Normal 13 8 2" xfId="15354" xr:uid="{00000000-0005-0000-0000-0000B9330000}"/>
    <cellStyle name="Normal 13 8 2 2" xfId="37997" xr:uid="{00000000-0005-0000-0000-0000BA330000}"/>
    <cellStyle name="Normal 13 8 3" xfId="23117" xr:uid="{00000000-0005-0000-0000-0000BB330000}"/>
    <cellStyle name="Normal 13 9" xfId="7914" xr:uid="{00000000-0005-0000-0000-0000BC330000}"/>
    <cellStyle name="Normal 13 9 2" xfId="30557" xr:uid="{00000000-0005-0000-0000-0000BD330000}"/>
    <cellStyle name="Normal 130" xfId="45407" xr:uid="{00000000-0005-0000-0000-0000BE330000}"/>
    <cellStyle name="Normal 131" xfId="45408" xr:uid="{00000000-0005-0000-0000-0000BF330000}"/>
    <cellStyle name="Normal 132" xfId="45409" xr:uid="{00000000-0005-0000-0000-0000C0330000}"/>
    <cellStyle name="Normal 133" xfId="45410" xr:uid="{00000000-0005-0000-0000-0000C1330000}"/>
    <cellStyle name="Normal 134" xfId="45411" xr:uid="{00000000-0005-0000-0000-0000C2330000}"/>
    <cellStyle name="Normal 135" xfId="45412" xr:uid="{00000000-0005-0000-0000-0000C3330000}"/>
    <cellStyle name="Normal 136" xfId="45413" xr:uid="{00000000-0005-0000-0000-0000C4330000}"/>
    <cellStyle name="Normal 137" xfId="45414" xr:uid="{00000000-0005-0000-0000-0000C5330000}"/>
    <cellStyle name="Normal 138" xfId="45415" xr:uid="{00000000-0005-0000-0000-0000C6330000}"/>
    <cellStyle name="Normal 139" xfId="45416" xr:uid="{00000000-0005-0000-0000-0000C7330000}"/>
    <cellStyle name="Normal 14" xfId="208" xr:uid="{00000000-0005-0000-0000-0000C8330000}"/>
    <cellStyle name="Normal 14 10" xfId="22909" xr:uid="{00000000-0005-0000-0000-0000C9330000}"/>
    <cellStyle name="Normal 14 2" xfId="614" xr:uid="{00000000-0005-0000-0000-0000CA330000}"/>
    <cellStyle name="Normal 14 2 2" xfId="826" xr:uid="{00000000-0005-0000-0000-0000CB330000}"/>
    <cellStyle name="Normal 14 2 2 2" xfId="1291" xr:uid="{00000000-0005-0000-0000-0000CC330000}"/>
    <cellStyle name="Normal 14 2 2 2 2" xfId="2219" xr:uid="{00000000-0005-0000-0000-0000CD330000}"/>
    <cellStyle name="Normal 14 2 2 2 2 2" xfId="4069" xr:uid="{00000000-0005-0000-0000-0000CE330000}"/>
    <cellStyle name="Normal 14 2 2 2 2 2 2" xfId="7790" xr:uid="{00000000-0005-0000-0000-0000CF330000}"/>
    <cellStyle name="Normal 14 2 2 2 2 2 2 2" xfId="22674" xr:uid="{00000000-0005-0000-0000-0000D0330000}"/>
    <cellStyle name="Normal 14 2 2 2 2 2 2 2 2" xfId="45317" xr:uid="{00000000-0005-0000-0000-0000D1330000}"/>
    <cellStyle name="Normal 14 2 2 2 2 2 2 3" xfId="15234" xr:uid="{00000000-0005-0000-0000-0000D2330000}"/>
    <cellStyle name="Normal 14 2 2 2 2 2 2 3 2" xfId="37877" xr:uid="{00000000-0005-0000-0000-0000D3330000}"/>
    <cellStyle name="Normal 14 2 2 2 2 2 2 4" xfId="30436" xr:uid="{00000000-0005-0000-0000-0000D4330000}"/>
    <cellStyle name="Normal 14 2 2 2 2 2 3" xfId="18956" xr:uid="{00000000-0005-0000-0000-0000D5330000}"/>
    <cellStyle name="Normal 14 2 2 2 2 2 3 2" xfId="41599" xr:uid="{00000000-0005-0000-0000-0000D6330000}"/>
    <cellStyle name="Normal 14 2 2 2 2 2 4" xfId="11516" xr:uid="{00000000-0005-0000-0000-0000D7330000}"/>
    <cellStyle name="Normal 14 2 2 2 2 2 4 2" xfId="34159" xr:uid="{00000000-0005-0000-0000-0000D8330000}"/>
    <cellStyle name="Normal 14 2 2 2 2 2 5" xfId="26718" xr:uid="{00000000-0005-0000-0000-0000D9330000}"/>
    <cellStyle name="Normal 14 2 2 2 2 3" xfId="5943" xr:uid="{00000000-0005-0000-0000-0000DA330000}"/>
    <cellStyle name="Normal 14 2 2 2 2 3 2" xfId="20827" xr:uid="{00000000-0005-0000-0000-0000DB330000}"/>
    <cellStyle name="Normal 14 2 2 2 2 3 2 2" xfId="43470" xr:uid="{00000000-0005-0000-0000-0000DC330000}"/>
    <cellStyle name="Normal 14 2 2 2 2 3 3" xfId="13387" xr:uid="{00000000-0005-0000-0000-0000DD330000}"/>
    <cellStyle name="Normal 14 2 2 2 2 3 3 2" xfId="36030" xr:uid="{00000000-0005-0000-0000-0000DE330000}"/>
    <cellStyle name="Normal 14 2 2 2 2 3 4" xfId="28589" xr:uid="{00000000-0005-0000-0000-0000DF330000}"/>
    <cellStyle name="Normal 14 2 2 2 2 4" xfId="17109" xr:uid="{00000000-0005-0000-0000-0000E0330000}"/>
    <cellStyle name="Normal 14 2 2 2 2 4 2" xfId="39752" xr:uid="{00000000-0005-0000-0000-0000E1330000}"/>
    <cellStyle name="Normal 14 2 2 2 2 5" xfId="9669" xr:uid="{00000000-0005-0000-0000-0000E2330000}"/>
    <cellStyle name="Normal 14 2 2 2 2 5 2" xfId="32312" xr:uid="{00000000-0005-0000-0000-0000E3330000}"/>
    <cellStyle name="Normal 14 2 2 2 2 6" xfId="24871" xr:uid="{00000000-0005-0000-0000-0000E4330000}"/>
    <cellStyle name="Normal 14 2 2 2 3" xfId="3144" xr:uid="{00000000-0005-0000-0000-0000E5330000}"/>
    <cellStyle name="Normal 14 2 2 2 3 2" xfId="6865" xr:uid="{00000000-0005-0000-0000-0000E6330000}"/>
    <cellStyle name="Normal 14 2 2 2 3 2 2" xfId="21749" xr:uid="{00000000-0005-0000-0000-0000E7330000}"/>
    <cellStyle name="Normal 14 2 2 2 3 2 2 2" xfId="44392" xr:uid="{00000000-0005-0000-0000-0000E8330000}"/>
    <cellStyle name="Normal 14 2 2 2 3 2 3" xfId="14309" xr:uid="{00000000-0005-0000-0000-0000E9330000}"/>
    <cellStyle name="Normal 14 2 2 2 3 2 3 2" xfId="36952" xr:uid="{00000000-0005-0000-0000-0000EA330000}"/>
    <cellStyle name="Normal 14 2 2 2 3 2 4" xfId="29511" xr:uid="{00000000-0005-0000-0000-0000EB330000}"/>
    <cellStyle name="Normal 14 2 2 2 3 3" xfId="18031" xr:uid="{00000000-0005-0000-0000-0000EC330000}"/>
    <cellStyle name="Normal 14 2 2 2 3 3 2" xfId="40674" xr:uid="{00000000-0005-0000-0000-0000ED330000}"/>
    <cellStyle name="Normal 14 2 2 2 3 4" xfId="10591" xr:uid="{00000000-0005-0000-0000-0000EE330000}"/>
    <cellStyle name="Normal 14 2 2 2 3 4 2" xfId="33234" xr:uid="{00000000-0005-0000-0000-0000EF330000}"/>
    <cellStyle name="Normal 14 2 2 2 3 5" xfId="25793" xr:uid="{00000000-0005-0000-0000-0000F0330000}"/>
    <cellStyle name="Normal 14 2 2 2 4" xfId="5018" xr:uid="{00000000-0005-0000-0000-0000F1330000}"/>
    <cellStyle name="Normal 14 2 2 2 4 2" xfId="19902" xr:uid="{00000000-0005-0000-0000-0000F2330000}"/>
    <cellStyle name="Normal 14 2 2 2 4 2 2" xfId="42545" xr:uid="{00000000-0005-0000-0000-0000F3330000}"/>
    <cellStyle name="Normal 14 2 2 2 4 3" xfId="12462" xr:uid="{00000000-0005-0000-0000-0000F4330000}"/>
    <cellStyle name="Normal 14 2 2 2 4 3 2" xfId="35105" xr:uid="{00000000-0005-0000-0000-0000F5330000}"/>
    <cellStyle name="Normal 14 2 2 2 4 4" xfId="27664" xr:uid="{00000000-0005-0000-0000-0000F6330000}"/>
    <cellStyle name="Normal 14 2 2 2 5" xfId="16184" xr:uid="{00000000-0005-0000-0000-0000F7330000}"/>
    <cellStyle name="Normal 14 2 2 2 5 2" xfId="38827" xr:uid="{00000000-0005-0000-0000-0000F8330000}"/>
    <cellStyle name="Normal 14 2 2 2 6" xfId="8744" xr:uid="{00000000-0005-0000-0000-0000F9330000}"/>
    <cellStyle name="Normal 14 2 2 2 6 2" xfId="31387" xr:uid="{00000000-0005-0000-0000-0000FA330000}"/>
    <cellStyle name="Normal 14 2 2 2 7" xfId="23946" xr:uid="{00000000-0005-0000-0000-0000FB330000}"/>
    <cellStyle name="Normal 14 2 2 3" xfId="1757" xr:uid="{00000000-0005-0000-0000-0000FC330000}"/>
    <cellStyle name="Normal 14 2 2 3 2" xfId="3607" xr:uid="{00000000-0005-0000-0000-0000FD330000}"/>
    <cellStyle name="Normal 14 2 2 3 2 2" xfId="7328" xr:uid="{00000000-0005-0000-0000-0000FE330000}"/>
    <cellStyle name="Normal 14 2 2 3 2 2 2" xfId="22212" xr:uid="{00000000-0005-0000-0000-0000FF330000}"/>
    <cellStyle name="Normal 14 2 2 3 2 2 2 2" xfId="44855" xr:uid="{00000000-0005-0000-0000-000000340000}"/>
    <cellStyle name="Normal 14 2 2 3 2 2 3" xfId="14772" xr:uid="{00000000-0005-0000-0000-000001340000}"/>
    <cellStyle name="Normal 14 2 2 3 2 2 3 2" xfId="37415" xr:uid="{00000000-0005-0000-0000-000002340000}"/>
    <cellStyle name="Normal 14 2 2 3 2 2 4" xfId="29974" xr:uid="{00000000-0005-0000-0000-000003340000}"/>
    <cellStyle name="Normal 14 2 2 3 2 3" xfId="18494" xr:uid="{00000000-0005-0000-0000-000004340000}"/>
    <cellStyle name="Normal 14 2 2 3 2 3 2" xfId="41137" xr:uid="{00000000-0005-0000-0000-000005340000}"/>
    <cellStyle name="Normal 14 2 2 3 2 4" xfId="11054" xr:uid="{00000000-0005-0000-0000-000006340000}"/>
    <cellStyle name="Normal 14 2 2 3 2 4 2" xfId="33697" xr:uid="{00000000-0005-0000-0000-000007340000}"/>
    <cellStyle name="Normal 14 2 2 3 2 5" xfId="26256" xr:uid="{00000000-0005-0000-0000-000008340000}"/>
    <cellStyle name="Normal 14 2 2 3 3" xfId="5481" xr:uid="{00000000-0005-0000-0000-000009340000}"/>
    <cellStyle name="Normal 14 2 2 3 3 2" xfId="20365" xr:uid="{00000000-0005-0000-0000-00000A340000}"/>
    <cellStyle name="Normal 14 2 2 3 3 2 2" xfId="43008" xr:uid="{00000000-0005-0000-0000-00000B340000}"/>
    <cellStyle name="Normal 14 2 2 3 3 3" xfId="12925" xr:uid="{00000000-0005-0000-0000-00000C340000}"/>
    <cellStyle name="Normal 14 2 2 3 3 3 2" xfId="35568" xr:uid="{00000000-0005-0000-0000-00000D340000}"/>
    <cellStyle name="Normal 14 2 2 3 3 4" xfId="28127" xr:uid="{00000000-0005-0000-0000-00000E340000}"/>
    <cellStyle name="Normal 14 2 2 3 4" xfId="16647" xr:uid="{00000000-0005-0000-0000-00000F340000}"/>
    <cellStyle name="Normal 14 2 2 3 4 2" xfId="39290" xr:uid="{00000000-0005-0000-0000-000010340000}"/>
    <cellStyle name="Normal 14 2 2 3 5" xfId="9207" xr:uid="{00000000-0005-0000-0000-000011340000}"/>
    <cellStyle name="Normal 14 2 2 3 5 2" xfId="31850" xr:uid="{00000000-0005-0000-0000-000012340000}"/>
    <cellStyle name="Normal 14 2 2 3 6" xfId="24409" xr:uid="{00000000-0005-0000-0000-000013340000}"/>
    <cellStyle name="Normal 14 2 2 4" xfId="2682" xr:uid="{00000000-0005-0000-0000-000014340000}"/>
    <cellStyle name="Normal 14 2 2 4 2" xfId="6403" xr:uid="{00000000-0005-0000-0000-000015340000}"/>
    <cellStyle name="Normal 14 2 2 4 2 2" xfId="21287" xr:uid="{00000000-0005-0000-0000-000016340000}"/>
    <cellStyle name="Normal 14 2 2 4 2 2 2" xfId="43930" xr:uid="{00000000-0005-0000-0000-000017340000}"/>
    <cellStyle name="Normal 14 2 2 4 2 3" xfId="13847" xr:uid="{00000000-0005-0000-0000-000018340000}"/>
    <cellStyle name="Normal 14 2 2 4 2 3 2" xfId="36490" xr:uid="{00000000-0005-0000-0000-000019340000}"/>
    <cellStyle name="Normal 14 2 2 4 2 4" xfId="29049" xr:uid="{00000000-0005-0000-0000-00001A340000}"/>
    <cellStyle name="Normal 14 2 2 4 3" xfId="17569" xr:uid="{00000000-0005-0000-0000-00001B340000}"/>
    <cellStyle name="Normal 14 2 2 4 3 2" xfId="40212" xr:uid="{00000000-0005-0000-0000-00001C340000}"/>
    <cellStyle name="Normal 14 2 2 4 4" xfId="10129" xr:uid="{00000000-0005-0000-0000-00001D340000}"/>
    <cellStyle name="Normal 14 2 2 4 4 2" xfId="32772" xr:uid="{00000000-0005-0000-0000-00001E340000}"/>
    <cellStyle name="Normal 14 2 2 4 5" xfId="25331" xr:uid="{00000000-0005-0000-0000-00001F340000}"/>
    <cellStyle name="Normal 14 2 2 5" xfId="4556" xr:uid="{00000000-0005-0000-0000-000020340000}"/>
    <cellStyle name="Normal 14 2 2 5 2" xfId="19440" xr:uid="{00000000-0005-0000-0000-000021340000}"/>
    <cellStyle name="Normal 14 2 2 5 2 2" xfId="42083" xr:uid="{00000000-0005-0000-0000-000022340000}"/>
    <cellStyle name="Normal 14 2 2 5 3" xfId="12000" xr:uid="{00000000-0005-0000-0000-000023340000}"/>
    <cellStyle name="Normal 14 2 2 5 3 2" xfId="34643" xr:uid="{00000000-0005-0000-0000-000024340000}"/>
    <cellStyle name="Normal 14 2 2 5 4" xfId="27202" xr:uid="{00000000-0005-0000-0000-000025340000}"/>
    <cellStyle name="Normal 14 2 2 6" xfId="15722" xr:uid="{00000000-0005-0000-0000-000026340000}"/>
    <cellStyle name="Normal 14 2 2 6 2" xfId="38365" xr:uid="{00000000-0005-0000-0000-000027340000}"/>
    <cellStyle name="Normal 14 2 2 7" xfId="8282" xr:uid="{00000000-0005-0000-0000-000028340000}"/>
    <cellStyle name="Normal 14 2 2 7 2" xfId="30925" xr:uid="{00000000-0005-0000-0000-000029340000}"/>
    <cellStyle name="Normal 14 2 2 8" xfId="23484" xr:uid="{00000000-0005-0000-0000-00002A340000}"/>
    <cellStyle name="Normal 14 2 3" xfId="1080" xr:uid="{00000000-0005-0000-0000-00002B340000}"/>
    <cellStyle name="Normal 14 2 3 2" xfId="2008" xr:uid="{00000000-0005-0000-0000-00002C340000}"/>
    <cellStyle name="Normal 14 2 3 2 2" xfId="3858" xr:uid="{00000000-0005-0000-0000-00002D340000}"/>
    <cellStyle name="Normal 14 2 3 2 2 2" xfId="7579" xr:uid="{00000000-0005-0000-0000-00002E340000}"/>
    <cellStyle name="Normal 14 2 3 2 2 2 2" xfId="22463" xr:uid="{00000000-0005-0000-0000-00002F340000}"/>
    <cellStyle name="Normal 14 2 3 2 2 2 2 2" xfId="45106" xr:uid="{00000000-0005-0000-0000-000030340000}"/>
    <cellStyle name="Normal 14 2 3 2 2 2 3" xfId="15023" xr:uid="{00000000-0005-0000-0000-000031340000}"/>
    <cellStyle name="Normal 14 2 3 2 2 2 3 2" xfId="37666" xr:uid="{00000000-0005-0000-0000-000032340000}"/>
    <cellStyle name="Normal 14 2 3 2 2 2 4" xfId="30225" xr:uid="{00000000-0005-0000-0000-000033340000}"/>
    <cellStyle name="Normal 14 2 3 2 2 3" xfId="18745" xr:uid="{00000000-0005-0000-0000-000034340000}"/>
    <cellStyle name="Normal 14 2 3 2 2 3 2" xfId="41388" xr:uid="{00000000-0005-0000-0000-000035340000}"/>
    <cellStyle name="Normal 14 2 3 2 2 4" xfId="11305" xr:uid="{00000000-0005-0000-0000-000036340000}"/>
    <cellStyle name="Normal 14 2 3 2 2 4 2" xfId="33948" xr:uid="{00000000-0005-0000-0000-000037340000}"/>
    <cellStyle name="Normal 14 2 3 2 2 5" xfId="26507" xr:uid="{00000000-0005-0000-0000-000038340000}"/>
    <cellStyle name="Normal 14 2 3 2 3" xfId="5732" xr:uid="{00000000-0005-0000-0000-000039340000}"/>
    <cellStyle name="Normal 14 2 3 2 3 2" xfId="20616" xr:uid="{00000000-0005-0000-0000-00003A340000}"/>
    <cellStyle name="Normal 14 2 3 2 3 2 2" xfId="43259" xr:uid="{00000000-0005-0000-0000-00003B340000}"/>
    <cellStyle name="Normal 14 2 3 2 3 3" xfId="13176" xr:uid="{00000000-0005-0000-0000-00003C340000}"/>
    <cellStyle name="Normal 14 2 3 2 3 3 2" xfId="35819" xr:uid="{00000000-0005-0000-0000-00003D340000}"/>
    <cellStyle name="Normal 14 2 3 2 3 4" xfId="28378" xr:uid="{00000000-0005-0000-0000-00003E340000}"/>
    <cellStyle name="Normal 14 2 3 2 4" xfId="16898" xr:uid="{00000000-0005-0000-0000-00003F340000}"/>
    <cellStyle name="Normal 14 2 3 2 4 2" xfId="39541" xr:uid="{00000000-0005-0000-0000-000040340000}"/>
    <cellStyle name="Normal 14 2 3 2 5" xfId="9458" xr:uid="{00000000-0005-0000-0000-000041340000}"/>
    <cellStyle name="Normal 14 2 3 2 5 2" xfId="32101" xr:uid="{00000000-0005-0000-0000-000042340000}"/>
    <cellStyle name="Normal 14 2 3 2 6" xfId="24660" xr:uid="{00000000-0005-0000-0000-000043340000}"/>
    <cellStyle name="Normal 14 2 3 3" xfId="2933" xr:uid="{00000000-0005-0000-0000-000044340000}"/>
    <cellStyle name="Normal 14 2 3 3 2" xfId="6654" xr:uid="{00000000-0005-0000-0000-000045340000}"/>
    <cellStyle name="Normal 14 2 3 3 2 2" xfId="21538" xr:uid="{00000000-0005-0000-0000-000046340000}"/>
    <cellStyle name="Normal 14 2 3 3 2 2 2" xfId="44181" xr:uid="{00000000-0005-0000-0000-000047340000}"/>
    <cellStyle name="Normal 14 2 3 3 2 3" xfId="14098" xr:uid="{00000000-0005-0000-0000-000048340000}"/>
    <cellStyle name="Normal 14 2 3 3 2 3 2" xfId="36741" xr:uid="{00000000-0005-0000-0000-000049340000}"/>
    <cellStyle name="Normal 14 2 3 3 2 4" xfId="29300" xr:uid="{00000000-0005-0000-0000-00004A340000}"/>
    <cellStyle name="Normal 14 2 3 3 3" xfId="17820" xr:uid="{00000000-0005-0000-0000-00004B340000}"/>
    <cellStyle name="Normal 14 2 3 3 3 2" xfId="40463" xr:uid="{00000000-0005-0000-0000-00004C340000}"/>
    <cellStyle name="Normal 14 2 3 3 4" xfId="10380" xr:uid="{00000000-0005-0000-0000-00004D340000}"/>
    <cellStyle name="Normal 14 2 3 3 4 2" xfId="33023" xr:uid="{00000000-0005-0000-0000-00004E340000}"/>
    <cellStyle name="Normal 14 2 3 3 5" xfId="25582" xr:uid="{00000000-0005-0000-0000-00004F340000}"/>
    <cellStyle name="Normal 14 2 3 4" xfId="4807" xr:uid="{00000000-0005-0000-0000-000050340000}"/>
    <cellStyle name="Normal 14 2 3 4 2" xfId="19691" xr:uid="{00000000-0005-0000-0000-000051340000}"/>
    <cellStyle name="Normal 14 2 3 4 2 2" xfId="42334" xr:uid="{00000000-0005-0000-0000-000052340000}"/>
    <cellStyle name="Normal 14 2 3 4 3" xfId="12251" xr:uid="{00000000-0005-0000-0000-000053340000}"/>
    <cellStyle name="Normal 14 2 3 4 3 2" xfId="34894" xr:uid="{00000000-0005-0000-0000-000054340000}"/>
    <cellStyle name="Normal 14 2 3 4 4" xfId="27453" xr:uid="{00000000-0005-0000-0000-000055340000}"/>
    <cellStyle name="Normal 14 2 3 5" xfId="15973" xr:uid="{00000000-0005-0000-0000-000056340000}"/>
    <cellStyle name="Normal 14 2 3 5 2" xfId="38616" xr:uid="{00000000-0005-0000-0000-000057340000}"/>
    <cellStyle name="Normal 14 2 3 6" xfId="8533" xr:uid="{00000000-0005-0000-0000-000058340000}"/>
    <cellStyle name="Normal 14 2 3 6 2" xfId="31176" xr:uid="{00000000-0005-0000-0000-000059340000}"/>
    <cellStyle name="Normal 14 2 3 7" xfId="23735" xr:uid="{00000000-0005-0000-0000-00005A340000}"/>
    <cellStyle name="Normal 14 2 4" xfId="1546" xr:uid="{00000000-0005-0000-0000-00005B340000}"/>
    <cellStyle name="Normal 14 2 4 2" xfId="3396" xr:uid="{00000000-0005-0000-0000-00005C340000}"/>
    <cellStyle name="Normal 14 2 4 2 2" xfId="7117" xr:uid="{00000000-0005-0000-0000-00005D340000}"/>
    <cellStyle name="Normal 14 2 4 2 2 2" xfId="22001" xr:uid="{00000000-0005-0000-0000-00005E340000}"/>
    <cellStyle name="Normal 14 2 4 2 2 2 2" xfId="44644" xr:uid="{00000000-0005-0000-0000-00005F340000}"/>
    <cellStyle name="Normal 14 2 4 2 2 3" xfId="14561" xr:uid="{00000000-0005-0000-0000-000060340000}"/>
    <cellStyle name="Normal 14 2 4 2 2 3 2" xfId="37204" xr:uid="{00000000-0005-0000-0000-000061340000}"/>
    <cellStyle name="Normal 14 2 4 2 2 4" xfId="29763" xr:uid="{00000000-0005-0000-0000-000062340000}"/>
    <cellStyle name="Normal 14 2 4 2 3" xfId="18283" xr:uid="{00000000-0005-0000-0000-000063340000}"/>
    <cellStyle name="Normal 14 2 4 2 3 2" xfId="40926" xr:uid="{00000000-0005-0000-0000-000064340000}"/>
    <cellStyle name="Normal 14 2 4 2 4" xfId="10843" xr:uid="{00000000-0005-0000-0000-000065340000}"/>
    <cellStyle name="Normal 14 2 4 2 4 2" xfId="33486" xr:uid="{00000000-0005-0000-0000-000066340000}"/>
    <cellStyle name="Normal 14 2 4 2 5" xfId="26045" xr:uid="{00000000-0005-0000-0000-000067340000}"/>
    <cellStyle name="Normal 14 2 4 3" xfId="5270" xr:uid="{00000000-0005-0000-0000-000068340000}"/>
    <cellStyle name="Normal 14 2 4 3 2" xfId="20154" xr:uid="{00000000-0005-0000-0000-000069340000}"/>
    <cellStyle name="Normal 14 2 4 3 2 2" xfId="42797" xr:uid="{00000000-0005-0000-0000-00006A340000}"/>
    <cellStyle name="Normal 14 2 4 3 3" xfId="12714" xr:uid="{00000000-0005-0000-0000-00006B340000}"/>
    <cellStyle name="Normal 14 2 4 3 3 2" xfId="35357" xr:uid="{00000000-0005-0000-0000-00006C340000}"/>
    <cellStyle name="Normal 14 2 4 3 4" xfId="27916" xr:uid="{00000000-0005-0000-0000-00006D340000}"/>
    <cellStyle name="Normal 14 2 4 4" xfId="16436" xr:uid="{00000000-0005-0000-0000-00006E340000}"/>
    <cellStyle name="Normal 14 2 4 4 2" xfId="39079" xr:uid="{00000000-0005-0000-0000-00006F340000}"/>
    <cellStyle name="Normal 14 2 4 5" xfId="8996" xr:uid="{00000000-0005-0000-0000-000070340000}"/>
    <cellStyle name="Normal 14 2 4 5 2" xfId="31639" xr:uid="{00000000-0005-0000-0000-000071340000}"/>
    <cellStyle name="Normal 14 2 4 6" xfId="24198" xr:uid="{00000000-0005-0000-0000-000072340000}"/>
    <cellStyle name="Normal 14 2 5" xfId="2471" xr:uid="{00000000-0005-0000-0000-000073340000}"/>
    <cellStyle name="Normal 14 2 5 2" xfId="6192" xr:uid="{00000000-0005-0000-0000-000074340000}"/>
    <cellStyle name="Normal 14 2 5 2 2" xfId="21076" xr:uid="{00000000-0005-0000-0000-000075340000}"/>
    <cellStyle name="Normal 14 2 5 2 2 2" xfId="43719" xr:uid="{00000000-0005-0000-0000-000076340000}"/>
    <cellStyle name="Normal 14 2 5 2 3" xfId="13636" xr:uid="{00000000-0005-0000-0000-000077340000}"/>
    <cellStyle name="Normal 14 2 5 2 3 2" xfId="36279" xr:uid="{00000000-0005-0000-0000-000078340000}"/>
    <cellStyle name="Normal 14 2 5 2 4" xfId="28838" xr:uid="{00000000-0005-0000-0000-000079340000}"/>
    <cellStyle name="Normal 14 2 5 3" xfId="17358" xr:uid="{00000000-0005-0000-0000-00007A340000}"/>
    <cellStyle name="Normal 14 2 5 3 2" xfId="40001" xr:uid="{00000000-0005-0000-0000-00007B340000}"/>
    <cellStyle name="Normal 14 2 5 4" xfId="9918" xr:uid="{00000000-0005-0000-0000-00007C340000}"/>
    <cellStyle name="Normal 14 2 5 4 2" xfId="32561" xr:uid="{00000000-0005-0000-0000-00007D340000}"/>
    <cellStyle name="Normal 14 2 5 5" xfId="25120" xr:uid="{00000000-0005-0000-0000-00007E340000}"/>
    <cellStyle name="Normal 14 2 6" xfId="4345" xr:uid="{00000000-0005-0000-0000-00007F340000}"/>
    <cellStyle name="Normal 14 2 6 2" xfId="19229" xr:uid="{00000000-0005-0000-0000-000080340000}"/>
    <cellStyle name="Normal 14 2 6 2 2" xfId="41872" xr:uid="{00000000-0005-0000-0000-000081340000}"/>
    <cellStyle name="Normal 14 2 6 3" xfId="11789" xr:uid="{00000000-0005-0000-0000-000082340000}"/>
    <cellStyle name="Normal 14 2 6 3 2" xfId="34432" xr:uid="{00000000-0005-0000-0000-000083340000}"/>
    <cellStyle name="Normal 14 2 6 4" xfId="26991" xr:uid="{00000000-0005-0000-0000-000084340000}"/>
    <cellStyle name="Normal 14 2 7" xfId="15511" xr:uid="{00000000-0005-0000-0000-000085340000}"/>
    <cellStyle name="Normal 14 2 7 2" xfId="38154" xr:uid="{00000000-0005-0000-0000-000086340000}"/>
    <cellStyle name="Normal 14 2 8" xfId="8071" xr:uid="{00000000-0005-0000-0000-000087340000}"/>
    <cellStyle name="Normal 14 2 8 2" xfId="30714" xr:uid="{00000000-0005-0000-0000-000088340000}"/>
    <cellStyle name="Normal 14 2 9" xfId="23274" xr:uid="{00000000-0005-0000-0000-000089340000}"/>
    <cellStyle name="Normal 14 3" xfId="721" xr:uid="{00000000-0005-0000-0000-00008A340000}"/>
    <cellStyle name="Normal 14 3 2" xfId="1186" xr:uid="{00000000-0005-0000-0000-00008B340000}"/>
    <cellStyle name="Normal 14 3 2 2" xfId="2114" xr:uid="{00000000-0005-0000-0000-00008C340000}"/>
    <cellStyle name="Normal 14 3 2 2 2" xfId="3964" xr:uid="{00000000-0005-0000-0000-00008D340000}"/>
    <cellStyle name="Normal 14 3 2 2 2 2" xfId="7685" xr:uid="{00000000-0005-0000-0000-00008E340000}"/>
    <cellStyle name="Normal 14 3 2 2 2 2 2" xfId="22569" xr:uid="{00000000-0005-0000-0000-00008F340000}"/>
    <cellStyle name="Normal 14 3 2 2 2 2 2 2" xfId="45212" xr:uid="{00000000-0005-0000-0000-000090340000}"/>
    <cellStyle name="Normal 14 3 2 2 2 2 3" xfId="15129" xr:uid="{00000000-0005-0000-0000-000091340000}"/>
    <cellStyle name="Normal 14 3 2 2 2 2 3 2" xfId="37772" xr:uid="{00000000-0005-0000-0000-000092340000}"/>
    <cellStyle name="Normal 14 3 2 2 2 2 4" xfId="30331" xr:uid="{00000000-0005-0000-0000-000093340000}"/>
    <cellStyle name="Normal 14 3 2 2 2 3" xfId="18851" xr:uid="{00000000-0005-0000-0000-000094340000}"/>
    <cellStyle name="Normal 14 3 2 2 2 3 2" xfId="41494" xr:uid="{00000000-0005-0000-0000-000095340000}"/>
    <cellStyle name="Normal 14 3 2 2 2 4" xfId="11411" xr:uid="{00000000-0005-0000-0000-000096340000}"/>
    <cellStyle name="Normal 14 3 2 2 2 4 2" xfId="34054" xr:uid="{00000000-0005-0000-0000-000097340000}"/>
    <cellStyle name="Normal 14 3 2 2 2 5" xfId="26613" xr:uid="{00000000-0005-0000-0000-000098340000}"/>
    <cellStyle name="Normal 14 3 2 2 3" xfId="5838" xr:uid="{00000000-0005-0000-0000-000099340000}"/>
    <cellStyle name="Normal 14 3 2 2 3 2" xfId="20722" xr:uid="{00000000-0005-0000-0000-00009A340000}"/>
    <cellStyle name="Normal 14 3 2 2 3 2 2" xfId="43365" xr:uid="{00000000-0005-0000-0000-00009B340000}"/>
    <cellStyle name="Normal 14 3 2 2 3 3" xfId="13282" xr:uid="{00000000-0005-0000-0000-00009C340000}"/>
    <cellStyle name="Normal 14 3 2 2 3 3 2" xfId="35925" xr:uid="{00000000-0005-0000-0000-00009D340000}"/>
    <cellStyle name="Normal 14 3 2 2 3 4" xfId="28484" xr:uid="{00000000-0005-0000-0000-00009E340000}"/>
    <cellStyle name="Normal 14 3 2 2 4" xfId="17004" xr:uid="{00000000-0005-0000-0000-00009F340000}"/>
    <cellStyle name="Normal 14 3 2 2 4 2" xfId="39647" xr:uid="{00000000-0005-0000-0000-0000A0340000}"/>
    <cellStyle name="Normal 14 3 2 2 5" xfId="9564" xr:uid="{00000000-0005-0000-0000-0000A1340000}"/>
    <cellStyle name="Normal 14 3 2 2 5 2" xfId="32207" xr:uid="{00000000-0005-0000-0000-0000A2340000}"/>
    <cellStyle name="Normal 14 3 2 2 6" xfId="24766" xr:uid="{00000000-0005-0000-0000-0000A3340000}"/>
    <cellStyle name="Normal 14 3 2 3" xfId="3039" xr:uid="{00000000-0005-0000-0000-0000A4340000}"/>
    <cellStyle name="Normal 14 3 2 3 2" xfId="6760" xr:uid="{00000000-0005-0000-0000-0000A5340000}"/>
    <cellStyle name="Normal 14 3 2 3 2 2" xfId="21644" xr:uid="{00000000-0005-0000-0000-0000A6340000}"/>
    <cellStyle name="Normal 14 3 2 3 2 2 2" xfId="44287" xr:uid="{00000000-0005-0000-0000-0000A7340000}"/>
    <cellStyle name="Normal 14 3 2 3 2 3" xfId="14204" xr:uid="{00000000-0005-0000-0000-0000A8340000}"/>
    <cellStyle name="Normal 14 3 2 3 2 3 2" xfId="36847" xr:uid="{00000000-0005-0000-0000-0000A9340000}"/>
    <cellStyle name="Normal 14 3 2 3 2 4" xfId="29406" xr:uid="{00000000-0005-0000-0000-0000AA340000}"/>
    <cellStyle name="Normal 14 3 2 3 3" xfId="17926" xr:uid="{00000000-0005-0000-0000-0000AB340000}"/>
    <cellStyle name="Normal 14 3 2 3 3 2" xfId="40569" xr:uid="{00000000-0005-0000-0000-0000AC340000}"/>
    <cellStyle name="Normal 14 3 2 3 4" xfId="10486" xr:uid="{00000000-0005-0000-0000-0000AD340000}"/>
    <cellStyle name="Normal 14 3 2 3 4 2" xfId="33129" xr:uid="{00000000-0005-0000-0000-0000AE340000}"/>
    <cellStyle name="Normal 14 3 2 3 5" xfId="25688" xr:uid="{00000000-0005-0000-0000-0000AF340000}"/>
    <cellStyle name="Normal 14 3 2 4" xfId="4913" xr:uid="{00000000-0005-0000-0000-0000B0340000}"/>
    <cellStyle name="Normal 14 3 2 4 2" xfId="19797" xr:uid="{00000000-0005-0000-0000-0000B1340000}"/>
    <cellStyle name="Normal 14 3 2 4 2 2" xfId="42440" xr:uid="{00000000-0005-0000-0000-0000B2340000}"/>
    <cellStyle name="Normal 14 3 2 4 3" xfId="12357" xr:uid="{00000000-0005-0000-0000-0000B3340000}"/>
    <cellStyle name="Normal 14 3 2 4 3 2" xfId="35000" xr:uid="{00000000-0005-0000-0000-0000B4340000}"/>
    <cellStyle name="Normal 14 3 2 4 4" xfId="27559" xr:uid="{00000000-0005-0000-0000-0000B5340000}"/>
    <cellStyle name="Normal 14 3 2 5" xfId="16079" xr:uid="{00000000-0005-0000-0000-0000B6340000}"/>
    <cellStyle name="Normal 14 3 2 5 2" xfId="38722" xr:uid="{00000000-0005-0000-0000-0000B7340000}"/>
    <cellStyle name="Normal 14 3 2 6" xfId="8639" xr:uid="{00000000-0005-0000-0000-0000B8340000}"/>
    <cellStyle name="Normal 14 3 2 6 2" xfId="31282" xr:uid="{00000000-0005-0000-0000-0000B9340000}"/>
    <cellStyle name="Normal 14 3 2 7" xfId="23841" xr:uid="{00000000-0005-0000-0000-0000BA340000}"/>
    <cellStyle name="Normal 14 3 3" xfId="1652" xr:uid="{00000000-0005-0000-0000-0000BB340000}"/>
    <cellStyle name="Normal 14 3 3 2" xfId="3502" xr:uid="{00000000-0005-0000-0000-0000BC340000}"/>
    <cellStyle name="Normal 14 3 3 2 2" xfId="7223" xr:uid="{00000000-0005-0000-0000-0000BD340000}"/>
    <cellStyle name="Normal 14 3 3 2 2 2" xfId="22107" xr:uid="{00000000-0005-0000-0000-0000BE340000}"/>
    <cellStyle name="Normal 14 3 3 2 2 2 2" xfId="44750" xr:uid="{00000000-0005-0000-0000-0000BF340000}"/>
    <cellStyle name="Normal 14 3 3 2 2 3" xfId="14667" xr:uid="{00000000-0005-0000-0000-0000C0340000}"/>
    <cellStyle name="Normal 14 3 3 2 2 3 2" xfId="37310" xr:uid="{00000000-0005-0000-0000-0000C1340000}"/>
    <cellStyle name="Normal 14 3 3 2 2 4" xfId="29869" xr:uid="{00000000-0005-0000-0000-0000C2340000}"/>
    <cellStyle name="Normal 14 3 3 2 3" xfId="18389" xr:uid="{00000000-0005-0000-0000-0000C3340000}"/>
    <cellStyle name="Normal 14 3 3 2 3 2" xfId="41032" xr:uid="{00000000-0005-0000-0000-0000C4340000}"/>
    <cellStyle name="Normal 14 3 3 2 4" xfId="10949" xr:uid="{00000000-0005-0000-0000-0000C5340000}"/>
    <cellStyle name="Normal 14 3 3 2 4 2" xfId="33592" xr:uid="{00000000-0005-0000-0000-0000C6340000}"/>
    <cellStyle name="Normal 14 3 3 2 5" xfId="26151" xr:uid="{00000000-0005-0000-0000-0000C7340000}"/>
    <cellStyle name="Normal 14 3 3 3" xfId="5376" xr:uid="{00000000-0005-0000-0000-0000C8340000}"/>
    <cellStyle name="Normal 14 3 3 3 2" xfId="20260" xr:uid="{00000000-0005-0000-0000-0000C9340000}"/>
    <cellStyle name="Normal 14 3 3 3 2 2" xfId="42903" xr:uid="{00000000-0005-0000-0000-0000CA340000}"/>
    <cellStyle name="Normal 14 3 3 3 3" xfId="12820" xr:uid="{00000000-0005-0000-0000-0000CB340000}"/>
    <cellStyle name="Normal 14 3 3 3 3 2" xfId="35463" xr:uid="{00000000-0005-0000-0000-0000CC340000}"/>
    <cellStyle name="Normal 14 3 3 3 4" xfId="28022" xr:uid="{00000000-0005-0000-0000-0000CD340000}"/>
    <cellStyle name="Normal 14 3 3 4" xfId="16542" xr:uid="{00000000-0005-0000-0000-0000CE340000}"/>
    <cellStyle name="Normal 14 3 3 4 2" xfId="39185" xr:uid="{00000000-0005-0000-0000-0000CF340000}"/>
    <cellStyle name="Normal 14 3 3 5" xfId="9102" xr:uid="{00000000-0005-0000-0000-0000D0340000}"/>
    <cellStyle name="Normal 14 3 3 5 2" xfId="31745" xr:uid="{00000000-0005-0000-0000-0000D1340000}"/>
    <cellStyle name="Normal 14 3 3 6" xfId="24304" xr:uid="{00000000-0005-0000-0000-0000D2340000}"/>
    <cellStyle name="Normal 14 3 4" xfId="2577" xr:uid="{00000000-0005-0000-0000-0000D3340000}"/>
    <cellStyle name="Normal 14 3 4 2" xfId="6298" xr:uid="{00000000-0005-0000-0000-0000D4340000}"/>
    <cellStyle name="Normal 14 3 4 2 2" xfId="21182" xr:uid="{00000000-0005-0000-0000-0000D5340000}"/>
    <cellStyle name="Normal 14 3 4 2 2 2" xfId="43825" xr:uid="{00000000-0005-0000-0000-0000D6340000}"/>
    <cellStyle name="Normal 14 3 4 2 3" xfId="13742" xr:uid="{00000000-0005-0000-0000-0000D7340000}"/>
    <cellStyle name="Normal 14 3 4 2 3 2" xfId="36385" xr:uid="{00000000-0005-0000-0000-0000D8340000}"/>
    <cellStyle name="Normal 14 3 4 2 4" xfId="28944" xr:uid="{00000000-0005-0000-0000-0000D9340000}"/>
    <cellStyle name="Normal 14 3 4 3" xfId="17464" xr:uid="{00000000-0005-0000-0000-0000DA340000}"/>
    <cellStyle name="Normal 14 3 4 3 2" xfId="40107" xr:uid="{00000000-0005-0000-0000-0000DB340000}"/>
    <cellStyle name="Normal 14 3 4 4" xfId="10024" xr:uid="{00000000-0005-0000-0000-0000DC340000}"/>
    <cellStyle name="Normal 14 3 4 4 2" xfId="32667" xr:uid="{00000000-0005-0000-0000-0000DD340000}"/>
    <cellStyle name="Normal 14 3 4 5" xfId="25226" xr:uid="{00000000-0005-0000-0000-0000DE340000}"/>
    <cellStyle name="Normal 14 3 5" xfId="4451" xr:uid="{00000000-0005-0000-0000-0000DF340000}"/>
    <cellStyle name="Normal 14 3 5 2" xfId="19335" xr:uid="{00000000-0005-0000-0000-0000E0340000}"/>
    <cellStyle name="Normal 14 3 5 2 2" xfId="41978" xr:uid="{00000000-0005-0000-0000-0000E1340000}"/>
    <cellStyle name="Normal 14 3 5 3" xfId="11895" xr:uid="{00000000-0005-0000-0000-0000E2340000}"/>
    <cellStyle name="Normal 14 3 5 3 2" xfId="34538" xr:uid="{00000000-0005-0000-0000-0000E3340000}"/>
    <cellStyle name="Normal 14 3 5 4" xfId="27097" xr:uid="{00000000-0005-0000-0000-0000E4340000}"/>
    <cellStyle name="Normal 14 3 6" xfId="15617" xr:uid="{00000000-0005-0000-0000-0000E5340000}"/>
    <cellStyle name="Normal 14 3 6 2" xfId="38260" xr:uid="{00000000-0005-0000-0000-0000E6340000}"/>
    <cellStyle name="Normal 14 3 7" xfId="8177" xr:uid="{00000000-0005-0000-0000-0000E7340000}"/>
    <cellStyle name="Normal 14 3 7 2" xfId="30820" xr:uid="{00000000-0005-0000-0000-0000E8340000}"/>
    <cellStyle name="Normal 14 3 8" xfId="23379" xr:uid="{00000000-0005-0000-0000-0000E9340000}"/>
    <cellStyle name="Normal 14 4" xfId="975" xr:uid="{00000000-0005-0000-0000-0000EA340000}"/>
    <cellStyle name="Normal 14 4 2" xfId="1903" xr:uid="{00000000-0005-0000-0000-0000EB340000}"/>
    <cellStyle name="Normal 14 4 2 2" xfId="3753" xr:uid="{00000000-0005-0000-0000-0000EC340000}"/>
    <cellStyle name="Normal 14 4 2 2 2" xfId="7474" xr:uid="{00000000-0005-0000-0000-0000ED340000}"/>
    <cellStyle name="Normal 14 4 2 2 2 2" xfId="22358" xr:uid="{00000000-0005-0000-0000-0000EE340000}"/>
    <cellStyle name="Normal 14 4 2 2 2 2 2" xfId="45001" xr:uid="{00000000-0005-0000-0000-0000EF340000}"/>
    <cellStyle name="Normal 14 4 2 2 2 3" xfId="14918" xr:uid="{00000000-0005-0000-0000-0000F0340000}"/>
    <cellStyle name="Normal 14 4 2 2 2 3 2" xfId="37561" xr:uid="{00000000-0005-0000-0000-0000F1340000}"/>
    <cellStyle name="Normal 14 4 2 2 2 4" xfId="30120" xr:uid="{00000000-0005-0000-0000-0000F2340000}"/>
    <cellStyle name="Normal 14 4 2 2 3" xfId="18640" xr:uid="{00000000-0005-0000-0000-0000F3340000}"/>
    <cellStyle name="Normal 14 4 2 2 3 2" xfId="41283" xr:uid="{00000000-0005-0000-0000-0000F4340000}"/>
    <cellStyle name="Normal 14 4 2 2 4" xfId="11200" xr:uid="{00000000-0005-0000-0000-0000F5340000}"/>
    <cellStyle name="Normal 14 4 2 2 4 2" xfId="33843" xr:uid="{00000000-0005-0000-0000-0000F6340000}"/>
    <cellStyle name="Normal 14 4 2 2 5" xfId="26402" xr:uid="{00000000-0005-0000-0000-0000F7340000}"/>
    <cellStyle name="Normal 14 4 2 3" xfId="5627" xr:uid="{00000000-0005-0000-0000-0000F8340000}"/>
    <cellStyle name="Normal 14 4 2 3 2" xfId="20511" xr:uid="{00000000-0005-0000-0000-0000F9340000}"/>
    <cellStyle name="Normal 14 4 2 3 2 2" xfId="43154" xr:uid="{00000000-0005-0000-0000-0000FA340000}"/>
    <cellStyle name="Normal 14 4 2 3 3" xfId="13071" xr:uid="{00000000-0005-0000-0000-0000FB340000}"/>
    <cellStyle name="Normal 14 4 2 3 3 2" xfId="35714" xr:uid="{00000000-0005-0000-0000-0000FC340000}"/>
    <cellStyle name="Normal 14 4 2 3 4" xfId="28273" xr:uid="{00000000-0005-0000-0000-0000FD340000}"/>
    <cellStyle name="Normal 14 4 2 4" xfId="16793" xr:uid="{00000000-0005-0000-0000-0000FE340000}"/>
    <cellStyle name="Normal 14 4 2 4 2" xfId="39436" xr:uid="{00000000-0005-0000-0000-0000FF340000}"/>
    <cellStyle name="Normal 14 4 2 5" xfId="9353" xr:uid="{00000000-0005-0000-0000-000000350000}"/>
    <cellStyle name="Normal 14 4 2 5 2" xfId="31996" xr:uid="{00000000-0005-0000-0000-000001350000}"/>
    <cellStyle name="Normal 14 4 2 6" xfId="24555" xr:uid="{00000000-0005-0000-0000-000002350000}"/>
    <cellStyle name="Normal 14 4 3" xfId="2828" xr:uid="{00000000-0005-0000-0000-000003350000}"/>
    <cellStyle name="Normal 14 4 3 2" xfId="6549" xr:uid="{00000000-0005-0000-0000-000004350000}"/>
    <cellStyle name="Normal 14 4 3 2 2" xfId="21433" xr:uid="{00000000-0005-0000-0000-000005350000}"/>
    <cellStyle name="Normal 14 4 3 2 2 2" xfId="44076" xr:uid="{00000000-0005-0000-0000-000006350000}"/>
    <cellStyle name="Normal 14 4 3 2 3" xfId="13993" xr:uid="{00000000-0005-0000-0000-000007350000}"/>
    <cellStyle name="Normal 14 4 3 2 3 2" xfId="36636" xr:uid="{00000000-0005-0000-0000-000008350000}"/>
    <cellStyle name="Normal 14 4 3 2 4" xfId="29195" xr:uid="{00000000-0005-0000-0000-000009350000}"/>
    <cellStyle name="Normal 14 4 3 3" xfId="17715" xr:uid="{00000000-0005-0000-0000-00000A350000}"/>
    <cellStyle name="Normal 14 4 3 3 2" xfId="40358" xr:uid="{00000000-0005-0000-0000-00000B350000}"/>
    <cellStyle name="Normal 14 4 3 4" xfId="10275" xr:uid="{00000000-0005-0000-0000-00000C350000}"/>
    <cellStyle name="Normal 14 4 3 4 2" xfId="32918" xr:uid="{00000000-0005-0000-0000-00000D350000}"/>
    <cellStyle name="Normal 14 4 3 5" xfId="25477" xr:uid="{00000000-0005-0000-0000-00000E350000}"/>
    <cellStyle name="Normal 14 4 4" xfId="4702" xr:uid="{00000000-0005-0000-0000-00000F350000}"/>
    <cellStyle name="Normal 14 4 4 2" xfId="19586" xr:uid="{00000000-0005-0000-0000-000010350000}"/>
    <cellStyle name="Normal 14 4 4 2 2" xfId="42229" xr:uid="{00000000-0005-0000-0000-000011350000}"/>
    <cellStyle name="Normal 14 4 4 3" xfId="12146" xr:uid="{00000000-0005-0000-0000-000012350000}"/>
    <cellStyle name="Normal 14 4 4 3 2" xfId="34789" xr:uid="{00000000-0005-0000-0000-000013350000}"/>
    <cellStyle name="Normal 14 4 4 4" xfId="27348" xr:uid="{00000000-0005-0000-0000-000014350000}"/>
    <cellStyle name="Normal 14 4 5" xfId="15868" xr:uid="{00000000-0005-0000-0000-000015350000}"/>
    <cellStyle name="Normal 14 4 5 2" xfId="38511" xr:uid="{00000000-0005-0000-0000-000016350000}"/>
    <cellStyle name="Normal 14 4 6" xfId="8428" xr:uid="{00000000-0005-0000-0000-000017350000}"/>
    <cellStyle name="Normal 14 4 6 2" xfId="31071" xr:uid="{00000000-0005-0000-0000-000018350000}"/>
    <cellStyle name="Normal 14 4 7" xfId="23630" xr:uid="{00000000-0005-0000-0000-000019350000}"/>
    <cellStyle name="Normal 14 5" xfId="1441" xr:uid="{00000000-0005-0000-0000-00001A350000}"/>
    <cellStyle name="Normal 14 5 2" xfId="3291" xr:uid="{00000000-0005-0000-0000-00001B350000}"/>
    <cellStyle name="Normal 14 5 2 2" xfId="7012" xr:uid="{00000000-0005-0000-0000-00001C350000}"/>
    <cellStyle name="Normal 14 5 2 2 2" xfId="21896" xr:uid="{00000000-0005-0000-0000-00001D350000}"/>
    <cellStyle name="Normal 14 5 2 2 2 2" xfId="44539" xr:uid="{00000000-0005-0000-0000-00001E350000}"/>
    <cellStyle name="Normal 14 5 2 2 3" xfId="14456" xr:uid="{00000000-0005-0000-0000-00001F350000}"/>
    <cellStyle name="Normal 14 5 2 2 3 2" xfId="37099" xr:uid="{00000000-0005-0000-0000-000020350000}"/>
    <cellStyle name="Normal 14 5 2 2 4" xfId="29658" xr:uid="{00000000-0005-0000-0000-000021350000}"/>
    <cellStyle name="Normal 14 5 2 3" xfId="18178" xr:uid="{00000000-0005-0000-0000-000022350000}"/>
    <cellStyle name="Normal 14 5 2 3 2" xfId="40821" xr:uid="{00000000-0005-0000-0000-000023350000}"/>
    <cellStyle name="Normal 14 5 2 4" xfId="10738" xr:uid="{00000000-0005-0000-0000-000024350000}"/>
    <cellStyle name="Normal 14 5 2 4 2" xfId="33381" xr:uid="{00000000-0005-0000-0000-000025350000}"/>
    <cellStyle name="Normal 14 5 2 5" xfId="25940" xr:uid="{00000000-0005-0000-0000-000026350000}"/>
    <cellStyle name="Normal 14 5 3" xfId="5165" xr:uid="{00000000-0005-0000-0000-000027350000}"/>
    <cellStyle name="Normal 14 5 3 2" xfId="20049" xr:uid="{00000000-0005-0000-0000-000028350000}"/>
    <cellStyle name="Normal 14 5 3 2 2" xfId="42692" xr:uid="{00000000-0005-0000-0000-000029350000}"/>
    <cellStyle name="Normal 14 5 3 3" xfId="12609" xr:uid="{00000000-0005-0000-0000-00002A350000}"/>
    <cellStyle name="Normal 14 5 3 3 2" xfId="35252" xr:uid="{00000000-0005-0000-0000-00002B350000}"/>
    <cellStyle name="Normal 14 5 3 4" xfId="27811" xr:uid="{00000000-0005-0000-0000-00002C350000}"/>
    <cellStyle name="Normal 14 5 4" xfId="16331" xr:uid="{00000000-0005-0000-0000-00002D350000}"/>
    <cellStyle name="Normal 14 5 4 2" xfId="38974" xr:uid="{00000000-0005-0000-0000-00002E350000}"/>
    <cellStyle name="Normal 14 5 5" xfId="8891" xr:uid="{00000000-0005-0000-0000-00002F350000}"/>
    <cellStyle name="Normal 14 5 5 2" xfId="31534" xr:uid="{00000000-0005-0000-0000-000030350000}"/>
    <cellStyle name="Normal 14 5 6" xfId="24093" xr:uid="{00000000-0005-0000-0000-000031350000}"/>
    <cellStyle name="Normal 14 6" xfId="2366" xr:uid="{00000000-0005-0000-0000-000032350000}"/>
    <cellStyle name="Normal 14 6 2" xfId="6087" xr:uid="{00000000-0005-0000-0000-000033350000}"/>
    <cellStyle name="Normal 14 6 2 2" xfId="20971" xr:uid="{00000000-0005-0000-0000-000034350000}"/>
    <cellStyle name="Normal 14 6 2 2 2" xfId="43614" xr:uid="{00000000-0005-0000-0000-000035350000}"/>
    <cellStyle name="Normal 14 6 2 3" xfId="13531" xr:uid="{00000000-0005-0000-0000-000036350000}"/>
    <cellStyle name="Normal 14 6 2 3 2" xfId="36174" xr:uid="{00000000-0005-0000-0000-000037350000}"/>
    <cellStyle name="Normal 14 6 2 4" xfId="28733" xr:uid="{00000000-0005-0000-0000-000038350000}"/>
    <cellStyle name="Normal 14 6 3" xfId="17253" xr:uid="{00000000-0005-0000-0000-000039350000}"/>
    <cellStyle name="Normal 14 6 3 2" xfId="39896" xr:uid="{00000000-0005-0000-0000-00003A350000}"/>
    <cellStyle name="Normal 14 6 4" xfId="9813" xr:uid="{00000000-0005-0000-0000-00003B350000}"/>
    <cellStyle name="Normal 14 6 4 2" xfId="32456" xr:uid="{00000000-0005-0000-0000-00003C350000}"/>
    <cellStyle name="Normal 14 6 5" xfId="25015" xr:uid="{00000000-0005-0000-0000-00003D350000}"/>
    <cellStyle name="Normal 14 7" xfId="4240" xr:uid="{00000000-0005-0000-0000-00003E350000}"/>
    <cellStyle name="Normal 14 7 2" xfId="19124" xr:uid="{00000000-0005-0000-0000-00003F350000}"/>
    <cellStyle name="Normal 14 7 2 2" xfId="41767" xr:uid="{00000000-0005-0000-0000-000040350000}"/>
    <cellStyle name="Normal 14 7 3" xfId="11684" xr:uid="{00000000-0005-0000-0000-000041350000}"/>
    <cellStyle name="Normal 14 7 3 2" xfId="34327" xr:uid="{00000000-0005-0000-0000-000042350000}"/>
    <cellStyle name="Normal 14 7 4" xfId="26886" xr:uid="{00000000-0005-0000-0000-000043350000}"/>
    <cellStyle name="Normal 14 8" xfId="508" xr:uid="{00000000-0005-0000-0000-000044350000}"/>
    <cellStyle name="Normal 14 8 2" xfId="15406" xr:uid="{00000000-0005-0000-0000-000045350000}"/>
    <cellStyle name="Normal 14 8 2 2" xfId="38049" xr:uid="{00000000-0005-0000-0000-000046350000}"/>
    <cellStyle name="Normal 14 8 3" xfId="23169" xr:uid="{00000000-0005-0000-0000-000047350000}"/>
    <cellStyle name="Normal 14 9" xfId="7966" xr:uid="{00000000-0005-0000-0000-000048350000}"/>
    <cellStyle name="Normal 14 9 2" xfId="30609" xr:uid="{00000000-0005-0000-0000-000049350000}"/>
    <cellStyle name="Normal 140" xfId="45417" xr:uid="{00000000-0005-0000-0000-00004A350000}"/>
    <cellStyle name="Normal 141" xfId="45420" xr:uid="{00000000-0005-0000-0000-00004B350000}"/>
    <cellStyle name="Normal 142" xfId="45421" xr:uid="{00000000-0005-0000-0000-00004C350000}"/>
    <cellStyle name="Normal 143" xfId="45418" xr:uid="{00000000-0005-0000-0000-00004D350000}"/>
    <cellStyle name="Normal 144" xfId="45422" xr:uid="{00000000-0005-0000-0000-00004E350000}"/>
    <cellStyle name="Normal 145" xfId="45423" xr:uid="{00000000-0005-0000-0000-00004F350000}"/>
    <cellStyle name="Normal 146" xfId="45419" xr:uid="{00000000-0005-0000-0000-000050350000}"/>
    <cellStyle name="Normal 147" xfId="45424" xr:uid="{00000000-0005-0000-0000-000051350000}"/>
    <cellStyle name="Normal 148" xfId="45425" xr:uid="{00000000-0005-0000-0000-000052350000}"/>
    <cellStyle name="Normal 149" xfId="45427" xr:uid="{00000000-0005-0000-0000-000053350000}"/>
    <cellStyle name="Normal 15" xfId="221" xr:uid="{00000000-0005-0000-0000-000054350000}"/>
    <cellStyle name="Normal 15 2" xfId="522" xr:uid="{00000000-0005-0000-0000-000055350000}"/>
    <cellStyle name="Normal 15 3" xfId="722" xr:uid="{00000000-0005-0000-0000-000056350000}"/>
    <cellStyle name="Normal 15 3 2" xfId="1187" xr:uid="{00000000-0005-0000-0000-000057350000}"/>
    <cellStyle name="Normal 15 3 2 2" xfId="2115" xr:uid="{00000000-0005-0000-0000-000058350000}"/>
    <cellStyle name="Normal 15 3 2 2 2" xfId="3965" xr:uid="{00000000-0005-0000-0000-000059350000}"/>
    <cellStyle name="Normal 15 3 2 2 2 2" xfId="7686" xr:uid="{00000000-0005-0000-0000-00005A350000}"/>
    <cellStyle name="Normal 15 3 2 2 2 2 2" xfId="22570" xr:uid="{00000000-0005-0000-0000-00005B350000}"/>
    <cellStyle name="Normal 15 3 2 2 2 2 2 2" xfId="45213" xr:uid="{00000000-0005-0000-0000-00005C350000}"/>
    <cellStyle name="Normal 15 3 2 2 2 2 3" xfId="15130" xr:uid="{00000000-0005-0000-0000-00005D350000}"/>
    <cellStyle name="Normal 15 3 2 2 2 2 3 2" xfId="37773" xr:uid="{00000000-0005-0000-0000-00005E350000}"/>
    <cellStyle name="Normal 15 3 2 2 2 2 4" xfId="30332" xr:uid="{00000000-0005-0000-0000-00005F350000}"/>
    <cellStyle name="Normal 15 3 2 2 2 3" xfId="18852" xr:uid="{00000000-0005-0000-0000-000060350000}"/>
    <cellStyle name="Normal 15 3 2 2 2 3 2" xfId="41495" xr:uid="{00000000-0005-0000-0000-000061350000}"/>
    <cellStyle name="Normal 15 3 2 2 2 4" xfId="11412" xr:uid="{00000000-0005-0000-0000-000062350000}"/>
    <cellStyle name="Normal 15 3 2 2 2 4 2" xfId="34055" xr:uid="{00000000-0005-0000-0000-000063350000}"/>
    <cellStyle name="Normal 15 3 2 2 2 5" xfId="26614" xr:uid="{00000000-0005-0000-0000-000064350000}"/>
    <cellStyle name="Normal 15 3 2 2 3" xfId="5839" xr:uid="{00000000-0005-0000-0000-000065350000}"/>
    <cellStyle name="Normal 15 3 2 2 3 2" xfId="20723" xr:uid="{00000000-0005-0000-0000-000066350000}"/>
    <cellStyle name="Normal 15 3 2 2 3 2 2" xfId="43366" xr:uid="{00000000-0005-0000-0000-000067350000}"/>
    <cellStyle name="Normal 15 3 2 2 3 3" xfId="13283" xr:uid="{00000000-0005-0000-0000-000068350000}"/>
    <cellStyle name="Normal 15 3 2 2 3 3 2" xfId="35926" xr:uid="{00000000-0005-0000-0000-000069350000}"/>
    <cellStyle name="Normal 15 3 2 2 3 4" xfId="28485" xr:uid="{00000000-0005-0000-0000-00006A350000}"/>
    <cellStyle name="Normal 15 3 2 2 4" xfId="17005" xr:uid="{00000000-0005-0000-0000-00006B350000}"/>
    <cellStyle name="Normal 15 3 2 2 4 2" xfId="39648" xr:uid="{00000000-0005-0000-0000-00006C350000}"/>
    <cellStyle name="Normal 15 3 2 2 5" xfId="9565" xr:uid="{00000000-0005-0000-0000-00006D350000}"/>
    <cellStyle name="Normal 15 3 2 2 5 2" xfId="32208" xr:uid="{00000000-0005-0000-0000-00006E350000}"/>
    <cellStyle name="Normal 15 3 2 2 6" xfId="24767" xr:uid="{00000000-0005-0000-0000-00006F350000}"/>
    <cellStyle name="Normal 15 3 2 3" xfId="3040" xr:uid="{00000000-0005-0000-0000-000070350000}"/>
    <cellStyle name="Normal 15 3 2 3 2" xfId="6761" xr:uid="{00000000-0005-0000-0000-000071350000}"/>
    <cellStyle name="Normal 15 3 2 3 2 2" xfId="21645" xr:uid="{00000000-0005-0000-0000-000072350000}"/>
    <cellStyle name="Normal 15 3 2 3 2 2 2" xfId="44288" xr:uid="{00000000-0005-0000-0000-000073350000}"/>
    <cellStyle name="Normal 15 3 2 3 2 3" xfId="14205" xr:uid="{00000000-0005-0000-0000-000074350000}"/>
    <cellStyle name="Normal 15 3 2 3 2 3 2" xfId="36848" xr:uid="{00000000-0005-0000-0000-000075350000}"/>
    <cellStyle name="Normal 15 3 2 3 2 4" xfId="29407" xr:uid="{00000000-0005-0000-0000-000076350000}"/>
    <cellStyle name="Normal 15 3 2 3 3" xfId="17927" xr:uid="{00000000-0005-0000-0000-000077350000}"/>
    <cellStyle name="Normal 15 3 2 3 3 2" xfId="40570" xr:uid="{00000000-0005-0000-0000-000078350000}"/>
    <cellStyle name="Normal 15 3 2 3 4" xfId="10487" xr:uid="{00000000-0005-0000-0000-000079350000}"/>
    <cellStyle name="Normal 15 3 2 3 4 2" xfId="33130" xr:uid="{00000000-0005-0000-0000-00007A350000}"/>
    <cellStyle name="Normal 15 3 2 3 5" xfId="25689" xr:uid="{00000000-0005-0000-0000-00007B350000}"/>
    <cellStyle name="Normal 15 3 2 4" xfId="4914" xr:uid="{00000000-0005-0000-0000-00007C350000}"/>
    <cellStyle name="Normal 15 3 2 4 2" xfId="19798" xr:uid="{00000000-0005-0000-0000-00007D350000}"/>
    <cellStyle name="Normal 15 3 2 4 2 2" xfId="42441" xr:uid="{00000000-0005-0000-0000-00007E350000}"/>
    <cellStyle name="Normal 15 3 2 4 3" xfId="12358" xr:uid="{00000000-0005-0000-0000-00007F350000}"/>
    <cellStyle name="Normal 15 3 2 4 3 2" xfId="35001" xr:uid="{00000000-0005-0000-0000-000080350000}"/>
    <cellStyle name="Normal 15 3 2 4 4" xfId="27560" xr:uid="{00000000-0005-0000-0000-000081350000}"/>
    <cellStyle name="Normal 15 3 2 5" xfId="16080" xr:uid="{00000000-0005-0000-0000-000082350000}"/>
    <cellStyle name="Normal 15 3 2 5 2" xfId="38723" xr:uid="{00000000-0005-0000-0000-000083350000}"/>
    <cellStyle name="Normal 15 3 2 6" xfId="8640" xr:uid="{00000000-0005-0000-0000-000084350000}"/>
    <cellStyle name="Normal 15 3 2 6 2" xfId="31283" xr:uid="{00000000-0005-0000-0000-000085350000}"/>
    <cellStyle name="Normal 15 3 2 7" xfId="23842" xr:uid="{00000000-0005-0000-0000-000086350000}"/>
    <cellStyle name="Normal 15 3 3" xfId="1653" xr:uid="{00000000-0005-0000-0000-000087350000}"/>
    <cellStyle name="Normal 15 3 3 2" xfId="3503" xr:uid="{00000000-0005-0000-0000-000088350000}"/>
    <cellStyle name="Normal 15 3 3 2 2" xfId="7224" xr:uid="{00000000-0005-0000-0000-000089350000}"/>
    <cellStyle name="Normal 15 3 3 2 2 2" xfId="22108" xr:uid="{00000000-0005-0000-0000-00008A350000}"/>
    <cellStyle name="Normal 15 3 3 2 2 2 2" xfId="44751" xr:uid="{00000000-0005-0000-0000-00008B350000}"/>
    <cellStyle name="Normal 15 3 3 2 2 3" xfId="14668" xr:uid="{00000000-0005-0000-0000-00008C350000}"/>
    <cellStyle name="Normal 15 3 3 2 2 3 2" xfId="37311" xr:uid="{00000000-0005-0000-0000-00008D350000}"/>
    <cellStyle name="Normal 15 3 3 2 2 4" xfId="29870" xr:uid="{00000000-0005-0000-0000-00008E350000}"/>
    <cellStyle name="Normal 15 3 3 2 3" xfId="18390" xr:uid="{00000000-0005-0000-0000-00008F350000}"/>
    <cellStyle name="Normal 15 3 3 2 3 2" xfId="41033" xr:uid="{00000000-0005-0000-0000-000090350000}"/>
    <cellStyle name="Normal 15 3 3 2 4" xfId="10950" xr:uid="{00000000-0005-0000-0000-000091350000}"/>
    <cellStyle name="Normal 15 3 3 2 4 2" xfId="33593" xr:uid="{00000000-0005-0000-0000-000092350000}"/>
    <cellStyle name="Normal 15 3 3 2 5" xfId="26152" xr:uid="{00000000-0005-0000-0000-000093350000}"/>
    <cellStyle name="Normal 15 3 3 3" xfId="5377" xr:uid="{00000000-0005-0000-0000-000094350000}"/>
    <cellStyle name="Normal 15 3 3 3 2" xfId="20261" xr:uid="{00000000-0005-0000-0000-000095350000}"/>
    <cellStyle name="Normal 15 3 3 3 2 2" xfId="42904" xr:uid="{00000000-0005-0000-0000-000096350000}"/>
    <cellStyle name="Normal 15 3 3 3 3" xfId="12821" xr:uid="{00000000-0005-0000-0000-000097350000}"/>
    <cellStyle name="Normal 15 3 3 3 3 2" xfId="35464" xr:uid="{00000000-0005-0000-0000-000098350000}"/>
    <cellStyle name="Normal 15 3 3 3 4" xfId="28023" xr:uid="{00000000-0005-0000-0000-000099350000}"/>
    <cellStyle name="Normal 15 3 3 4" xfId="16543" xr:uid="{00000000-0005-0000-0000-00009A350000}"/>
    <cellStyle name="Normal 15 3 3 4 2" xfId="39186" xr:uid="{00000000-0005-0000-0000-00009B350000}"/>
    <cellStyle name="Normal 15 3 3 5" xfId="9103" xr:uid="{00000000-0005-0000-0000-00009C350000}"/>
    <cellStyle name="Normal 15 3 3 5 2" xfId="31746" xr:uid="{00000000-0005-0000-0000-00009D350000}"/>
    <cellStyle name="Normal 15 3 3 6" xfId="24305" xr:uid="{00000000-0005-0000-0000-00009E350000}"/>
    <cellStyle name="Normal 15 3 4" xfId="2578" xr:uid="{00000000-0005-0000-0000-00009F350000}"/>
    <cellStyle name="Normal 15 3 4 2" xfId="6299" xr:uid="{00000000-0005-0000-0000-0000A0350000}"/>
    <cellStyle name="Normal 15 3 4 2 2" xfId="21183" xr:uid="{00000000-0005-0000-0000-0000A1350000}"/>
    <cellStyle name="Normal 15 3 4 2 2 2" xfId="43826" xr:uid="{00000000-0005-0000-0000-0000A2350000}"/>
    <cellStyle name="Normal 15 3 4 2 3" xfId="13743" xr:uid="{00000000-0005-0000-0000-0000A3350000}"/>
    <cellStyle name="Normal 15 3 4 2 3 2" xfId="36386" xr:uid="{00000000-0005-0000-0000-0000A4350000}"/>
    <cellStyle name="Normal 15 3 4 2 4" xfId="28945" xr:uid="{00000000-0005-0000-0000-0000A5350000}"/>
    <cellStyle name="Normal 15 3 4 3" xfId="17465" xr:uid="{00000000-0005-0000-0000-0000A6350000}"/>
    <cellStyle name="Normal 15 3 4 3 2" xfId="40108" xr:uid="{00000000-0005-0000-0000-0000A7350000}"/>
    <cellStyle name="Normal 15 3 4 4" xfId="10025" xr:uid="{00000000-0005-0000-0000-0000A8350000}"/>
    <cellStyle name="Normal 15 3 4 4 2" xfId="32668" xr:uid="{00000000-0005-0000-0000-0000A9350000}"/>
    <cellStyle name="Normal 15 3 4 5" xfId="25227" xr:uid="{00000000-0005-0000-0000-0000AA350000}"/>
    <cellStyle name="Normal 15 3 5" xfId="4452" xr:uid="{00000000-0005-0000-0000-0000AB350000}"/>
    <cellStyle name="Normal 15 3 5 2" xfId="19336" xr:uid="{00000000-0005-0000-0000-0000AC350000}"/>
    <cellStyle name="Normal 15 3 5 2 2" xfId="41979" xr:uid="{00000000-0005-0000-0000-0000AD350000}"/>
    <cellStyle name="Normal 15 3 5 3" xfId="11896" xr:uid="{00000000-0005-0000-0000-0000AE350000}"/>
    <cellStyle name="Normal 15 3 5 3 2" xfId="34539" xr:uid="{00000000-0005-0000-0000-0000AF350000}"/>
    <cellStyle name="Normal 15 3 5 4" xfId="27098" xr:uid="{00000000-0005-0000-0000-0000B0350000}"/>
    <cellStyle name="Normal 15 3 6" xfId="15618" xr:uid="{00000000-0005-0000-0000-0000B1350000}"/>
    <cellStyle name="Normal 15 3 6 2" xfId="38261" xr:uid="{00000000-0005-0000-0000-0000B2350000}"/>
    <cellStyle name="Normal 15 3 7" xfId="8178" xr:uid="{00000000-0005-0000-0000-0000B3350000}"/>
    <cellStyle name="Normal 15 3 7 2" xfId="30821" xr:uid="{00000000-0005-0000-0000-0000B4350000}"/>
    <cellStyle name="Normal 15 3 8" xfId="23380" xr:uid="{00000000-0005-0000-0000-0000B5350000}"/>
    <cellStyle name="Normal 15 4" xfId="976" xr:uid="{00000000-0005-0000-0000-0000B6350000}"/>
    <cellStyle name="Normal 15 4 2" xfId="1904" xr:uid="{00000000-0005-0000-0000-0000B7350000}"/>
    <cellStyle name="Normal 15 4 2 2" xfId="3754" xr:uid="{00000000-0005-0000-0000-0000B8350000}"/>
    <cellStyle name="Normal 15 4 2 2 2" xfId="7475" xr:uid="{00000000-0005-0000-0000-0000B9350000}"/>
    <cellStyle name="Normal 15 4 2 2 2 2" xfId="22359" xr:uid="{00000000-0005-0000-0000-0000BA350000}"/>
    <cellStyle name="Normal 15 4 2 2 2 2 2" xfId="45002" xr:uid="{00000000-0005-0000-0000-0000BB350000}"/>
    <cellStyle name="Normal 15 4 2 2 2 3" xfId="14919" xr:uid="{00000000-0005-0000-0000-0000BC350000}"/>
    <cellStyle name="Normal 15 4 2 2 2 3 2" xfId="37562" xr:uid="{00000000-0005-0000-0000-0000BD350000}"/>
    <cellStyle name="Normal 15 4 2 2 2 4" xfId="30121" xr:uid="{00000000-0005-0000-0000-0000BE350000}"/>
    <cellStyle name="Normal 15 4 2 2 3" xfId="18641" xr:uid="{00000000-0005-0000-0000-0000BF350000}"/>
    <cellStyle name="Normal 15 4 2 2 3 2" xfId="41284" xr:uid="{00000000-0005-0000-0000-0000C0350000}"/>
    <cellStyle name="Normal 15 4 2 2 4" xfId="11201" xr:uid="{00000000-0005-0000-0000-0000C1350000}"/>
    <cellStyle name="Normal 15 4 2 2 4 2" xfId="33844" xr:uid="{00000000-0005-0000-0000-0000C2350000}"/>
    <cellStyle name="Normal 15 4 2 2 5" xfId="26403" xr:uid="{00000000-0005-0000-0000-0000C3350000}"/>
    <cellStyle name="Normal 15 4 2 3" xfId="5628" xr:uid="{00000000-0005-0000-0000-0000C4350000}"/>
    <cellStyle name="Normal 15 4 2 3 2" xfId="20512" xr:uid="{00000000-0005-0000-0000-0000C5350000}"/>
    <cellStyle name="Normal 15 4 2 3 2 2" xfId="43155" xr:uid="{00000000-0005-0000-0000-0000C6350000}"/>
    <cellStyle name="Normal 15 4 2 3 3" xfId="13072" xr:uid="{00000000-0005-0000-0000-0000C7350000}"/>
    <cellStyle name="Normal 15 4 2 3 3 2" xfId="35715" xr:uid="{00000000-0005-0000-0000-0000C8350000}"/>
    <cellStyle name="Normal 15 4 2 3 4" xfId="28274" xr:uid="{00000000-0005-0000-0000-0000C9350000}"/>
    <cellStyle name="Normal 15 4 2 4" xfId="16794" xr:uid="{00000000-0005-0000-0000-0000CA350000}"/>
    <cellStyle name="Normal 15 4 2 4 2" xfId="39437" xr:uid="{00000000-0005-0000-0000-0000CB350000}"/>
    <cellStyle name="Normal 15 4 2 5" xfId="9354" xr:uid="{00000000-0005-0000-0000-0000CC350000}"/>
    <cellStyle name="Normal 15 4 2 5 2" xfId="31997" xr:uid="{00000000-0005-0000-0000-0000CD350000}"/>
    <cellStyle name="Normal 15 4 2 6" xfId="24556" xr:uid="{00000000-0005-0000-0000-0000CE350000}"/>
    <cellStyle name="Normal 15 4 3" xfId="2829" xr:uid="{00000000-0005-0000-0000-0000CF350000}"/>
    <cellStyle name="Normal 15 4 3 2" xfId="6550" xr:uid="{00000000-0005-0000-0000-0000D0350000}"/>
    <cellStyle name="Normal 15 4 3 2 2" xfId="21434" xr:uid="{00000000-0005-0000-0000-0000D1350000}"/>
    <cellStyle name="Normal 15 4 3 2 2 2" xfId="44077" xr:uid="{00000000-0005-0000-0000-0000D2350000}"/>
    <cellStyle name="Normal 15 4 3 2 3" xfId="13994" xr:uid="{00000000-0005-0000-0000-0000D3350000}"/>
    <cellStyle name="Normal 15 4 3 2 3 2" xfId="36637" xr:uid="{00000000-0005-0000-0000-0000D4350000}"/>
    <cellStyle name="Normal 15 4 3 2 4" xfId="29196" xr:uid="{00000000-0005-0000-0000-0000D5350000}"/>
    <cellStyle name="Normal 15 4 3 3" xfId="17716" xr:uid="{00000000-0005-0000-0000-0000D6350000}"/>
    <cellStyle name="Normal 15 4 3 3 2" xfId="40359" xr:uid="{00000000-0005-0000-0000-0000D7350000}"/>
    <cellStyle name="Normal 15 4 3 4" xfId="10276" xr:uid="{00000000-0005-0000-0000-0000D8350000}"/>
    <cellStyle name="Normal 15 4 3 4 2" xfId="32919" xr:uid="{00000000-0005-0000-0000-0000D9350000}"/>
    <cellStyle name="Normal 15 4 3 5" xfId="25478" xr:uid="{00000000-0005-0000-0000-0000DA350000}"/>
    <cellStyle name="Normal 15 4 4" xfId="4703" xr:uid="{00000000-0005-0000-0000-0000DB350000}"/>
    <cellStyle name="Normal 15 4 4 2" xfId="19587" xr:uid="{00000000-0005-0000-0000-0000DC350000}"/>
    <cellStyle name="Normal 15 4 4 2 2" xfId="42230" xr:uid="{00000000-0005-0000-0000-0000DD350000}"/>
    <cellStyle name="Normal 15 4 4 3" xfId="12147" xr:uid="{00000000-0005-0000-0000-0000DE350000}"/>
    <cellStyle name="Normal 15 4 4 3 2" xfId="34790" xr:uid="{00000000-0005-0000-0000-0000DF350000}"/>
    <cellStyle name="Normal 15 4 4 4" xfId="27349" xr:uid="{00000000-0005-0000-0000-0000E0350000}"/>
    <cellStyle name="Normal 15 4 5" xfId="15869" xr:uid="{00000000-0005-0000-0000-0000E1350000}"/>
    <cellStyle name="Normal 15 4 5 2" xfId="38512" xr:uid="{00000000-0005-0000-0000-0000E2350000}"/>
    <cellStyle name="Normal 15 4 6" xfId="8429" xr:uid="{00000000-0005-0000-0000-0000E3350000}"/>
    <cellStyle name="Normal 15 4 6 2" xfId="31072" xr:uid="{00000000-0005-0000-0000-0000E4350000}"/>
    <cellStyle name="Normal 15 4 7" xfId="23631" xr:uid="{00000000-0005-0000-0000-0000E5350000}"/>
    <cellStyle name="Normal 15 5" xfId="1442" xr:uid="{00000000-0005-0000-0000-0000E6350000}"/>
    <cellStyle name="Normal 15 5 2" xfId="3292" xr:uid="{00000000-0005-0000-0000-0000E7350000}"/>
    <cellStyle name="Normal 15 5 2 2" xfId="7013" xr:uid="{00000000-0005-0000-0000-0000E8350000}"/>
    <cellStyle name="Normal 15 5 2 2 2" xfId="21897" xr:uid="{00000000-0005-0000-0000-0000E9350000}"/>
    <cellStyle name="Normal 15 5 2 2 2 2" xfId="44540" xr:uid="{00000000-0005-0000-0000-0000EA350000}"/>
    <cellStyle name="Normal 15 5 2 2 3" xfId="14457" xr:uid="{00000000-0005-0000-0000-0000EB350000}"/>
    <cellStyle name="Normal 15 5 2 2 3 2" xfId="37100" xr:uid="{00000000-0005-0000-0000-0000EC350000}"/>
    <cellStyle name="Normal 15 5 2 2 4" xfId="29659" xr:uid="{00000000-0005-0000-0000-0000ED350000}"/>
    <cellStyle name="Normal 15 5 2 3" xfId="18179" xr:uid="{00000000-0005-0000-0000-0000EE350000}"/>
    <cellStyle name="Normal 15 5 2 3 2" xfId="40822" xr:uid="{00000000-0005-0000-0000-0000EF350000}"/>
    <cellStyle name="Normal 15 5 2 4" xfId="10739" xr:uid="{00000000-0005-0000-0000-0000F0350000}"/>
    <cellStyle name="Normal 15 5 2 4 2" xfId="33382" xr:uid="{00000000-0005-0000-0000-0000F1350000}"/>
    <cellStyle name="Normal 15 5 2 5" xfId="25941" xr:uid="{00000000-0005-0000-0000-0000F2350000}"/>
    <cellStyle name="Normal 15 5 3" xfId="5166" xr:uid="{00000000-0005-0000-0000-0000F3350000}"/>
    <cellStyle name="Normal 15 5 3 2" xfId="20050" xr:uid="{00000000-0005-0000-0000-0000F4350000}"/>
    <cellStyle name="Normal 15 5 3 2 2" xfId="42693" xr:uid="{00000000-0005-0000-0000-0000F5350000}"/>
    <cellStyle name="Normal 15 5 3 3" xfId="12610" xr:uid="{00000000-0005-0000-0000-0000F6350000}"/>
    <cellStyle name="Normal 15 5 3 3 2" xfId="35253" xr:uid="{00000000-0005-0000-0000-0000F7350000}"/>
    <cellStyle name="Normal 15 5 3 4" xfId="27812" xr:uid="{00000000-0005-0000-0000-0000F8350000}"/>
    <cellStyle name="Normal 15 5 4" xfId="16332" xr:uid="{00000000-0005-0000-0000-0000F9350000}"/>
    <cellStyle name="Normal 15 5 4 2" xfId="38975" xr:uid="{00000000-0005-0000-0000-0000FA350000}"/>
    <cellStyle name="Normal 15 5 5" xfId="8892" xr:uid="{00000000-0005-0000-0000-0000FB350000}"/>
    <cellStyle name="Normal 15 5 5 2" xfId="31535" xr:uid="{00000000-0005-0000-0000-0000FC350000}"/>
    <cellStyle name="Normal 15 5 6" xfId="24094" xr:uid="{00000000-0005-0000-0000-0000FD350000}"/>
    <cellStyle name="Normal 15 6" xfId="2367" xr:uid="{00000000-0005-0000-0000-0000FE350000}"/>
    <cellStyle name="Normal 15 6 2" xfId="6088" xr:uid="{00000000-0005-0000-0000-0000FF350000}"/>
    <cellStyle name="Normal 15 6 2 2" xfId="20972" xr:uid="{00000000-0005-0000-0000-000000360000}"/>
    <cellStyle name="Normal 15 6 2 2 2" xfId="43615" xr:uid="{00000000-0005-0000-0000-000001360000}"/>
    <cellStyle name="Normal 15 6 2 3" xfId="13532" xr:uid="{00000000-0005-0000-0000-000002360000}"/>
    <cellStyle name="Normal 15 6 2 3 2" xfId="36175" xr:uid="{00000000-0005-0000-0000-000003360000}"/>
    <cellStyle name="Normal 15 6 2 4" xfId="28734" xr:uid="{00000000-0005-0000-0000-000004360000}"/>
    <cellStyle name="Normal 15 6 3" xfId="17254" xr:uid="{00000000-0005-0000-0000-000005360000}"/>
    <cellStyle name="Normal 15 6 3 2" xfId="39897" xr:uid="{00000000-0005-0000-0000-000006360000}"/>
    <cellStyle name="Normal 15 6 4" xfId="9814" xr:uid="{00000000-0005-0000-0000-000007360000}"/>
    <cellStyle name="Normal 15 6 4 2" xfId="32457" xr:uid="{00000000-0005-0000-0000-000008360000}"/>
    <cellStyle name="Normal 15 6 5" xfId="25016" xr:uid="{00000000-0005-0000-0000-000009360000}"/>
    <cellStyle name="Normal 15 7" xfId="4241" xr:uid="{00000000-0005-0000-0000-00000A360000}"/>
    <cellStyle name="Normal 15 7 2" xfId="19125" xr:uid="{00000000-0005-0000-0000-00000B360000}"/>
    <cellStyle name="Normal 15 7 2 2" xfId="41768" xr:uid="{00000000-0005-0000-0000-00000C360000}"/>
    <cellStyle name="Normal 15 7 3" xfId="11685" xr:uid="{00000000-0005-0000-0000-00000D360000}"/>
    <cellStyle name="Normal 15 7 3 2" xfId="34328" xr:uid="{00000000-0005-0000-0000-00000E360000}"/>
    <cellStyle name="Normal 15 7 4" xfId="26887" xr:uid="{00000000-0005-0000-0000-00000F360000}"/>
    <cellStyle name="Normal 15 8" xfId="509" xr:uid="{00000000-0005-0000-0000-000010360000}"/>
    <cellStyle name="Normal 15 8 2" xfId="15407" xr:uid="{00000000-0005-0000-0000-000011360000}"/>
    <cellStyle name="Normal 15 8 2 2" xfId="38050" xr:uid="{00000000-0005-0000-0000-000012360000}"/>
    <cellStyle name="Normal 15 8 3" xfId="23170" xr:uid="{00000000-0005-0000-0000-000013360000}"/>
    <cellStyle name="Normal 15 9" xfId="7967" xr:uid="{00000000-0005-0000-0000-000014360000}"/>
    <cellStyle name="Normal 15 9 2" xfId="30610" xr:uid="{00000000-0005-0000-0000-000015360000}"/>
    <cellStyle name="Normal 150" xfId="45428" xr:uid="{00000000-0005-0000-0000-000016360000}"/>
    <cellStyle name="Normal 151" xfId="45429" xr:uid="{00000000-0005-0000-0000-000017360000}"/>
    <cellStyle name="Normal 152" xfId="45431" xr:uid="{00000000-0005-0000-0000-000018360000}"/>
    <cellStyle name="Normal 153" xfId="45439" xr:uid="{00000000-0005-0000-0000-000019360000}"/>
    <cellStyle name="Normal 154" xfId="45454" xr:uid="{00000000-0005-0000-0000-00001A360000}"/>
    <cellStyle name="Normal 16" xfId="368" xr:uid="{00000000-0005-0000-0000-00001B360000}"/>
    <cellStyle name="Normal 16 2" xfId="827" xr:uid="{00000000-0005-0000-0000-00001C360000}"/>
    <cellStyle name="Normal 16 2 2" xfId="1292" xr:uid="{00000000-0005-0000-0000-00001D360000}"/>
    <cellStyle name="Normal 16 2 2 2" xfId="2220" xr:uid="{00000000-0005-0000-0000-00001E360000}"/>
    <cellStyle name="Normal 16 2 2 2 2" xfId="4070" xr:uid="{00000000-0005-0000-0000-00001F360000}"/>
    <cellStyle name="Normal 16 2 2 2 2 2" xfId="7791" xr:uid="{00000000-0005-0000-0000-000020360000}"/>
    <cellStyle name="Normal 16 2 2 2 2 2 2" xfId="22675" xr:uid="{00000000-0005-0000-0000-000021360000}"/>
    <cellStyle name="Normal 16 2 2 2 2 2 2 2" xfId="45318" xr:uid="{00000000-0005-0000-0000-000022360000}"/>
    <cellStyle name="Normal 16 2 2 2 2 2 3" xfId="15235" xr:uid="{00000000-0005-0000-0000-000023360000}"/>
    <cellStyle name="Normal 16 2 2 2 2 2 3 2" xfId="37878" xr:uid="{00000000-0005-0000-0000-000024360000}"/>
    <cellStyle name="Normal 16 2 2 2 2 2 4" xfId="30437" xr:uid="{00000000-0005-0000-0000-000025360000}"/>
    <cellStyle name="Normal 16 2 2 2 2 3" xfId="18957" xr:uid="{00000000-0005-0000-0000-000026360000}"/>
    <cellStyle name="Normal 16 2 2 2 2 3 2" xfId="41600" xr:uid="{00000000-0005-0000-0000-000027360000}"/>
    <cellStyle name="Normal 16 2 2 2 2 4" xfId="11517" xr:uid="{00000000-0005-0000-0000-000028360000}"/>
    <cellStyle name="Normal 16 2 2 2 2 4 2" xfId="34160" xr:uid="{00000000-0005-0000-0000-000029360000}"/>
    <cellStyle name="Normal 16 2 2 2 2 5" xfId="26719" xr:uid="{00000000-0005-0000-0000-00002A360000}"/>
    <cellStyle name="Normal 16 2 2 2 3" xfId="5944" xr:uid="{00000000-0005-0000-0000-00002B360000}"/>
    <cellStyle name="Normal 16 2 2 2 3 2" xfId="20828" xr:uid="{00000000-0005-0000-0000-00002C360000}"/>
    <cellStyle name="Normal 16 2 2 2 3 2 2" xfId="43471" xr:uid="{00000000-0005-0000-0000-00002D360000}"/>
    <cellStyle name="Normal 16 2 2 2 3 3" xfId="13388" xr:uid="{00000000-0005-0000-0000-00002E360000}"/>
    <cellStyle name="Normal 16 2 2 2 3 3 2" xfId="36031" xr:uid="{00000000-0005-0000-0000-00002F360000}"/>
    <cellStyle name="Normal 16 2 2 2 3 4" xfId="28590" xr:uid="{00000000-0005-0000-0000-000030360000}"/>
    <cellStyle name="Normal 16 2 2 2 4" xfId="17110" xr:uid="{00000000-0005-0000-0000-000031360000}"/>
    <cellStyle name="Normal 16 2 2 2 4 2" xfId="39753" xr:uid="{00000000-0005-0000-0000-000032360000}"/>
    <cellStyle name="Normal 16 2 2 2 5" xfId="9670" xr:uid="{00000000-0005-0000-0000-000033360000}"/>
    <cellStyle name="Normal 16 2 2 2 5 2" xfId="32313" xr:uid="{00000000-0005-0000-0000-000034360000}"/>
    <cellStyle name="Normal 16 2 2 2 6" xfId="24872" xr:uid="{00000000-0005-0000-0000-000035360000}"/>
    <cellStyle name="Normal 16 2 2 3" xfId="3145" xr:uid="{00000000-0005-0000-0000-000036360000}"/>
    <cellStyle name="Normal 16 2 2 3 2" xfId="6866" xr:uid="{00000000-0005-0000-0000-000037360000}"/>
    <cellStyle name="Normal 16 2 2 3 2 2" xfId="21750" xr:uid="{00000000-0005-0000-0000-000038360000}"/>
    <cellStyle name="Normal 16 2 2 3 2 2 2" xfId="44393" xr:uid="{00000000-0005-0000-0000-000039360000}"/>
    <cellStyle name="Normal 16 2 2 3 2 3" xfId="14310" xr:uid="{00000000-0005-0000-0000-00003A360000}"/>
    <cellStyle name="Normal 16 2 2 3 2 3 2" xfId="36953" xr:uid="{00000000-0005-0000-0000-00003B360000}"/>
    <cellStyle name="Normal 16 2 2 3 2 4" xfId="29512" xr:uid="{00000000-0005-0000-0000-00003C360000}"/>
    <cellStyle name="Normal 16 2 2 3 3" xfId="18032" xr:uid="{00000000-0005-0000-0000-00003D360000}"/>
    <cellStyle name="Normal 16 2 2 3 3 2" xfId="40675" xr:uid="{00000000-0005-0000-0000-00003E360000}"/>
    <cellStyle name="Normal 16 2 2 3 4" xfId="10592" xr:uid="{00000000-0005-0000-0000-00003F360000}"/>
    <cellStyle name="Normal 16 2 2 3 4 2" xfId="33235" xr:uid="{00000000-0005-0000-0000-000040360000}"/>
    <cellStyle name="Normal 16 2 2 3 5" xfId="25794" xr:uid="{00000000-0005-0000-0000-000041360000}"/>
    <cellStyle name="Normal 16 2 2 4" xfId="5019" xr:uid="{00000000-0005-0000-0000-000042360000}"/>
    <cellStyle name="Normal 16 2 2 4 2" xfId="19903" xr:uid="{00000000-0005-0000-0000-000043360000}"/>
    <cellStyle name="Normal 16 2 2 4 2 2" xfId="42546" xr:uid="{00000000-0005-0000-0000-000044360000}"/>
    <cellStyle name="Normal 16 2 2 4 3" xfId="12463" xr:uid="{00000000-0005-0000-0000-000045360000}"/>
    <cellStyle name="Normal 16 2 2 4 3 2" xfId="35106" xr:uid="{00000000-0005-0000-0000-000046360000}"/>
    <cellStyle name="Normal 16 2 2 4 4" xfId="27665" xr:uid="{00000000-0005-0000-0000-000047360000}"/>
    <cellStyle name="Normal 16 2 2 5" xfId="16185" xr:uid="{00000000-0005-0000-0000-000048360000}"/>
    <cellStyle name="Normal 16 2 2 5 2" xfId="38828" xr:uid="{00000000-0005-0000-0000-000049360000}"/>
    <cellStyle name="Normal 16 2 2 6" xfId="8745" xr:uid="{00000000-0005-0000-0000-00004A360000}"/>
    <cellStyle name="Normal 16 2 2 6 2" xfId="31388" xr:uid="{00000000-0005-0000-0000-00004B360000}"/>
    <cellStyle name="Normal 16 2 2 7" xfId="23947" xr:uid="{00000000-0005-0000-0000-00004C360000}"/>
    <cellStyle name="Normal 16 2 3" xfId="1758" xr:uid="{00000000-0005-0000-0000-00004D360000}"/>
    <cellStyle name="Normal 16 2 3 2" xfId="3608" xr:uid="{00000000-0005-0000-0000-00004E360000}"/>
    <cellStyle name="Normal 16 2 3 2 2" xfId="7329" xr:uid="{00000000-0005-0000-0000-00004F360000}"/>
    <cellStyle name="Normal 16 2 3 2 2 2" xfId="22213" xr:uid="{00000000-0005-0000-0000-000050360000}"/>
    <cellStyle name="Normal 16 2 3 2 2 2 2" xfId="44856" xr:uid="{00000000-0005-0000-0000-000051360000}"/>
    <cellStyle name="Normal 16 2 3 2 2 3" xfId="14773" xr:uid="{00000000-0005-0000-0000-000052360000}"/>
    <cellStyle name="Normal 16 2 3 2 2 3 2" xfId="37416" xr:uid="{00000000-0005-0000-0000-000053360000}"/>
    <cellStyle name="Normal 16 2 3 2 2 4" xfId="29975" xr:uid="{00000000-0005-0000-0000-000054360000}"/>
    <cellStyle name="Normal 16 2 3 2 3" xfId="18495" xr:uid="{00000000-0005-0000-0000-000055360000}"/>
    <cellStyle name="Normal 16 2 3 2 3 2" xfId="41138" xr:uid="{00000000-0005-0000-0000-000056360000}"/>
    <cellStyle name="Normal 16 2 3 2 4" xfId="11055" xr:uid="{00000000-0005-0000-0000-000057360000}"/>
    <cellStyle name="Normal 16 2 3 2 4 2" xfId="33698" xr:uid="{00000000-0005-0000-0000-000058360000}"/>
    <cellStyle name="Normal 16 2 3 2 5" xfId="26257" xr:uid="{00000000-0005-0000-0000-000059360000}"/>
    <cellStyle name="Normal 16 2 3 3" xfId="5482" xr:uid="{00000000-0005-0000-0000-00005A360000}"/>
    <cellStyle name="Normal 16 2 3 3 2" xfId="20366" xr:uid="{00000000-0005-0000-0000-00005B360000}"/>
    <cellStyle name="Normal 16 2 3 3 2 2" xfId="43009" xr:uid="{00000000-0005-0000-0000-00005C360000}"/>
    <cellStyle name="Normal 16 2 3 3 3" xfId="12926" xr:uid="{00000000-0005-0000-0000-00005D360000}"/>
    <cellStyle name="Normal 16 2 3 3 3 2" xfId="35569" xr:uid="{00000000-0005-0000-0000-00005E360000}"/>
    <cellStyle name="Normal 16 2 3 3 4" xfId="28128" xr:uid="{00000000-0005-0000-0000-00005F360000}"/>
    <cellStyle name="Normal 16 2 3 4" xfId="16648" xr:uid="{00000000-0005-0000-0000-000060360000}"/>
    <cellStyle name="Normal 16 2 3 4 2" xfId="39291" xr:uid="{00000000-0005-0000-0000-000061360000}"/>
    <cellStyle name="Normal 16 2 3 5" xfId="9208" xr:uid="{00000000-0005-0000-0000-000062360000}"/>
    <cellStyle name="Normal 16 2 3 5 2" xfId="31851" xr:uid="{00000000-0005-0000-0000-000063360000}"/>
    <cellStyle name="Normal 16 2 3 6" xfId="24410" xr:uid="{00000000-0005-0000-0000-000064360000}"/>
    <cellStyle name="Normal 16 2 4" xfId="2683" xr:uid="{00000000-0005-0000-0000-000065360000}"/>
    <cellStyle name="Normal 16 2 4 2" xfId="6404" xr:uid="{00000000-0005-0000-0000-000066360000}"/>
    <cellStyle name="Normal 16 2 4 2 2" xfId="21288" xr:uid="{00000000-0005-0000-0000-000067360000}"/>
    <cellStyle name="Normal 16 2 4 2 2 2" xfId="43931" xr:uid="{00000000-0005-0000-0000-000068360000}"/>
    <cellStyle name="Normal 16 2 4 2 3" xfId="13848" xr:uid="{00000000-0005-0000-0000-000069360000}"/>
    <cellStyle name="Normal 16 2 4 2 3 2" xfId="36491" xr:uid="{00000000-0005-0000-0000-00006A360000}"/>
    <cellStyle name="Normal 16 2 4 2 4" xfId="29050" xr:uid="{00000000-0005-0000-0000-00006B360000}"/>
    <cellStyle name="Normal 16 2 4 3" xfId="17570" xr:uid="{00000000-0005-0000-0000-00006C360000}"/>
    <cellStyle name="Normal 16 2 4 3 2" xfId="40213" xr:uid="{00000000-0005-0000-0000-00006D360000}"/>
    <cellStyle name="Normal 16 2 4 4" xfId="10130" xr:uid="{00000000-0005-0000-0000-00006E360000}"/>
    <cellStyle name="Normal 16 2 4 4 2" xfId="32773" xr:uid="{00000000-0005-0000-0000-00006F360000}"/>
    <cellStyle name="Normal 16 2 4 5" xfId="25332" xr:uid="{00000000-0005-0000-0000-000070360000}"/>
    <cellStyle name="Normal 16 2 5" xfId="4557" xr:uid="{00000000-0005-0000-0000-000071360000}"/>
    <cellStyle name="Normal 16 2 5 2" xfId="19441" xr:uid="{00000000-0005-0000-0000-000072360000}"/>
    <cellStyle name="Normal 16 2 5 2 2" xfId="42084" xr:uid="{00000000-0005-0000-0000-000073360000}"/>
    <cellStyle name="Normal 16 2 5 3" xfId="12001" xr:uid="{00000000-0005-0000-0000-000074360000}"/>
    <cellStyle name="Normal 16 2 5 3 2" xfId="34644" xr:uid="{00000000-0005-0000-0000-000075360000}"/>
    <cellStyle name="Normal 16 2 5 4" xfId="27203" xr:uid="{00000000-0005-0000-0000-000076360000}"/>
    <cellStyle name="Normal 16 2 6" xfId="15723" xr:uid="{00000000-0005-0000-0000-000077360000}"/>
    <cellStyle name="Normal 16 2 6 2" xfId="38366" xr:uid="{00000000-0005-0000-0000-000078360000}"/>
    <cellStyle name="Normal 16 2 7" xfId="8283" xr:uid="{00000000-0005-0000-0000-000079360000}"/>
    <cellStyle name="Normal 16 2 7 2" xfId="30926" xr:uid="{00000000-0005-0000-0000-00007A360000}"/>
    <cellStyle name="Normal 16 2 8" xfId="23485" xr:uid="{00000000-0005-0000-0000-00007B360000}"/>
    <cellStyle name="Normal 16 3" xfId="1081" xr:uid="{00000000-0005-0000-0000-00007C360000}"/>
    <cellStyle name="Normal 16 3 2" xfId="2009" xr:uid="{00000000-0005-0000-0000-00007D360000}"/>
    <cellStyle name="Normal 16 3 2 2" xfId="3859" xr:uid="{00000000-0005-0000-0000-00007E360000}"/>
    <cellStyle name="Normal 16 3 2 2 2" xfId="7580" xr:uid="{00000000-0005-0000-0000-00007F360000}"/>
    <cellStyle name="Normal 16 3 2 2 2 2" xfId="22464" xr:uid="{00000000-0005-0000-0000-000080360000}"/>
    <cellStyle name="Normal 16 3 2 2 2 2 2" xfId="45107" xr:uid="{00000000-0005-0000-0000-000081360000}"/>
    <cellStyle name="Normal 16 3 2 2 2 3" xfId="15024" xr:uid="{00000000-0005-0000-0000-000082360000}"/>
    <cellStyle name="Normal 16 3 2 2 2 3 2" xfId="37667" xr:uid="{00000000-0005-0000-0000-000083360000}"/>
    <cellStyle name="Normal 16 3 2 2 2 4" xfId="30226" xr:uid="{00000000-0005-0000-0000-000084360000}"/>
    <cellStyle name="Normal 16 3 2 2 3" xfId="18746" xr:uid="{00000000-0005-0000-0000-000085360000}"/>
    <cellStyle name="Normal 16 3 2 2 3 2" xfId="41389" xr:uid="{00000000-0005-0000-0000-000086360000}"/>
    <cellStyle name="Normal 16 3 2 2 4" xfId="11306" xr:uid="{00000000-0005-0000-0000-000087360000}"/>
    <cellStyle name="Normal 16 3 2 2 4 2" xfId="33949" xr:uid="{00000000-0005-0000-0000-000088360000}"/>
    <cellStyle name="Normal 16 3 2 2 5" xfId="26508" xr:uid="{00000000-0005-0000-0000-000089360000}"/>
    <cellStyle name="Normal 16 3 2 3" xfId="5733" xr:uid="{00000000-0005-0000-0000-00008A360000}"/>
    <cellStyle name="Normal 16 3 2 3 2" xfId="20617" xr:uid="{00000000-0005-0000-0000-00008B360000}"/>
    <cellStyle name="Normal 16 3 2 3 2 2" xfId="43260" xr:uid="{00000000-0005-0000-0000-00008C360000}"/>
    <cellStyle name="Normal 16 3 2 3 3" xfId="13177" xr:uid="{00000000-0005-0000-0000-00008D360000}"/>
    <cellStyle name="Normal 16 3 2 3 3 2" xfId="35820" xr:uid="{00000000-0005-0000-0000-00008E360000}"/>
    <cellStyle name="Normal 16 3 2 3 4" xfId="28379" xr:uid="{00000000-0005-0000-0000-00008F360000}"/>
    <cellStyle name="Normal 16 3 2 4" xfId="16899" xr:uid="{00000000-0005-0000-0000-000090360000}"/>
    <cellStyle name="Normal 16 3 2 4 2" xfId="39542" xr:uid="{00000000-0005-0000-0000-000091360000}"/>
    <cellStyle name="Normal 16 3 2 5" xfId="9459" xr:uid="{00000000-0005-0000-0000-000092360000}"/>
    <cellStyle name="Normal 16 3 2 5 2" xfId="32102" xr:uid="{00000000-0005-0000-0000-000093360000}"/>
    <cellStyle name="Normal 16 3 2 6" xfId="24661" xr:uid="{00000000-0005-0000-0000-000094360000}"/>
    <cellStyle name="Normal 16 3 3" xfId="2934" xr:uid="{00000000-0005-0000-0000-000095360000}"/>
    <cellStyle name="Normal 16 3 3 2" xfId="6655" xr:uid="{00000000-0005-0000-0000-000096360000}"/>
    <cellStyle name="Normal 16 3 3 2 2" xfId="21539" xr:uid="{00000000-0005-0000-0000-000097360000}"/>
    <cellStyle name="Normal 16 3 3 2 2 2" xfId="44182" xr:uid="{00000000-0005-0000-0000-000098360000}"/>
    <cellStyle name="Normal 16 3 3 2 3" xfId="14099" xr:uid="{00000000-0005-0000-0000-000099360000}"/>
    <cellStyle name="Normal 16 3 3 2 3 2" xfId="36742" xr:uid="{00000000-0005-0000-0000-00009A360000}"/>
    <cellStyle name="Normal 16 3 3 2 4" xfId="29301" xr:uid="{00000000-0005-0000-0000-00009B360000}"/>
    <cellStyle name="Normal 16 3 3 3" xfId="17821" xr:uid="{00000000-0005-0000-0000-00009C360000}"/>
    <cellStyle name="Normal 16 3 3 3 2" xfId="40464" xr:uid="{00000000-0005-0000-0000-00009D360000}"/>
    <cellStyle name="Normal 16 3 3 4" xfId="10381" xr:uid="{00000000-0005-0000-0000-00009E360000}"/>
    <cellStyle name="Normal 16 3 3 4 2" xfId="33024" xr:uid="{00000000-0005-0000-0000-00009F360000}"/>
    <cellStyle name="Normal 16 3 3 5" xfId="25583" xr:uid="{00000000-0005-0000-0000-0000A0360000}"/>
    <cellStyle name="Normal 16 3 4" xfId="4808" xr:uid="{00000000-0005-0000-0000-0000A1360000}"/>
    <cellStyle name="Normal 16 3 4 2" xfId="19692" xr:uid="{00000000-0005-0000-0000-0000A2360000}"/>
    <cellStyle name="Normal 16 3 4 2 2" xfId="42335" xr:uid="{00000000-0005-0000-0000-0000A3360000}"/>
    <cellStyle name="Normal 16 3 4 3" xfId="12252" xr:uid="{00000000-0005-0000-0000-0000A4360000}"/>
    <cellStyle name="Normal 16 3 4 3 2" xfId="34895" xr:uid="{00000000-0005-0000-0000-0000A5360000}"/>
    <cellStyle name="Normal 16 3 4 4" xfId="27454" xr:uid="{00000000-0005-0000-0000-0000A6360000}"/>
    <cellStyle name="Normal 16 3 5" xfId="15974" xr:uid="{00000000-0005-0000-0000-0000A7360000}"/>
    <cellStyle name="Normal 16 3 5 2" xfId="38617" xr:uid="{00000000-0005-0000-0000-0000A8360000}"/>
    <cellStyle name="Normal 16 3 6" xfId="8534" xr:uid="{00000000-0005-0000-0000-0000A9360000}"/>
    <cellStyle name="Normal 16 3 6 2" xfId="31177" xr:uid="{00000000-0005-0000-0000-0000AA360000}"/>
    <cellStyle name="Normal 16 3 7" xfId="23736" xr:uid="{00000000-0005-0000-0000-0000AB360000}"/>
    <cellStyle name="Normal 16 4" xfId="1547" xr:uid="{00000000-0005-0000-0000-0000AC360000}"/>
    <cellStyle name="Normal 16 4 2" xfId="3397" xr:uid="{00000000-0005-0000-0000-0000AD360000}"/>
    <cellStyle name="Normal 16 4 2 2" xfId="7118" xr:uid="{00000000-0005-0000-0000-0000AE360000}"/>
    <cellStyle name="Normal 16 4 2 2 2" xfId="22002" xr:uid="{00000000-0005-0000-0000-0000AF360000}"/>
    <cellStyle name="Normal 16 4 2 2 2 2" xfId="44645" xr:uid="{00000000-0005-0000-0000-0000B0360000}"/>
    <cellStyle name="Normal 16 4 2 2 3" xfId="14562" xr:uid="{00000000-0005-0000-0000-0000B1360000}"/>
    <cellStyle name="Normal 16 4 2 2 3 2" xfId="37205" xr:uid="{00000000-0005-0000-0000-0000B2360000}"/>
    <cellStyle name="Normal 16 4 2 2 4" xfId="29764" xr:uid="{00000000-0005-0000-0000-0000B3360000}"/>
    <cellStyle name="Normal 16 4 2 3" xfId="18284" xr:uid="{00000000-0005-0000-0000-0000B4360000}"/>
    <cellStyle name="Normal 16 4 2 3 2" xfId="40927" xr:uid="{00000000-0005-0000-0000-0000B5360000}"/>
    <cellStyle name="Normal 16 4 2 4" xfId="10844" xr:uid="{00000000-0005-0000-0000-0000B6360000}"/>
    <cellStyle name="Normal 16 4 2 4 2" xfId="33487" xr:uid="{00000000-0005-0000-0000-0000B7360000}"/>
    <cellStyle name="Normal 16 4 2 5" xfId="26046" xr:uid="{00000000-0005-0000-0000-0000B8360000}"/>
    <cellStyle name="Normal 16 4 3" xfId="5271" xr:uid="{00000000-0005-0000-0000-0000B9360000}"/>
    <cellStyle name="Normal 16 4 3 2" xfId="20155" xr:uid="{00000000-0005-0000-0000-0000BA360000}"/>
    <cellStyle name="Normal 16 4 3 2 2" xfId="42798" xr:uid="{00000000-0005-0000-0000-0000BB360000}"/>
    <cellStyle name="Normal 16 4 3 3" xfId="12715" xr:uid="{00000000-0005-0000-0000-0000BC360000}"/>
    <cellStyle name="Normal 16 4 3 3 2" xfId="35358" xr:uid="{00000000-0005-0000-0000-0000BD360000}"/>
    <cellStyle name="Normal 16 4 3 4" xfId="27917" xr:uid="{00000000-0005-0000-0000-0000BE360000}"/>
    <cellStyle name="Normal 16 4 4" xfId="16437" xr:uid="{00000000-0005-0000-0000-0000BF360000}"/>
    <cellStyle name="Normal 16 4 4 2" xfId="39080" xr:uid="{00000000-0005-0000-0000-0000C0360000}"/>
    <cellStyle name="Normal 16 4 5" xfId="8997" xr:uid="{00000000-0005-0000-0000-0000C1360000}"/>
    <cellStyle name="Normal 16 4 5 2" xfId="31640" xr:uid="{00000000-0005-0000-0000-0000C2360000}"/>
    <cellStyle name="Normal 16 4 6" xfId="24199" xr:uid="{00000000-0005-0000-0000-0000C3360000}"/>
    <cellStyle name="Normal 16 5" xfId="2472" xr:uid="{00000000-0005-0000-0000-0000C4360000}"/>
    <cellStyle name="Normal 16 5 2" xfId="6193" xr:uid="{00000000-0005-0000-0000-0000C5360000}"/>
    <cellStyle name="Normal 16 5 2 2" xfId="21077" xr:uid="{00000000-0005-0000-0000-0000C6360000}"/>
    <cellStyle name="Normal 16 5 2 2 2" xfId="43720" xr:uid="{00000000-0005-0000-0000-0000C7360000}"/>
    <cellStyle name="Normal 16 5 2 3" xfId="13637" xr:uid="{00000000-0005-0000-0000-0000C8360000}"/>
    <cellStyle name="Normal 16 5 2 3 2" xfId="36280" xr:uid="{00000000-0005-0000-0000-0000C9360000}"/>
    <cellStyle name="Normal 16 5 2 4" xfId="28839" xr:uid="{00000000-0005-0000-0000-0000CA360000}"/>
    <cellStyle name="Normal 16 5 3" xfId="17359" xr:uid="{00000000-0005-0000-0000-0000CB360000}"/>
    <cellStyle name="Normal 16 5 3 2" xfId="40002" xr:uid="{00000000-0005-0000-0000-0000CC360000}"/>
    <cellStyle name="Normal 16 5 4" xfId="9919" xr:uid="{00000000-0005-0000-0000-0000CD360000}"/>
    <cellStyle name="Normal 16 5 4 2" xfId="32562" xr:uid="{00000000-0005-0000-0000-0000CE360000}"/>
    <cellStyle name="Normal 16 5 5" xfId="25121" xr:uid="{00000000-0005-0000-0000-0000CF360000}"/>
    <cellStyle name="Normal 16 6" xfId="4346" xr:uid="{00000000-0005-0000-0000-0000D0360000}"/>
    <cellStyle name="Normal 16 6 2" xfId="19230" xr:uid="{00000000-0005-0000-0000-0000D1360000}"/>
    <cellStyle name="Normal 16 6 2 2" xfId="41873" xr:uid="{00000000-0005-0000-0000-0000D2360000}"/>
    <cellStyle name="Normal 16 6 3" xfId="11790" xr:uid="{00000000-0005-0000-0000-0000D3360000}"/>
    <cellStyle name="Normal 16 6 3 2" xfId="34433" xr:uid="{00000000-0005-0000-0000-0000D4360000}"/>
    <cellStyle name="Normal 16 6 4" xfId="26992" xr:uid="{00000000-0005-0000-0000-0000D5360000}"/>
    <cellStyle name="Normal 16 7" xfId="15512" xr:uid="{00000000-0005-0000-0000-0000D6360000}"/>
    <cellStyle name="Normal 16 7 2" xfId="38155" xr:uid="{00000000-0005-0000-0000-0000D7360000}"/>
    <cellStyle name="Normal 16 8" xfId="8072" xr:uid="{00000000-0005-0000-0000-0000D8360000}"/>
    <cellStyle name="Normal 16 8 2" xfId="30715" xr:uid="{00000000-0005-0000-0000-0000D9360000}"/>
    <cellStyle name="Normal 16 9" xfId="23065" xr:uid="{00000000-0005-0000-0000-0000DA360000}"/>
    <cellStyle name="Normal 17" xfId="615" xr:uid="{00000000-0005-0000-0000-0000DB360000}"/>
    <cellStyle name="Normal 17 2" xfId="1082" xr:uid="{00000000-0005-0000-0000-0000DC360000}"/>
    <cellStyle name="Normal 17 2 2" xfId="2010" xr:uid="{00000000-0005-0000-0000-0000DD360000}"/>
    <cellStyle name="Normal 17 2 2 2" xfId="3860" xr:uid="{00000000-0005-0000-0000-0000DE360000}"/>
    <cellStyle name="Normal 17 2 2 2 2" xfId="7581" xr:uid="{00000000-0005-0000-0000-0000DF360000}"/>
    <cellStyle name="Normal 17 2 2 2 2 2" xfId="22465" xr:uid="{00000000-0005-0000-0000-0000E0360000}"/>
    <cellStyle name="Normal 17 2 2 2 2 2 2" xfId="45108" xr:uid="{00000000-0005-0000-0000-0000E1360000}"/>
    <cellStyle name="Normal 17 2 2 2 2 3" xfId="15025" xr:uid="{00000000-0005-0000-0000-0000E2360000}"/>
    <cellStyle name="Normal 17 2 2 2 2 3 2" xfId="37668" xr:uid="{00000000-0005-0000-0000-0000E3360000}"/>
    <cellStyle name="Normal 17 2 2 2 2 4" xfId="30227" xr:uid="{00000000-0005-0000-0000-0000E4360000}"/>
    <cellStyle name="Normal 17 2 2 2 3" xfId="18747" xr:uid="{00000000-0005-0000-0000-0000E5360000}"/>
    <cellStyle name="Normal 17 2 2 2 3 2" xfId="41390" xr:uid="{00000000-0005-0000-0000-0000E6360000}"/>
    <cellStyle name="Normal 17 2 2 2 4" xfId="11307" xr:uid="{00000000-0005-0000-0000-0000E7360000}"/>
    <cellStyle name="Normal 17 2 2 2 4 2" xfId="33950" xr:uid="{00000000-0005-0000-0000-0000E8360000}"/>
    <cellStyle name="Normal 17 2 2 2 5" xfId="26509" xr:uid="{00000000-0005-0000-0000-0000E9360000}"/>
    <cellStyle name="Normal 17 2 2 3" xfId="5734" xr:uid="{00000000-0005-0000-0000-0000EA360000}"/>
    <cellStyle name="Normal 17 2 2 3 2" xfId="20618" xr:uid="{00000000-0005-0000-0000-0000EB360000}"/>
    <cellStyle name="Normal 17 2 2 3 2 2" xfId="43261" xr:uid="{00000000-0005-0000-0000-0000EC360000}"/>
    <cellStyle name="Normal 17 2 2 3 3" xfId="13178" xr:uid="{00000000-0005-0000-0000-0000ED360000}"/>
    <cellStyle name="Normal 17 2 2 3 3 2" xfId="35821" xr:uid="{00000000-0005-0000-0000-0000EE360000}"/>
    <cellStyle name="Normal 17 2 2 3 4" xfId="28380" xr:uid="{00000000-0005-0000-0000-0000EF360000}"/>
    <cellStyle name="Normal 17 2 2 4" xfId="16900" xr:uid="{00000000-0005-0000-0000-0000F0360000}"/>
    <cellStyle name="Normal 17 2 2 4 2" xfId="39543" xr:uid="{00000000-0005-0000-0000-0000F1360000}"/>
    <cellStyle name="Normal 17 2 2 5" xfId="9460" xr:uid="{00000000-0005-0000-0000-0000F2360000}"/>
    <cellStyle name="Normal 17 2 2 5 2" xfId="32103" xr:uid="{00000000-0005-0000-0000-0000F3360000}"/>
    <cellStyle name="Normal 17 2 2 6" xfId="24662" xr:uid="{00000000-0005-0000-0000-0000F4360000}"/>
    <cellStyle name="Normal 17 2 3" xfId="2935" xr:uid="{00000000-0005-0000-0000-0000F5360000}"/>
    <cellStyle name="Normal 17 2 3 2" xfId="6656" xr:uid="{00000000-0005-0000-0000-0000F6360000}"/>
    <cellStyle name="Normal 17 2 3 2 2" xfId="21540" xr:uid="{00000000-0005-0000-0000-0000F7360000}"/>
    <cellStyle name="Normal 17 2 3 2 2 2" xfId="44183" xr:uid="{00000000-0005-0000-0000-0000F8360000}"/>
    <cellStyle name="Normal 17 2 3 2 3" xfId="14100" xr:uid="{00000000-0005-0000-0000-0000F9360000}"/>
    <cellStyle name="Normal 17 2 3 2 3 2" xfId="36743" xr:uid="{00000000-0005-0000-0000-0000FA360000}"/>
    <cellStyle name="Normal 17 2 3 2 4" xfId="29302" xr:uid="{00000000-0005-0000-0000-0000FB360000}"/>
    <cellStyle name="Normal 17 2 3 3" xfId="17822" xr:uid="{00000000-0005-0000-0000-0000FC360000}"/>
    <cellStyle name="Normal 17 2 3 3 2" xfId="40465" xr:uid="{00000000-0005-0000-0000-0000FD360000}"/>
    <cellStyle name="Normal 17 2 3 4" xfId="10382" xr:uid="{00000000-0005-0000-0000-0000FE360000}"/>
    <cellStyle name="Normal 17 2 3 4 2" xfId="33025" xr:uid="{00000000-0005-0000-0000-0000FF360000}"/>
    <cellStyle name="Normal 17 2 3 5" xfId="25584" xr:uid="{00000000-0005-0000-0000-000000370000}"/>
    <cellStyle name="Normal 17 2 4" xfId="4809" xr:uid="{00000000-0005-0000-0000-000001370000}"/>
    <cellStyle name="Normal 17 2 4 2" xfId="19693" xr:uid="{00000000-0005-0000-0000-000002370000}"/>
    <cellStyle name="Normal 17 2 4 2 2" xfId="42336" xr:uid="{00000000-0005-0000-0000-000003370000}"/>
    <cellStyle name="Normal 17 2 4 3" xfId="12253" xr:uid="{00000000-0005-0000-0000-000004370000}"/>
    <cellStyle name="Normal 17 2 4 3 2" xfId="34896" xr:uid="{00000000-0005-0000-0000-000005370000}"/>
    <cellStyle name="Normal 17 2 4 4" xfId="27455" xr:uid="{00000000-0005-0000-0000-000006370000}"/>
    <cellStyle name="Normal 17 2 5" xfId="15975" xr:uid="{00000000-0005-0000-0000-000007370000}"/>
    <cellStyle name="Normal 17 2 5 2" xfId="38618" xr:uid="{00000000-0005-0000-0000-000008370000}"/>
    <cellStyle name="Normal 17 2 6" xfId="8535" xr:uid="{00000000-0005-0000-0000-000009370000}"/>
    <cellStyle name="Normal 17 2 6 2" xfId="31178" xr:uid="{00000000-0005-0000-0000-00000A370000}"/>
    <cellStyle name="Normal 17 2 7" xfId="23737" xr:uid="{00000000-0005-0000-0000-00000B370000}"/>
    <cellStyle name="Normal 17 3" xfId="1548" xr:uid="{00000000-0005-0000-0000-00000C370000}"/>
    <cellStyle name="Normal 17 3 2" xfId="3398" xr:uid="{00000000-0005-0000-0000-00000D370000}"/>
    <cellStyle name="Normal 17 3 2 2" xfId="7119" xr:uid="{00000000-0005-0000-0000-00000E370000}"/>
    <cellStyle name="Normal 17 3 2 2 2" xfId="22003" xr:uid="{00000000-0005-0000-0000-00000F370000}"/>
    <cellStyle name="Normal 17 3 2 2 2 2" xfId="44646" xr:uid="{00000000-0005-0000-0000-000010370000}"/>
    <cellStyle name="Normal 17 3 2 2 3" xfId="14563" xr:uid="{00000000-0005-0000-0000-000011370000}"/>
    <cellStyle name="Normal 17 3 2 2 3 2" xfId="37206" xr:uid="{00000000-0005-0000-0000-000012370000}"/>
    <cellStyle name="Normal 17 3 2 2 4" xfId="29765" xr:uid="{00000000-0005-0000-0000-000013370000}"/>
    <cellStyle name="Normal 17 3 2 3" xfId="18285" xr:uid="{00000000-0005-0000-0000-000014370000}"/>
    <cellStyle name="Normal 17 3 2 3 2" xfId="40928" xr:uid="{00000000-0005-0000-0000-000015370000}"/>
    <cellStyle name="Normal 17 3 2 4" xfId="10845" xr:uid="{00000000-0005-0000-0000-000016370000}"/>
    <cellStyle name="Normal 17 3 2 4 2" xfId="33488" xr:uid="{00000000-0005-0000-0000-000017370000}"/>
    <cellStyle name="Normal 17 3 2 5" xfId="26047" xr:uid="{00000000-0005-0000-0000-000018370000}"/>
    <cellStyle name="Normal 17 3 3" xfId="5272" xr:uid="{00000000-0005-0000-0000-000019370000}"/>
    <cellStyle name="Normal 17 3 3 2" xfId="20156" xr:uid="{00000000-0005-0000-0000-00001A370000}"/>
    <cellStyle name="Normal 17 3 3 2 2" xfId="42799" xr:uid="{00000000-0005-0000-0000-00001B370000}"/>
    <cellStyle name="Normal 17 3 3 3" xfId="12716" xr:uid="{00000000-0005-0000-0000-00001C370000}"/>
    <cellStyle name="Normal 17 3 3 3 2" xfId="35359" xr:uid="{00000000-0005-0000-0000-00001D370000}"/>
    <cellStyle name="Normal 17 3 3 4" xfId="27918" xr:uid="{00000000-0005-0000-0000-00001E370000}"/>
    <cellStyle name="Normal 17 3 4" xfId="16438" xr:uid="{00000000-0005-0000-0000-00001F370000}"/>
    <cellStyle name="Normal 17 3 4 2" xfId="39081" xr:uid="{00000000-0005-0000-0000-000020370000}"/>
    <cellStyle name="Normal 17 3 5" xfId="8998" xr:uid="{00000000-0005-0000-0000-000021370000}"/>
    <cellStyle name="Normal 17 3 5 2" xfId="31641" xr:uid="{00000000-0005-0000-0000-000022370000}"/>
    <cellStyle name="Normal 17 3 6" xfId="24200" xr:uid="{00000000-0005-0000-0000-000023370000}"/>
    <cellStyle name="Normal 17 4" xfId="2473" xr:uid="{00000000-0005-0000-0000-000024370000}"/>
    <cellStyle name="Normal 17 4 2" xfId="6194" xr:uid="{00000000-0005-0000-0000-000025370000}"/>
    <cellStyle name="Normal 17 4 2 2" xfId="21078" xr:uid="{00000000-0005-0000-0000-000026370000}"/>
    <cellStyle name="Normal 17 4 2 2 2" xfId="43721" xr:uid="{00000000-0005-0000-0000-000027370000}"/>
    <cellStyle name="Normal 17 4 2 3" xfId="13638" xr:uid="{00000000-0005-0000-0000-000028370000}"/>
    <cellStyle name="Normal 17 4 2 3 2" xfId="36281" xr:uid="{00000000-0005-0000-0000-000029370000}"/>
    <cellStyle name="Normal 17 4 2 4" xfId="28840" xr:uid="{00000000-0005-0000-0000-00002A370000}"/>
    <cellStyle name="Normal 17 4 3" xfId="17360" xr:uid="{00000000-0005-0000-0000-00002B370000}"/>
    <cellStyle name="Normal 17 4 3 2" xfId="40003" xr:uid="{00000000-0005-0000-0000-00002C370000}"/>
    <cellStyle name="Normal 17 4 4" xfId="9920" xr:uid="{00000000-0005-0000-0000-00002D370000}"/>
    <cellStyle name="Normal 17 4 4 2" xfId="32563" xr:uid="{00000000-0005-0000-0000-00002E370000}"/>
    <cellStyle name="Normal 17 4 5" xfId="25122" xr:uid="{00000000-0005-0000-0000-00002F370000}"/>
    <cellStyle name="Normal 17 5" xfId="4347" xr:uid="{00000000-0005-0000-0000-000030370000}"/>
    <cellStyle name="Normal 17 5 2" xfId="19231" xr:uid="{00000000-0005-0000-0000-000031370000}"/>
    <cellStyle name="Normal 17 5 2 2" xfId="41874" xr:uid="{00000000-0005-0000-0000-000032370000}"/>
    <cellStyle name="Normal 17 5 3" xfId="11791" xr:uid="{00000000-0005-0000-0000-000033370000}"/>
    <cellStyle name="Normal 17 5 3 2" xfId="34434" xr:uid="{00000000-0005-0000-0000-000034370000}"/>
    <cellStyle name="Normal 17 5 4" xfId="26993" xr:uid="{00000000-0005-0000-0000-000035370000}"/>
    <cellStyle name="Normal 17 6" xfId="15513" xr:uid="{00000000-0005-0000-0000-000036370000}"/>
    <cellStyle name="Normal 17 6 2" xfId="38156" xr:uid="{00000000-0005-0000-0000-000037370000}"/>
    <cellStyle name="Normal 17 7" xfId="8073" xr:uid="{00000000-0005-0000-0000-000038370000}"/>
    <cellStyle name="Normal 17 7 2" xfId="30716" xr:uid="{00000000-0005-0000-0000-000039370000}"/>
    <cellStyle name="Normal 17 8" xfId="23275" xr:uid="{00000000-0005-0000-0000-00003A370000}"/>
    <cellStyle name="Normal 18" xfId="628" xr:uid="{00000000-0005-0000-0000-00003B370000}"/>
    <cellStyle name="Normal 19" xfId="644" xr:uid="{00000000-0005-0000-0000-00003C370000}"/>
    <cellStyle name="Normal 2" xfId="59" xr:uid="{00000000-0005-0000-0000-00003D370000}"/>
    <cellStyle name="Normal 2 10" xfId="415" xr:uid="{00000000-0005-0000-0000-00003E370000}"/>
    <cellStyle name="Normal 2 10 10" xfId="15324" xr:uid="{00000000-0005-0000-0000-00003F370000}"/>
    <cellStyle name="Normal 2 10 10 2" xfId="37967" xr:uid="{00000000-0005-0000-0000-000040370000}"/>
    <cellStyle name="Normal 2 10 11" xfId="7884" xr:uid="{00000000-0005-0000-0000-000041370000}"/>
    <cellStyle name="Normal 2 10 11 2" xfId="30527" xr:uid="{00000000-0005-0000-0000-000042370000}"/>
    <cellStyle name="Normal 2 10 12" xfId="23087" xr:uid="{00000000-0005-0000-0000-000043370000}"/>
    <cellStyle name="Normal 2 10 2" xfId="445" xr:uid="{00000000-0005-0000-0000-000044370000}"/>
    <cellStyle name="Normal 2 10 2 10" xfId="7904" xr:uid="{00000000-0005-0000-0000-000045370000}"/>
    <cellStyle name="Normal 2 10 2 10 2" xfId="30547" xr:uid="{00000000-0005-0000-0000-000046370000}"/>
    <cellStyle name="Normal 2 10 2 11" xfId="23107" xr:uid="{00000000-0005-0000-0000-000047370000}"/>
    <cellStyle name="Normal 2 10 2 2" xfId="498" xr:uid="{00000000-0005-0000-0000-000048370000}"/>
    <cellStyle name="Normal 2 10 2 2 10" xfId="23159" xr:uid="{00000000-0005-0000-0000-000049370000}"/>
    <cellStyle name="Normal 2 10 2 2 2" xfId="604" xr:uid="{00000000-0005-0000-0000-00004A370000}"/>
    <cellStyle name="Normal 2 10 2 2 2 2" xfId="816" xr:uid="{00000000-0005-0000-0000-00004B370000}"/>
    <cellStyle name="Normal 2 10 2 2 2 2 2" xfId="1281" xr:uid="{00000000-0005-0000-0000-00004C370000}"/>
    <cellStyle name="Normal 2 10 2 2 2 2 2 2" xfId="2209" xr:uid="{00000000-0005-0000-0000-00004D370000}"/>
    <cellStyle name="Normal 2 10 2 2 2 2 2 2 2" xfId="4059" xr:uid="{00000000-0005-0000-0000-00004E370000}"/>
    <cellStyle name="Normal 2 10 2 2 2 2 2 2 2 2" xfId="7780" xr:uid="{00000000-0005-0000-0000-00004F370000}"/>
    <cellStyle name="Normal 2 10 2 2 2 2 2 2 2 2 2" xfId="22664" xr:uid="{00000000-0005-0000-0000-000050370000}"/>
    <cellStyle name="Normal 2 10 2 2 2 2 2 2 2 2 2 2" xfId="45307" xr:uid="{00000000-0005-0000-0000-000051370000}"/>
    <cellStyle name="Normal 2 10 2 2 2 2 2 2 2 2 3" xfId="15224" xr:uid="{00000000-0005-0000-0000-000052370000}"/>
    <cellStyle name="Normal 2 10 2 2 2 2 2 2 2 2 3 2" xfId="37867" xr:uid="{00000000-0005-0000-0000-000053370000}"/>
    <cellStyle name="Normal 2 10 2 2 2 2 2 2 2 2 4" xfId="30426" xr:uid="{00000000-0005-0000-0000-000054370000}"/>
    <cellStyle name="Normal 2 10 2 2 2 2 2 2 2 3" xfId="18946" xr:uid="{00000000-0005-0000-0000-000055370000}"/>
    <cellStyle name="Normal 2 10 2 2 2 2 2 2 2 3 2" xfId="41589" xr:uid="{00000000-0005-0000-0000-000056370000}"/>
    <cellStyle name="Normal 2 10 2 2 2 2 2 2 2 4" xfId="11506" xr:uid="{00000000-0005-0000-0000-000057370000}"/>
    <cellStyle name="Normal 2 10 2 2 2 2 2 2 2 4 2" xfId="34149" xr:uid="{00000000-0005-0000-0000-000058370000}"/>
    <cellStyle name="Normal 2 10 2 2 2 2 2 2 2 5" xfId="26708" xr:uid="{00000000-0005-0000-0000-000059370000}"/>
    <cellStyle name="Normal 2 10 2 2 2 2 2 2 3" xfId="5933" xr:uid="{00000000-0005-0000-0000-00005A370000}"/>
    <cellStyle name="Normal 2 10 2 2 2 2 2 2 3 2" xfId="20817" xr:uid="{00000000-0005-0000-0000-00005B370000}"/>
    <cellStyle name="Normal 2 10 2 2 2 2 2 2 3 2 2" xfId="43460" xr:uid="{00000000-0005-0000-0000-00005C370000}"/>
    <cellStyle name="Normal 2 10 2 2 2 2 2 2 3 3" xfId="13377" xr:uid="{00000000-0005-0000-0000-00005D370000}"/>
    <cellStyle name="Normal 2 10 2 2 2 2 2 2 3 3 2" xfId="36020" xr:uid="{00000000-0005-0000-0000-00005E370000}"/>
    <cellStyle name="Normal 2 10 2 2 2 2 2 2 3 4" xfId="28579" xr:uid="{00000000-0005-0000-0000-00005F370000}"/>
    <cellStyle name="Normal 2 10 2 2 2 2 2 2 4" xfId="17099" xr:uid="{00000000-0005-0000-0000-000060370000}"/>
    <cellStyle name="Normal 2 10 2 2 2 2 2 2 4 2" xfId="39742" xr:uid="{00000000-0005-0000-0000-000061370000}"/>
    <cellStyle name="Normal 2 10 2 2 2 2 2 2 5" xfId="9659" xr:uid="{00000000-0005-0000-0000-000062370000}"/>
    <cellStyle name="Normal 2 10 2 2 2 2 2 2 5 2" xfId="32302" xr:uid="{00000000-0005-0000-0000-000063370000}"/>
    <cellStyle name="Normal 2 10 2 2 2 2 2 2 6" xfId="24861" xr:uid="{00000000-0005-0000-0000-000064370000}"/>
    <cellStyle name="Normal 2 10 2 2 2 2 2 3" xfId="3134" xr:uid="{00000000-0005-0000-0000-000065370000}"/>
    <cellStyle name="Normal 2 10 2 2 2 2 2 3 2" xfId="6855" xr:uid="{00000000-0005-0000-0000-000066370000}"/>
    <cellStyle name="Normal 2 10 2 2 2 2 2 3 2 2" xfId="21739" xr:uid="{00000000-0005-0000-0000-000067370000}"/>
    <cellStyle name="Normal 2 10 2 2 2 2 2 3 2 2 2" xfId="44382" xr:uid="{00000000-0005-0000-0000-000068370000}"/>
    <cellStyle name="Normal 2 10 2 2 2 2 2 3 2 3" xfId="14299" xr:uid="{00000000-0005-0000-0000-000069370000}"/>
    <cellStyle name="Normal 2 10 2 2 2 2 2 3 2 3 2" xfId="36942" xr:uid="{00000000-0005-0000-0000-00006A370000}"/>
    <cellStyle name="Normal 2 10 2 2 2 2 2 3 2 4" xfId="29501" xr:uid="{00000000-0005-0000-0000-00006B370000}"/>
    <cellStyle name="Normal 2 10 2 2 2 2 2 3 3" xfId="18021" xr:uid="{00000000-0005-0000-0000-00006C370000}"/>
    <cellStyle name="Normal 2 10 2 2 2 2 2 3 3 2" xfId="40664" xr:uid="{00000000-0005-0000-0000-00006D370000}"/>
    <cellStyle name="Normal 2 10 2 2 2 2 2 3 4" xfId="10581" xr:uid="{00000000-0005-0000-0000-00006E370000}"/>
    <cellStyle name="Normal 2 10 2 2 2 2 2 3 4 2" xfId="33224" xr:uid="{00000000-0005-0000-0000-00006F370000}"/>
    <cellStyle name="Normal 2 10 2 2 2 2 2 3 5" xfId="25783" xr:uid="{00000000-0005-0000-0000-000070370000}"/>
    <cellStyle name="Normal 2 10 2 2 2 2 2 4" xfId="5008" xr:uid="{00000000-0005-0000-0000-000071370000}"/>
    <cellStyle name="Normal 2 10 2 2 2 2 2 4 2" xfId="19892" xr:uid="{00000000-0005-0000-0000-000072370000}"/>
    <cellStyle name="Normal 2 10 2 2 2 2 2 4 2 2" xfId="42535" xr:uid="{00000000-0005-0000-0000-000073370000}"/>
    <cellStyle name="Normal 2 10 2 2 2 2 2 4 3" xfId="12452" xr:uid="{00000000-0005-0000-0000-000074370000}"/>
    <cellStyle name="Normal 2 10 2 2 2 2 2 4 3 2" xfId="35095" xr:uid="{00000000-0005-0000-0000-000075370000}"/>
    <cellStyle name="Normal 2 10 2 2 2 2 2 4 4" xfId="27654" xr:uid="{00000000-0005-0000-0000-000076370000}"/>
    <cellStyle name="Normal 2 10 2 2 2 2 2 5" xfId="16174" xr:uid="{00000000-0005-0000-0000-000077370000}"/>
    <cellStyle name="Normal 2 10 2 2 2 2 2 5 2" xfId="38817" xr:uid="{00000000-0005-0000-0000-000078370000}"/>
    <cellStyle name="Normal 2 10 2 2 2 2 2 6" xfId="8734" xr:uid="{00000000-0005-0000-0000-000079370000}"/>
    <cellStyle name="Normal 2 10 2 2 2 2 2 6 2" xfId="31377" xr:uid="{00000000-0005-0000-0000-00007A370000}"/>
    <cellStyle name="Normal 2 10 2 2 2 2 2 7" xfId="23936" xr:uid="{00000000-0005-0000-0000-00007B370000}"/>
    <cellStyle name="Normal 2 10 2 2 2 2 3" xfId="1747" xr:uid="{00000000-0005-0000-0000-00007C370000}"/>
    <cellStyle name="Normal 2 10 2 2 2 2 3 2" xfId="3597" xr:uid="{00000000-0005-0000-0000-00007D370000}"/>
    <cellStyle name="Normal 2 10 2 2 2 2 3 2 2" xfId="7318" xr:uid="{00000000-0005-0000-0000-00007E370000}"/>
    <cellStyle name="Normal 2 10 2 2 2 2 3 2 2 2" xfId="22202" xr:uid="{00000000-0005-0000-0000-00007F370000}"/>
    <cellStyle name="Normal 2 10 2 2 2 2 3 2 2 2 2" xfId="44845" xr:uid="{00000000-0005-0000-0000-000080370000}"/>
    <cellStyle name="Normal 2 10 2 2 2 2 3 2 2 3" xfId="14762" xr:uid="{00000000-0005-0000-0000-000081370000}"/>
    <cellStyle name="Normal 2 10 2 2 2 2 3 2 2 3 2" xfId="37405" xr:uid="{00000000-0005-0000-0000-000082370000}"/>
    <cellStyle name="Normal 2 10 2 2 2 2 3 2 2 4" xfId="29964" xr:uid="{00000000-0005-0000-0000-000083370000}"/>
    <cellStyle name="Normal 2 10 2 2 2 2 3 2 3" xfId="18484" xr:uid="{00000000-0005-0000-0000-000084370000}"/>
    <cellStyle name="Normal 2 10 2 2 2 2 3 2 3 2" xfId="41127" xr:uid="{00000000-0005-0000-0000-000085370000}"/>
    <cellStyle name="Normal 2 10 2 2 2 2 3 2 4" xfId="11044" xr:uid="{00000000-0005-0000-0000-000086370000}"/>
    <cellStyle name="Normal 2 10 2 2 2 2 3 2 4 2" xfId="33687" xr:uid="{00000000-0005-0000-0000-000087370000}"/>
    <cellStyle name="Normal 2 10 2 2 2 2 3 2 5" xfId="26246" xr:uid="{00000000-0005-0000-0000-000088370000}"/>
    <cellStyle name="Normal 2 10 2 2 2 2 3 3" xfId="5471" xr:uid="{00000000-0005-0000-0000-000089370000}"/>
    <cellStyle name="Normal 2 10 2 2 2 2 3 3 2" xfId="20355" xr:uid="{00000000-0005-0000-0000-00008A370000}"/>
    <cellStyle name="Normal 2 10 2 2 2 2 3 3 2 2" xfId="42998" xr:uid="{00000000-0005-0000-0000-00008B370000}"/>
    <cellStyle name="Normal 2 10 2 2 2 2 3 3 3" xfId="12915" xr:uid="{00000000-0005-0000-0000-00008C370000}"/>
    <cellStyle name="Normal 2 10 2 2 2 2 3 3 3 2" xfId="35558" xr:uid="{00000000-0005-0000-0000-00008D370000}"/>
    <cellStyle name="Normal 2 10 2 2 2 2 3 3 4" xfId="28117" xr:uid="{00000000-0005-0000-0000-00008E370000}"/>
    <cellStyle name="Normal 2 10 2 2 2 2 3 4" xfId="16637" xr:uid="{00000000-0005-0000-0000-00008F370000}"/>
    <cellStyle name="Normal 2 10 2 2 2 2 3 4 2" xfId="39280" xr:uid="{00000000-0005-0000-0000-000090370000}"/>
    <cellStyle name="Normal 2 10 2 2 2 2 3 5" xfId="9197" xr:uid="{00000000-0005-0000-0000-000091370000}"/>
    <cellStyle name="Normal 2 10 2 2 2 2 3 5 2" xfId="31840" xr:uid="{00000000-0005-0000-0000-000092370000}"/>
    <cellStyle name="Normal 2 10 2 2 2 2 3 6" xfId="24399" xr:uid="{00000000-0005-0000-0000-000093370000}"/>
    <cellStyle name="Normal 2 10 2 2 2 2 4" xfId="2672" xr:uid="{00000000-0005-0000-0000-000094370000}"/>
    <cellStyle name="Normal 2 10 2 2 2 2 4 2" xfId="6393" xr:uid="{00000000-0005-0000-0000-000095370000}"/>
    <cellStyle name="Normal 2 10 2 2 2 2 4 2 2" xfId="21277" xr:uid="{00000000-0005-0000-0000-000096370000}"/>
    <cellStyle name="Normal 2 10 2 2 2 2 4 2 2 2" xfId="43920" xr:uid="{00000000-0005-0000-0000-000097370000}"/>
    <cellStyle name="Normal 2 10 2 2 2 2 4 2 3" xfId="13837" xr:uid="{00000000-0005-0000-0000-000098370000}"/>
    <cellStyle name="Normal 2 10 2 2 2 2 4 2 3 2" xfId="36480" xr:uid="{00000000-0005-0000-0000-000099370000}"/>
    <cellStyle name="Normal 2 10 2 2 2 2 4 2 4" xfId="29039" xr:uid="{00000000-0005-0000-0000-00009A370000}"/>
    <cellStyle name="Normal 2 10 2 2 2 2 4 3" xfId="17559" xr:uid="{00000000-0005-0000-0000-00009B370000}"/>
    <cellStyle name="Normal 2 10 2 2 2 2 4 3 2" xfId="40202" xr:uid="{00000000-0005-0000-0000-00009C370000}"/>
    <cellStyle name="Normal 2 10 2 2 2 2 4 4" xfId="10119" xr:uid="{00000000-0005-0000-0000-00009D370000}"/>
    <cellStyle name="Normal 2 10 2 2 2 2 4 4 2" xfId="32762" xr:uid="{00000000-0005-0000-0000-00009E370000}"/>
    <cellStyle name="Normal 2 10 2 2 2 2 4 5" xfId="25321" xr:uid="{00000000-0005-0000-0000-00009F370000}"/>
    <cellStyle name="Normal 2 10 2 2 2 2 5" xfId="4546" xr:uid="{00000000-0005-0000-0000-0000A0370000}"/>
    <cellStyle name="Normal 2 10 2 2 2 2 5 2" xfId="19430" xr:uid="{00000000-0005-0000-0000-0000A1370000}"/>
    <cellStyle name="Normal 2 10 2 2 2 2 5 2 2" xfId="42073" xr:uid="{00000000-0005-0000-0000-0000A2370000}"/>
    <cellStyle name="Normal 2 10 2 2 2 2 5 3" xfId="11990" xr:uid="{00000000-0005-0000-0000-0000A3370000}"/>
    <cellStyle name="Normal 2 10 2 2 2 2 5 3 2" xfId="34633" xr:uid="{00000000-0005-0000-0000-0000A4370000}"/>
    <cellStyle name="Normal 2 10 2 2 2 2 5 4" xfId="27192" xr:uid="{00000000-0005-0000-0000-0000A5370000}"/>
    <cellStyle name="Normal 2 10 2 2 2 2 6" xfId="15712" xr:uid="{00000000-0005-0000-0000-0000A6370000}"/>
    <cellStyle name="Normal 2 10 2 2 2 2 6 2" xfId="38355" xr:uid="{00000000-0005-0000-0000-0000A7370000}"/>
    <cellStyle name="Normal 2 10 2 2 2 2 7" xfId="8272" xr:uid="{00000000-0005-0000-0000-0000A8370000}"/>
    <cellStyle name="Normal 2 10 2 2 2 2 7 2" xfId="30915" xr:uid="{00000000-0005-0000-0000-0000A9370000}"/>
    <cellStyle name="Normal 2 10 2 2 2 2 8" xfId="23474" xr:uid="{00000000-0005-0000-0000-0000AA370000}"/>
    <cellStyle name="Normal 2 10 2 2 2 3" xfId="1070" xr:uid="{00000000-0005-0000-0000-0000AB370000}"/>
    <cellStyle name="Normal 2 10 2 2 2 3 2" xfId="1998" xr:uid="{00000000-0005-0000-0000-0000AC370000}"/>
    <cellStyle name="Normal 2 10 2 2 2 3 2 2" xfId="3848" xr:uid="{00000000-0005-0000-0000-0000AD370000}"/>
    <cellStyle name="Normal 2 10 2 2 2 3 2 2 2" xfId="7569" xr:uid="{00000000-0005-0000-0000-0000AE370000}"/>
    <cellStyle name="Normal 2 10 2 2 2 3 2 2 2 2" xfId="22453" xr:uid="{00000000-0005-0000-0000-0000AF370000}"/>
    <cellStyle name="Normal 2 10 2 2 2 3 2 2 2 2 2" xfId="45096" xr:uid="{00000000-0005-0000-0000-0000B0370000}"/>
    <cellStyle name="Normal 2 10 2 2 2 3 2 2 2 3" xfId="15013" xr:uid="{00000000-0005-0000-0000-0000B1370000}"/>
    <cellStyle name="Normal 2 10 2 2 2 3 2 2 2 3 2" xfId="37656" xr:uid="{00000000-0005-0000-0000-0000B2370000}"/>
    <cellStyle name="Normal 2 10 2 2 2 3 2 2 2 4" xfId="30215" xr:uid="{00000000-0005-0000-0000-0000B3370000}"/>
    <cellStyle name="Normal 2 10 2 2 2 3 2 2 3" xfId="18735" xr:uid="{00000000-0005-0000-0000-0000B4370000}"/>
    <cellStyle name="Normal 2 10 2 2 2 3 2 2 3 2" xfId="41378" xr:uid="{00000000-0005-0000-0000-0000B5370000}"/>
    <cellStyle name="Normal 2 10 2 2 2 3 2 2 4" xfId="11295" xr:uid="{00000000-0005-0000-0000-0000B6370000}"/>
    <cellStyle name="Normal 2 10 2 2 2 3 2 2 4 2" xfId="33938" xr:uid="{00000000-0005-0000-0000-0000B7370000}"/>
    <cellStyle name="Normal 2 10 2 2 2 3 2 2 5" xfId="26497" xr:uid="{00000000-0005-0000-0000-0000B8370000}"/>
    <cellStyle name="Normal 2 10 2 2 2 3 2 3" xfId="5722" xr:uid="{00000000-0005-0000-0000-0000B9370000}"/>
    <cellStyle name="Normal 2 10 2 2 2 3 2 3 2" xfId="20606" xr:uid="{00000000-0005-0000-0000-0000BA370000}"/>
    <cellStyle name="Normal 2 10 2 2 2 3 2 3 2 2" xfId="43249" xr:uid="{00000000-0005-0000-0000-0000BB370000}"/>
    <cellStyle name="Normal 2 10 2 2 2 3 2 3 3" xfId="13166" xr:uid="{00000000-0005-0000-0000-0000BC370000}"/>
    <cellStyle name="Normal 2 10 2 2 2 3 2 3 3 2" xfId="35809" xr:uid="{00000000-0005-0000-0000-0000BD370000}"/>
    <cellStyle name="Normal 2 10 2 2 2 3 2 3 4" xfId="28368" xr:uid="{00000000-0005-0000-0000-0000BE370000}"/>
    <cellStyle name="Normal 2 10 2 2 2 3 2 4" xfId="16888" xr:uid="{00000000-0005-0000-0000-0000BF370000}"/>
    <cellStyle name="Normal 2 10 2 2 2 3 2 4 2" xfId="39531" xr:uid="{00000000-0005-0000-0000-0000C0370000}"/>
    <cellStyle name="Normal 2 10 2 2 2 3 2 5" xfId="9448" xr:uid="{00000000-0005-0000-0000-0000C1370000}"/>
    <cellStyle name="Normal 2 10 2 2 2 3 2 5 2" xfId="32091" xr:uid="{00000000-0005-0000-0000-0000C2370000}"/>
    <cellStyle name="Normal 2 10 2 2 2 3 2 6" xfId="24650" xr:uid="{00000000-0005-0000-0000-0000C3370000}"/>
    <cellStyle name="Normal 2 10 2 2 2 3 3" xfId="2923" xr:uid="{00000000-0005-0000-0000-0000C4370000}"/>
    <cellStyle name="Normal 2 10 2 2 2 3 3 2" xfId="6644" xr:uid="{00000000-0005-0000-0000-0000C5370000}"/>
    <cellStyle name="Normal 2 10 2 2 2 3 3 2 2" xfId="21528" xr:uid="{00000000-0005-0000-0000-0000C6370000}"/>
    <cellStyle name="Normal 2 10 2 2 2 3 3 2 2 2" xfId="44171" xr:uid="{00000000-0005-0000-0000-0000C7370000}"/>
    <cellStyle name="Normal 2 10 2 2 2 3 3 2 3" xfId="14088" xr:uid="{00000000-0005-0000-0000-0000C8370000}"/>
    <cellStyle name="Normal 2 10 2 2 2 3 3 2 3 2" xfId="36731" xr:uid="{00000000-0005-0000-0000-0000C9370000}"/>
    <cellStyle name="Normal 2 10 2 2 2 3 3 2 4" xfId="29290" xr:uid="{00000000-0005-0000-0000-0000CA370000}"/>
    <cellStyle name="Normal 2 10 2 2 2 3 3 3" xfId="17810" xr:uid="{00000000-0005-0000-0000-0000CB370000}"/>
    <cellStyle name="Normal 2 10 2 2 2 3 3 3 2" xfId="40453" xr:uid="{00000000-0005-0000-0000-0000CC370000}"/>
    <cellStyle name="Normal 2 10 2 2 2 3 3 4" xfId="10370" xr:uid="{00000000-0005-0000-0000-0000CD370000}"/>
    <cellStyle name="Normal 2 10 2 2 2 3 3 4 2" xfId="33013" xr:uid="{00000000-0005-0000-0000-0000CE370000}"/>
    <cellStyle name="Normal 2 10 2 2 2 3 3 5" xfId="25572" xr:uid="{00000000-0005-0000-0000-0000CF370000}"/>
    <cellStyle name="Normal 2 10 2 2 2 3 4" xfId="4797" xr:uid="{00000000-0005-0000-0000-0000D0370000}"/>
    <cellStyle name="Normal 2 10 2 2 2 3 4 2" xfId="19681" xr:uid="{00000000-0005-0000-0000-0000D1370000}"/>
    <cellStyle name="Normal 2 10 2 2 2 3 4 2 2" xfId="42324" xr:uid="{00000000-0005-0000-0000-0000D2370000}"/>
    <cellStyle name="Normal 2 10 2 2 2 3 4 3" xfId="12241" xr:uid="{00000000-0005-0000-0000-0000D3370000}"/>
    <cellStyle name="Normal 2 10 2 2 2 3 4 3 2" xfId="34884" xr:uid="{00000000-0005-0000-0000-0000D4370000}"/>
    <cellStyle name="Normal 2 10 2 2 2 3 4 4" xfId="27443" xr:uid="{00000000-0005-0000-0000-0000D5370000}"/>
    <cellStyle name="Normal 2 10 2 2 2 3 5" xfId="15963" xr:uid="{00000000-0005-0000-0000-0000D6370000}"/>
    <cellStyle name="Normal 2 10 2 2 2 3 5 2" xfId="38606" xr:uid="{00000000-0005-0000-0000-0000D7370000}"/>
    <cellStyle name="Normal 2 10 2 2 2 3 6" xfId="8523" xr:uid="{00000000-0005-0000-0000-0000D8370000}"/>
    <cellStyle name="Normal 2 10 2 2 2 3 6 2" xfId="31166" xr:uid="{00000000-0005-0000-0000-0000D9370000}"/>
    <cellStyle name="Normal 2 10 2 2 2 3 7" xfId="23725" xr:uid="{00000000-0005-0000-0000-0000DA370000}"/>
    <cellStyle name="Normal 2 10 2 2 2 4" xfId="1536" xr:uid="{00000000-0005-0000-0000-0000DB370000}"/>
    <cellStyle name="Normal 2 10 2 2 2 4 2" xfId="3386" xr:uid="{00000000-0005-0000-0000-0000DC370000}"/>
    <cellStyle name="Normal 2 10 2 2 2 4 2 2" xfId="7107" xr:uid="{00000000-0005-0000-0000-0000DD370000}"/>
    <cellStyle name="Normal 2 10 2 2 2 4 2 2 2" xfId="21991" xr:uid="{00000000-0005-0000-0000-0000DE370000}"/>
    <cellStyle name="Normal 2 10 2 2 2 4 2 2 2 2" xfId="44634" xr:uid="{00000000-0005-0000-0000-0000DF370000}"/>
    <cellStyle name="Normal 2 10 2 2 2 4 2 2 3" xfId="14551" xr:uid="{00000000-0005-0000-0000-0000E0370000}"/>
    <cellStyle name="Normal 2 10 2 2 2 4 2 2 3 2" xfId="37194" xr:uid="{00000000-0005-0000-0000-0000E1370000}"/>
    <cellStyle name="Normal 2 10 2 2 2 4 2 2 4" xfId="29753" xr:uid="{00000000-0005-0000-0000-0000E2370000}"/>
    <cellStyle name="Normal 2 10 2 2 2 4 2 3" xfId="18273" xr:uid="{00000000-0005-0000-0000-0000E3370000}"/>
    <cellStyle name="Normal 2 10 2 2 2 4 2 3 2" xfId="40916" xr:uid="{00000000-0005-0000-0000-0000E4370000}"/>
    <cellStyle name="Normal 2 10 2 2 2 4 2 4" xfId="10833" xr:uid="{00000000-0005-0000-0000-0000E5370000}"/>
    <cellStyle name="Normal 2 10 2 2 2 4 2 4 2" xfId="33476" xr:uid="{00000000-0005-0000-0000-0000E6370000}"/>
    <cellStyle name="Normal 2 10 2 2 2 4 2 5" xfId="26035" xr:uid="{00000000-0005-0000-0000-0000E7370000}"/>
    <cellStyle name="Normal 2 10 2 2 2 4 3" xfId="5260" xr:uid="{00000000-0005-0000-0000-0000E8370000}"/>
    <cellStyle name="Normal 2 10 2 2 2 4 3 2" xfId="20144" xr:uid="{00000000-0005-0000-0000-0000E9370000}"/>
    <cellStyle name="Normal 2 10 2 2 2 4 3 2 2" xfId="42787" xr:uid="{00000000-0005-0000-0000-0000EA370000}"/>
    <cellStyle name="Normal 2 10 2 2 2 4 3 3" xfId="12704" xr:uid="{00000000-0005-0000-0000-0000EB370000}"/>
    <cellStyle name="Normal 2 10 2 2 2 4 3 3 2" xfId="35347" xr:uid="{00000000-0005-0000-0000-0000EC370000}"/>
    <cellStyle name="Normal 2 10 2 2 2 4 3 4" xfId="27906" xr:uid="{00000000-0005-0000-0000-0000ED370000}"/>
    <cellStyle name="Normal 2 10 2 2 2 4 4" xfId="16426" xr:uid="{00000000-0005-0000-0000-0000EE370000}"/>
    <cellStyle name="Normal 2 10 2 2 2 4 4 2" xfId="39069" xr:uid="{00000000-0005-0000-0000-0000EF370000}"/>
    <cellStyle name="Normal 2 10 2 2 2 4 5" xfId="8986" xr:uid="{00000000-0005-0000-0000-0000F0370000}"/>
    <cellStyle name="Normal 2 10 2 2 2 4 5 2" xfId="31629" xr:uid="{00000000-0005-0000-0000-0000F1370000}"/>
    <cellStyle name="Normal 2 10 2 2 2 4 6" xfId="24188" xr:uid="{00000000-0005-0000-0000-0000F2370000}"/>
    <cellStyle name="Normal 2 10 2 2 2 5" xfId="2461" xr:uid="{00000000-0005-0000-0000-0000F3370000}"/>
    <cellStyle name="Normal 2 10 2 2 2 5 2" xfId="6182" xr:uid="{00000000-0005-0000-0000-0000F4370000}"/>
    <cellStyle name="Normal 2 10 2 2 2 5 2 2" xfId="21066" xr:uid="{00000000-0005-0000-0000-0000F5370000}"/>
    <cellStyle name="Normal 2 10 2 2 2 5 2 2 2" xfId="43709" xr:uid="{00000000-0005-0000-0000-0000F6370000}"/>
    <cellStyle name="Normal 2 10 2 2 2 5 2 3" xfId="13626" xr:uid="{00000000-0005-0000-0000-0000F7370000}"/>
    <cellStyle name="Normal 2 10 2 2 2 5 2 3 2" xfId="36269" xr:uid="{00000000-0005-0000-0000-0000F8370000}"/>
    <cellStyle name="Normal 2 10 2 2 2 5 2 4" xfId="28828" xr:uid="{00000000-0005-0000-0000-0000F9370000}"/>
    <cellStyle name="Normal 2 10 2 2 2 5 3" xfId="17348" xr:uid="{00000000-0005-0000-0000-0000FA370000}"/>
    <cellStyle name="Normal 2 10 2 2 2 5 3 2" xfId="39991" xr:uid="{00000000-0005-0000-0000-0000FB370000}"/>
    <cellStyle name="Normal 2 10 2 2 2 5 4" xfId="9908" xr:uid="{00000000-0005-0000-0000-0000FC370000}"/>
    <cellStyle name="Normal 2 10 2 2 2 5 4 2" xfId="32551" xr:uid="{00000000-0005-0000-0000-0000FD370000}"/>
    <cellStyle name="Normal 2 10 2 2 2 5 5" xfId="25110" xr:uid="{00000000-0005-0000-0000-0000FE370000}"/>
    <cellStyle name="Normal 2 10 2 2 2 6" xfId="4335" xr:uid="{00000000-0005-0000-0000-0000FF370000}"/>
    <cellStyle name="Normal 2 10 2 2 2 6 2" xfId="19219" xr:uid="{00000000-0005-0000-0000-000000380000}"/>
    <cellStyle name="Normal 2 10 2 2 2 6 2 2" xfId="41862" xr:uid="{00000000-0005-0000-0000-000001380000}"/>
    <cellStyle name="Normal 2 10 2 2 2 6 3" xfId="11779" xr:uid="{00000000-0005-0000-0000-000002380000}"/>
    <cellStyle name="Normal 2 10 2 2 2 6 3 2" xfId="34422" xr:uid="{00000000-0005-0000-0000-000003380000}"/>
    <cellStyle name="Normal 2 10 2 2 2 6 4" xfId="26981" xr:uid="{00000000-0005-0000-0000-000004380000}"/>
    <cellStyle name="Normal 2 10 2 2 2 7" xfId="15501" xr:uid="{00000000-0005-0000-0000-000005380000}"/>
    <cellStyle name="Normal 2 10 2 2 2 7 2" xfId="38144" xr:uid="{00000000-0005-0000-0000-000006380000}"/>
    <cellStyle name="Normal 2 10 2 2 2 8" xfId="8061" xr:uid="{00000000-0005-0000-0000-000007380000}"/>
    <cellStyle name="Normal 2 10 2 2 2 8 2" xfId="30704" xr:uid="{00000000-0005-0000-0000-000008380000}"/>
    <cellStyle name="Normal 2 10 2 2 2 9" xfId="23264" xr:uid="{00000000-0005-0000-0000-000009380000}"/>
    <cellStyle name="Normal 2 10 2 2 3" xfId="711" xr:uid="{00000000-0005-0000-0000-00000A380000}"/>
    <cellStyle name="Normal 2 10 2 2 3 2" xfId="1176" xr:uid="{00000000-0005-0000-0000-00000B380000}"/>
    <cellStyle name="Normal 2 10 2 2 3 2 2" xfId="2104" xr:uid="{00000000-0005-0000-0000-00000C380000}"/>
    <cellStyle name="Normal 2 10 2 2 3 2 2 2" xfId="3954" xr:uid="{00000000-0005-0000-0000-00000D380000}"/>
    <cellStyle name="Normal 2 10 2 2 3 2 2 2 2" xfId="7675" xr:uid="{00000000-0005-0000-0000-00000E380000}"/>
    <cellStyle name="Normal 2 10 2 2 3 2 2 2 2 2" xfId="22559" xr:uid="{00000000-0005-0000-0000-00000F380000}"/>
    <cellStyle name="Normal 2 10 2 2 3 2 2 2 2 2 2" xfId="45202" xr:uid="{00000000-0005-0000-0000-000010380000}"/>
    <cellStyle name="Normal 2 10 2 2 3 2 2 2 2 3" xfId="15119" xr:uid="{00000000-0005-0000-0000-000011380000}"/>
    <cellStyle name="Normal 2 10 2 2 3 2 2 2 2 3 2" xfId="37762" xr:uid="{00000000-0005-0000-0000-000012380000}"/>
    <cellStyle name="Normal 2 10 2 2 3 2 2 2 2 4" xfId="30321" xr:uid="{00000000-0005-0000-0000-000013380000}"/>
    <cellStyle name="Normal 2 10 2 2 3 2 2 2 3" xfId="18841" xr:uid="{00000000-0005-0000-0000-000014380000}"/>
    <cellStyle name="Normal 2 10 2 2 3 2 2 2 3 2" xfId="41484" xr:uid="{00000000-0005-0000-0000-000015380000}"/>
    <cellStyle name="Normal 2 10 2 2 3 2 2 2 4" xfId="11401" xr:uid="{00000000-0005-0000-0000-000016380000}"/>
    <cellStyle name="Normal 2 10 2 2 3 2 2 2 4 2" xfId="34044" xr:uid="{00000000-0005-0000-0000-000017380000}"/>
    <cellStyle name="Normal 2 10 2 2 3 2 2 2 5" xfId="26603" xr:uid="{00000000-0005-0000-0000-000018380000}"/>
    <cellStyle name="Normal 2 10 2 2 3 2 2 3" xfId="5828" xr:uid="{00000000-0005-0000-0000-000019380000}"/>
    <cellStyle name="Normal 2 10 2 2 3 2 2 3 2" xfId="20712" xr:uid="{00000000-0005-0000-0000-00001A380000}"/>
    <cellStyle name="Normal 2 10 2 2 3 2 2 3 2 2" xfId="43355" xr:uid="{00000000-0005-0000-0000-00001B380000}"/>
    <cellStyle name="Normal 2 10 2 2 3 2 2 3 3" xfId="13272" xr:uid="{00000000-0005-0000-0000-00001C380000}"/>
    <cellStyle name="Normal 2 10 2 2 3 2 2 3 3 2" xfId="35915" xr:uid="{00000000-0005-0000-0000-00001D380000}"/>
    <cellStyle name="Normal 2 10 2 2 3 2 2 3 4" xfId="28474" xr:uid="{00000000-0005-0000-0000-00001E380000}"/>
    <cellStyle name="Normal 2 10 2 2 3 2 2 4" xfId="16994" xr:uid="{00000000-0005-0000-0000-00001F380000}"/>
    <cellStyle name="Normal 2 10 2 2 3 2 2 4 2" xfId="39637" xr:uid="{00000000-0005-0000-0000-000020380000}"/>
    <cellStyle name="Normal 2 10 2 2 3 2 2 5" xfId="9554" xr:uid="{00000000-0005-0000-0000-000021380000}"/>
    <cellStyle name="Normal 2 10 2 2 3 2 2 5 2" xfId="32197" xr:uid="{00000000-0005-0000-0000-000022380000}"/>
    <cellStyle name="Normal 2 10 2 2 3 2 2 6" xfId="24756" xr:uid="{00000000-0005-0000-0000-000023380000}"/>
    <cellStyle name="Normal 2 10 2 2 3 2 3" xfId="3029" xr:uid="{00000000-0005-0000-0000-000024380000}"/>
    <cellStyle name="Normal 2 10 2 2 3 2 3 2" xfId="6750" xr:uid="{00000000-0005-0000-0000-000025380000}"/>
    <cellStyle name="Normal 2 10 2 2 3 2 3 2 2" xfId="21634" xr:uid="{00000000-0005-0000-0000-000026380000}"/>
    <cellStyle name="Normal 2 10 2 2 3 2 3 2 2 2" xfId="44277" xr:uid="{00000000-0005-0000-0000-000027380000}"/>
    <cellStyle name="Normal 2 10 2 2 3 2 3 2 3" xfId="14194" xr:uid="{00000000-0005-0000-0000-000028380000}"/>
    <cellStyle name="Normal 2 10 2 2 3 2 3 2 3 2" xfId="36837" xr:uid="{00000000-0005-0000-0000-000029380000}"/>
    <cellStyle name="Normal 2 10 2 2 3 2 3 2 4" xfId="29396" xr:uid="{00000000-0005-0000-0000-00002A380000}"/>
    <cellStyle name="Normal 2 10 2 2 3 2 3 3" xfId="17916" xr:uid="{00000000-0005-0000-0000-00002B380000}"/>
    <cellStyle name="Normal 2 10 2 2 3 2 3 3 2" xfId="40559" xr:uid="{00000000-0005-0000-0000-00002C380000}"/>
    <cellStyle name="Normal 2 10 2 2 3 2 3 4" xfId="10476" xr:uid="{00000000-0005-0000-0000-00002D380000}"/>
    <cellStyle name="Normal 2 10 2 2 3 2 3 4 2" xfId="33119" xr:uid="{00000000-0005-0000-0000-00002E380000}"/>
    <cellStyle name="Normal 2 10 2 2 3 2 3 5" xfId="25678" xr:uid="{00000000-0005-0000-0000-00002F380000}"/>
    <cellStyle name="Normal 2 10 2 2 3 2 4" xfId="4903" xr:uid="{00000000-0005-0000-0000-000030380000}"/>
    <cellStyle name="Normal 2 10 2 2 3 2 4 2" xfId="19787" xr:uid="{00000000-0005-0000-0000-000031380000}"/>
    <cellStyle name="Normal 2 10 2 2 3 2 4 2 2" xfId="42430" xr:uid="{00000000-0005-0000-0000-000032380000}"/>
    <cellStyle name="Normal 2 10 2 2 3 2 4 3" xfId="12347" xr:uid="{00000000-0005-0000-0000-000033380000}"/>
    <cellStyle name="Normal 2 10 2 2 3 2 4 3 2" xfId="34990" xr:uid="{00000000-0005-0000-0000-000034380000}"/>
    <cellStyle name="Normal 2 10 2 2 3 2 4 4" xfId="27549" xr:uid="{00000000-0005-0000-0000-000035380000}"/>
    <cellStyle name="Normal 2 10 2 2 3 2 5" xfId="16069" xr:uid="{00000000-0005-0000-0000-000036380000}"/>
    <cellStyle name="Normal 2 10 2 2 3 2 5 2" xfId="38712" xr:uid="{00000000-0005-0000-0000-000037380000}"/>
    <cellStyle name="Normal 2 10 2 2 3 2 6" xfId="8629" xr:uid="{00000000-0005-0000-0000-000038380000}"/>
    <cellStyle name="Normal 2 10 2 2 3 2 6 2" xfId="31272" xr:uid="{00000000-0005-0000-0000-000039380000}"/>
    <cellStyle name="Normal 2 10 2 2 3 2 7" xfId="23831" xr:uid="{00000000-0005-0000-0000-00003A380000}"/>
    <cellStyle name="Normal 2 10 2 2 3 3" xfId="1642" xr:uid="{00000000-0005-0000-0000-00003B380000}"/>
    <cellStyle name="Normal 2 10 2 2 3 3 2" xfId="3492" xr:uid="{00000000-0005-0000-0000-00003C380000}"/>
    <cellStyle name="Normal 2 10 2 2 3 3 2 2" xfId="7213" xr:uid="{00000000-0005-0000-0000-00003D380000}"/>
    <cellStyle name="Normal 2 10 2 2 3 3 2 2 2" xfId="22097" xr:uid="{00000000-0005-0000-0000-00003E380000}"/>
    <cellStyle name="Normal 2 10 2 2 3 3 2 2 2 2" xfId="44740" xr:uid="{00000000-0005-0000-0000-00003F380000}"/>
    <cellStyle name="Normal 2 10 2 2 3 3 2 2 3" xfId="14657" xr:uid="{00000000-0005-0000-0000-000040380000}"/>
    <cellStyle name="Normal 2 10 2 2 3 3 2 2 3 2" xfId="37300" xr:uid="{00000000-0005-0000-0000-000041380000}"/>
    <cellStyle name="Normal 2 10 2 2 3 3 2 2 4" xfId="29859" xr:uid="{00000000-0005-0000-0000-000042380000}"/>
    <cellStyle name="Normal 2 10 2 2 3 3 2 3" xfId="18379" xr:uid="{00000000-0005-0000-0000-000043380000}"/>
    <cellStyle name="Normal 2 10 2 2 3 3 2 3 2" xfId="41022" xr:uid="{00000000-0005-0000-0000-000044380000}"/>
    <cellStyle name="Normal 2 10 2 2 3 3 2 4" xfId="10939" xr:uid="{00000000-0005-0000-0000-000045380000}"/>
    <cellStyle name="Normal 2 10 2 2 3 3 2 4 2" xfId="33582" xr:uid="{00000000-0005-0000-0000-000046380000}"/>
    <cellStyle name="Normal 2 10 2 2 3 3 2 5" xfId="26141" xr:uid="{00000000-0005-0000-0000-000047380000}"/>
    <cellStyle name="Normal 2 10 2 2 3 3 3" xfId="5366" xr:uid="{00000000-0005-0000-0000-000048380000}"/>
    <cellStyle name="Normal 2 10 2 2 3 3 3 2" xfId="20250" xr:uid="{00000000-0005-0000-0000-000049380000}"/>
    <cellStyle name="Normal 2 10 2 2 3 3 3 2 2" xfId="42893" xr:uid="{00000000-0005-0000-0000-00004A380000}"/>
    <cellStyle name="Normal 2 10 2 2 3 3 3 3" xfId="12810" xr:uid="{00000000-0005-0000-0000-00004B380000}"/>
    <cellStyle name="Normal 2 10 2 2 3 3 3 3 2" xfId="35453" xr:uid="{00000000-0005-0000-0000-00004C380000}"/>
    <cellStyle name="Normal 2 10 2 2 3 3 3 4" xfId="28012" xr:uid="{00000000-0005-0000-0000-00004D380000}"/>
    <cellStyle name="Normal 2 10 2 2 3 3 4" xfId="16532" xr:uid="{00000000-0005-0000-0000-00004E380000}"/>
    <cellStyle name="Normal 2 10 2 2 3 3 4 2" xfId="39175" xr:uid="{00000000-0005-0000-0000-00004F380000}"/>
    <cellStyle name="Normal 2 10 2 2 3 3 5" xfId="9092" xr:uid="{00000000-0005-0000-0000-000050380000}"/>
    <cellStyle name="Normal 2 10 2 2 3 3 5 2" xfId="31735" xr:uid="{00000000-0005-0000-0000-000051380000}"/>
    <cellStyle name="Normal 2 10 2 2 3 3 6" xfId="24294" xr:uid="{00000000-0005-0000-0000-000052380000}"/>
    <cellStyle name="Normal 2 10 2 2 3 4" xfId="2567" xr:uid="{00000000-0005-0000-0000-000053380000}"/>
    <cellStyle name="Normal 2 10 2 2 3 4 2" xfId="6288" xr:uid="{00000000-0005-0000-0000-000054380000}"/>
    <cellStyle name="Normal 2 10 2 2 3 4 2 2" xfId="21172" xr:uid="{00000000-0005-0000-0000-000055380000}"/>
    <cellStyle name="Normal 2 10 2 2 3 4 2 2 2" xfId="43815" xr:uid="{00000000-0005-0000-0000-000056380000}"/>
    <cellStyle name="Normal 2 10 2 2 3 4 2 3" xfId="13732" xr:uid="{00000000-0005-0000-0000-000057380000}"/>
    <cellStyle name="Normal 2 10 2 2 3 4 2 3 2" xfId="36375" xr:uid="{00000000-0005-0000-0000-000058380000}"/>
    <cellStyle name="Normal 2 10 2 2 3 4 2 4" xfId="28934" xr:uid="{00000000-0005-0000-0000-000059380000}"/>
    <cellStyle name="Normal 2 10 2 2 3 4 3" xfId="17454" xr:uid="{00000000-0005-0000-0000-00005A380000}"/>
    <cellStyle name="Normal 2 10 2 2 3 4 3 2" xfId="40097" xr:uid="{00000000-0005-0000-0000-00005B380000}"/>
    <cellStyle name="Normal 2 10 2 2 3 4 4" xfId="10014" xr:uid="{00000000-0005-0000-0000-00005C380000}"/>
    <cellStyle name="Normal 2 10 2 2 3 4 4 2" xfId="32657" xr:uid="{00000000-0005-0000-0000-00005D380000}"/>
    <cellStyle name="Normal 2 10 2 2 3 4 5" xfId="25216" xr:uid="{00000000-0005-0000-0000-00005E380000}"/>
    <cellStyle name="Normal 2 10 2 2 3 5" xfId="4441" xr:uid="{00000000-0005-0000-0000-00005F380000}"/>
    <cellStyle name="Normal 2 10 2 2 3 5 2" xfId="19325" xr:uid="{00000000-0005-0000-0000-000060380000}"/>
    <cellStyle name="Normal 2 10 2 2 3 5 2 2" xfId="41968" xr:uid="{00000000-0005-0000-0000-000061380000}"/>
    <cellStyle name="Normal 2 10 2 2 3 5 3" xfId="11885" xr:uid="{00000000-0005-0000-0000-000062380000}"/>
    <cellStyle name="Normal 2 10 2 2 3 5 3 2" xfId="34528" xr:uid="{00000000-0005-0000-0000-000063380000}"/>
    <cellStyle name="Normal 2 10 2 2 3 5 4" xfId="27087" xr:uid="{00000000-0005-0000-0000-000064380000}"/>
    <cellStyle name="Normal 2 10 2 2 3 6" xfId="15607" xr:uid="{00000000-0005-0000-0000-000065380000}"/>
    <cellStyle name="Normal 2 10 2 2 3 6 2" xfId="38250" xr:uid="{00000000-0005-0000-0000-000066380000}"/>
    <cellStyle name="Normal 2 10 2 2 3 7" xfId="8167" xr:uid="{00000000-0005-0000-0000-000067380000}"/>
    <cellStyle name="Normal 2 10 2 2 3 7 2" xfId="30810" xr:uid="{00000000-0005-0000-0000-000068380000}"/>
    <cellStyle name="Normal 2 10 2 2 3 8" xfId="23369" xr:uid="{00000000-0005-0000-0000-000069380000}"/>
    <cellStyle name="Normal 2 10 2 2 4" xfId="965" xr:uid="{00000000-0005-0000-0000-00006A380000}"/>
    <cellStyle name="Normal 2 10 2 2 4 2" xfId="1893" xr:uid="{00000000-0005-0000-0000-00006B380000}"/>
    <cellStyle name="Normal 2 10 2 2 4 2 2" xfId="3743" xr:uid="{00000000-0005-0000-0000-00006C380000}"/>
    <cellStyle name="Normal 2 10 2 2 4 2 2 2" xfId="7464" xr:uid="{00000000-0005-0000-0000-00006D380000}"/>
    <cellStyle name="Normal 2 10 2 2 4 2 2 2 2" xfId="22348" xr:uid="{00000000-0005-0000-0000-00006E380000}"/>
    <cellStyle name="Normal 2 10 2 2 4 2 2 2 2 2" xfId="44991" xr:uid="{00000000-0005-0000-0000-00006F380000}"/>
    <cellStyle name="Normal 2 10 2 2 4 2 2 2 3" xfId="14908" xr:uid="{00000000-0005-0000-0000-000070380000}"/>
    <cellStyle name="Normal 2 10 2 2 4 2 2 2 3 2" xfId="37551" xr:uid="{00000000-0005-0000-0000-000071380000}"/>
    <cellStyle name="Normal 2 10 2 2 4 2 2 2 4" xfId="30110" xr:uid="{00000000-0005-0000-0000-000072380000}"/>
    <cellStyle name="Normal 2 10 2 2 4 2 2 3" xfId="18630" xr:uid="{00000000-0005-0000-0000-000073380000}"/>
    <cellStyle name="Normal 2 10 2 2 4 2 2 3 2" xfId="41273" xr:uid="{00000000-0005-0000-0000-000074380000}"/>
    <cellStyle name="Normal 2 10 2 2 4 2 2 4" xfId="11190" xr:uid="{00000000-0005-0000-0000-000075380000}"/>
    <cellStyle name="Normal 2 10 2 2 4 2 2 4 2" xfId="33833" xr:uid="{00000000-0005-0000-0000-000076380000}"/>
    <cellStyle name="Normal 2 10 2 2 4 2 2 5" xfId="26392" xr:uid="{00000000-0005-0000-0000-000077380000}"/>
    <cellStyle name="Normal 2 10 2 2 4 2 3" xfId="5617" xr:uid="{00000000-0005-0000-0000-000078380000}"/>
    <cellStyle name="Normal 2 10 2 2 4 2 3 2" xfId="20501" xr:uid="{00000000-0005-0000-0000-000079380000}"/>
    <cellStyle name="Normal 2 10 2 2 4 2 3 2 2" xfId="43144" xr:uid="{00000000-0005-0000-0000-00007A380000}"/>
    <cellStyle name="Normal 2 10 2 2 4 2 3 3" xfId="13061" xr:uid="{00000000-0005-0000-0000-00007B380000}"/>
    <cellStyle name="Normal 2 10 2 2 4 2 3 3 2" xfId="35704" xr:uid="{00000000-0005-0000-0000-00007C380000}"/>
    <cellStyle name="Normal 2 10 2 2 4 2 3 4" xfId="28263" xr:uid="{00000000-0005-0000-0000-00007D380000}"/>
    <cellStyle name="Normal 2 10 2 2 4 2 4" xfId="16783" xr:uid="{00000000-0005-0000-0000-00007E380000}"/>
    <cellStyle name="Normal 2 10 2 2 4 2 4 2" xfId="39426" xr:uid="{00000000-0005-0000-0000-00007F380000}"/>
    <cellStyle name="Normal 2 10 2 2 4 2 5" xfId="9343" xr:uid="{00000000-0005-0000-0000-000080380000}"/>
    <cellStyle name="Normal 2 10 2 2 4 2 5 2" xfId="31986" xr:uid="{00000000-0005-0000-0000-000081380000}"/>
    <cellStyle name="Normal 2 10 2 2 4 2 6" xfId="24545" xr:uid="{00000000-0005-0000-0000-000082380000}"/>
    <cellStyle name="Normal 2 10 2 2 4 3" xfId="2818" xr:uid="{00000000-0005-0000-0000-000083380000}"/>
    <cellStyle name="Normal 2 10 2 2 4 3 2" xfId="6539" xr:uid="{00000000-0005-0000-0000-000084380000}"/>
    <cellStyle name="Normal 2 10 2 2 4 3 2 2" xfId="21423" xr:uid="{00000000-0005-0000-0000-000085380000}"/>
    <cellStyle name="Normal 2 10 2 2 4 3 2 2 2" xfId="44066" xr:uid="{00000000-0005-0000-0000-000086380000}"/>
    <cellStyle name="Normal 2 10 2 2 4 3 2 3" xfId="13983" xr:uid="{00000000-0005-0000-0000-000087380000}"/>
    <cellStyle name="Normal 2 10 2 2 4 3 2 3 2" xfId="36626" xr:uid="{00000000-0005-0000-0000-000088380000}"/>
    <cellStyle name="Normal 2 10 2 2 4 3 2 4" xfId="29185" xr:uid="{00000000-0005-0000-0000-000089380000}"/>
    <cellStyle name="Normal 2 10 2 2 4 3 3" xfId="17705" xr:uid="{00000000-0005-0000-0000-00008A380000}"/>
    <cellStyle name="Normal 2 10 2 2 4 3 3 2" xfId="40348" xr:uid="{00000000-0005-0000-0000-00008B380000}"/>
    <cellStyle name="Normal 2 10 2 2 4 3 4" xfId="10265" xr:uid="{00000000-0005-0000-0000-00008C380000}"/>
    <cellStyle name="Normal 2 10 2 2 4 3 4 2" xfId="32908" xr:uid="{00000000-0005-0000-0000-00008D380000}"/>
    <cellStyle name="Normal 2 10 2 2 4 3 5" xfId="25467" xr:uid="{00000000-0005-0000-0000-00008E380000}"/>
    <cellStyle name="Normal 2 10 2 2 4 4" xfId="4692" xr:uid="{00000000-0005-0000-0000-00008F380000}"/>
    <cellStyle name="Normal 2 10 2 2 4 4 2" xfId="19576" xr:uid="{00000000-0005-0000-0000-000090380000}"/>
    <cellStyle name="Normal 2 10 2 2 4 4 2 2" xfId="42219" xr:uid="{00000000-0005-0000-0000-000091380000}"/>
    <cellStyle name="Normal 2 10 2 2 4 4 3" xfId="12136" xr:uid="{00000000-0005-0000-0000-000092380000}"/>
    <cellStyle name="Normal 2 10 2 2 4 4 3 2" xfId="34779" xr:uid="{00000000-0005-0000-0000-000093380000}"/>
    <cellStyle name="Normal 2 10 2 2 4 4 4" xfId="27338" xr:uid="{00000000-0005-0000-0000-000094380000}"/>
    <cellStyle name="Normal 2 10 2 2 4 5" xfId="15858" xr:uid="{00000000-0005-0000-0000-000095380000}"/>
    <cellStyle name="Normal 2 10 2 2 4 5 2" xfId="38501" xr:uid="{00000000-0005-0000-0000-000096380000}"/>
    <cellStyle name="Normal 2 10 2 2 4 6" xfId="8418" xr:uid="{00000000-0005-0000-0000-000097380000}"/>
    <cellStyle name="Normal 2 10 2 2 4 6 2" xfId="31061" xr:uid="{00000000-0005-0000-0000-000098380000}"/>
    <cellStyle name="Normal 2 10 2 2 4 7" xfId="23620" xr:uid="{00000000-0005-0000-0000-000099380000}"/>
    <cellStyle name="Normal 2 10 2 2 5" xfId="1431" xr:uid="{00000000-0005-0000-0000-00009A380000}"/>
    <cellStyle name="Normal 2 10 2 2 5 2" xfId="3281" xr:uid="{00000000-0005-0000-0000-00009B380000}"/>
    <cellStyle name="Normal 2 10 2 2 5 2 2" xfId="7002" xr:uid="{00000000-0005-0000-0000-00009C380000}"/>
    <cellStyle name="Normal 2 10 2 2 5 2 2 2" xfId="21886" xr:uid="{00000000-0005-0000-0000-00009D380000}"/>
    <cellStyle name="Normal 2 10 2 2 5 2 2 2 2" xfId="44529" xr:uid="{00000000-0005-0000-0000-00009E380000}"/>
    <cellStyle name="Normal 2 10 2 2 5 2 2 3" xfId="14446" xr:uid="{00000000-0005-0000-0000-00009F380000}"/>
    <cellStyle name="Normal 2 10 2 2 5 2 2 3 2" xfId="37089" xr:uid="{00000000-0005-0000-0000-0000A0380000}"/>
    <cellStyle name="Normal 2 10 2 2 5 2 2 4" xfId="29648" xr:uid="{00000000-0005-0000-0000-0000A1380000}"/>
    <cellStyle name="Normal 2 10 2 2 5 2 3" xfId="18168" xr:uid="{00000000-0005-0000-0000-0000A2380000}"/>
    <cellStyle name="Normal 2 10 2 2 5 2 3 2" xfId="40811" xr:uid="{00000000-0005-0000-0000-0000A3380000}"/>
    <cellStyle name="Normal 2 10 2 2 5 2 4" xfId="10728" xr:uid="{00000000-0005-0000-0000-0000A4380000}"/>
    <cellStyle name="Normal 2 10 2 2 5 2 4 2" xfId="33371" xr:uid="{00000000-0005-0000-0000-0000A5380000}"/>
    <cellStyle name="Normal 2 10 2 2 5 2 5" xfId="25930" xr:uid="{00000000-0005-0000-0000-0000A6380000}"/>
    <cellStyle name="Normal 2 10 2 2 5 3" xfId="5155" xr:uid="{00000000-0005-0000-0000-0000A7380000}"/>
    <cellStyle name="Normal 2 10 2 2 5 3 2" xfId="20039" xr:uid="{00000000-0005-0000-0000-0000A8380000}"/>
    <cellStyle name="Normal 2 10 2 2 5 3 2 2" xfId="42682" xr:uid="{00000000-0005-0000-0000-0000A9380000}"/>
    <cellStyle name="Normal 2 10 2 2 5 3 3" xfId="12599" xr:uid="{00000000-0005-0000-0000-0000AA380000}"/>
    <cellStyle name="Normal 2 10 2 2 5 3 3 2" xfId="35242" xr:uid="{00000000-0005-0000-0000-0000AB380000}"/>
    <cellStyle name="Normal 2 10 2 2 5 3 4" xfId="27801" xr:uid="{00000000-0005-0000-0000-0000AC380000}"/>
    <cellStyle name="Normal 2 10 2 2 5 4" xfId="16321" xr:uid="{00000000-0005-0000-0000-0000AD380000}"/>
    <cellStyle name="Normal 2 10 2 2 5 4 2" xfId="38964" xr:uid="{00000000-0005-0000-0000-0000AE380000}"/>
    <cellStyle name="Normal 2 10 2 2 5 5" xfId="8881" xr:uid="{00000000-0005-0000-0000-0000AF380000}"/>
    <cellStyle name="Normal 2 10 2 2 5 5 2" xfId="31524" xr:uid="{00000000-0005-0000-0000-0000B0380000}"/>
    <cellStyle name="Normal 2 10 2 2 5 6" xfId="24083" xr:uid="{00000000-0005-0000-0000-0000B1380000}"/>
    <cellStyle name="Normal 2 10 2 2 6" xfId="2356" xr:uid="{00000000-0005-0000-0000-0000B2380000}"/>
    <cellStyle name="Normal 2 10 2 2 6 2" xfId="6077" xr:uid="{00000000-0005-0000-0000-0000B3380000}"/>
    <cellStyle name="Normal 2 10 2 2 6 2 2" xfId="20961" xr:uid="{00000000-0005-0000-0000-0000B4380000}"/>
    <cellStyle name="Normal 2 10 2 2 6 2 2 2" xfId="43604" xr:uid="{00000000-0005-0000-0000-0000B5380000}"/>
    <cellStyle name="Normal 2 10 2 2 6 2 3" xfId="13521" xr:uid="{00000000-0005-0000-0000-0000B6380000}"/>
    <cellStyle name="Normal 2 10 2 2 6 2 3 2" xfId="36164" xr:uid="{00000000-0005-0000-0000-0000B7380000}"/>
    <cellStyle name="Normal 2 10 2 2 6 2 4" xfId="28723" xr:uid="{00000000-0005-0000-0000-0000B8380000}"/>
    <cellStyle name="Normal 2 10 2 2 6 3" xfId="17243" xr:uid="{00000000-0005-0000-0000-0000B9380000}"/>
    <cellStyle name="Normal 2 10 2 2 6 3 2" xfId="39886" xr:uid="{00000000-0005-0000-0000-0000BA380000}"/>
    <cellStyle name="Normal 2 10 2 2 6 4" xfId="9803" xr:uid="{00000000-0005-0000-0000-0000BB380000}"/>
    <cellStyle name="Normal 2 10 2 2 6 4 2" xfId="32446" xr:uid="{00000000-0005-0000-0000-0000BC380000}"/>
    <cellStyle name="Normal 2 10 2 2 6 5" xfId="25005" xr:uid="{00000000-0005-0000-0000-0000BD380000}"/>
    <cellStyle name="Normal 2 10 2 2 7" xfId="4230" xr:uid="{00000000-0005-0000-0000-0000BE380000}"/>
    <cellStyle name="Normal 2 10 2 2 7 2" xfId="19114" xr:uid="{00000000-0005-0000-0000-0000BF380000}"/>
    <cellStyle name="Normal 2 10 2 2 7 2 2" xfId="41757" xr:uid="{00000000-0005-0000-0000-0000C0380000}"/>
    <cellStyle name="Normal 2 10 2 2 7 3" xfId="11674" xr:uid="{00000000-0005-0000-0000-0000C1380000}"/>
    <cellStyle name="Normal 2 10 2 2 7 3 2" xfId="34317" xr:uid="{00000000-0005-0000-0000-0000C2380000}"/>
    <cellStyle name="Normal 2 10 2 2 7 4" xfId="26876" xr:uid="{00000000-0005-0000-0000-0000C3380000}"/>
    <cellStyle name="Normal 2 10 2 2 8" xfId="15396" xr:uid="{00000000-0005-0000-0000-0000C4380000}"/>
    <cellStyle name="Normal 2 10 2 2 8 2" xfId="38039" xr:uid="{00000000-0005-0000-0000-0000C5380000}"/>
    <cellStyle name="Normal 2 10 2 2 9" xfId="7956" xr:uid="{00000000-0005-0000-0000-0000C6380000}"/>
    <cellStyle name="Normal 2 10 2 2 9 2" xfId="30599" xr:uid="{00000000-0005-0000-0000-0000C7380000}"/>
    <cellStyle name="Normal 2 10 2 3" xfId="552" xr:uid="{00000000-0005-0000-0000-0000C8380000}"/>
    <cellStyle name="Normal 2 10 2 3 2" xfId="764" xr:uid="{00000000-0005-0000-0000-0000C9380000}"/>
    <cellStyle name="Normal 2 10 2 3 2 2" xfId="1229" xr:uid="{00000000-0005-0000-0000-0000CA380000}"/>
    <cellStyle name="Normal 2 10 2 3 2 2 2" xfId="2157" xr:uid="{00000000-0005-0000-0000-0000CB380000}"/>
    <cellStyle name="Normal 2 10 2 3 2 2 2 2" xfId="4007" xr:uid="{00000000-0005-0000-0000-0000CC380000}"/>
    <cellStyle name="Normal 2 10 2 3 2 2 2 2 2" xfId="7728" xr:uid="{00000000-0005-0000-0000-0000CD380000}"/>
    <cellStyle name="Normal 2 10 2 3 2 2 2 2 2 2" xfId="22612" xr:uid="{00000000-0005-0000-0000-0000CE380000}"/>
    <cellStyle name="Normal 2 10 2 3 2 2 2 2 2 2 2" xfId="45255" xr:uid="{00000000-0005-0000-0000-0000CF380000}"/>
    <cellStyle name="Normal 2 10 2 3 2 2 2 2 2 3" xfId="15172" xr:uid="{00000000-0005-0000-0000-0000D0380000}"/>
    <cellStyle name="Normal 2 10 2 3 2 2 2 2 2 3 2" xfId="37815" xr:uid="{00000000-0005-0000-0000-0000D1380000}"/>
    <cellStyle name="Normal 2 10 2 3 2 2 2 2 2 4" xfId="30374" xr:uid="{00000000-0005-0000-0000-0000D2380000}"/>
    <cellStyle name="Normal 2 10 2 3 2 2 2 2 3" xfId="18894" xr:uid="{00000000-0005-0000-0000-0000D3380000}"/>
    <cellStyle name="Normal 2 10 2 3 2 2 2 2 3 2" xfId="41537" xr:uid="{00000000-0005-0000-0000-0000D4380000}"/>
    <cellStyle name="Normal 2 10 2 3 2 2 2 2 4" xfId="11454" xr:uid="{00000000-0005-0000-0000-0000D5380000}"/>
    <cellStyle name="Normal 2 10 2 3 2 2 2 2 4 2" xfId="34097" xr:uid="{00000000-0005-0000-0000-0000D6380000}"/>
    <cellStyle name="Normal 2 10 2 3 2 2 2 2 5" xfId="26656" xr:uid="{00000000-0005-0000-0000-0000D7380000}"/>
    <cellStyle name="Normal 2 10 2 3 2 2 2 3" xfId="5881" xr:uid="{00000000-0005-0000-0000-0000D8380000}"/>
    <cellStyle name="Normal 2 10 2 3 2 2 2 3 2" xfId="20765" xr:uid="{00000000-0005-0000-0000-0000D9380000}"/>
    <cellStyle name="Normal 2 10 2 3 2 2 2 3 2 2" xfId="43408" xr:uid="{00000000-0005-0000-0000-0000DA380000}"/>
    <cellStyle name="Normal 2 10 2 3 2 2 2 3 3" xfId="13325" xr:uid="{00000000-0005-0000-0000-0000DB380000}"/>
    <cellStyle name="Normal 2 10 2 3 2 2 2 3 3 2" xfId="35968" xr:uid="{00000000-0005-0000-0000-0000DC380000}"/>
    <cellStyle name="Normal 2 10 2 3 2 2 2 3 4" xfId="28527" xr:uid="{00000000-0005-0000-0000-0000DD380000}"/>
    <cellStyle name="Normal 2 10 2 3 2 2 2 4" xfId="17047" xr:uid="{00000000-0005-0000-0000-0000DE380000}"/>
    <cellStyle name="Normal 2 10 2 3 2 2 2 4 2" xfId="39690" xr:uid="{00000000-0005-0000-0000-0000DF380000}"/>
    <cellStyle name="Normal 2 10 2 3 2 2 2 5" xfId="9607" xr:uid="{00000000-0005-0000-0000-0000E0380000}"/>
    <cellStyle name="Normal 2 10 2 3 2 2 2 5 2" xfId="32250" xr:uid="{00000000-0005-0000-0000-0000E1380000}"/>
    <cellStyle name="Normal 2 10 2 3 2 2 2 6" xfId="24809" xr:uid="{00000000-0005-0000-0000-0000E2380000}"/>
    <cellStyle name="Normal 2 10 2 3 2 2 3" xfId="3082" xr:uid="{00000000-0005-0000-0000-0000E3380000}"/>
    <cellStyle name="Normal 2 10 2 3 2 2 3 2" xfId="6803" xr:uid="{00000000-0005-0000-0000-0000E4380000}"/>
    <cellStyle name="Normal 2 10 2 3 2 2 3 2 2" xfId="21687" xr:uid="{00000000-0005-0000-0000-0000E5380000}"/>
    <cellStyle name="Normal 2 10 2 3 2 2 3 2 2 2" xfId="44330" xr:uid="{00000000-0005-0000-0000-0000E6380000}"/>
    <cellStyle name="Normal 2 10 2 3 2 2 3 2 3" xfId="14247" xr:uid="{00000000-0005-0000-0000-0000E7380000}"/>
    <cellStyle name="Normal 2 10 2 3 2 2 3 2 3 2" xfId="36890" xr:uid="{00000000-0005-0000-0000-0000E8380000}"/>
    <cellStyle name="Normal 2 10 2 3 2 2 3 2 4" xfId="29449" xr:uid="{00000000-0005-0000-0000-0000E9380000}"/>
    <cellStyle name="Normal 2 10 2 3 2 2 3 3" xfId="17969" xr:uid="{00000000-0005-0000-0000-0000EA380000}"/>
    <cellStyle name="Normal 2 10 2 3 2 2 3 3 2" xfId="40612" xr:uid="{00000000-0005-0000-0000-0000EB380000}"/>
    <cellStyle name="Normal 2 10 2 3 2 2 3 4" xfId="10529" xr:uid="{00000000-0005-0000-0000-0000EC380000}"/>
    <cellStyle name="Normal 2 10 2 3 2 2 3 4 2" xfId="33172" xr:uid="{00000000-0005-0000-0000-0000ED380000}"/>
    <cellStyle name="Normal 2 10 2 3 2 2 3 5" xfId="25731" xr:uid="{00000000-0005-0000-0000-0000EE380000}"/>
    <cellStyle name="Normal 2 10 2 3 2 2 4" xfId="4956" xr:uid="{00000000-0005-0000-0000-0000EF380000}"/>
    <cellStyle name="Normal 2 10 2 3 2 2 4 2" xfId="19840" xr:uid="{00000000-0005-0000-0000-0000F0380000}"/>
    <cellStyle name="Normal 2 10 2 3 2 2 4 2 2" xfId="42483" xr:uid="{00000000-0005-0000-0000-0000F1380000}"/>
    <cellStyle name="Normal 2 10 2 3 2 2 4 3" xfId="12400" xr:uid="{00000000-0005-0000-0000-0000F2380000}"/>
    <cellStyle name="Normal 2 10 2 3 2 2 4 3 2" xfId="35043" xr:uid="{00000000-0005-0000-0000-0000F3380000}"/>
    <cellStyle name="Normal 2 10 2 3 2 2 4 4" xfId="27602" xr:uid="{00000000-0005-0000-0000-0000F4380000}"/>
    <cellStyle name="Normal 2 10 2 3 2 2 5" xfId="16122" xr:uid="{00000000-0005-0000-0000-0000F5380000}"/>
    <cellStyle name="Normal 2 10 2 3 2 2 5 2" xfId="38765" xr:uid="{00000000-0005-0000-0000-0000F6380000}"/>
    <cellStyle name="Normal 2 10 2 3 2 2 6" xfId="8682" xr:uid="{00000000-0005-0000-0000-0000F7380000}"/>
    <cellStyle name="Normal 2 10 2 3 2 2 6 2" xfId="31325" xr:uid="{00000000-0005-0000-0000-0000F8380000}"/>
    <cellStyle name="Normal 2 10 2 3 2 2 7" xfId="23884" xr:uid="{00000000-0005-0000-0000-0000F9380000}"/>
    <cellStyle name="Normal 2 10 2 3 2 3" xfId="1695" xr:uid="{00000000-0005-0000-0000-0000FA380000}"/>
    <cellStyle name="Normal 2 10 2 3 2 3 2" xfId="3545" xr:uid="{00000000-0005-0000-0000-0000FB380000}"/>
    <cellStyle name="Normal 2 10 2 3 2 3 2 2" xfId="7266" xr:uid="{00000000-0005-0000-0000-0000FC380000}"/>
    <cellStyle name="Normal 2 10 2 3 2 3 2 2 2" xfId="22150" xr:uid="{00000000-0005-0000-0000-0000FD380000}"/>
    <cellStyle name="Normal 2 10 2 3 2 3 2 2 2 2" xfId="44793" xr:uid="{00000000-0005-0000-0000-0000FE380000}"/>
    <cellStyle name="Normal 2 10 2 3 2 3 2 2 3" xfId="14710" xr:uid="{00000000-0005-0000-0000-0000FF380000}"/>
    <cellStyle name="Normal 2 10 2 3 2 3 2 2 3 2" xfId="37353" xr:uid="{00000000-0005-0000-0000-000000390000}"/>
    <cellStyle name="Normal 2 10 2 3 2 3 2 2 4" xfId="29912" xr:uid="{00000000-0005-0000-0000-000001390000}"/>
    <cellStyle name="Normal 2 10 2 3 2 3 2 3" xfId="18432" xr:uid="{00000000-0005-0000-0000-000002390000}"/>
    <cellStyle name="Normal 2 10 2 3 2 3 2 3 2" xfId="41075" xr:uid="{00000000-0005-0000-0000-000003390000}"/>
    <cellStyle name="Normal 2 10 2 3 2 3 2 4" xfId="10992" xr:uid="{00000000-0005-0000-0000-000004390000}"/>
    <cellStyle name="Normal 2 10 2 3 2 3 2 4 2" xfId="33635" xr:uid="{00000000-0005-0000-0000-000005390000}"/>
    <cellStyle name="Normal 2 10 2 3 2 3 2 5" xfId="26194" xr:uid="{00000000-0005-0000-0000-000006390000}"/>
    <cellStyle name="Normal 2 10 2 3 2 3 3" xfId="5419" xr:uid="{00000000-0005-0000-0000-000007390000}"/>
    <cellStyle name="Normal 2 10 2 3 2 3 3 2" xfId="20303" xr:uid="{00000000-0005-0000-0000-000008390000}"/>
    <cellStyle name="Normal 2 10 2 3 2 3 3 2 2" xfId="42946" xr:uid="{00000000-0005-0000-0000-000009390000}"/>
    <cellStyle name="Normal 2 10 2 3 2 3 3 3" xfId="12863" xr:uid="{00000000-0005-0000-0000-00000A390000}"/>
    <cellStyle name="Normal 2 10 2 3 2 3 3 3 2" xfId="35506" xr:uid="{00000000-0005-0000-0000-00000B390000}"/>
    <cellStyle name="Normal 2 10 2 3 2 3 3 4" xfId="28065" xr:uid="{00000000-0005-0000-0000-00000C390000}"/>
    <cellStyle name="Normal 2 10 2 3 2 3 4" xfId="16585" xr:uid="{00000000-0005-0000-0000-00000D390000}"/>
    <cellStyle name="Normal 2 10 2 3 2 3 4 2" xfId="39228" xr:uid="{00000000-0005-0000-0000-00000E390000}"/>
    <cellStyle name="Normal 2 10 2 3 2 3 5" xfId="9145" xr:uid="{00000000-0005-0000-0000-00000F390000}"/>
    <cellStyle name="Normal 2 10 2 3 2 3 5 2" xfId="31788" xr:uid="{00000000-0005-0000-0000-000010390000}"/>
    <cellStyle name="Normal 2 10 2 3 2 3 6" xfId="24347" xr:uid="{00000000-0005-0000-0000-000011390000}"/>
    <cellStyle name="Normal 2 10 2 3 2 4" xfId="2620" xr:uid="{00000000-0005-0000-0000-000012390000}"/>
    <cellStyle name="Normal 2 10 2 3 2 4 2" xfId="6341" xr:uid="{00000000-0005-0000-0000-000013390000}"/>
    <cellStyle name="Normal 2 10 2 3 2 4 2 2" xfId="21225" xr:uid="{00000000-0005-0000-0000-000014390000}"/>
    <cellStyle name="Normal 2 10 2 3 2 4 2 2 2" xfId="43868" xr:uid="{00000000-0005-0000-0000-000015390000}"/>
    <cellStyle name="Normal 2 10 2 3 2 4 2 3" xfId="13785" xr:uid="{00000000-0005-0000-0000-000016390000}"/>
    <cellStyle name="Normal 2 10 2 3 2 4 2 3 2" xfId="36428" xr:uid="{00000000-0005-0000-0000-000017390000}"/>
    <cellStyle name="Normal 2 10 2 3 2 4 2 4" xfId="28987" xr:uid="{00000000-0005-0000-0000-000018390000}"/>
    <cellStyle name="Normal 2 10 2 3 2 4 3" xfId="17507" xr:uid="{00000000-0005-0000-0000-000019390000}"/>
    <cellStyle name="Normal 2 10 2 3 2 4 3 2" xfId="40150" xr:uid="{00000000-0005-0000-0000-00001A390000}"/>
    <cellStyle name="Normal 2 10 2 3 2 4 4" xfId="10067" xr:uid="{00000000-0005-0000-0000-00001B390000}"/>
    <cellStyle name="Normal 2 10 2 3 2 4 4 2" xfId="32710" xr:uid="{00000000-0005-0000-0000-00001C390000}"/>
    <cellStyle name="Normal 2 10 2 3 2 4 5" xfId="25269" xr:uid="{00000000-0005-0000-0000-00001D390000}"/>
    <cellStyle name="Normal 2 10 2 3 2 5" xfId="4494" xr:uid="{00000000-0005-0000-0000-00001E390000}"/>
    <cellStyle name="Normal 2 10 2 3 2 5 2" xfId="19378" xr:uid="{00000000-0005-0000-0000-00001F390000}"/>
    <cellStyle name="Normal 2 10 2 3 2 5 2 2" xfId="42021" xr:uid="{00000000-0005-0000-0000-000020390000}"/>
    <cellStyle name="Normal 2 10 2 3 2 5 3" xfId="11938" xr:uid="{00000000-0005-0000-0000-000021390000}"/>
    <cellStyle name="Normal 2 10 2 3 2 5 3 2" xfId="34581" xr:uid="{00000000-0005-0000-0000-000022390000}"/>
    <cellStyle name="Normal 2 10 2 3 2 5 4" xfId="27140" xr:uid="{00000000-0005-0000-0000-000023390000}"/>
    <cellStyle name="Normal 2 10 2 3 2 6" xfId="15660" xr:uid="{00000000-0005-0000-0000-000024390000}"/>
    <cellStyle name="Normal 2 10 2 3 2 6 2" xfId="38303" xr:uid="{00000000-0005-0000-0000-000025390000}"/>
    <cellStyle name="Normal 2 10 2 3 2 7" xfId="8220" xr:uid="{00000000-0005-0000-0000-000026390000}"/>
    <cellStyle name="Normal 2 10 2 3 2 7 2" xfId="30863" xr:uid="{00000000-0005-0000-0000-000027390000}"/>
    <cellStyle name="Normal 2 10 2 3 2 8" xfId="23422" xr:uid="{00000000-0005-0000-0000-000028390000}"/>
    <cellStyle name="Normal 2 10 2 3 3" xfId="1018" xr:uid="{00000000-0005-0000-0000-000029390000}"/>
    <cellStyle name="Normal 2 10 2 3 3 2" xfId="1946" xr:uid="{00000000-0005-0000-0000-00002A390000}"/>
    <cellStyle name="Normal 2 10 2 3 3 2 2" xfId="3796" xr:uid="{00000000-0005-0000-0000-00002B390000}"/>
    <cellStyle name="Normal 2 10 2 3 3 2 2 2" xfId="7517" xr:uid="{00000000-0005-0000-0000-00002C390000}"/>
    <cellStyle name="Normal 2 10 2 3 3 2 2 2 2" xfId="22401" xr:uid="{00000000-0005-0000-0000-00002D390000}"/>
    <cellStyle name="Normal 2 10 2 3 3 2 2 2 2 2" xfId="45044" xr:uid="{00000000-0005-0000-0000-00002E390000}"/>
    <cellStyle name="Normal 2 10 2 3 3 2 2 2 3" xfId="14961" xr:uid="{00000000-0005-0000-0000-00002F390000}"/>
    <cellStyle name="Normal 2 10 2 3 3 2 2 2 3 2" xfId="37604" xr:uid="{00000000-0005-0000-0000-000030390000}"/>
    <cellStyle name="Normal 2 10 2 3 3 2 2 2 4" xfId="30163" xr:uid="{00000000-0005-0000-0000-000031390000}"/>
    <cellStyle name="Normal 2 10 2 3 3 2 2 3" xfId="18683" xr:uid="{00000000-0005-0000-0000-000032390000}"/>
    <cellStyle name="Normal 2 10 2 3 3 2 2 3 2" xfId="41326" xr:uid="{00000000-0005-0000-0000-000033390000}"/>
    <cellStyle name="Normal 2 10 2 3 3 2 2 4" xfId="11243" xr:uid="{00000000-0005-0000-0000-000034390000}"/>
    <cellStyle name="Normal 2 10 2 3 3 2 2 4 2" xfId="33886" xr:uid="{00000000-0005-0000-0000-000035390000}"/>
    <cellStyle name="Normal 2 10 2 3 3 2 2 5" xfId="26445" xr:uid="{00000000-0005-0000-0000-000036390000}"/>
    <cellStyle name="Normal 2 10 2 3 3 2 3" xfId="5670" xr:uid="{00000000-0005-0000-0000-000037390000}"/>
    <cellStyle name="Normal 2 10 2 3 3 2 3 2" xfId="20554" xr:uid="{00000000-0005-0000-0000-000038390000}"/>
    <cellStyle name="Normal 2 10 2 3 3 2 3 2 2" xfId="43197" xr:uid="{00000000-0005-0000-0000-000039390000}"/>
    <cellStyle name="Normal 2 10 2 3 3 2 3 3" xfId="13114" xr:uid="{00000000-0005-0000-0000-00003A390000}"/>
    <cellStyle name="Normal 2 10 2 3 3 2 3 3 2" xfId="35757" xr:uid="{00000000-0005-0000-0000-00003B390000}"/>
    <cellStyle name="Normal 2 10 2 3 3 2 3 4" xfId="28316" xr:uid="{00000000-0005-0000-0000-00003C390000}"/>
    <cellStyle name="Normal 2 10 2 3 3 2 4" xfId="16836" xr:uid="{00000000-0005-0000-0000-00003D390000}"/>
    <cellStyle name="Normal 2 10 2 3 3 2 4 2" xfId="39479" xr:uid="{00000000-0005-0000-0000-00003E390000}"/>
    <cellStyle name="Normal 2 10 2 3 3 2 5" xfId="9396" xr:uid="{00000000-0005-0000-0000-00003F390000}"/>
    <cellStyle name="Normal 2 10 2 3 3 2 5 2" xfId="32039" xr:uid="{00000000-0005-0000-0000-000040390000}"/>
    <cellStyle name="Normal 2 10 2 3 3 2 6" xfId="24598" xr:uid="{00000000-0005-0000-0000-000041390000}"/>
    <cellStyle name="Normal 2 10 2 3 3 3" xfId="2871" xr:uid="{00000000-0005-0000-0000-000042390000}"/>
    <cellStyle name="Normal 2 10 2 3 3 3 2" xfId="6592" xr:uid="{00000000-0005-0000-0000-000043390000}"/>
    <cellStyle name="Normal 2 10 2 3 3 3 2 2" xfId="21476" xr:uid="{00000000-0005-0000-0000-000044390000}"/>
    <cellStyle name="Normal 2 10 2 3 3 3 2 2 2" xfId="44119" xr:uid="{00000000-0005-0000-0000-000045390000}"/>
    <cellStyle name="Normal 2 10 2 3 3 3 2 3" xfId="14036" xr:uid="{00000000-0005-0000-0000-000046390000}"/>
    <cellStyle name="Normal 2 10 2 3 3 3 2 3 2" xfId="36679" xr:uid="{00000000-0005-0000-0000-000047390000}"/>
    <cellStyle name="Normal 2 10 2 3 3 3 2 4" xfId="29238" xr:uid="{00000000-0005-0000-0000-000048390000}"/>
    <cellStyle name="Normal 2 10 2 3 3 3 3" xfId="17758" xr:uid="{00000000-0005-0000-0000-000049390000}"/>
    <cellStyle name="Normal 2 10 2 3 3 3 3 2" xfId="40401" xr:uid="{00000000-0005-0000-0000-00004A390000}"/>
    <cellStyle name="Normal 2 10 2 3 3 3 4" xfId="10318" xr:uid="{00000000-0005-0000-0000-00004B390000}"/>
    <cellStyle name="Normal 2 10 2 3 3 3 4 2" xfId="32961" xr:uid="{00000000-0005-0000-0000-00004C390000}"/>
    <cellStyle name="Normal 2 10 2 3 3 3 5" xfId="25520" xr:uid="{00000000-0005-0000-0000-00004D390000}"/>
    <cellStyle name="Normal 2 10 2 3 3 4" xfId="4745" xr:uid="{00000000-0005-0000-0000-00004E390000}"/>
    <cellStyle name="Normal 2 10 2 3 3 4 2" xfId="19629" xr:uid="{00000000-0005-0000-0000-00004F390000}"/>
    <cellStyle name="Normal 2 10 2 3 3 4 2 2" xfId="42272" xr:uid="{00000000-0005-0000-0000-000050390000}"/>
    <cellStyle name="Normal 2 10 2 3 3 4 3" xfId="12189" xr:uid="{00000000-0005-0000-0000-000051390000}"/>
    <cellStyle name="Normal 2 10 2 3 3 4 3 2" xfId="34832" xr:uid="{00000000-0005-0000-0000-000052390000}"/>
    <cellStyle name="Normal 2 10 2 3 3 4 4" xfId="27391" xr:uid="{00000000-0005-0000-0000-000053390000}"/>
    <cellStyle name="Normal 2 10 2 3 3 5" xfId="15911" xr:uid="{00000000-0005-0000-0000-000054390000}"/>
    <cellStyle name="Normal 2 10 2 3 3 5 2" xfId="38554" xr:uid="{00000000-0005-0000-0000-000055390000}"/>
    <cellStyle name="Normal 2 10 2 3 3 6" xfId="8471" xr:uid="{00000000-0005-0000-0000-000056390000}"/>
    <cellStyle name="Normal 2 10 2 3 3 6 2" xfId="31114" xr:uid="{00000000-0005-0000-0000-000057390000}"/>
    <cellStyle name="Normal 2 10 2 3 3 7" xfId="23673" xr:uid="{00000000-0005-0000-0000-000058390000}"/>
    <cellStyle name="Normal 2 10 2 3 4" xfId="1484" xr:uid="{00000000-0005-0000-0000-000059390000}"/>
    <cellStyle name="Normal 2 10 2 3 4 2" xfId="3334" xr:uid="{00000000-0005-0000-0000-00005A390000}"/>
    <cellStyle name="Normal 2 10 2 3 4 2 2" xfId="7055" xr:uid="{00000000-0005-0000-0000-00005B390000}"/>
    <cellStyle name="Normal 2 10 2 3 4 2 2 2" xfId="21939" xr:uid="{00000000-0005-0000-0000-00005C390000}"/>
    <cellStyle name="Normal 2 10 2 3 4 2 2 2 2" xfId="44582" xr:uid="{00000000-0005-0000-0000-00005D390000}"/>
    <cellStyle name="Normal 2 10 2 3 4 2 2 3" xfId="14499" xr:uid="{00000000-0005-0000-0000-00005E390000}"/>
    <cellStyle name="Normal 2 10 2 3 4 2 2 3 2" xfId="37142" xr:uid="{00000000-0005-0000-0000-00005F390000}"/>
    <cellStyle name="Normal 2 10 2 3 4 2 2 4" xfId="29701" xr:uid="{00000000-0005-0000-0000-000060390000}"/>
    <cellStyle name="Normal 2 10 2 3 4 2 3" xfId="18221" xr:uid="{00000000-0005-0000-0000-000061390000}"/>
    <cellStyle name="Normal 2 10 2 3 4 2 3 2" xfId="40864" xr:uid="{00000000-0005-0000-0000-000062390000}"/>
    <cellStyle name="Normal 2 10 2 3 4 2 4" xfId="10781" xr:uid="{00000000-0005-0000-0000-000063390000}"/>
    <cellStyle name="Normal 2 10 2 3 4 2 4 2" xfId="33424" xr:uid="{00000000-0005-0000-0000-000064390000}"/>
    <cellStyle name="Normal 2 10 2 3 4 2 5" xfId="25983" xr:uid="{00000000-0005-0000-0000-000065390000}"/>
    <cellStyle name="Normal 2 10 2 3 4 3" xfId="5208" xr:uid="{00000000-0005-0000-0000-000066390000}"/>
    <cellStyle name="Normal 2 10 2 3 4 3 2" xfId="20092" xr:uid="{00000000-0005-0000-0000-000067390000}"/>
    <cellStyle name="Normal 2 10 2 3 4 3 2 2" xfId="42735" xr:uid="{00000000-0005-0000-0000-000068390000}"/>
    <cellStyle name="Normal 2 10 2 3 4 3 3" xfId="12652" xr:uid="{00000000-0005-0000-0000-000069390000}"/>
    <cellStyle name="Normal 2 10 2 3 4 3 3 2" xfId="35295" xr:uid="{00000000-0005-0000-0000-00006A390000}"/>
    <cellStyle name="Normal 2 10 2 3 4 3 4" xfId="27854" xr:uid="{00000000-0005-0000-0000-00006B390000}"/>
    <cellStyle name="Normal 2 10 2 3 4 4" xfId="16374" xr:uid="{00000000-0005-0000-0000-00006C390000}"/>
    <cellStyle name="Normal 2 10 2 3 4 4 2" xfId="39017" xr:uid="{00000000-0005-0000-0000-00006D390000}"/>
    <cellStyle name="Normal 2 10 2 3 4 5" xfId="8934" xr:uid="{00000000-0005-0000-0000-00006E390000}"/>
    <cellStyle name="Normal 2 10 2 3 4 5 2" xfId="31577" xr:uid="{00000000-0005-0000-0000-00006F390000}"/>
    <cellStyle name="Normal 2 10 2 3 4 6" xfId="24136" xr:uid="{00000000-0005-0000-0000-000070390000}"/>
    <cellStyle name="Normal 2 10 2 3 5" xfId="2409" xr:uid="{00000000-0005-0000-0000-000071390000}"/>
    <cellStyle name="Normal 2 10 2 3 5 2" xfId="6130" xr:uid="{00000000-0005-0000-0000-000072390000}"/>
    <cellStyle name="Normal 2 10 2 3 5 2 2" xfId="21014" xr:uid="{00000000-0005-0000-0000-000073390000}"/>
    <cellStyle name="Normal 2 10 2 3 5 2 2 2" xfId="43657" xr:uid="{00000000-0005-0000-0000-000074390000}"/>
    <cellStyle name="Normal 2 10 2 3 5 2 3" xfId="13574" xr:uid="{00000000-0005-0000-0000-000075390000}"/>
    <cellStyle name="Normal 2 10 2 3 5 2 3 2" xfId="36217" xr:uid="{00000000-0005-0000-0000-000076390000}"/>
    <cellStyle name="Normal 2 10 2 3 5 2 4" xfId="28776" xr:uid="{00000000-0005-0000-0000-000077390000}"/>
    <cellStyle name="Normal 2 10 2 3 5 3" xfId="17296" xr:uid="{00000000-0005-0000-0000-000078390000}"/>
    <cellStyle name="Normal 2 10 2 3 5 3 2" xfId="39939" xr:uid="{00000000-0005-0000-0000-000079390000}"/>
    <cellStyle name="Normal 2 10 2 3 5 4" xfId="9856" xr:uid="{00000000-0005-0000-0000-00007A390000}"/>
    <cellStyle name="Normal 2 10 2 3 5 4 2" xfId="32499" xr:uid="{00000000-0005-0000-0000-00007B390000}"/>
    <cellStyle name="Normal 2 10 2 3 5 5" xfId="25058" xr:uid="{00000000-0005-0000-0000-00007C390000}"/>
    <cellStyle name="Normal 2 10 2 3 6" xfId="4283" xr:uid="{00000000-0005-0000-0000-00007D390000}"/>
    <cellStyle name="Normal 2 10 2 3 6 2" xfId="19167" xr:uid="{00000000-0005-0000-0000-00007E390000}"/>
    <cellStyle name="Normal 2 10 2 3 6 2 2" xfId="41810" xr:uid="{00000000-0005-0000-0000-00007F390000}"/>
    <cellStyle name="Normal 2 10 2 3 6 3" xfId="11727" xr:uid="{00000000-0005-0000-0000-000080390000}"/>
    <cellStyle name="Normal 2 10 2 3 6 3 2" xfId="34370" xr:uid="{00000000-0005-0000-0000-000081390000}"/>
    <cellStyle name="Normal 2 10 2 3 6 4" xfId="26929" xr:uid="{00000000-0005-0000-0000-000082390000}"/>
    <cellStyle name="Normal 2 10 2 3 7" xfId="15449" xr:uid="{00000000-0005-0000-0000-000083390000}"/>
    <cellStyle name="Normal 2 10 2 3 7 2" xfId="38092" xr:uid="{00000000-0005-0000-0000-000084390000}"/>
    <cellStyle name="Normal 2 10 2 3 8" xfId="8009" xr:uid="{00000000-0005-0000-0000-000085390000}"/>
    <cellStyle name="Normal 2 10 2 3 8 2" xfId="30652" xr:uid="{00000000-0005-0000-0000-000086390000}"/>
    <cellStyle name="Normal 2 10 2 3 9" xfId="23212" xr:uid="{00000000-0005-0000-0000-000087390000}"/>
    <cellStyle name="Normal 2 10 2 4" xfId="659" xr:uid="{00000000-0005-0000-0000-000088390000}"/>
    <cellStyle name="Normal 2 10 2 4 2" xfId="1124" xr:uid="{00000000-0005-0000-0000-000089390000}"/>
    <cellStyle name="Normal 2 10 2 4 2 2" xfId="2052" xr:uid="{00000000-0005-0000-0000-00008A390000}"/>
    <cellStyle name="Normal 2 10 2 4 2 2 2" xfId="3902" xr:uid="{00000000-0005-0000-0000-00008B390000}"/>
    <cellStyle name="Normal 2 10 2 4 2 2 2 2" xfId="7623" xr:uid="{00000000-0005-0000-0000-00008C390000}"/>
    <cellStyle name="Normal 2 10 2 4 2 2 2 2 2" xfId="22507" xr:uid="{00000000-0005-0000-0000-00008D390000}"/>
    <cellStyle name="Normal 2 10 2 4 2 2 2 2 2 2" xfId="45150" xr:uid="{00000000-0005-0000-0000-00008E390000}"/>
    <cellStyle name="Normal 2 10 2 4 2 2 2 2 3" xfId="15067" xr:uid="{00000000-0005-0000-0000-00008F390000}"/>
    <cellStyle name="Normal 2 10 2 4 2 2 2 2 3 2" xfId="37710" xr:uid="{00000000-0005-0000-0000-000090390000}"/>
    <cellStyle name="Normal 2 10 2 4 2 2 2 2 4" xfId="30269" xr:uid="{00000000-0005-0000-0000-000091390000}"/>
    <cellStyle name="Normal 2 10 2 4 2 2 2 3" xfId="18789" xr:uid="{00000000-0005-0000-0000-000092390000}"/>
    <cellStyle name="Normal 2 10 2 4 2 2 2 3 2" xfId="41432" xr:uid="{00000000-0005-0000-0000-000093390000}"/>
    <cellStyle name="Normal 2 10 2 4 2 2 2 4" xfId="11349" xr:uid="{00000000-0005-0000-0000-000094390000}"/>
    <cellStyle name="Normal 2 10 2 4 2 2 2 4 2" xfId="33992" xr:uid="{00000000-0005-0000-0000-000095390000}"/>
    <cellStyle name="Normal 2 10 2 4 2 2 2 5" xfId="26551" xr:uid="{00000000-0005-0000-0000-000096390000}"/>
    <cellStyle name="Normal 2 10 2 4 2 2 3" xfId="5776" xr:uid="{00000000-0005-0000-0000-000097390000}"/>
    <cellStyle name="Normal 2 10 2 4 2 2 3 2" xfId="20660" xr:uid="{00000000-0005-0000-0000-000098390000}"/>
    <cellStyle name="Normal 2 10 2 4 2 2 3 2 2" xfId="43303" xr:uid="{00000000-0005-0000-0000-000099390000}"/>
    <cellStyle name="Normal 2 10 2 4 2 2 3 3" xfId="13220" xr:uid="{00000000-0005-0000-0000-00009A390000}"/>
    <cellStyle name="Normal 2 10 2 4 2 2 3 3 2" xfId="35863" xr:uid="{00000000-0005-0000-0000-00009B390000}"/>
    <cellStyle name="Normal 2 10 2 4 2 2 3 4" xfId="28422" xr:uid="{00000000-0005-0000-0000-00009C390000}"/>
    <cellStyle name="Normal 2 10 2 4 2 2 4" xfId="16942" xr:uid="{00000000-0005-0000-0000-00009D390000}"/>
    <cellStyle name="Normal 2 10 2 4 2 2 4 2" xfId="39585" xr:uid="{00000000-0005-0000-0000-00009E390000}"/>
    <cellStyle name="Normal 2 10 2 4 2 2 5" xfId="9502" xr:uid="{00000000-0005-0000-0000-00009F390000}"/>
    <cellStyle name="Normal 2 10 2 4 2 2 5 2" xfId="32145" xr:uid="{00000000-0005-0000-0000-0000A0390000}"/>
    <cellStyle name="Normal 2 10 2 4 2 2 6" xfId="24704" xr:uid="{00000000-0005-0000-0000-0000A1390000}"/>
    <cellStyle name="Normal 2 10 2 4 2 3" xfId="2977" xr:uid="{00000000-0005-0000-0000-0000A2390000}"/>
    <cellStyle name="Normal 2 10 2 4 2 3 2" xfId="6698" xr:uid="{00000000-0005-0000-0000-0000A3390000}"/>
    <cellStyle name="Normal 2 10 2 4 2 3 2 2" xfId="21582" xr:uid="{00000000-0005-0000-0000-0000A4390000}"/>
    <cellStyle name="Normal 2 10 2 4 2 3 2 2 2" xfId="44225" xr:uid="{00000000-0005-0000-0000-0000A5390000}"/>
    <cellStyle name="Normal 2 10 2 4 2 3 2 3" xfId="14142" xr:uid="{00000000-0005-0000-0000-0000A6390000}"/>
    <cellStyle name="Normal 2 10 2 4 2 3 2 3 2" xfId="36785" xr:uid="{00000000-0005-0000-0000-0000A7390000}"/>
    <cellStyle name="Normal 2 10 2 4 2 3 2 4" xfId="29344" xr:uid="{00000000-0005-0000-0000-0000A8390000}"/>
    <cellStyle name="Normal 2 10 2 4 2 3 3" xfId="17864" xr:uid="{00000000-0005-0000-0000-0000A9390000}"/>
    <cellStyle name="Normal 2 10 2 4 2 3 3 2" xfId="40507" xr:uid="{00000000-0005-0000-0000-0000AA390000}"/>
    <cellStyle name="Normal 2 10 2 4 2 3 4" xfId="10424" xr:uid="{00000000-0005-0000-0000-0000AB390000}"/>
    <cellStyle name="Normal 2 10 2 4 2 3 4 2" xfId="33067" xr:uid="{00000000-0005-0000-0000-0000AC390000}"/>
    <cellStyle name="Normal 2 10 2 4 2 3 5" xfId="25626" xr:uid="{00000000-0005-0000-0000-0000AD390000}"/>
    <cellStyle name="Normal 2 10 2 4 2 4" xfId="4851" xr:uid="{00000000-0005-0000-0000-0000AE390000}"/>
    <cellStyle name="Normal 2 10 2 4 2 4 2" xfId="19735" xr:uid="{00000000-0005-0000-0000-0000AF390000}"/>
    <cellStyle name="Normal 2 10 2 4 2 4 2 2" xfId="42378" xr:uid="{00000000-0005-0000-0000-0000B0390000}"/>
    <cellStyle name="Normal 2 10 2 4 2 4 3" xfId="12295" xr:uid="{00000000-0005-0000-0000-0000B1390000}"/>
    <cellStyle name="Normal 2 10 2 4 2 4 3 2" xfId="34938" xr:uid="{00000000-0005-0000-0000-0000B2390000}"/>
    <cellStyle name="Normal 2 10 2 4 2 4 4" xfId="27497" xr:uid="{00000000-0005-0000-0000-0000B3390000}"/>
    <cellStyle name="Normal 2 10 2 4 2 5" xfId="16017" xr:uid="{00000000-0005-0000-0000-0000B4390000}"/>
    <cellStyle name="Normal 2 10 2 4 2 5 2" xfId="38660" xr:uid="{00000000-0005-0000-0000-0000B5390000}"/>
    <cellStyle name="Normal 2 10 2 4 2 6" xfId="8577" xr:uid="{00000000-0005-0000-0000-0000B6390000}"/>
    <cellStyle name="Normal 2 10 2 4 2 6 2" xfId="31220" xr:uid="{00000000-0005-0000-0000-0000B7390000}"/>
    <cellStyle name="Normal 2 10 2 4 2 7" xfId="23779" xr:uid="{00000000-0005-0000-0000-0000B8390000}"/>
    <cellStyle name="Normal 2 10 2 4 3" xfId="1590" xr:uid="{00000000-0005-0000-0000-0000B9390000}"/>
    <cellStyle name="Normal 2 10 2 4 3 2" xfId="3440" xr:uid="{00000000-0005-0000-0000-0000BA390000}"/>
    <cellStyle name="Normal 2 10 2 4 3 2 2" xfId="7161" xr:uid="{00000000-0005-0000-0000-0000BB390000}"/>
    <cellStyle name="Normal 2 10 2 4 3 2 2 2" xfId="22045" xr:uid="{00000000-0005-0000-0000-0000BC390000}"/>
    <cellStyle name="Normal 2 10 2 4 3 2 2 2 2" xfId="44688" xr:uid="{00000000-0005-0000-0000-0000BD390000}"/>
    <cellStyle name="Normal 2 10 2 4 3 2 2 3" xfId="14605" xr:uid="{00000000-0005-0000-0000-0000BE390000}"/>
    <cellStyle name="Normal 2 10 2 4 3 2 2 3 2" xfId="37248" xr:uid="{00000000-0005-0000-0000-0000BF390000}"/>
    <cellStyle name="Normal 2 10 2 4 3 2 2 4" xfId="29807" xr:uid="{00000000-0005-0000-0000-0000C0390000}"/>
    <cellStyle name="Normal 2 10 2 4 3 2 3" xfId="18327" xr:uid="{00000000-0005-0000-0000-0000C1390000}"/>
    <cellStyle name="Normal 2 10 2 4 3 2 3 2" xfId="40970" xr:uid="{00000000-0005-0000-0000-0000C2390000}"/>
    <cellStyle name="Normal 2 10 2 4 3 2 4" xfId="10887" xr:uid="{00000000-0005-0000-0000-0000C3390000}"/>
    <cellStyle name="Normal 2 10 2 4 3 2 4 2" xfId="33530" xr:uid="{00000000-0005-0000-0000-0000C4390000}"/>
    <cellStyle name="Normal 2 10 2 4 3 2 5" xfId="26089" xr:uid="{00000000-0005-0000-0000-0000C5390000}"/>
    <cellStyle name="Normal 2 10 2 4 3 3" xfId="5314" xr:uid="{00000000-0005-0000-0000-0000C6390000}"/>
    <cellStyle name="Normal 2 10 2 4 3 3 2" xfId="20198" xr:uid="{00000000-0005-0000-0000-0000C7390000}"/>
    <cellStyle name="Normal 2 10 2 4 3 3 2 2" xfId="42841" xr:uid="{00000000-0005-0000-0000-0000C8390000}"/>
    <cellStyle name="Normal 2 10 2 4 3 3 3" xfId="12758" xr:uid="{00000000-0005-0000-0000-0000C9390000}"/>
    <cellStyle name="Normal 2 10 2 4 3 3 3 2" xfId="35401" xr:uid="{00000000-0005-0000-0000-0000CA390000}"/>
    <cellStyle name="Normal 2 10 2 4 3 3 4" xfId="27960" xr:uid="{00000000-0005-0000-0000-0000CB390000}"/>
    <cellStyle name="Normal 2 10 2 4 3 4" xfId="16480" xr:uid="{00000000-0005-0000-0000-0000CC390000}"/>
    <cellStyle name="Normal 2 10 2 4 3 4 2" xfId="39123" xr:uid="{00000000-0005-0000-0000-0000CD390000}"/>
    <cellStyle name="Normal 2 10 2 4 3 5" xfId="9040" xr:uid="{00000000-0005-0000-0000-0000CE390000}"/>
    <cellStyle name="Normal 2 10 2 4 3 5 2" xfId="31683" xr:uid="{00000000-0005-0000-0000-0000CF390000}"/>
    <cellStyle name="Normal 2 10 2 4 3 6" xfId="24242" xr:uid="{00000000-0005-0000-0000-0000D0390000}"/>
    <cellStyle name="Normal 2 10 2 4 4" xfId="2515" xr:uid="{00000000-0005-0000-0000-0000D1390000}"/>
    <cellStyle name="Normal 2 10 2 4 4 2" xfId="6236" xr:uid="{00000000-0005-0000-0000-0000D2390000}"/>
    <cellStyle name="Normal 2 10 2 4 4 2 2" xfId="21120" xr:uid="{00000000-0005-0000-0000-0000D3390000}"/>
    <cellStyle name="Normal 2 10 2 4 4 2 2 2" xfId="43763" xr:uid="{00000000-0005-0000-0000-0000D4390000}"/>
    <cellStyle name="Normal 2 10 2 4 4 2 3" xfId="13680" xr:uid="{00000000-0005-0000-0000-0000D5390000}"/>
    <cellStyle name="Normal 2 10 2 4 4 2 3 2" xfId="36323" xr:uid="{00000000-0005-0000-0000-0000D6390000}"/>
    <cellStyle name="Normal 2 10 2 4 4 2 4" xfId="28882" xr:uid="{00000000-0005-0000-0000-0000D7390000}"/>
    <cellStyle name="Normal 2 10 2 4 4 3" xfId="17402" xr:uid="{00000000-0005-0000-0000-0000D8390000}"/>
    <cellStyle name="Normal 2 10 2 4 4 3 2" xfId="40045" xr:uid="{00000000-0005-0000-0000-0000D9390000}"/>
    <cellStyle name="Normal 2 10 2 4 4 4" xfId="9962" xr:uid="{00000000-0005-0000-0000-0000DA390000}"/>
    <cellStyle name="Normal 2 10 2 4 4 4 2" xfId="32605" xr:uid="{00000000-0005-0000-0000-0000DB390000}"/>
    <cellStyle name="Normal 2 10 2 4 4 5" xfId="25164" xr:uid="{00000000-0005-0000-0000-0000DC390000}"/>
    <cellStyle name="Normal 2 10 2 4 5" xfId="4389" xr:uid="{00000000-0005-0000-0000-0000DD390000}"/>
    <cellStyle name="Normal 2 10 2 4 5 2" xfId="19273" xr:uid="{00000000-0005-0000-0000-0000DE390000}"/>
    <cellStyle name="Normal 2 10 2 4 5 2 2" xfId="41916" xr:uid="{00000000-0005-0000-0000-0000DF390000}"/>
    <cellStyle name="Normal 2 10 2 4 5 3" xfId="11833" xr:uid="{00000000-0005-0000-0000-0000E0390000}"/>
    <cellStyle name="Normal 2 10 2 4 5 3 2" xfId="34476" xr:uid="{00000000-0005-0000-0000-0000E1390000}"/>
    <cellStyle name="Normal 2 10 2 4 5 4" xfId="27035" xr:uid="{00000000-0005-0000-0000-0000E2390000}"/>
    <cellStyle name="Normal 2 10 2 4 6" xfId="15555" xr:uid="{00000000-0005-0000-0000-0000E3390000}"/>
    <cellStyle name="Normal 2 10 2 4 6 2" xfId="38198" xr:uid="{00000000-0005-0000-0000-0000E4390000}"/>
    <cellStyle name="Normal 2 10 2 4 7" xfId="8115" xr:uid="{00000000-0005-0000-0000-0000E5390000}"/>
    <cellStyle name="Normal 2 10 2 4 7 2" xfId="30758" xr:uid="{00000000-0005-0000-0000-0000E6390000}"/>
    <cellStyle name="Normal 2 10 2 4 8" xfId="23317" xr:uid="{00000000-0005-0000-0000-0000E7390000}"/>
    <cellStyle name="Normal 2 10 2 5" xfId="913" xr:uid="{00000000-0005-0000-0000-0000E8390000}"/>
    <cellStyle name="Normal 2 10 2 5 2" xfId="1841" xr:uid="{00000000-0005-0000-0000-0000E9390000}"/>
    <cellStyle name="Normal 2 10 2 5 2 2" xfId="3691" xr:uid="{00000000-0005-0000-0000-0000EA390000}"/>
    <cellStyle name="Normal 2 10 2 5 2 2 2" xfId="7412" xr:uid="{00000000-0005-0000-0000-0000EB390000}"/>
    <cellStyle name="Normal 2 10 2 5 2 2 2 2" xfId="22296" xr:uid="{00000000-0005-0000-0000-0000EC390000}"/>
    <cellStyle name="Normal 2 10 2 5 2 2 2 2 2" xfId="44939" xr:uid="{00000000-0005-0000-0000-0000ED390000}"/>
    <cellStyle name="Normal 2 10 2 5 2 2 2 3" xfId="14856" xr:uid="{00000000-0005-0000-0000-0000EE390000}"/>
    <cellStyle name="Normal 2 10 2 5 2 2 2 3 2" xfId="37499" xr:uid="{00000000-0005-0000-0000-0000EF390000}"/>
    <cellStyle name="Normal 2 10 2 5 2 2 2 4" xfId="30058" xr:uid="{00000000-0005-0000-0000-0000F0390000}"/>
    <cellStyle name="Normal 2 10 2 5 2 2 3" xfId="18578" xr:uid="{00000000-0005-0000-0000-0000F1390000}"/>
    <cellStyle name="Normal 2 10 2 5 2 2 3 2" xfId="41221" xr:uid="{00000000-0005-0000-0000-0000F2390000}"/>
    <cellStyle name="Normal 2 10 2 5 2 2 4" xfId="11138" xr:uid="{00000000-0005-0000-0000-0000F3390000}"/>
    <cellStyle name="Normal 2 10 2 5 2 2 4 2" xfId="33781" xr:uid="{00000000-0005-0000-0000-0000F4390000}"/>
    <cellStyle name="Normal 2 10 2 5 2 2 5" xfId="26340" xr:uid="{00000000-0005-0000-0000-0000F5390000}"/>
    <cellStyle name="Normal 2 10 2 5 2 3" xfId="5565" xr:uid="{00000000-0005-0000-0000-0000F6390000}"/>
    <cellStyle name="Normal 2 10 2 5 2 3 2" xfId="20449" xr:uid="{00000000-0005-0000-0000-0000F7390000}"/>
    <cellStyle name="Normal 2 10 2 5 2 3 2 2" xfId="43092" xr:uid="{00000000-0005-0000-0000-0000F8390000}"/>
    <cellStyle name="Normal 2 10 2 5 2 3 3" xfId="13009" xr:uid="{00000000-0005-0000-0000-0000F9390000}"/>
    <cellStyle name="Normal 2 10 2 5 2 3 3 2" xfId="35652" xr:uid="{00000000-0005-0000-0000-0000FA390000}"/>
    <cellStyle name="Normal 2 10 2 5 2 3 4" xfId="28211" xr:uid="{00000000-0005-0000-0000-0000FB390000}"/>
    <cellStyle name="Normal 2 10 2 5 2 4" xfId="16731" xr:uid="{00000000-0005-0000-0000-0000FC390000}"/>
    <cellStyle name="Normal 2 10 2 5 2 4 2" xfId="39374" xr:uid="{00000000-0005-0000-0000-0000FD390000}"/>
    <cellStyle name="Normal 2 10 2 5 2 5" xfId="9291" xr:uid="{00000000-0005-0000-0000-0000FE390000}"/>
    <cellStyle name="Normal 2 10 2 5 2 5 2" xfId="31934" xr:uid="{00000000-0005-0000-0000-0000FF390000}"/>
    <cellStyle name="Normal 2 10 2 5 2 6" xfId="24493" xr:uid="{00000000-0005-0000-0000-0000003A0000}"/>
    <cellStyle name="Normal 2 10 2 5 3" xfId="2766" xr:uid="{00000000-0005-0000-0000-0000013A0000}"/>
    <cellStyle name="Normal 2 10 2 5 3 2" xfId="6487" xr:uid="{00000000-0005-0000-0000-0000023A0000}"/>
    <cellStyle name="Normal 2 10 2 5 3 2 2" xfId="21371" xr:uid="{00000000-0005-0000-0000-0000033A0000}"/>
    <cellStyle name="Normal 2 10 2 5 3 2 2 2" xfId="44014" xr:uid="{00000000-0005-0000-0000-0000043A0000}"/>
    <cellStyle name="Normal 2 10 2 5 3 2 3" xfId="13931" xr:uid="{00000000-0005-0000-0000-0000053A0000}"/>
    <cellStyle name="Normal 2 10 2 5 3 2 3 2" xfId="36574" xr:uid="{00000000-0005-0000-0000-0000063A0000}"/>
    <cellStyle name="Normal 2 10 2 5 3 2 4" xfId="29133" xr:uid="{00000000-0005-0000-0000-0000073A0000}"/>
    <cellStyle name="Normal 2 10 2 5 3 3" xfId="17653" xr:uid="{00000000-0005-0000-0000-0000083A0000}"/>
    <cellStyle name="Normal 2 10 2 5 3 3 2" xfId="40296" xr:uid="{00000000-0005-0000-0000-0000093A0000}"/>
    <cellStyle name="Normal 2 10 2 5 3 4" xfId="10213" xr:uid="{00000000-0005-0000-0000-00000A3A0000}"/>
    <cellStyle name="Normal 2 10 2 5 3 4 2" xfId="32856" xr:uid="{00000000-0005-0000-0000-00000B3A0000}"/>
    <cellStyle name="Normal 2 10 2 5 3 5" xfId="25415" xr:uid="{00000000-0005-0000-0000-00000C3A0000}"/>
    <cellStyle name="Normal 2 10 2 5 4" xfId="4640" xr:uid="{00000000-0005-0000-0000-00000D3A0000}"/>
    <cellStyle name="Normal 2 10 2 5 4 2" xfId="19524" xr:uid="{00000000-0005-0000-0000-00000E3A0000}"/>
    <cellStyle name="Normal 2 10 2 5 4 2 2" xfId="42167" xr:uid="{00000000-0005-0000-0000-00000F3A0000}"/>
    <cellStyle name="Normal 2 10 2 5 4 3" xfId="12084" xr:uid="{00000000-0005-0000-0000-0000103A0000}"/>
    <cellStyle name="Normal 2 10 2 5 4 3 2" xfId="34727" xr:uid="{00000000-0005-0000-0000-0000113A0000}"/>
    <cellStyle name="Normal 2 10 2 5 4 4" xfId="27286" xr:uid="{00000000-0005-0000-0000-0000123A0000}"/>
    <cellStyle name="Normal 2 10 2 5 5" xfId="15806" xr:uid="{00000000-0005-0000-0000-0000133A0000}"/>
    <cellStyle name="Normal 2 10 2 5 5 2" xfId="38449" xr:uid="{00000000-0005-0000-0000-0000143A0000}"/>
    <cellStyle name="Normal 2 10 2 5 6" xfId="8366" xr:uid="{00000000-0005-0000-0000-0000153A0000}"/>
    <cellStyle name="Normal 2 10 2 5 6 2" xfId="31009" xr:uid="{00000000-0005-0000-0000-0000163A0000}"/>
    <cellStyle name="Normal 2 10 2 5 7" xfId="23568" xr:uid="{00000000-0005-0000-0000-0000173A0000}"/>
    <cellStyle name="Normal 2 10 2 6" xfId="1379" xr:uid="{00000000-0005-0000-0000-0000183A0000}"/>
    <cellStyle name="Normal 2 10 2 6 2" xfId="3229" xr:uid="{00000000-0005-0000-0000-0000193A0000}"/>
    <cellStyle name="Normal 2 10 2 6 2 2" xfId="6950" xr:uid="{00000000-0005-0000-0000-00001A3A0000}"/>
    <cellStyle name="Normal 2 10 2 6 2 2 2" xfId="21834" xr:uid="{00000000-0005-0000-0000-00001B3A0000}"/>
    <cellStyle name="Normal 2 10 2 6 2 2 2 2" xfId="44477" xr:uid="{00000000-0005-0000-0000-00001C3A0000}"/>
    <cellStyle name="Normal 2 10 2 6 2 2 3" xfId="14394" xr:uid="{00000000-0005-0000-0000-00001D3A0000}"/>
    <cellStyle name="Normal 2 10 2 6 2 2 3 2" xfId="37037" xr:uid="{00000000-0005-0000-0000-00001E3A0000}"/>
    <cellStyle name="Normal 2 10 2 6 2 2 4" xfId="29596" xr:uid="{00000000-0005-0000-0000-00001F3A0000}"/>
    <cellStyle name="Normal 2 10 2 6 2 3" xfId="18116" xr:uid="{00000000-0005-0000-0000-0000203A0000}"/>
    <cellStyle name="Normal 2 10 2 6 2 3 2" xfId="40759" xr:uid="{00000000-0005-0000-0000-0000213A0000}"/>
    <cellStyle name="Normal 2 10 2 6 2 4" xfId="10676" xr:uid="{00000000-0005-0000-0000-0000223A0000}"/>
    <cellStyle name="Normal 2 10 2 6 2 4 2" xfId="33319" xr:uid="{00000000-0005-0000-0000-0000233A0000}"/>
    <cellStyle name="Normal 2 10 2 6 2 5" xfId="25878" xr:uid="{00000000-0005-0000-0000-0000243A0000}"/>
    <cellStyle name="Normal 2 10 2 6 3" xfId="5103" xr:uid="{00000000-0005-0000-0000-0000253A0000}"/>
    <cellStyle name="Normal 2 10 2 6 3 2" xfId="19987" xr:uid="{00000000-0005-0000-0000-0000263A0000}"/>
    <cellStyle name="Normal 2 10 2 6 3 2 2" xfId="42630" xr:uid="{00000000-0005-0000-0000-0000273A0000}"/>
    <cellStyle name="Normal 2 10 2 6 3 3" xfId="12547" xr:uid="{00000000-0005-0000-0000-0000283A0000}"/>
    <cellStyle name="Normal 2 10 2 6 3 3 2" xfId="35190" xr:uid="{00000000-0005-0000-0000-0000293A0000}"/>
    <cellStyle name="Normal 2 10 2 6 3 4" xfId="27749" xr:uid="{00000000-0005-0000-0000-00002A3A0000}"/>
    <cellStyle name="Normal 2 10 2 6 4" xfId="16269" xr:uid="{00000000-0005-0000-0000-00002B3A0000}"/>
    <cellStyle name="Normal 2 10 2 6 4 2" xfId="38912" xr:uid="{00000000-0005-0000-0000-00002C3A0000}"/>
    <cellStyle name="Normal 2 10 2 6 5" xfId="8829" xr:uid="{00000000-0005-0000-0000-00002D3A0000}"/>
    <cellStyle name="Normal 2 10 2 6 5 2" xfId="31472" xr:uid="{00000000-0005-0000-0000-00002E3A0000}"/>
    <cellStyle name="Normal 2 10 2 6 6" xfId="24031" xr:uid="{00000000-0005-0000-0000-00002F3A0000}"/>
    <cellStyle name="Normal 2 10 2 7" xfId="2304" xr:uid="{00000000-0005-0000-0000-0000303A0000}"/>
    <cellStyle name="Normal 2 10 2 7 2" xfId="6025" xr:uid="{00000000-0005-0000-0000-0000313A0000}"/>
    <cellStyle name="Normal 2 10 2 7 2 2" xfId="20909" xr:uid="{00000000-0005-0000-0000-0000323A0000}"/>
    <cellStyle name="Normal 2 10 2 7 2 2 2" xfId="43552" xr:uid="{00000000-0005-0000-0000-0000333A0000}"/>
    <cellStyle name="Normal 2 10 2 7 2 3" xfId="13469" xr:uid="{00000000-0005-0000-0000-0000343A0000}"/>
    <cellStyle name="Normal 2 10 2 7 2 3 2" xfId="36112" xr:uid="{00000000-0005-0000-0000-0000353A0000}"/>
    <cellStyle name="Normal 2 10 2 7 2 4" xfId="28671" xr:uid="{00000000-0005-0000-0000-0000363A0000}"/>
    <cellStyle name="Normal 2 10 2 7 3" xfId="17191" xr:uid="{00000000-0005-0000-0000-0000373A0000}"/>
    <cellStyle name="Normal 2 10 2 7 3 2" xfId="39834" xr:uid="{00000000-0005-0000-0000-0000383A0000}"/>
    <cellStyle name="Normal 2 10 2 7 4" xfId="9751" xr:uid="{00000000-0005-0000-0000-0000393A0000}"/>
    <cellStyle name="Normal 2 10 2 7 4 2" xfId="32394" xr:uid="{00000000-0005-0000-0000-00003A3A0000}"/>
    <cellStyle name="Normal 2 10 2 7 5" xfId="24953" xr:uid="{00000000-0005-0000-0000-00003B3A0000}"/>
    <cellStyle name="Normal 2 10 2 8" xfId="4178" xr:uid="{00000000-0005-0000-0000-00003C3A0000}"/>
    <cellStyle name="Normal 2 10 2 8 2" xfId="19062" xr:uid="{00000000-0005-0000-0000-00003D3A0000}"/>
    <cellStyle name="Normal 2 10 2 8 2 2" xfId="41705" xr:uid="{00000000-0005-0000-0000-00003E3A0000}"/>
    <cellStyle name="Normal 2 10 2 8 3" xfId="11622" xr:uid="{00000000-0005-0000-0000-00003F3A0000}"/>
    <cellStyle name="Normal 2 10 2 8 3 2" xfId="34265" xr:uid="{00000000-0005-0000-0000-0000403A0000}"/>
    <cellStyle name="Normal 2 10 2 8 4" xfId="26824" xr:uid="{00000000-0005-0000-0000-0000413A0000}"/>
    <cellStyle name="Normal 2 10 2 9" xfId="15344" xr:uid="{00000000-0005-0000-0000-0000423A0000}"/>
    <cellStyle name="Normal 2 10 2 9 2" xfId="37987" xr:uid="{00000000-0005-0000-0000-0000433A0000}"/>
    <cellStyle name="Normal 2 10 3" xfId="478" xr:uid="{00000000-0005-0000-0000-0000443A0000}"/>
    <cellStyle name="Normal 2 10 3 10" xfId="23139" xr:uid="{00000000-0005-0000-0000-0000453A0000}"/>
    <cellStyle name="Normal 2 10 3 2" xfId="584" xr:uid="{00000000-0005-0000-0000-0000463A0000}"/>
    <cellStyle name="Normal 2 10 3 2 2" xfId="796" xr:uid="{00000000-0005-0000-0000-0000473A0000}"/>
    <cellStyle name="Normal 2 10 3 2 2 2" xfId="1261" xr:uid="{00000000-0005-0000-0000-0000483A0000}"/>
    <cellStyle name="Normal 2 10 3 2 2 2 2" xfId="2189" xr:uid="{00000000-0005-0000-0000-0000493A0000}"/>
    <cellStyle name="Normal 2 10 3 2 2 2 2 2" xfId="4039" xr:uid="{00000000-0005-0000-0000-00004A3A0000}"/>
    <cellStyle name="Normal 2 10 3 2 2 2 2 2 2" xfId="7760" xr:uid="{00000000-0005-0000-0000-00004B3A0000}"/>
    <cellStyle name="Normal 2 10 3 2 2 2 2 2 2 2" xfId="22644" xr:uid="{00000000-0005-0000-0000-00004C3A0000}"/>
    <cellStyle name="Normal 2 10 3 2 2 2 2 2 2 2 2" xfId="45287" xr:uid="{00000000-0005-0000-0000-00004D3A0000}"/>
    <cellStyle name="Normal 2 10 3 2 2 2 2 2 2 3" xfId="15204" xr:uid="{00000000-0005-0000-0000-00004E3A0000}"/>
    <cellStyle name="Normal 2 10 3 2 2 2 2 2 2 3 2" xfId="37847" xr:uid="{00000000-0005-0000-0000-00004F3A0000}"/>
    <cellStyle name="Normal 2 10 3 2 2 2 2 2 2 4" xfId="30406" xr:uid="{00000000-0005-0000-0000-0000503A0000}"/>
    <cellStyle name="Normal 2 10 3 2 2 2 2 2 3" xfId="18926" xr:uid="{00000000-0005-0000-0000-0000513A0000}"/>
    <cellStyle name="Normal 2 10 3 2 2 2 2 2 3 2" xfId="41569" xr:uid="{00000000-0005-0000-0000-0000523A0000}"/>
    <cellStyle name="Normal 2 10 3 2 2 2 2 2 4" xfId="11486" xr:uid="{00000000-0005-0000-0000-0000533A0000}"/>
    <cellStyle name="Normal 2 10 3 2 2 2 2 2 4 2" xfId="34129" xr:uid="{00000000-0005-0000-0000-0000543A0000}"/>
    <cellStyle name="Normal 2 10 3 2 2 2 2 2 5" xfId="26688" xr:uid="{00000000-0005-0000-0000-0000553A0000}"/>
    <cellStyle name="Normal 2 10 3 2 2 2 2 3" xfId="5913" xr:uid="{00000000-0005-0000-0000-0000563A0000}"/>
    <cellStyle name="Normal 2 10 3 2 2 2 2 3 2" xfId="20797" xr:uid="{00000000-0005-0000-0000-0000573A0000}"/>
    <cellStyle name="Normal 2 10 3 2 2 2 2 3 2 2" xfId="43440" xr:uid="{00000000-0005-0000-0000-0000583A0000}"/>
    <cellStyle name="Normal 2 10 3 2 2 2 2 3 3" xfId="13357" xr:uid="{00000000-0005-0000-0000-0000593A0000}"/>
    <cellStyle name="Normal 2 10 3 2 2 2 2 3 3 2" xfId="36000" xr:uid="{00000000-0005-0000-0000-00005A3A0000}"/>
    <cellStyle name="Normal 2 10 3 2 2 2 2 3 4" xfId="28559" xr:uid="{00000000-0005-0000-0000-00005B3A0000}"/>
    <cellStyle name="Normal 2 10 3 2 2 2 2 4" xfId="17079" xr:uid="{00000000-0005-0000-0000-00005C3A0000}"/>
    <cellStyle name="Normal 2 10 3 2 2 2 2 4 2" xfId="39722" xr:uid="{00000000-0005-0000-0000-00005D3A0000}"/>
    <cellStyle name="Normal 2 10 3 2 2 2 2 5" xfId="9639" xr:uid="{00000000-0005-0000-0000-00005E3A0000}"/>
    <cellStyle name="Normal 2 10 3 2 2 2 2 5 2" xfId="32282" xr:uid="{00000000-0005-0000-0000-00005F3A0000}"/>
    <cellStyle name="Normal 2 10 3 2 2 2 2 6" xfId="24841" xr:uid="{00000000-0005-0000-0000-0000603A0000}"/>
    <cellStyle name="Normal 2 10 3 2 2 2 3" xfId="3114" xr:uid="{00000000-0005-0000-0000-0000613A0000}"/>
    <cellStyle name="Normal 2 10 3 2 2 2 3 2" xfId="6835" xr:uid="{00000000-0005-0000-0000-0000623A0000}"/>
    <cellStyle name="Normal 2 10 3 2 2 2 3 2 2" xfId="21719" xr:uid="{00000000-0005-0000-0000-0000633A0000}"/>
    <cellStyle name="Normal 2 10 3 2 2 2 3 2 2 2" xfId="44362" xr:uid="{00000000-0005-0000-0000-0000643A0000}"/>
    <cellStyle name="Normal 2 10 3 2 2 2 3 2 3" xfId="14279" xr:uid="{00000000-0005-0000-0000-0000653A0000}"/>
    <cellStyle name="Normal 2 10 3 2 2 2 3 2 3 2" xfId="36922" xr:uid="{00000000-0005-0000-0000-0000663A0000}"/>
    <cellStyle name="Normal 2 10 3 2 2 2 3 2 4" xfId="29481" xr:uid="{00000000-0005-0000-0000-0000673A0000}"/>
    <cellStyle name="Normal 2 10 3 2 2 2 3 3" xfId="18001" xr:uid="{00000000-0005-0000-0000-0000683A0000}"/>
    <cellStyle name="Normal 2 10 3 2 2 2 3 3 2" xfId="40644" xr:uid="{00000000-0005-0000-0000-0000693A0000}"/>
    <cellStyle name="Normal 2 10 3 2 2 2 3 4" xfId="10561" xr:uid="{00000000-0005-0000-0000-00006A3A0000}"/>
    <cellStyle name="Normal 2 10 3 2 2 2 3 4 2" xfId="33204" xr:uid="{00000000-0005-0000-0000-00006B3A0000}"/>
    <cellStyle name="Normal 2 10 3 2 2 2 3 5" xfId="25763" xr:uid="{00000000-0005-0000-0000-00006C3A0000}"/>
    <cellStyle name="Normal 2 10 3 2 2 2 4" xfId="4988" xr:uid="{00000000-0005-0000-0000-00006D3A0000}"/>
    <cellStyle name="Normal 2 10 3 2 2 2 4 2" xfId="19872" xr:uid="{00000000-0005-0000-0000-00006E3A0000}"/>
    <cellStyle name="Normal 2 10 3 2 2 2 4 2 2" xfId="42515" xr:uid="{00000000-0005-0000-0000-00006F3A0000}"/>
    <cellStyle name="Normal 2 10 3 2 2 2 4 3" xfId="12432" xr:uid="{00000000-0005-0000-0000-0000703A0000}"/>
    <cellStyle name="Normal 2 10 3 2 2 2 4 3 2" xfId="35075" xr:uid="{00000000-0005-0000-0000-0000713A0000}"/>
    <cellStyle name="Normal 2 10 3 2 2 2 4 4" xfId="27634" xr:uid="{00000000-0005-0000-0000-0000723A0000}"/>
    <cellStyle name="Normal 2 10 3 2 2 2 5" xfId="16154" xr:uid="{00000000-0005-0000-0000-0000733A0000}"/>
    <cellStyle name="Normal 2 10 3 2 2 2 5 2" xfId="38797" xr:uid="{00000000-0005-0000-0000-0000743A0000}"/>
    <cellStyle name="Normal 2 10 3 2 2 2 6" xfId="8714" xr:uid="{00000000-0005-0000-0000-0000753A0000}"/>
    <cellStyle name="Normal 2 10 3 2 2 2 6 2" xfId="31357" xr:uid="{00000000-0005-0000-0000-0000763A0000}"/>
    <cellStyle name="Normal 2 10 3 2 2 2 7" xfId="23916" xr:uid="{00000000-0005-0000-0000-0000773A0000}"/>
    <cellStyle name="Normal 2 10 3 2 2 3" xfId="1727" xr:uid="{00000000-0005-0000-0000-0000783A0000}"/>
    <cellStyle name="Normal 2 10 3 2 2 3 2" xfId="3577" xr:uid="{00000000-0005-0000-0000-0000793A0000}"/>
    <cellStyle name="Normal 2 10 3 2 2 3 2 2" xfId="7298" xr:uid="{00000000-0005-0000-0000-00007A3A0000}"/>
    <cellStyle name="Normal 2 10 3 2 2 3 2 2 2" xfId="22182" xr:uid="{00000000-0005-0000-0000-00007B3A0000}"/>
    <cellStyle name="Normal 2 10 3 2 2 3 2 2 2 2" xfId="44825" xr:uid="{00000000-0005-0000-0000-00007C3A0000}"/>
    <cellStyle name="Normal 2 10 3 2 2 3 2 2 3" xfId="14742" xr:uid="{00000000-0005-0000-0000-00007D3A0000}"/>
    <cellStyle name="Normal 2 10 3 2 2 3 2 2 3 2" xfId="37385" xr:uid="{00000000-0005-0000-0000-00007E3A0000}"/>
    <cellStyle name="Normal 2 10 3 2 2 3 2 2 4" xfId="29944" xr:uid="{00000000-0005-0000-0000-00007F3A0000}"/>
    <cellStyle name="Normal 2 10 3 2 2 3 2 3" xfId="18464" xr:uid="{00000000-0005-0000-0000-0000803A0000}"/>
    <cellStyle name="Normal 2 10 3 2 2 3 2 3 2" xfId="41107" xr:uid="{00000000-0005-0000-0000-0000813A0000}"/>
    <cellStyle name="Normal 2 10 3 2 2 3 2 4" xfId="11024" xr:uid="{00000000-0005-0000-0000-0000823A0000}"/>
    <cellStyle name="Normal 2 10 3 2 2 3 2 4 2" xfId="33667" xr:uid="{00000000-0005-0000-0000-0000833A0000}"/>
    <cellStyle name="Normal 2 10 3 2 2 3 2 5" xfId="26226" xr:uid="{00000000-0005-0000-0000-0000843A0000}"/>
    <cellStyle name="Normal 2 10 3 2 2 3 3" xfId="5451" xr:uid="{00000000-0005-0000-0000-0000853A0000}"/>
    <cellStyle name="Normal 2 10 3 2 2 3 3 2" xfId="20335" xr:uid="{00000000-0005-0000-0000-0000863A0000}"/>
    <cellStyle name="Normal 2 10 3 2 2 3 3 2 2" xfId="42978" xr:uid="{00000000-0005-0000-0000-0000873A0000}"/>
    <cellStyle name="Normal 2 10 3 2 2 3 3 3" xfId="12895" xr:uid="{00000000-0005-0000-0000-0000883A0000}"/>
    <cellStyle name="Normal 2 10 3 2 2 3 3 3 2" xfId="35538" xr:uid="{00000000-0005-0000-0000-0000893A0000}"/>
    <cellStyle name="Normal 2 10 3 2 2 3 3 4" xfId="28097" xr:uid="{00000000-0005-0000-0000-00008A3A0000}"/>
    <cellStyle name="Normal 2 10 3 2 2 3 4" xfId="16617" xr:uid="{00000000-0005-0000-0000-00008B3A0000}"/>
    <cellStyle name="Normal 2 10 3 2 2 3 4 2" xfId="39260" xr:uid="{00000000-0005-0000-0000-00008C3A0000}"/>
    <cellStyle name="Normal 2 10 3 2 2 3 5" xfId="9177" xr:uid="{00000000-0005-0000-0000-00008D3A0000}"/>
    <cellStyle name="Normal 2 10 3 2 2 3 5 2" xfId="31820" xr:uid="{00000000-0005-0000-0000-00008E3A0000}"/>
    <cellStyle name="Normal 2 10 3 2 2 3 6" xfId="24379" xr:uid="{00000000-0005-0000-0000-00008F3A0000}"/>
    <cellStyle name="Normal 2 10 3 2 2 4" xfId="2652" xr:uid="{00000000-0005-0000-0000-0000903A0000}"/>
    <cellStyle name="Normal 2 10 3 2 2 4 2" xfId="6373" xr:uid="{00000000-0005-0000-0000-0000913A0000}"/>
    <cellStyle name="Normal 2 10 3 2 2 4 2 2" xfId="21257" xr:uid="{00000000-0005-0000-0000-0000923A0000}"/>
    <cellStyle name="Normal 2 10 3 2 2 4 2 2 2" xfId="43900" xr:uid="{00000000-0005-0000-0000-0000933A0000}"/>
    <cellStyle name="Normal 2 10 3 2 2 4 2 3" xfId="13817" xr:uid="{00000000-0005-0000-0000-0000943A0000}"/>
    <cellStyle name="Normal 2 10 3 2 2 4 2 3 2" xfId="36460" xr:uid="{00000000-0005-0000-0000-0000953A0000}"/>
    <cellStyle name="Normal 2 10 3 2 2 4 2 4" xfId="29019" xr:uid="{00000000-0005-0000-0000-0000963A0000}"/>
    <cellStyle name="Normal 2 10 3 2 2 4 3" xfId="17539" xr:uid="{00000000-0005-0000-0000-0000973A0000}"/>
    <cellStyle name="Normal 2 10 3 2 2 4 3 2" xfId="40182" xr:uid="{00000000-0005-0000-0000-0000983A0000}"/>
    <cellStyle name="Normal 2 10 3 2 2 4 4" xfId="10099" xr:uid="{00000000-0005-0000-0000-0000993A0000}"/>
    <cellStyle name="Normal 2 10 3 2 2 4 4 2" xfId="32742" xr:uid="{00000000-0005-0000-0000-00009A3A0000}"/>
    <cellStyle name="Normal 2 10 3 2 2 4 5" xfId="25301" xr:uid="{00000000-0005-0000-0000-00009B3A0000}"/>
    <cellStyle name="Normal 2 10 3 2 2 5" xfId="4526" xr:uid="{00000000-0005-0000-0000-00009C3A0000}"/>
    <cellStyle name="Normal 2 10 3 2 2 5 2" xfId="19410" xr:uid="{00000000-0005-0000-0000-00009D3A0000}"/>
    <cellStyle name="Normal 2 10 3 2 2 5 2 2" xfId="42053" xr:uid="{00000000-0005-0000-0000-00009E3A0000}"/>
    <cellStyle name="Normal 2 10 3 2 2 5 3" xfId="11970" xr:uid="{00000000-0005-0000-0000-00009F3A0000}"/>
    <cellStyle name="Normal 2 10 3 2 2 5 3 2" xfId="34613" xr:uid="{00000000-0005-0000-0000-0000A03A0000}"/>
    <cellStyle name="Normal 2 10 3 2 2 5 4" xfId="27172" xr:uid="{00000000-0005-0000-0000-0000A13A0000}"/>
    <cellStyle name="Normal 2 10 3 2 2 6" xfId="15692" xr:uid="{00000000-0005-0000-0000-0000A23A0000}"/>
    <cellStyle name="Normal 2 10 3 2 2 6 2" xfId="38335" xr:uid="{00000000-0005-0000-0000-0000A33A0000}"/>
    <cellStyle name="Normal 2 10 3 2 2 7" xfId="8252" xr:uid="{00000000-0005-0000-0000-0000A43A0000}"/>
    <cellStyle name="Normal 2 10 3 2 2 7 2" xfId="30895" xr:uid="{00000000-0005-0000-0000-0000A53A0000}"/>
    <cellStyle name="Normal 2 10 3 2 2 8" xfId="23454" xr:uid="{00000000-0005-0000-0000-0000A63A0000}"/>
    <cellStyle name="Normal 2 10 3 2 3" xfId="1050" xr:uid="{00000000-0005-0000-0000-0000A73A0000}"/>
    <cellStyle name="Normal 2 10 3 2 3 2" xfId="1978" xr:uid="{00000000-0005-0000-0000-0000A83A0000}"/>
    <cellStyle name="Normal 2 10 3 2 3 2 2" xfId="3828" xr:uid="{00000000-0005-0000-0000-0000A93A0000}"/>
    <cellStyle name="Normal 2 10 3 2 3 2 2 2" xfId="7549" xr:uid="{00000000-0005-0000-0000-0000AA3A0000}"/>
    <cellStyle name="Normal 2 10 3 2 3 2 2 2 2" xfId="22433" xr:uid="{00000000-0005-0000-0000-0000AB3A0000}"/>
    <cellStyle name="Normal 2 10 3 2 3 2 2 2 2 2" xfId="45076" xr:uid="{00000000-0005-0000-0000-0000AC3A0000}"/>
    <cellStyle name="Normal 2 10 3 2 3 2 2 2 3" xfId="14993" xr:uid="{00000000-0005-0000-0000-0000AD3A0000}"/>
    <cellStyle name="Normal 2 10 3 2 3 2 2 2 3 2" xfId="37636" xr:uid="{00000000-0005-0000-0000-0000AE3A0000}"/>
    <cellStyle name="Normal 2 10 3 2 3 2 2 2 4" xfId="30195" xr:uid="{00000000-0005-0000-0000-0000AF3A0000}"/>
    <cellStyle name="Normal 2 10 3 2 3 2 2 3" xfId="18715" xr:uid="{00000000-0005-0000-0000-0000B03A0000}"/>
    <cellStyle name="Normal 2 10 3 2 3 2 2 3 2" xfId="41358" xr:uid="{00000000-0005-0000-0000-0000B13A0000}"/>
    <cellStyle name="Normal 2 10 3 2 3 2 2 4" xfId="11275" xr:uid="{00000000-0005-0000-0000-0000B23A0000}"/>
    <cellStyle name="Normal 2 10 3 2 3 2 2 4 2" xfId="33918" xr:uid="{00000000-0005-0000-0000-0000B33A0000}"/>
    <cellStyle name="Normal 2 10 3 2 3 2 2 5" xfId="26477" xr:uid="{00000000-0005-0000-0000-0000B43A0000}"/>
    <cellStyle name="Normal 2 10 3 2 3 2 3" xfId="5702" xr:uid="{00000000-0005-0000-0000-0000B53A0000}"/>
    <cellStyle name="Normal 2 10 3 2 3 2 3 2" xfId="20586" xr:uid="{00000000-0005-0000-0000-0000B63A0000}"/>
    <cellStyle name="Normal 2 10 3 2 3 2 3 2 2" xfId="43229" xr:uid="{00000000-0005-0000-0000-0000B73A0000}"/>
    <cellStyle name="Normal 2 10 3 2 3 2 3 3" xfId="13146" xr:uid="{00000000-0005-0000-0000-0000B83A0000}"/>
    <cellStyle name="Normal 2 10 3 2 3 2 3 3 2" xfId="35789" xr:uid="{00000000-0005-0000-0000-0000B93A0000}"/>
    <cellStyle name="Normal 2 10 3 2 3 2 3 4" xfId="28348" xr:uid="{00000000-0005-0000-0000-0000BA3A0000}"/>
    <cellStyle name="Normal 2 10 3 2 3 2 4" xfId="16868" xr:uid="{00000000-0005-0000-0000-0000BB3A0000}"/>
    <cellStyle name="Normal 2 10 3 2 3 2 4 2" xfId="39511" xr:uid="{00000000-0005-0000-0000-0000BC3A0000}"/>
    <cellStyle name="Normal 2 10 3 2 3 2 5" xfId="9428" xr:uid="{00000000-0005-0000-0000-0000BD3A0000}"/>
    <cellStyle name="Normal 2 10 3 2 3 2 5 2" xfId="32071" xr:uid="{00000000-0005-0000-0000-0000BE3A0000}"/>
    <cellStyle name="Normal 2 10 3 2 3 2 6" xfId="24630" xr:uid="{00000000-0005-0000-0000-0000BF3A0000}"/>
    <cellStyle name="Normal 2 10 3 2 3 3" xfId="2903" xr:uid="{00000000-0005-0000-0000-0000C03A0000}"/>
    <cellStyle name="Normal 2 10 3 2 3 3 2" xfId="6624" xr:uid="{00000000-0005-0000-0000-0000C13A0000}"/>
    <cellStyle name="Normal 2 10 3 2 3 3 2 2" xfId="21508" xr:uid="{00000000-0005-0000-0000-0000C23A0000}"/>
    <cellStyle name="Normal 2 10 3 2 3 3 2 2 2" xfId="44151" xr:uid="{00000000-0005-0000-0000-0000C33A0000}"/>
    <cellStyle name="Normal 2 10 3 2 3 3 2 3" xfId="14068" xr:uid="{00000000-0005-0000-0000-0000C43A0000}"/>
    <cellStyle name="Normal 2 10 3 2 3 3 2 3 2" xfId="36711" xr:uid="{00000000-0005-0000-0000-0000C53A0000}"/>
    <cellStyle name="Normal 2 10 3 2 3 3 2 4" xfId="29270" xr:uid="{00000000-0005-0000-0000-0000C63A0000}"/>
    <cellStyle name="Normal 2 10 3 2 3 3 3" xfId="17790" xr:uid="{00000000-0005-0000-0000-0000C73A0000}"/>
    <cellStyle name="Normal 2 10 3 2 3 3 3 2" xfId="40433" xr:uid="{00000000-0005-0000-0000-0000C83A0000}"/>
    <cellStyle name="Normal 2 10 3 2 3 3 4" xfId="10350" xr:uid="{00000000-0005-0000-0000-0000C93A0000}"/>
    <cellStyle name="Normal 2 10 3 2 3 3 4 2" xfId="32993" xr:uid="{00000000-0005-0000-0000-0000CA3A0000}"/>
    <cellStyle name="Normal 2 10 3 2 3 3 5" xfId="25552" xr:uid="{00000000-0005-0000-0000-0000CB3A0000}"/>
    <cellStyle name="Normal 2 10 3 2 3 4" xfId="4777" xr:uid="{00000000-0005-0000-0000-0000CC3A0000}"/>
    <cellStyle name="Normal 2 10 3 2 3 4 2" xfId="19661" xr:uid="{00000000-0005-0000-0000-0000CD3A0000}"/>
    <cellStyle name="Normal 2 10 3 2 3 4 2 2" xfId="42304" xr:uid="{00000000-0005-0000-0000-0000CE3A0000}"/>
    <cellStyle name="Normal 2 10 3 2 3 4 3" xfId="12221" xr:uid="{00000000-0005-0000-0000-0000CF3A0000}"/>
    <cellStyle name="Normal 2 10 3 2 3 4 3 2" xfId="34864" xr:uid="{00000000-0005-0000-0000-0000D03A0000}"/>
    <cellStyle name="Normal 2 10 3 2 3 4 4" xfId="27423" xr:uid="{00000000-0005-0000-0000-0000D13A0000}"/>
    <cellStyle name="Normal 2 10 3 2 3 5" xfId="15943" xr:uid="{00000000-0005-0000-0000-0000D23A0000}"/>
    <cellStyle name="Normal 2 10 3 2 3 5 2" xfId="38586" xr:uid="{00000000-0005-0000-0000-0000D33A0000}"/>
    <cellStyle name="Normal 2 10 3 2 3 6" xfId="8503" xr:uid="{00000000-0005-0000-0000-0000D43A0000}"/>
    <cellStyle name="Normal 2 10 3 2 3 6 2" xfId="31146" xr:uid="{00000000-0005-0000-0000-0000D53A0000}"/>
    <cellStyle name="Normal 2 10 3 2 3 7" xfId="23705" xr:uid="{00000000-0005-0000-0000-0000D63A0000}"/>
    <cellStyle name="Normal 2 10 3 2 4" xfId="1516" xr:uid="{00000000-0005-0000-0000-0000D73A0000}"/>
    <cellStyle name="Normal 2 10 3 2 4 2" xfId="3366" xr:uid="{00000000-0005-0000-0000-0000D83A0000}"/>
    <cellStyle name="Normal 2 10 3 2 4 2 2" xfId="7087" xr:uid="{00000000-0005-0000-0000-0000D93A0000}"/>
    <cellStyle name="Normal 2 10 3 2 4 2 2 2" xfId="21971" xr:uid="{00000000-0005-0000-0000-0000DA3A0000}"/>
    <cellStyle name="Normal 2 10 3 2 4 2 2 2 2" xfId="44614" xr:uid="{00000000-0005-0000-0000-0000DB3A0000}"/>
    <cellStyle name="Normal 2 10 3 2 4 2 2 3" xfId="14531" xr:uid="{00000000-0005-0000-0000-0000DC3A0000}"/>
    <cellStyle name="Normal 2 10 3 2 4 2 2 3 2" xfId="37174" xr:uid="{00000000-0005-0000-0000-0000DD3A0000}"/>
    <cellStyle name="Normal 2 10 3 2 4 2 2 4" xfId="29733" xr:uid="{00000000-0005-0000-0000-0000DE3A0000}"/>
    <cellStyle name="Normal 2 10 3 2 4 2 3" xfId="18253" xr:uid="{00000000-0005-0000-0000-0000DF3A0000}"/>
    <cellStyle name="Normal 2 10 3 2 4 2 3 2" xfId="40896" xr:uid="{00000000-0005-0000-0000-0000E03A0000}"/>
    <cellStyle name="Normal 2 10 3 2 4 2 4" xfId="10813" xr:uid="{00000000-0005-0000-0000-0000E13A0000}"/>
    <cellStyle name="Normal 2 10 3 2 4 2 4 2" xfId="33456" xr:uid="{00000000-0005-0000-0000-0000E23A0000}"/>
    <cellStyle name="Normal 2 10 3 2 4 2 5" xfId="26015" xr:uid="{00000000-0005-0000-0000-0000E33A0000}"/>
    <cellStyle name="Normal 2 10 3 2 4 3" xfId="5240" xr:uid="{00000000-0005-0000-0000-0000E43A0000}"/>
    <cellStyle name="Normal 2 10 3 2 4 3 2" xfId="20124" xr:uid="{00000000-0005-0000-0000-0000E53A0000}"/>
    <cellStyle name="Normal 2 10 3 2 4 3 2 2" xfId="42767" xr:uid="{00000000-0005-0000-0000-0000E63A0000}"/>
    <cellStyle name="Normal 2 10 3 2 4 3 3" xfId="12684" xr:uid="{00000000-0005-0000-0000-0000E73A0000}"/>
    <cellStyle name="Normal 2 10 3 2 4 3 3 2" xfId="35327" xr:uid="{00000000-0005-0000-0000-0000E83A0000}"/>
    <cellStyle name="Normal 2 10 3 2 4 3 4" xfId="27886" xr:uid="{00000000-0005-0000-0000-0000E93A0000}"/>
    <cellStyle name="Normal 2 10 3 2 4 4" xfId="16406" xr:uid="{00000000-0005-0000-0000-0000EA3A0000}"/>
    <cellStyle name="Normal 2 10 3 2 4 4 2" xfId="39049" xr:uid="{00000000-0005-0000-0000-0000EB3A0000}"/>
    <cellStyle name="Normal 2 10 3 2 4 5" xfId="8966" xr:uid="{00000000-0005-0000-0000-0000EC3A0000}"/>
    <cellStyle name="Normal 2 10 3 2 4 5 2" xfId="31609" xr:uid="{00000000-0005-0000-0000-0000ED3A0000}"/>
    <cellStyle name="Normal 2 10 3 2 4 6" xfId="24168" xr:uid="{00000000-0005-0000-0000-0000EE3A0000}"/>
    <cellStyle name="Normal 2 10 3 2 5" xfId="2441" xr:uid="{00000000-0005-0000-0000-0000EF3A0000}"/>
    <cellStyle name="Normal 2 10 3 2 5 2" xfId="6162" xr:uid="{00000000-0005-0000-0000-0000F03A0000}"/>
    <cellStyle name="Normal 2 10 3 2 5 2 2" xfId="21046" xr:uid="{00000000-0005-0000-0000-0000F13A0000}"/>
    <cellStyle name="Normal 2 10 3 2 5 2 2 2" xfId="43689" xr:uid="{00000000-0005-0000-0000-0000F23A0000}"/>
    <cellStyle name="Normal 2 10 3 2 5 2 3" xfId="13606" xr:uid="{00000000-0005-0000-0000-0000F33A0000}"/>
    <cellStyle name="Normal 2 10 3 2 5 2 3 2" xfId="36249" xr:uid="{00000000-0005-0000-0000-0000F43A0000}"/>
    <cellStyle name="Normal 2 10 3 2 5 2 4" xfId="28808" xr:uid="{00000000-0005-0000-0000-0000F53A0000}"/>
    <cellStyle name="Normal 2 10 3 2 5 3" xfId="17328" xr:uid="{00000000-0005-0000-0000-0000F63A0000}"/>
    <cellStyle name="Normal 2 10 3 2 5 3 2" xfId="39971" xr:uid="{00000000-0005-0000-0000-0000F73A0000}"/>
    <cellStyle name="Normal 2 10 3 2 5 4" xfId="9888" xr:uid="{00000000-0005-0000-0000-0000F83A0000}"/>
    <cellStyle name="Normal 2 10 3 2 5 4 2" xfId="32531" xr:uid="{00000000-0005-0000-0000-0000F93A0000}"/>
    <cellStyle name="Normal 2 10 3 2 5 5" xfId="25090" xr:uid="{00000000-0005-0000-0000-0000FA3A0000}"/>
    <cellStyle name="Normal 2 10 3 2 6" xfId="4315" xr:uid="{00000000-0005-0000-0000-0000FB3A0000}"/>
    <cellStyle name="Normal 2 10 3 2 6 2" xfId="19199" xr:uid="{00000000-0005-0000-0000-0000FC3A0000}"/>
    <cellStyle name="Normal 2 10 3 2 6 2 2" xfId="41842" xr:uid="{00000000-0005-0000-0000-0000FD3A0000}"/>
    <cellStyle name="Normal 2 10 3 2 6 3" xfId="11759" xr:uid="{00000000-0005-0000-0000-0000FE3A0000}"/>
    <cellStyle name="Normal 2 10 3 2 6 3 2" xfId="34402" xr:uid="{00000000-0005-0000-0000-0000FF3A0000}"/>
    <cellStyle name="Normal 2 10 3 2 6 4" xfId="26961" xr:uid="{00000000-0005-0000-0000-0000003B0000}"/>
    <cellStyle name="Normal 2 10 3 2 7" xfId="15481" xr:uid="{00000000-0005-0000-0000-0000013B0000}"/>
    <cellStyle name="Normal 2 10 3 2 7 2" xfId="38124" xr:uid="{00000000-0005-0000-0000-0000023B0000}"/>
    <cellStyle name="Normal 2 10 3 2 8" xfId="8041" xr:uid="{00000000-0005-0000-0000-0000033B0000}"/>
    <cellStyle name="Normal 2 10 3 2 8 2" xfId="30684" xr:uid="{00000000-0005-0000-0000-0000043B0000}"/>
    <cellStyle name="Normal 2 10 3 2 9" xfId="23244" xr:uid="{00000000-0005-0000-0000-0000053B0000}"/>
    <cellStyle name="Normal 2 10 3 3" xfId="691" xr:uid="{00000000-0005-0000-0000-0000063B0000}"/>
    <cellStyle name="Normal 2 10 3 3 2" xfId="1156" xr:uid="{00000000-0005-0000-0000-0000073B0000}"/>
    <cellStyle name="Normal 2 10 3 3 2 2" xfId="2084" xr:uid="{00000000-0005-0000-0000-0000083B0000}"/>
    <cellStyle name="Normal 2 10 3 3 2 2 2" xfId="3934" xr:uid="{00000000-0005-0000-0000-0000093B0000}"/>
    <cellStyle name="Normal 2 10 3 3 2 2 2 2" xfId="7655" xr:uid="{00000000-0005-0000-0000-00000A3B0000}"/>
    <cellStyle name="Normal 2 10 3 3 2 2 2 2 2" xfId="22539" xr:uid="{00000000-0005-0000-0000-00000B3B0000}"/>
    <cellStyle name="Normal 2 10 3 3 2 2 2 2 2 2" xfId="45182" xr:uid="{00000000-0005-0000-0000-00000C3B0000}"/>
    <cellStyle name="Normal 2 10 3 3 2 2 2 2 3" xfId="15099" xr:uid="{00000000-0005-0000-0000-00000D3B0000}"/>
    <cellStyle name="Normal 2 10 3 3 2 2 2 2 3 2" xfId="37742" xr:uid="{00000000-0005-0000-0000-00000E3B0000}"/>
    <cellStyle name="Normal 2 10 3 3 2 2 2 2 4" xfId="30301" xr:uid="{00000000-0005-0000-0000-00000F3B0000}"/>
    <cellStyle name="Normal 2 10 3 3 2 2 2 3" xfId="18821" xr:uid="{00000000-0005-0000-0000-0000103B0000}"/>
    <cellStyle name="Normal 2 10 3 3 2 2 2 3 2" xfId="41464" xr:uid="{00000000-0005-0000-0000-0000113B0000}"/>
    <cellStyle name="Normal 2 10 3 3 2 2 2 4" xfId="11381" xr:uid="{00000000-0005-0000-0000-0000123B0000}"/>
    <cellStyle name="Normal 2 10 3 3 2 2 2 4 2" xfId="34024" xr:uid="{00000000-0005-0000-0000-0000133B0000}"/>
    <cellStyle name="Normal 2 10 3 3 2 2 2 5" xfId="26583" xr:uid="{00000000-0005-0000-0000-0000143B0000}"/>
    <cellStyle name="Normal 2 10 3 3 2 2 3" xfId="5808" xr:uid="{00000000-0005-0000-0000-0000153B0000}"/>
    <cellStyle name="Normal 2 10 3 3 2 2 3 2" xfId="20692" xr:uid="{00000000-0005-0000-0000-0000163B0000}"/>
    <cellStyle name="Normal 2 10 3 3 2 2 3 2 2" xfId="43335" xr:uid="{00000000-0005-0000-0000-0000173B0000}"/>
    <cellStyle name="Normal 2 10 3 3 2 2 3 3" xfId="13252" xr:uid="{00000000-0005-0000-0000-0000183B0000}"/>
    <cellStyle name="Normal 2 10 3 3 2 2 3 3 2" xfId="35895" xr:uid="{00000000-0005-0000-0000-0000193B0000}"/>
    <cellStyle name="Normal 2 10 3 3 2 2 3 4" xfId="28454" xr:uid="{00000000-0005-0000-0000-00001A3B0000}"/>
    <cellStyle name="Normal 2 10 3 3 2 2 4" xfId="16974" xr:uid="{00000000-0005-0000-0000-00001B3B0000}"/>
    <cellStyle name="Normal 2 10 3 3 2 2 4 2" xfId="39617" xr:uid="{00000000-0005-0000-0000-00001C3B0000}"/>
    <cellStyle name="Normal 2 10 3 3 2 2 5" xfId="9534" xr:uid="{00000000-0005-0000-0000-00001D3B0000}"/>
    <cellStyle name="Normal 2 10 3 3 2 2 5 2" xfId="32177" xr:uid="{00000000-0005-0000-0000-00001E3B0000}"/>
    <cellStyle name="Normal 2 10 3 3 2 2 6" xfId="24736" xr:uid="{00000000-0005-0000-0000-00001F3B0000}"/>
    <cellStyle name="Normal 2 10 3 3 2 3" xfId="3009" xr:uid="{00000000-0005-0000-0000-0000203B0000}"/>
    <cellStyle name="Normal 2 10 3 3 2 3 2" xfId="6730" xr:uid="{00000000-0005-0000-0000-0000213B0000}"/>
    <cellStyle name="Normal 2 10 3 3 2 3 2 2" xfId="21614" xr:uid="{00000000-0005-0000-0000-0000223B0000}"/>
    <cellStyle name="Normal 2 10 3 3 2 3 2 2 2" xfId="44257" xr:uid="{00000000-0005-0000-0000-0000233B0000}"/>
    <cellStyle name="Normal 2 10 3 3 2 3 2 3" xfId="14174" xr:uid="{00000000-0005-0000-0000-0000243B0000}"/>
    <cellStyle name="Normal 2 10 3 3 2 3 2 3 2" xfId="36817" xr:uid="{00000000-0005-0000-0000-0000253B0000}"/>
    <cellStyle name="Normal 2 10 3 3 2 3 2 4" xfId="29376" xr:uid="{00000000-0005-0000-0000-0000263B0000}"/>
    <cellStyle name="Normal 2 10 3 3 2 3 3" xfId="17896" xr:uid="{00000000-0005-0000-0000-0000273B0000}"/>
    <cellStyle name="Normal 2 10 3 3 2 3 3 2" xfId="40539" xr:uid="{00000000-0005-0000-0000-0000283B0000}"/>
    <cellStyle name="Normal 2 10 3 3 2 3 4" xfId="10456" xr:uid="{00000000-0005-0000-0000-0000293B0000}"/>
    <cellStyle name="Normal 2 10 3 3 2 3 4 2" xfId="33099" xr:uid="{00000000-0005-0000-0000-00002A3B0000}"/>
    <cellStyle name="Normal 2 10 3 3 2 3 5" xfId="25658" xr:uid="{00000000-0005-0000-0000-00002B3B0000}"/>
    <cellStyle name="Normal 2 10 3 3 2 4" xfId="4883" xr:uid="{00000000-0005-0000-0000-00002C3B0000}"/>
    <cellStyle name="Normal 2 10 3 3 2 4 2" xfId="19767" xr:uid="{00000000-0005-0000-0000-00002D3B0000}"/>
    <cellStyle name="Normal 2 10 3 3 2 4 2 2" xfId="42410" xr:uid="{00000000-0005-0000-0000-00002E3B0000}"/>
    <cellStyle name="Normal 2 10 3 3 2 4 3" xfId="12327" xr:uid="{00000000-0005-0000-0000-00002F3B0000}"/>
    <cellStyle name="Normal 2 10 3 3 2 4 3 2" xfId="34970" xr:uid="{00000000-0005-0000-0000-0000303B0000}"/>
    <cellStyle name="Normal 2 10 3 3 2 4 4" xfId="27529" xr:uid="{00000000-0005-0000-0000-0000313B0000}"/>
    <cellStyle name="Normal 2 10 3 3 2 5" xfId="16049" xr:uid="{00000000-0005-0000-0000-0000323B0000}"/>
    <cellStyle name="Normal 2 10 3 3 2 5 2" xfId="38692" xr:uid="{00000000-0005-0000-0000-0000333B0000}"/>
    <cellStyle name="Normal 2 10 3 3 2 6" xfId="8609" xr:uid="{00000000-0005-0000-0000-0000343B0000}"/>
    <cellStyle name="Normal 2 10 3 3 2 6 2" xfId="31252" xr:uid="{00000000-0005-0000-0000-0000353B0000}"/>
    <cellStyle name="Normal 2 10 3 3 2 7" xfId="23811" xr:uid="{00000000-0005-0000-0000-0000363B0000}"/>
    <cellStyle name="Normal 2 10 3 3 3" xfId="1622" xr:uid="{00000000-0005-0000-0000-0000373B0000}"/>
    <cellStyle name="Normal 2 10 3 3 3 2" xfId="3472" xr:uid="{00000000-0005-0000-0000-0000383B0000}"/>
    <cellStyle name="Normal 2 10 3 3 3 2 2" xfId="7193" xr:uid="{00000000-0005-0000-0000-0000393B0000}"/>
    <cellStyle name="Normal 2 10 3 3 3 2 2 2" xfId="22077" xr:uid="{00000000-0005-0000-0000-00003A3B0000}"/>
    <cellStyle name="Normal 2 10 3 3 3 2 2 2 2" xfId="44720" xr:uid="{00000000-0005-0000-0000-00003B3B0000}"/>
    <cellStyle name="Normal 2 10 3 3 3 2 2 3" xfId="14637" xr:uid="{00000000-0005-0000-0000-00003C3B0000}"/>
    <cellStyle name="Normal 2 10 3 3 3 2 2 3 2" xfId="37280" xr:uid="{00000000-0005-0000-0000-00003D3B0000}"/>
    <cellStyle name="Normal 2 10 3 3 3 2 2 4" xfId="29839" xr:uid="{00000000-0005-0000-0000-00003E3B0000}"/>
    <cellStyle name="Normal 2 10 3 3 3 2 3" xfId="18359" xr:uid="{00000000-0005-0000-0000-00003F3B0000}"/>
    <cellStyle name="Normal 2 10 3 3 3 2 3 2" xfId="41002" xr:uid="{00000000-0005-0000-0000-0000403B0000}"/>
    <cellStyle name="Normal 2 10 3 3 3 2 4" xfId="10919" xr:uid="{00000000-0005-0000-0000-0000413B0000}"/>
    <cellStyle name="Normal 2 10 3 3 3 2 4 2" xfId="33562" xr:uid="{00000000-0005-0000-0000-0000423B0000}"/>
    <cellStyle name="Normal 2 10 3 3 3 2 5" xfId="26121" xr:uid="{00000000-0005-0000-0000-0000433B0000}"/>
    <cellStyle name="Normal 2 10 3 3 3 3" xfId="5346" xr:uid="{00000000-0005-0000-0000-0000443B0000}"/>
    <cellStyle name="Normal 2 10 3 3 3 3 2" xfId="20230" xr:uid="{00000000-0005-0000-0000-0000453B0000}"/>
    <cellStyle name="Normal 2 10 3 3 3 3 2 2" xfId="42873" xr:uid="{00000000-0005-0000-0000-0000463B0000}"/>
    <cellStyle name="Normal 2 10 3 3 3 3 3" xfId="12790" xr:uid="{00000000-0005-0000-0000-0000473B0000}"/>
    <cellStyle name="Normal 2 10 3 3 3 3 3 2" xfId="35433" xr:uid="{00000000-0005-0000-0000-0000483B0000}"/>
    <cellStyle name="Normal 2 10 3 3 3 3 4" xfId="27992" xr:uid="{00000000-0005-0000-0000-0000493B0000}"/>
    <cellStyle name="Normal 2 10 3 3 3 4" xfId="16512" xr:uid="{00000000-0005-0000-0000-00004A3B0000}"/>
    <cellStyle name="Normal 2 10 3 3 3 4 2" xfId="39155" xr:uid="{00000000-0005-0000-0000-00004B3B0000}"/>
    <cellStyle name="Normal 2 10 3 3 3 5" xfId="9072" xr:uid="{00000000-0005-0000-0000-00004C3B0000}"/>
    <cellStyle name="Normal 2 10 3 3 3 5 2" xfId="31715" xr:uid="{00000000-0005-0000-0000-00004D3B0000}"/>
    <cellStyle name="Normal 2 10 3 3 3 6" xfId="24274" xr:uid="{00000000-0005-0000-0000-00004E3B0000}"/>
    <cellStyle name="Normal 2 10 3 3 4" xfId="2547" xr:uid="{00000000-0005-0000-0000-00004F3B0000}"/>
    <cellStyle name="Normal 2 10 3 3 4 2" xfId="6268" xr:uid="{00000000-0005-0000-0000-0000503B0000}"/>
    <cellStyle name="Normal 2 10 3 3 4 2 2" xfId="21152" xr:uid="{00000000-0005-0000-0000-0000513B0000}"/>
    <cellStyle name="Normal 2 10 3 3 4 2 2 2" xfId="43795" xr:uid="{00000000-0005-0000-0000-0000523B0000}"/>
    <cellStyle name="Normal 2 10 3 3 4 2 3" xfId="13712" xr:uid="{00000000-0005-0000-0000-0000533B0000}"/>
    <cellStyle name="Normal 2 10 3 3 4 2 3 2" xfId="36355" xr:uid="{00000000-0005-0000-0000-0000543B0000}"/>
    <cellStyle name="Normal 2 10 3 3 4 2 4" xfId="28914" xr:uid="{00000000-0005-0000-0000-0000553B0000}"/>
    <cellStyle name="Normal 2 10 3 3 4 3" xfId="17434" xr:uid="{00000000-0005-0000-0000-0000563B0000}"/>
    <cellStyle name="Normal 2 10 3 3 4 3 2" xfId="40077" xr:uid="{00000000-0005-0000-0000-0000573B0000}"/>
    <cellStyle name="Normal 2 10 3 3 4 4" xfId="9994" xr:uid="{00000000-0005-0000-0000-0000583B0000}"/>
    <cellStyle name="Normal 2 10 3 3 4 4 2" xfId="32637" xr:uid="{00000000-0005-0000-0000-0000593B0000}"/>
    <cellStyle name="Normal 2 10 3 3 4 5" xfId="25196" xr:uid="{00000000-0005-0000-0000-00005A3B0000}"/>
    <cellStyle name="Normal 2 10 3 3 5" xfId="4421" xr:uid="{00000000-0005-0000-0000-00005B3B0000}"/>
    <cellStyle name="Normal 2 10 3 3 5 2" xfId="19305" xr:uid="{00000000-0005-0000-0000-00005C3B0000}"/>
    <cellStyle name="Normal 2 10 3 3 5 2 2" xfId="41948" xr:uid="{00000000-0005-0000-0000-00005D3B0000}"/>
    <cellStyle name="Normal 2 10 3 3 5 3" xfId="11865" xr:uid="{00000000-0005-0000-0000-00005E3B0000}"/>
    <cellStyle name="Normal 2 10 3 3 5 3 2" xfId="34508" xr:uid="{00000000-0005-0000-0000-00005F3B0000}"/>
    <cellStyle name="Normal 2 10 3 3 5 4" xfId="27067" xr:uid="{00000000-0005-0000-0000-0000603B0000}"/>
    <cellStyle name="Normal 2 10 3 3 6" xfId="15587" xr:uid="{00000000-0005-0000-0000-0000613B0000}"/>
    <cellStyle name="Normal 2 10 3 3 6 2" xfId="38230" xr:uid="{00000000-0005-0000-0000-0000623B0000}"/>
    <cellStyle name="Normal 2 10 3 3 7" xfId="8147" xr:uid="{00000000-0005-0000-0000-0000633B0000}"/>
    <cellStyle name="Normal 2 10 3 3 7 2" xfId="30790" xr:uid="{00000000-0005-0000-0000-0000643B0000}"/>
    <cellStyle name="Normal 2 10 3 3 8" xfId="23349" xr:uid="{00000000-0005-0000-0000-0000653B0000}"/>
    <cellStyle name="Normal 2 10 3 4" xfId="945" xr:uid="{00000000-0005-0000-0000-0000663B0000}"/>
    <cellStyle name="Normal 2 10 3 4 2" xfId="1873" xr:uid="{00000000-0005-0000-0000-0000673B0000}"/>
    <cellStyle name="Normal 2 10 3 4 2 2" xfId="3723" xr:uid="{00000000-0005-0000-0000-0000683B0000}"/>
    <cellStyle name="Normal 2 10 3 4 2 2 2" xfId="7444" xr:uid="{00000000-0005-0000-0000-0000693B0000}"/>
    <cellStyle name="Normal 2 10 3 4 2 2 2 2" xfId="22328" xr:uid="{00000000-0005-0000-0000-00006A3B0000}"/>
    <cellStyle name="Normal 2 10 3 4 2 2 2 2 2" xfId="44971" xr:uid="{00000000-0005-0000-0000-00006B3B0000}"/>
    <cellStyle name="Normal 2 10 3 4 2 2 2 3" xfId="14888" xr:uid="{00000000-0005-0000-0000-00006C3B0000}"/>
    <cellStyle name="Normal 2 10 3 4 2 2 2 3 2" xfId="37531" xr:uid="{00000000-0005-0000-0000-00006D3B0000}"/>
    <cellStyle name="Normal 2 10 3 4 2 2 2 4" xfId="30090" xr:uid="{00000000-0005-0000-0000-00006E3B0000}"/>
    <cellStyle name="Normal 2 10 3 4 2 2 3" xfId="18610" xr:uid="{00000000-0005-0000-0000-00006F3B0000}"/>
    <cellStyle name="Normal 2 10 3 4 2 2 3 2" xfId="41253" xr:uid="{00000000-0005-0000-0000-0000703B0000}"/>
    <cellStyle name="Normal 2 10 3 4 2 2 4" xfId="11170" xr:uid="{00000000-0005-0000-0000-0000713B0000}"/>
    <cellStyle name="Normal 2 10 3 4 2 2 4 2" xfId="33813" xr:uid="{00000000-0005-0000-0000-0000723B0000}"/>
    <cellStyle name="Normal 2 10 3 4 2 2 5" xfId="26372" xr:uid="{00000000-0005-0000-0000-0000733B0000}"/>
    <cellStyle name="Normal 2 10 3 4 2 3" xfId="5597" xr:uid="{00000000-0005-0000-0000-0000743B0000}"/>
    <cellStyle name="Normal 2 10 3 4 2 3 2" xfId="20481" xr:uid="{00000000-0005-0000-0000-0000753B0000}"/>
    <cellStyle name="Normal 2 10 3 4 2 3 2 2" xfId="43124" xr:uid="{00000000-0005-0000-0000-0000763B0000}"/>
    <cellStyle name="Normal 2 10 3 4 2 3 3" xfId="13041" xr:uid="{00000000-0005-0000-0000-0000773B0000}"/>
    <cellStyle name="Normal 2 10 3 4 2 3 3 2" xfId="35684" xr:uid="{00000000-0005-0000-0000-0000783B0000}"/>
    <cellStyle name="Normal 2 10 3 4 2 3 4" xfId="28243" xr:uid="{00000000-0005-0000-0000-0000793B0000}"/>
    <cellStyle name="Normal 2 10 3 4 2 4" xfId="16763" xr:uid="{00000000-0005-0000-0000-00007A3B0000}"/>
    <cellStyle name="Normal 2 10 3 4 2 4 2" xfId="39406" xr:uid="{00000000-0005-0000-0000-00007B3B0000}"/>
    <cellStyle name="Normal 2 10 3 4 2 5" xfId="9323" xr:uid="{00000000-0005-0000-0000-00007C3B0000}"/>
    <cellStyle name="Normal 2 10 3 4 2 5 2" xfId="31966" xr:uid="{00000000-0005-0000-0000-00007D3B0000}"/>
    <cellStyle name="Normal 2 10 3 4 2 6" xfId="24525" xr:uid="{00000000-0005-0000-0000-00007E3B0000}"/>
    <cellStyle name="Normal 2 10 3 4 3" xfId="2798" xr:uid="{00000000-0005-0000-0000-00007F3B0000}"/>
    <cellStyle name="Normal 2 10 3 4 3 2" xfId="6519" xr:uid="{00000000-0005-0000-0000-0000803B0000}"/>
    <cellStyle name="Normal 2 10 3 4 3 2 2" xfId="21403" xr:uid="{00000000-0005-0000-0000-0000813B0000}"/>
    <cellStyle name="Normal 2 10 3 4 3 2 2 2" xfId="44046" xr:uid="{00000000-0005-0000-0000-0000823B0000}"/>
    <cellStyle name="Normal 2 10 3 4 3 2 3" xfId="13963" xr:uid="{00000000-0005-0000-0000-0000833B0000}"/>
    <cellStyle name="Normal 2 10 3 4 3 2 3 2" xfId="36606" xr:uid="{00000000-0005-0000-0000-0000843B0000}"/>
    <cellStyle name="Normal 2 10 3 4 3 2 4" xfId="29165" xr:uid="{00000000-0005-0000-0000-0000853B0000}"/>
    <cellStyle name="Normal 2 10 3 4 3 3" xfId="17685" xr:uid="{00000000-0005-0000-0000-0000863B0000}"/>
    <cellStyle name="Normal 2 10 3 4 3 3 2" xfId="40328" xr:uid="{00000000-0005-0000-0000-0000873B0000}"/>
    <cellStyle name="Normal 2 10 3 4 3 4" xfId="10245" xr:uid="{00000000-0005-0000-0000-0000883B0000}"/>
    <cellStyle name="Normal 2 10 3 4 3 4 2" xfId="32888" xr:uid="{00000000-0005-0000-0000-0000893B0000}"/>
    <cellStyle name="Normal 2 10 3 4 3 5" xfId="25447" xr:uid="{00000000-0005-0000-0000-00008A3B0000}"/>
    <cellStyle name="Normal 2 10 3 4 4" xfId="4672" xr:uid="{00000000-0005-0000-0000-00008B3B0000}"/>
    <cellStyle name="Normal 2 10 3 4 4 2" xfId="19556" xr:uid="{00000000-0005-0000-0000-00008C3B0000}"/>
    <cellStyle name="Normal 2 10 3 4 4 2 2" xfId="42199" xr:uid="{00000000-0005-0000-0000-00008D3B0000}"/>
    <cellStyle name="Normal 2 10 3 4 4 3" xfId="12116" xr:uid="{00000000-0005-0000-0000-00008E3B0000}"/>
    <cellStyle name="Normal 2 10 3 4 4 3 2" xfId="34759" xr:uid="{00000000-0005-0000-0000-00008F3B0000}"/>
    <cellStyle name="Normal 2 10 3 4 4 4" xfId="27318" xr:uid="{00000000-0005-0000-0000-0000903B0000}"/>
    <cellStyle name="Normal 2 10 3 4 5" xfId="15838" xr:uid="{00000000-0005-0000-0000-0000913B0000}"/>
    <cellStyle name="Normal 2 10 3 4 5 2" xfId="38481" xr:uid="{00000000-0005-0000-0000-0000923B0000}"/>
    <cellStyle name="Normal 2 10 3 4 6" xfId="8398" xr:uid="{00000000-0005-0000-0000-0000933B0000}"/>
    <cellStyle name="Normal 2 10 3 4 6 2" xfId="31041" xr:uid="{00000000-0005-0000-0000-0000943B0000}"/>
    <cellStyle name="Normal 2 10 3 4 7" xfId="23600" xr:uid="{00000000-0005-0000-0000-0000953B0000}"/>
    <cellStyle name="Normal 2 10 3 5" xfId="1411" xr:uid="{00000000-0005-0000-0000-0000963B0000}"/>
    <cellStyle name="Normal 2 10 3 5 2" xfId="3261" xr:uid="{00000000-0005-0000-0000-0000973B0000}"/>
    <cellStyle name="Normal 2 10 3 5 2 2" xfId="6982" xr:uid="{00000000-0005-0000-0000-0000983B0000}"/>
    <cellStyle name="Normal 2 10 3 5 2 2 2" xfId="21866" xr:uid="{00000000-0005-0000-0000-0000993B0000}"/>
    <cellStyle name="Normal 2 10 3 5 2 2 2 2" xfId="44509" xr:uid="{00000000-0005-0000-0000-00009A3B0000}"/>
    <cellStyle name="Normal 2 10 3 5 2 2 3" xfId="14426" xr:uid="{00000000-0005-0000-0000-00009B3B0000}"/>
    <cellStyle name="Normal 2 10 3 5 2 2 3 2" xfId="37069" xr:uid="{00000000-0005-0000-0000-00009C3B0000}"/>
    <cellStyle name="Normal 2 10 3 5 2 2 4" xfId="29628" xr:uid="{00000000-0005-0000-0000-00009D3B0000}"/>
    <cellStyle name="Normal 2 10 3 5 2 3" xfId="18148" xr:uid="{00000000-0005-0000-0000-00009E3B0000}"/>
    <cellStyle name="Normal 2 10 3 5 2 3 2" xfId="40791" xr:uid="{00000000-0005-0000-0000-00009F3B0000}"/>
    <cellStyle name="Normal 2 10 3 5 2 4" xfId="10708" xr:uid="{00000000-0005-0000-0000-0000A03B0000}"/>
    <cellStyle name="Normal 2 10 3 5 2 4 2" xfId="33351" xr:uid="{00000000-0005-0000-0000-0000A13B0000}"/>
    <cellStyle name="Normal 2 10 3 5 2 5" xfId="25910" xr:uid="{00000000-0005-0000-0000-0000A23B0000}"/>
    <cellStyle name="Normal 2 10 3 5 3" xfId="5135" xr:uid="{00000000-0005-0000-0000-0000A33B0000}"/>
    <cellStyle name="Normal 2 10 3 5 3 2" xfId="20019" xr:uid="{00000000-0005-0000-0000-0000A43B0000}"/>
    <cellStyle name="Normal 2 10 3 5 3 2 2" xfId="42662" xr:uid="{00000000-0005-0000-0000-0000A53B0000}"/>
    <cellStyle name="Normal 2 10 3 5 3 3" xfId="12579" xr:uid="{00000000-0005-0000-0000-0000A63B0000}"/>
    <cellStyle name="Normal 2 10 3 5 3 3 2" xfId="35222" xr:uid="{00000000-0005-0000-0000-0000A73B0000}"/>
    <cellStyle name="Normal 2 10 3 5 3 4" xfId="27781" xr:uid="{00000000-0005-0000-0000-0000A83B0000}"/>
    <cellStyle name="Normal 2 10 3 5 4" xfId="16301" xr:uid="{00000000-0005-0000-0000-0000A93B0000}"/>
    <cellStyle name="Normal 2 10 3 5 4 2" xfId="38944" xr:uid="{00000000-0005-0000-0000-0000AA3B0000}"/>
    <cellStyle name="Normal 2 10 3 5 5" xfId="8861" xr:uid="{00000000-0005-0000-0000-0000AB3B0000}"/>
    <cellStyle name="Normal 2 10 3 5 5 2" xfId="31504" xr:uid="{00000000-0005-0000-0000-0000AC3B0000}"/>
    <cellStyle name="Normal 2 10 3 5 6" xfId="24063" xr:uid="{00000000-0005-0000-0000-0000AD3B0000}"/>
    <cellStyle name="Normal 2 10 3 6" xfId="2336" xr:uid="{00000000-0005-0000-0000-0000AE3B0000}"/>
    <cellStyle name="Normal 2 10 3 6 2" xfId="6057" xr:uid="{00000000-0005-0000-0000-0000AF3B0000}"/>
    <cellStyle name="Normal 2 10 3 6 2 2" xfId="20941" xr:uid="{00000000-0005-0000-0000-0000B03B0000}"/>
    <cellStyle name="Normal 2 10 3 6 2 2 2" xfId="43584" xr:uid="{00000000-0005-0000-0000-0000B13B0000}"/>
    <cellStyle name="Normal 2 10 3 6 2 3" xfId="13501" xr:uid="{00000000-0005-0000-0000-0000B23B0000}"/>
    <cellStyle name="Normal 2 10 3 6 2 3 2" xfId="36144" xr:uid="{00000000-0005-0000-0000-0000B33B0000}"/>
    <cellStyle name="Normal 2 10 3 6 2 4" xfId="28703" xr:uid="{00000000-0005-0000-0000-0000B43B0000}"/>
    <cellStyle name="Normal 2 10 3 6 3" xfId="17223" xr:uid="{00000000-0005-0000-0000-0000B53B0000}"/>
    <cellStyle name="Normal 2 10 3 6 3 2" xfId="39866" xr:uid="{00000000-0005-0000-0000-0000B63B0000}"/>
    <cellStyle name="Normal 2 10 3 6 4" xfId="9783" xr:uid="{00000000-0005-0000-0000-0000B73B0000}"/>
    <cellStyle name="Normal 2 10 3 6 4 2" xfId="32426" xr:uid="{00000000-0005-0000-0000-0000B83B0000}"/>
    <cellStyle name="Normal 2 10 3 6 5" xfId="24985" xr:uid="{00000000-0005-0000-0000-0000B93B0000}"/>
    <cellStyle name="Normal 2 10 3 7" xfId="4210" xr:uid="{00000000-0005-0000-0000-0000BA3B0000}"/>
    <cellStyle name="Normal 2 10 3 7 2" xfId="19094" xr:uid="{00000000-0005-0000-0000-0000BB3B0000}"/>
    <cellStyle name="Normal 2 10 3 7 2 2" xfId="41737" xr:uid="{00000000-0005-0000-0000-0000BC3B0000}"/>
    <cellStyle name="Normal 2 10 3 7 3" xfId="11654" xr:uid="{00000000-0005-0000-0000-0000BD3B0000}"/>
    <cellStyle name="Normal 2 10 3 7 3 2" xfId="34297" xr:uid="{00000000-0005-0000-0000-0000BE3B0000}"/>
    <cellStyle name="Normal 2 10 3 7 4" xfId="26856" xr:uid="{00000000-0005-0000-0000-0000BF3B0000}"/>
    <cellStyle name="Normal 2 10 3 8" xfId="15376" xr:uid="{00000000-0005-0000-0000-0000C03B0000}"/>
    <cellStyle name="Normal 2 10 3 8 2" xfId="38019" xr:uid="{00000000-0005-0000-0000-0000C13B0000}"/>
    <cellStyle name="Normal 2 10 3 9" xfId="7936" xr:uid="{00000000-0005-0000-0000-0000C23B0000}"/>
    <cellStyle name="Normal 2 10 3 9 2" xfId="30579" xr:uid="{00000000-0005-0000-0000-0000C33B0000}"/>
    <cellStyle name="Normal 2 10 4" xfId="532" xr:uid="{00000000-0005-0000-0000-0000C43B0000}"/>
    <cellStyle name="Normal 2 10 4 2" xfId="744" xr:uid="{00000000-0005-0000-0000-0000C53B0000}"/>
    <cellStyle name="Normal 2 10 4 2 2" xfId="1209" xr:uid="{00000000-0005-0000-0000-0000C63B0000}"/>
    <cellStyle name="Normal 2 10 4 2 2 2" xfId="2137" xr:uid="{00000000-0005-0000-0000-0000C73B0000}"/>
    <cellStyle name="Normal 2 10 4 2 2 2 2" xfId="3987" xr:uid="{00000000-0005-0000-0000-0000C83B0000}"/>
    <cellStyle name="Normal 2 10 4 2 2 2 2 2" xfId="7708" xr:uid="{00000000-0005-0000-0000-0000C93B0000}"/>
    <cellStyle name="Normal 2 10 4 2 2 2 2 2 2" xfId="22592" xr:uid="{00000000-0005-0000-0000-0000CA3B0000}"/>
    <cellStyle name="Normal 2 10 4 2 2 2 2 2 2 2" xfId="45235" xr:uid="{00000000-0005-0000-0000-0000CB3B0000}"/>
    <cellStyle name="Normal 2 10 4 2 2 2 2 2 3" xfId="15152" xr:uid="{00000000-0005-0000-0000-0000CC3B0000}"/>
    <cellStyle name="Normal 2 10 4 2 2 2 2 2 3 2" xfId="37795" xr:uid="{00000000-0005-0000-0000-0000CD3B0000}"/>
    <cellStyle name="Normal 2 10 4 2 2 2 2 2 4" xfId="30354" xr:uid="{00000000-0005-0000-0000-0000CE3B0000}"/>
    <cellStyle name="Normal 2 10 4 2 2 2 2 3" xfId="18874" xr:uid="{00000000-0005-0000-0000-0000CF3B0000}"/>
    <cellStyle name="Normal 2 10 4 2 2 2 2 3 2" xfId="41517" xr:uid="{00000000-0005-0000-0000-0000D03B0000}"/>
    <cellStyle name="Normal 2 10 4 2 2 2 2 4" xfId="11434" xr:uid="{00000000-0005-0000-0000-0000D13B0000}"/>
    <cellStyle name="Normal 2 10 4 2 2 2 2 4 2" xfId="34077" xr:uid="{00000000-0005-0000-0000-0000D23B0000}"/>
    <cellStyle name="Normal 2 10 4 2 2 2 2 5" xfId="26636" xr:uid="{00000000-0005-0000-0000-0000D33B0000}"/>
    <cellStyle name="Normal 2 10 4 2 2 2 3" xfId="5861" xr:uid="{00000000-0005-0000-0000-0000D43B0000}"/>
    <cellStyle name="Normal 2 10 4 2 2 2 3 2" xfId="20745" xr:uid="{00000000-0005-0000-0000-0000D53B0000}"/>
    <cellStyle name="Normal 2 10 4 2 2 2 3 2 2" xfId="43388" xr:uid="{00000000-0005-0000-0000-0000D63B0000}"/>
    <cellStyle name="Normal 2 10 4 2 2 2 3 3" xfId="13305" xr:uid="{00000000-0005-0000-0000-0000D73B0000}"/>
    <cellStyle name="Normal 2 10 4 2 2 2 3 3 2" xfId="35948" xr:uid="{00000000-0005-0000-0000-0000D83B0000}"/>
    <cellStyle name="Normal 2 10 4 2 2 2 3 4" xfId="28507" xr:uid="{00000000-0005-0000-0000-0000D93B0000}"/>
    <cellStyle name="Normal 2 10 4 2 2 2 4" xfId="17027" xr:uid="{00000000-0005-0000-0000-0000DA3B0000}"/>
    <cellStyle name="Normal 2 10 4 2 2 2 4 2" xfId="39670" xr:uid="{00000000-0005-0000-0000-0000DB3B0000}"/>
    <cellStyle name="Normal 2 10 4 2 2 2 5" xfId="9587" xr:uid="{00000000-0005-0000-0000-0000DC3B0000}"/>
    <cellStyle name="Normal 2 10 4 2 2 2 5 2" xfId="32230" xr:uid="{00000000-0005-0000-0000-0000DD3B0000}"/>
    <cellStyle name="Normal 2 10 4 2 2 2 6" xfId="24789" xr:uid="{00000000-0005-0000-0000-0000DE3B0000}"/>
    <cellStyle name="Normal 2 10 4 2 2 3" xfId="3062" xr:uid="{00000000-0005-0000-0000-0000DF3B0000}"/>
    <cellStyle name="Normal 2 10 4 2 2 3 2" xfId="6783" xr:uid="{00000000-0005-0000-0000-0000E03B0000}"/>
    <cellStyle name="Normal 2 10 4 2 2 3 2 2" xfId="21667" xr:uid="{00000000-0005-0000-0000-0000E13B0000}"/>
    <cellStyle name="Normal 2 10 4 2 2 3 2 2 2" xfId="44310" xr:uid="{00000000-0005-0000-0000-0000E23B0000}"/>
    <cellStyle name="Normal 2 10 4 2 2 3 2 3" xfId="14227" xr:uid="{00000000-0005-0000-0000-0000E33B0000}"/>
    <cellStyle name="Normal 2 10 4 2 2 3 2 3 2" xfId="36870" xr:uid="{00000000-0005-0000-0000-0000E43B0000}"/>
    <cellStyle name="Normal 2 10 4 2 2 3 2 4" xfId="29429" xr:uid="{00000000-0005-0000-0000-0000E53B0000}"/>
    <cellStyle name="Normal 2 10 4 2 2 3 3" xfId="17949" xr:uid="{00000000-0005-0000-0000-0000E63B0000}"/>
    <cellStyle name="Normal 2 10 4 2 2 3 3 2" xfId="40592" xr:uid="{00000000-0005-0000-0000-0000E73B0000}"/>
    <cellStyle name="Normal 2 10 4 2 2 3 4" xfId="10509" xr:uid="{00000000-0005-0000-0000-0000E83B0000}"/>
    <cellStyle name="Normal 2 10 4 2 2 3 4 2" xfId="33152" xr:uid="{00000000-0005-0000-0000-0000E93B0000}"/>
    <cellStyle name="Normal 2 10 4 2 2 3 5" xfId="25711" xr:uid="{00000000-0005-0000-0000-0000EA3B0000}"/>
    <cellStyle name="Normal 2 10 4 2 2 4" xfId="4936" xr:uid="{00000000-0005-0000-0000-0000EB3B0000}"/>
    <cellStyle name="Normal 2 10 4 2 2 4 2" xfId="19820" xr:uid="{00000000-0005-0000-0000-0000EC3B0000}"/>
    <cellStyle name="Normal 2 10 4 2 2 4 2 2" xfId="42463" xr:uid="{00000000-0005-0000-0000-0000ED3B0000}"/>
    <cellStyle name="Normal 2 10 4 2 2 4 3" xfId="12380" xr:uid="{00000000-0005-0000-0000-0000EE3B0000}"/>
    <cellStyle name="Normal 2 10 4 2 2 4 3 2" xfId="35023" xr:uid="{00000000-0005-0000-0000-0000EF3B0000}"/>
    <cellStyle name="Normal 2 10 4 2 2 4 4" xfId="27582" xr:uid="{00000000-0005-0000-0000-0000F03B0000}"/>
    <cellStyle name="Normal 2 10 4 2 2 5" xfId="16102" xr:uid="{00000000-0005-0000-0000-0000F13B0000}"/>
    <cellStyle name="Normal 2 10 4 2 2 5 2" xfId="38745" xr:uid="{00000000-0005-0000-0000-0000F23B0000}"/>
    <cellStyle name="Normal 2 10 4 2 2 6" xfId="8662" xr:uid="{00000000-0005-0000-0000-0000F33B0000}"/>
    <cellStyle name="Normal 2 10 4 2 2 6 2" xfId="31305" xr:uid="{00000000-0005-0000-0000-0000F43B0000}"/>
    <cellStyle name="Normal 2 10 4 2 2 7" xfId="23864" xr:uid="{00000000-0005-0000-0000-0000F53B0000}"/>
    <cellStyle name="Normal 2 10 4 2 3" xfId="1675" xr:uid="{00000000-0005-0000-0000-0000F63B0000}"/>
    <cellStyle name="Normal 2 10 4 2 3 2" xfId="3525" xr:uid="{00000000-0005-0000-0000-0000F73B0000}"/>
    <cellStyle name="Normal 2 10 4 2 3 2 2" xfId="7246" xr:uid="{00000000-0005-0000-0000-0000F83B0000}"/>
    <cellStyle name="Normal 2 10 4 2 3 2 2 2" xfId="22130" xr:uid="{00000000-0005-0000-0000-0000F93B0000}"/>
    <cellStyle name="Normal 2 10 4 2 3 2 2 2 2" xfId="44773" xr:uid="{00000000-0005-0000-0000-0000FA3B0000}"/>
    <cellStyle name="Normal 2 10 4 2 3 2 2 3" xfId="14690" xr:uid="{00000000-0005-0000-0000-0000FB3B0000}"/>
    <cellStyle name="Normal 2 10 4 2 3 2 2 3 2" xfId="37333" xr:uid="{00000000-0005-0000-0000-0000FC3B0000}"/>
    <cellStyle name="Normal 2 10 4 2 3 2 2 4" xfId="29892" xr:uid="{00000000-0005-0000-0000-0000FD3B0000}"/>
    <cellStyle name="Normal 2 10 4 2 3 2 3" xfId="18412" xr:uid="{00000000-0005-0000-0000-0000FE3B0000}"/>
    <cellStyle name="Normal 2 10 4 2 3 2 3 2" xfId="41055" xr:uid="{00000000-0005-0000-0000-0000FF3B0000}"/>
    <cellStyle name="Normal 2 10 4 2 3 2 4" xfId="10972" xr:uid="{00000000-0005-0000-0000-0000003C0000}"/>
    <cellStyle name="Normal 2 10 4 2 3 2 4 2" xfId="33615" xr:uid="{00000000-0005-0000-0000-0000013C0000}"/>
    <cellStyle name="Normal 2 10 4 2 3 2 5" xfId="26174" xr:uid="{00000000-0005-0000-0000-0000023C0000}"/>
    <cellStyle name="Normal 2 10 4 2 3 3" xfId="5399" xr:uid="{00000000-0005-0000-0000-0000033C0000}"/>
    <cellStyle name="Normal 2 10 4 2 3 3 2" xfId="20283" xr:uid="{00000000-0005-0000-0000-0000043C0000}"/>
    <cellStyle name="Normal 2 10 4 2 3 3 2 2" xfId="42926" xr:uid="{00000000-0005-0000-0000-0000053C0000}"/>
    <cellStyle name="Normal 2 10 4 2 3 3 3" xfId="12843" xr:uid="{00000000-0005-0000-0000-0000063C0000}"/>
    <cellStyle name="Normal 2 10 4 2 3 3 3 2" xfId="35486" xr:uid="{00000000-0005-0000-0000-0000073C0000}"/>
    <cellStyle name="Normal 2 10 4 2 3 3 4" xfId="28045" xr:uid="{00000000-0005-0000-0000-0000083C0000}"/>
    <cellStyle name="Normal 2 10 4 2 3 4" xfId="16565" xr:uid="{00000000-0005-0000-0000-0000093C0000}"/>
    <cellStyle name="Normal 2 10 4 2 3 4 2" xfId="39208" xr:uid="{00000000-0005-0000-0000-00000A3C0000}"/>
    <cellStyle name="Normal 2 10 4 2 3 5" xfId="9125" xr:uid="{00000000-0005-0000-0000-00000B3C0000}"/>
    <cellStyle name="Normal 2 10 4 2 3 5 2" xfId="31768" xr:uid="{00000000-0005-0000-0000-00000C3C0000}"/>
    <cellStyle name="Normal 2 10 4 2 3 6" xfId="24327" xr:uid="{00000000-0005-0000-0000-00000D3C0000}"/>
    <cellStyle name="Normal 2 10 4 2 4" xfId="2600" xr:uid="{00000000-0005-0000-0000-00000E3C0000}"/>
    <cellStyle name="Normal 2 10 4 2 4 2" xfId="6321" xr:uid="{00000000-0005-0000-0000-00000F3C0000}"/>
    <cellStyle name="Normal 2 10 4 2 4 2 2" xfId="21205" xr:uid="{00000000-0005-0000-0000-0000103C0000}"/>
    <cellStyle name="Normal 2 10 4 2 4 2 2 2" xfId="43848" xr:uid="{00000000-0005-0000-0000-0000113C0000}"/>
    <cellStyle name="Normal 2 10 4 2 4 2 3" xfId="13765" xr:uid="{00000000-0005-0000-0000-0000123C0000}"/>
    <cellStyle name="Normal 2 10 4 2 4 2 3 2" xfId="36408" xr:uid="{00000000-0005-0000-0000-0000133C0000}"/>
    <cellStyle name="Normal 2 10 4 2 4 2 4" xfId="28967" xr:uid="{00000000-0005-0000-0000-0000143C0000}"/>
    <cellStyle name="Normal 2 10 4 2 4 3" xfId="17487" xr:uid="{00000000-0005-0000-0000-0000153C0000}"/>
    <cellStyle name="Normal 2 10 4 2 4 3 2" xfId="40130" xr:uid="{00000000-0005-0000-0000-0000163C0000}"/>
    <cellStyle name="Normal 2 10 4 2 4 4" xfId="10047" xr:uid="{00000000-0005-0000-0000-0000173C0000}"/>
    <cellStyle name="Normal 2 10 4 2 4 4 2" xfId="32690" xr:uid="{00000000-0005-0000-0000-0000183C0000}"/>
    <cellStyle name="Normal 2 10 4 2 4 5" xfId="25249" xr:uid="{00000000-0005-0000-0000-0000193C0000}"/>
    <cellStyle name="Normal 2 10 4 2 5" xfId="4474" xr:uid="{00000000-0005-0000-0000-00001A3C0000}"/>
    <cellStyle name="Normal 2 10 4 2 5 2" xfId="19358" xr:uid="{00000000-0005-0000-0000-00001B3C0000}"/>
    <cellStyle name="Normal 2 10 4 2 5 2 2" xfId="42001" xr:uid="{00000000-0005-0000-0000-00001C3C0000}"/>
    <cellStyle name="Normal 2 10 4 2 5 3" xfId="11918" xr:uid="{00000000-0005-0000-0000-00001D3C0000}"/>
    <cellStyle name="Normal 2 10 4 2 5 3 2" xfId="34561" xr:uid="{00000000-0005-0000-0000-00001E3C0000}"/>
    <cellStyle name="Normal 2 10 4 2 5 4" xfId="27120" xr:uid="{00000000-0005-0000-0000-00001F3C0000}"/>
    <cellStyle name="Normal 2 10 4 2 6" xfId="15640" xr:uid="{00000000-0005-0000-0000-0000203C0000}"/>
    <cellStyle name="Normal 2 10 4 2 6 2" xfId="38283" xr:uid="{00000000-0005-0000-0000-0000213C0000}"/>
    <cellStyle name="Normal 2 10 4 2 7" xfId="8200" xr:uid="{00000000-0005-0000-0000-0000223C0000}"/>
    <cellStyle name="Normal 2 10 4 2 7 2" xfId="30843" xr:uid="{00000000-0005-0000-0000-0000233C0000}"/>
    <cellStyle name="Normal 2 10 4 2 8" xfId="23402" xr:uid="{00000000-0005-0000-0000-0000243C0000}"/>
    <cellStyle name="Normal 2 10 4 3" xfId="998" xr:uid="{00000000-0005-0000-0000-0000253C0000}"/>
    <cellStyle name="Normal 2 10 4 3 2" xfId="1926" xr:uid="{00000000-0005-0000-0000-0000263C0000}"/>
    <cellStyle name="Normal 2 10 4 3 2 2" xfId="3776" xr:uid="{00000000-0005-0000-0000-0000273C0000}"/>
    <cellStyle name="Normal 2 10 4 3 2 2 2" xfId="7497" xr:uid="{00000000-0005-0000-0000-0000283C0000}"/>
    <cellStyle name="Normal 2 10 4 3 2 2 2 2" xfId="22381" xr:uid="{00000000-0005-0000-0000-0000293C0000}"/>
    <cellStyle name="Normal 2 10 4 3 2 2 2 2 2" xfId="45024" xr:uid="{00000000-0005-0000-0000-00002A3C0000}"/>
    <cellStyle name="Normal 2 10 4 3 2 2 2 3" xfId="14941" xr:uid="{00000000-0005-0000-0000-00002B3C0000}"/>
    <cellStyle name="Normal 2 10 4 3 2 2 2 3 2" xfId="37584" xr:uid="{00000000-0005-0000-0000-00002C3C0000}"/>
    <cellStyle name="Normal 2 10 4 3 2 2 2 4" xfId="30143" xr:uid="{00000000-0005-0000-0000-00002D3C0000}"/>
    <cellStyle name="Normal 2 10 4 3 2 2 3" xfId="18663" xr:uid="{00000000-0005-0000-0000-00002E3C0000}"/>
    <cellStyle name="Normal 2 10 4 3 2 2 3 2" xfId="41306" xr:uid="{00000000-0005-0000-0000-00002F3C0000}"/>
    <cellStyle name="Normal 2 10 4 3 2 2 4" xfId="11223" xr:uid="{00000000-0005-0000-0000-0000303C0000}"/>
    <cellStyle name="Normal 2 10 4 3 2 2 4 2" xfId="33866" xr:uid="{00000000-0005-0000-0000-0000313C0000}"/>
    <cellStyle name="Normal 2 10 4 3 2 2 5" xfId="26425" xr:uid="{00000000-0005-0000-0000-0000323C0000}"/>
    <cellStyle name="Normal 2 10 4 3 2 3" xfId="5650" xr:uid="{00000000-0005-0000-0000-0000333C0000}"/>
    <cellStyle name="Normal 2 10 4 3 2 3 2" xfId="20534" xr:uid="{00000000-0005-0000-0000-0000343C0000}"/>
    <cellStyle name="Normal 2 10 4 3 2 3 2 2" xfId="43177" xr:uid="{00000000-0005-0000-0000-0000353C0000}"/>
    <cellStyle name="Normal 2 10 4 3 2 3 3" xfId="13094" xr:uid="{00000000-0005-0000-0000-0000363C0000}"/>
    <cellStyle name="Normal 2 10 4 3 2 3 3 2" xfId="35737" xr:uid="{00000000-0005-0000-0000-0000373C0000}"/>
    <cellStyle name="Normal 2 10 4 3 2 3 4" xfId="28296" xr:uid="{00000000-0005-0000-0000-0000383C0000}"/>
    <cellStyle name="Normal 2 10 4 3 2 4" xfId="16816" xr:uid="{00000000-0005-0000-0000-0000393C0000}"/>
    <cellStyle name="Normal 2 10 4 3 2 4 2" xfId="39459" xr:uid="{00000000-0005-0000-0000-00003A3C0000}"/>
    <cellStyle name="Normal 2 10 4 3 2 5" xfId="9376" xr:uid="{00000000-0005-0000-0000-00003B3C0000}"/>
    <cellStyle name="Normal 2 10 4 3 2 5 2" xfId="32019" xr:uid="{00000000-0005-0000-0000-00003C3C0000}"/>
    <cellStyle name="Normal 2 10 4 3 2 6" xfId="24578" xr:uid="{00000000-0005-0000-0000-00003D3C0000}"/>
    <cellStyle name="Normal 2 10 4 3 3" xfId="2851" xr:uid="{00000000-0005-0000-0000-00003E3C0000}"/>
    <cellStyle name="Normal 2 10 4 3 3 2" xfId="6572" xr:uid="{00000000-0005-0000-0000-00003F3C0000}"/>
    <cellStyle name="Normal 2 10 4 3 3 2 2" xfId="21456" xr:uid="{00000000-0005-0000-0000-0000403C0000}"/>
    <cellStyle name="Normal 2 10 4 3 3 2 2 2" xfId="44099" xr:uid="{00000000-0005-0000-0000-0000413C0000}"/>
    <cellStyle name="Normal 2 10 4 3 3 2 3" xfId="14016" xr:uid="{00000000-0005-0000-0000-0000423C0000}"/>
    <cellStyle name="Normal 2 10 4 3 3 2 3 2" xfId="36659" xr:uid="{00000000-0005-0000-0000-0000433C0000}"/>
    <cellStyle name="Normal 2 10 4 3 3 2 4" xfId="29218" xr:uid="{00000000-0005-0000-0000-0000443C0000}"/>
    <cellStyle name="Normal 2 10 4 3 3 3" xfId="17738" xr:uid="{00000000-0005-0000-0000-0000453C0000}"/>
    <cellStyle name="Normal 2 10 4 3 3 3 2" xfId="40381" xr:uid="{00000000-0005-0000-0000-0000463C0000}"/>
    <cellStyle name="Normal 2 10 4 3 3 4" xfId="10298" xr:uid="{00000000-0005-0000-0000-0000473C0000}"/>
    <cellStyle name="Normal 2 10 4 3 3 4 2" xfId="32941" xr:uid="{00000000-0005-0000-0000-0000483C0000}"/>
    <cellStyle name="Normal 2 10 4 3 3 5" xfId="25500" xr:uid="{00000000-0005-0000-0000-0000493C0000}"/>
    <cellStyle name="Normal 2 10 4 3 4" xfId="4725" xr:uid="{00000000-0005-0000-0000-00004A3C0000}"/>
    <cellStyle name="Normal 2 10 4 3 4 2" xfId="19609" xr:uid="{00000000-0005-0000-0000-00004B3C0000}"/>
    <cellStyle name="Normal 2 10 4 3 4 2 2" xfId="42252" xr:uid="{00000000-0005-0000-0000-00004C3C0000}"/>
    <cellStyle name="Normal 2 10 4 3 4 3" xfId="12169" xr:uid="{00000000-0005-0000-0000-00004D3C0000}"/>
    <cellStyle name="Normal 2 10 4 3 4 3 2" xfId="34812" xr:uid="{00000000-0005-0000-0000-00004E3C0000}"/>
    <cellStyle name="Normal 2 10 4 3 4 4" xfId="27371" xr:uid="{00000000-0005-0000-0000-00004F3C0000}"/>
    <cellStyle name="Normal 2 10 4 3 5" xfId="15891" xr:uid="{00000000-0005-0000-0000-0000503C0000}"/>
    <cellStyle name="Normal 2 10 4 3 5 2" xfId="38534" xr:uid="{00000000-0005-0000-0000-0000513C0000}"/>
    <cellStyle name="Normal 2 10 4 3 6" xfId="8451" xr:uid="{00000000-0005-0000-0000-0000523C0000}"/>
    <cellStyle name="Normal 2 10 4 3 6 2" xfId="31094" xr:uid="{00000000-0005-0000-0000-0000533C0000}"/>
    <cellStyle name="Normal 2 10 4 3 7" xfId="23653" xr:uid="{00000000-0005-0000-0000-0000543C0000}"/>
    <cellStyle name="Normal 2 10 4 4" xfId="1464" xr:uid="{00000000-0005-0000-0000-0000553C0000}"/>
    <cellStyle name="Normal 2 10 4 4 2" xfId="3314" xr:uid="{00000000-0005-0000-0000-0000563C0000}"/>
    <cellStyle name="Normal 2 10 4 4 2 2" xfId="7035" xr:uid="{00000000-0005-0000-0000-0000573C0000}"/>
    <cellStyle name="Normal 2 10 4 4 2 2 2" xfId="21919" xr:uid="{00000000-0005-0000-0000-0000583C0000}"/>
    <cellStyle name="Normal 2 10 4 4 2 2 2 2" xfId="44562" xr:uid="{00000000-0005-0000-0000-0000593C0000}"/>
    <cellStyle name="Normal 2 10 4 4 2 2 3" xfId="14479" xr:uid="{00000000-0005-0000-0000-00005A3C0000}"/>
    <cellStyle name="Normal 2 10 4 4 2 2 3 2" xfId="37122" xr:uid="{00000000-0005-0000-0000-00005B3C0000}"/>
    <cellStyle name="Normal 2 10 4 4 2 2 4" xfId="29681" xr:uid="{00000000-0005-0000-0000-00005C3C0000}"/>
    <cellStyle name="Normal 2 10 4 4 2 3" xfId="18201" xr:uid="{00000000-0005-0000-0000-00005D3C0000}"/>
    <cellStyle name="Normal 2 10 4 4 2 3 2" xfId="40844" xr:uid="{00000000-0005-0000-0000-00005E3C0000}"/>
    <cellStyle name="Normal 2 10 4 4 2 4" xfId="10761" xr:uid="{00000000-0005-0000-0000-00005F3C0000}"/>
    <cellStyle name="Normal 2 10 4 4 2 4 2" xfId="33404" xr:uid="{00000000-0005-0000-0000-0000603C0000}"/>
    <cellStyle name="Normal 2 10 4 4 2 5" xfId="25963" xr:uid="{00000000-0005-0000-0000-0000613C0000}"/>
    <cellStyle name="Normal 2 10 4 4 3" xfId="5188" xr:uid="{00000000-0005-0000-0000-0000623C0000}"/>
    <cellStyle name="Normal 2 10 4 4 3 2" xfId="20072" xr:uid="{00000000-0005-0000-0000-0000633C0000}"/>
    <cellStyle name="Normal 2 10 4 4 3 2 2" xfId="42715" xr:uid="{00000000-0005-0000-0000-0000643C0000}"/>
    <cellStyle name="Normal 2 10 4 4 3 3" xfId="12632" xr:uid="{00000000-0005-0000-0000-0000653C0000}"/>
    <cellStyle name="Normal 2 10 4 4 3 3 2" xfId="35275" xr:uid="{00000000-0005-0000-0000-0000663C0000}"/>
    <cellStyle name="Normal 2 10 4 4 3 4" xfId="27834" xr:uid="{00000000-0005-0000-0000-0000673C0000}"/>
    <cellStyle name="Normal 2 10 4 4 4" xfId="16354" xr:uid="{00000000-0005-0000-0000-0000683C0000}"/>
    <cellStyle name="Normal 2 10 4 4 4 2" xfId="38997" xr:uid="{00000000-0005-0000-0000-0000693C0000}"/>
    <cellStyle name="Normal 2 10 4 4 5" xfId="8914" xr:uid="{00000000-0005-0000-0000-00006A3C0000}"/>
    <cellStyle name="Normal 2 10 4 4 5 2" xfId="31557" xr:uid="{00000000-0005-0000-0000-00006B3C0000}"/>
    <cellStyle name="Normal 2 10 4 4 6" xfId="24116" xr:uid="{00000000-0005-0000-0000-00006C3C0000}"/>
    <cellStyle name="Normal 2 10 4 5" xfId="2389" xr:uid="{00000000-0005-0000-0000-00006D3C0000}"/>
    <cellStyle name="Normal 2 10 4 5 2" xfId="6110" xr:uid="{00000000-0005-0000-0000-00006E3C0000}"/>
    <cellStyle name="Normal 2 10 4 5 2 2" xfId="20994" xr:uid="{00000000-0005-0000-0000-00006F3C0000}"/>
    <cellStyle name="Normal 2 10 4 5 2 2 2" xfId="43637" xr:uid="{00000000-0005-0000-0000-0000703C0000}"/>
    <cellStyle name="Normal 2 10 4 5 2 3" xfId="13554" xr:uid="{00000000-0005-0000-0000-0000713C0000}"/>
    <cellStyle name="Normal 2 10 4 5 2 3 2" xfId="36197" xr:uid="{00000000-0005-0000-0000-0000723C0000}"/>
    <cellStyle name="Normal 2 10 4 5 2 4" xfId="28756" xr:uid="{00000000-0005-0000-0000-0000733C0000}"/>
    <cellStyle name="Normal 2 10 4 5 3" xfId="17276" xr:uid="{00000000-0005-0000-0000-0000743C0000}"/>
    <cellStyle name="Normal 2 10 4 5 3 2" xfId="39919" xr:uid="{00000000-0005-0000-0000-0000753C0000}"/>
    <cellStyle name="Normal 2 10 4 5 4" xfId="9836" xr:uid="{00000000-0005-0000-0000-0000763C0000}"/>
    <cellStyle name="Normal 2 10 4 5 4 2" xfId="32479" xr:uid="{00000000-0005-0000-0000-0000773C0000}"/>
    <cellStyle name="Normal 2 10 4 5 5" xfId="25038" xr:uid="{00000000-0005-0000-0000-0000783C0000}"/>
    <cellStyle name="Normal 2 10 4 6" xfId="4263" xr:uid="{00000000-0005-0000-0000-0000793C0000}"/>
    <cellStyle name="Normal 2 10 4 6 2" xfId="19147" xr:uid="{00000000-0005-0000-0000-00007A3C0000}"/>
    <cellStyle name="Normal 2 10 4 6 2 2" xfId="41790" xr:uid="{00000000-0005-0000-0000-00007B3C0000}"/>
    <cellStyle name="Normal 2 10 4 6 3" xfId="11707" xr:uid="{00000000-0005-0000-0000-00007C3C0000}"/>
    <cellStyle name="Normal 2 10 4 6 3 2" xfId="34350" xr:uid="{00000000-0005-0000-0000-00007D3C0000}"/>
    <cellStyle name="Normal 2 10 4 6 4" xfId="26909" xr:uid="{00000000-0005-0000-0000-00007E3C0000}"/>
    <cellStyle name="Normal 2 10 4 7" xfId="15429" xr:uid="{00000000-0005-0000-0000-00007F3C0000}"/>
    <cellStyle name="Normal 2 10 4 7 2" xfId="38072" xr:uid="{00000000-0005-0000-0000-0000803C0000}"/>
    <cellStyle name="Normal 2 10 4 8" xfId="7989" xr:uid="{00000000-0005-0000-0000-0000813C0000}"/>
    <cellStyle name="Normal 2 10 4 8 2" xfId="30632" xr:uid="{00000000-0005-0000-0000-0000823C0000}"/>
    <cellStyle name="Normal 2 10 4 9" xfId="23192" xr:uid="{00000000-0005-0000-0000-0000833C0000}"/>
    <cellStyle name="Normal 2 10 5" xfId="638" xr:uid="{00000000-0005-0000-0000-0000843C0000}"/>
    <cellStyle name="Normal 2 10 5 2" xfId="1104" xr:uid="{00000000-0005-0000-0000-0000853C0000}"/>
    <cellStyle name="Normal 2 10 5 2 2" xfId="2032" xr:uid="{00000000-0005-0000-0000-0000863C0000}"/>
    <cellStyle name="Normal 2 10 5 2 2 2" xfId="3882" xr:uid="{00000000-0005-0000-0000-0000873C0000}"/>
    <cellStyle name="Normal 2 10 5 2 2 2 2" xfId="7603" xr:uid="{00000000-0005-0000-0000-0000883C0000}"/>
    <cellStyle name="Normal 2 10 5 2 2 2 2 2" xfId="22487" xr:uid="{00000000-0005-0000-0000-0000893C0000}"/>
    <cellStyle name="Normal 2 10 5 2 2 2 2 2 2" xfId="45130" xr:uid="{00000000-0005-0000-0000-00008A3C0000}"/>
    <cellStyle name="Normal 2 10 5 2 2 2 2 3" xfId="15047" xr:uid="{00000000-0005-0000-0000-00008B3C0000}"/>
    <cellStyle name="Normal 2 10 5 2 2 2 2 3 2" xfId="37690" xr:uid="{00000000-0005-0000-0000-00008C3C0000}"/>
    <cellStyle name="Normal 2 10 5 2 2 2 2 4" xfId="30249" xr:uid="{00000000-0005-0000-0000-00008D3C0000}"/>
    <cellStyle name="Normal 2 10 5 2 2 2 3" xfId="18769" xr:uid="{00000000-0005-0000-0000-00008E3C0000}"/>
    <cellStyle name="Normal 2 10 5 2 2 2 3 2" xfId="41412" xr:uid="{00000000-0005-0000-0000-00008F3C0000}"/>
    <cellStyle name="Normal 2 10 5 2 2 2 4" xfId="11329" xr:uid="{00000000-0005-0000-0000-0000903C0000}"/>
    <cellStyle name="Normal 2 10 5 2 2 2 4 2" xfId="33972" xr:uid="{00000000-0005-0000-0000-0000913C0000}"/>
    <cellStyle name="Normal 2 10 5 2 2 2 5" xfId="26531" xr:uid="{00000000-0005-0000-0000-0000923C0000}"/>
    <cellStyle name="Normal 2 10 5 2 2 3" xfId="5756" xr:uid="{00000000-0005-0000-0000-0000933C0000}"/>
    <cellStyle name="Normal 2 10 5 2 2 3 2" xfId="20640" xr:uid="{00000000-0005-0000-0000-0000943C0000}"/>
    <cellStyle name="Normal 2 10 5 2 2 3 2 2" xfId="43283" xr:uid="{00000000-0005-0000-0000-0000953C0000}"/>
    <cellStyle name="Normal 2 10 5 2 2 3 3" xfId="13200" xr:uid="{00000000-0005-0000-0000-0000963C0000}"/>
    <cellStyle name="Normal 2 10 5 2 2 3 3 2" xfId="35843" xr:uid="{00000000-0005-0000-0000-0000973C0000}"/>
    <cellStyle name="Normal 2 10 5 2 2 3 4" xfId="28402" xr:uid="{00000000-0005-0000-0000-0000983C0000}"/>
    <cellStyle name="Normal 2 10 5 2 2 4" xfId="16922" xr:uid="{00000000-0005-0000-0000-0000993C0000}"/>
    <cellStyle name="Normal 2 10 5 2 2 4 2" xfId="39565" xr:uid="{00000000-0005-0000-0000-00009A3C0000}"/>
    <cellStyle name="Normal 2 10 5 2 2 5" xfId="9482" xr:uid="{00000000-0005-0000-0000-00009B3C0000}"/>
    <cellStyle name="Normal 2 10 5 2 2 5 2" xfId="32125" xr:uid="{00000000-0005-0000-0000-00009C3C0000}"/>
    <cellStyle name="Normal 2 10 5 2 2 6" xfId="24684" xr:uid="{00000000-0005-0000-0000-00009D3C0000}"/>
    <cellStyle name="Normal 2 10 5 2 3" xfId="2957" xr:uid="{00000000-0005-0000-0000-00009E3C0000}"/>
    <cellStyle name="Normal 2 10 5 2 3 2" xfId="6678" xr:uid="{00000000-0005-0000-0000-00009F3C0000}"/>
    <cellStyle name="Normal 2 10 5 2 3 2 2" xfId="21562" xr:uid="{00000000-0005-0000-0000-0000A03C0000}"/>
    <cellStyle name="Normal 2 10 5 2 3 2 2 2" xfId="44205" xr:uid="{00000000-0005-0000-0000-0000A13C0000}"/>
    <cellStyle name="Normal 2 10 5 2 3 2 3" xfId="14122" xr:uid="{00000000-0005-0000-0000-0000A23C0000}"/>
    <cellStyle name="Normal 2 10 5 2 3 2 3 2" xfId="36765" xr:uid="{00000000-0005-0000-0000-0000A33C0000}"/>
    <cellStyle name="Normal 2 10 5 2 3 2 4" xfId="29324" xr:uid="{00000000-0005-0000-0000-0000A43C0000}"/>
    <cellStyle name="Normal 2 10 5 2 3 3" xfId="17844" xr:uid="{00000000-0005-0000-0000-0000A53C0000}"/>
    <cellStyle name="Normal 2 10 5 2 3 3 2" xfId="40487" xr:uid="{00000000-0005-0000-0000-0000A63C0000}"/>
    <cellStyle name="Normal 2 10 5 2 3 4" xfId="10404" xr:uid="{00000000-0005-0000-0000-0000A73C0000}"/>
    <cellStyle name="Normal 2 10 5 2 3 4 2" xfId="33047" xr:uid="{00000000-0005-0000-0000-0000A83C0000}"/>
    <cellStyle name="Normal 2 10 5 2 3 5" xfId="25606" xr:uid="{00000000-0005-0000-0000-0000A93C0000}"/>
    <cellStyle name="Normal 2 10 5 2 4" xfId="4831" xr:uid="{00000000-0005-0000-0000-0000AA3C0000}"/>
    <cellStyle name="Normal 2 10 5 2 4 2" xfId="19715" xr:uid="{00000000-0005-0000-0000-0000AB3C0000}"/>
    <cellStyle name="Normal 2 10 5 2 4 2 2" xfId="42358" xr:uid="{00000000-0005-0000-0000-0000AC3C0000}"/>
    <cellStyle name="Normal 2 10 5 2 4 3" xfId="12275" xr:uid="{00000000-0005-0000-0000-0000AD3C0000}"/>
    <cellStyle name="Normal 2 10 5 2 4 3 2" xfId="34918" xr:uid="{00000000-0005-0000-0000-0000AE3C0000}"/>
    <cellStyle name="Normal 2 10 5 2 4 4" xfId="27477" xr:uid="{00000000-0005-0000-0000-0000AF3C0000}"/>
    <cellStyle name="Normal 2 10 5 2 5" xfId="15997" xr:uid="{00000000-0005-0000-0000-0000B03C0000}"/>
    <cellStyle name="Normal 2 10 5 2 5 2" xfId="38640" xr:uid="{00000000-0005-0000-0000-0000B13C0000}"/>
    <cellStyle name="Normal 2 10 5 2 6" xfId="8557" xr:uid="{00000000-0005-0000-0000-0000B23C0000}"/>
    <cellStyle name="Normal 2 10 5 2 6 2" xfId="31200" xr:uid="{00000000-0005-0000-0000-0000B33C0000}"/>
    <cellStyle name="Normal 2 10 5 2 7" xfId="23759" xr:uid="{00000000-0005-0000-0000-0000B43C0000}"/>
    <cellStyle name="Normal 2 10 5 3" xfId="1570" xr:uid="{00000000-0005-0000-0000-0000B53C0000}"/>
    <cellStyle name="Normal 2 10 5 3 2" xfId="3420" xr:uid="{00000000-0005-0000-0000-0000B63C0000}"/>
    <cellStyle name="Normal 2 10 5 3 2 2" xfId="7141" xr:uid="{00000000-0005-0000-0000-0000B73C0000}"/>
    <cellStyle name="Normal 2 10 5 3 2 2 2" xfId="22025" xr:uid="{00000000-0005-0000-0000-0000B83C0000}"/>
    <cellStyle name="Normal 2 10 5 3 2 2 2 2" xfId="44668" xr:uid="{00000000-0005-0000-0000-0000B93C0000}"/>
    <cellStyle name="Normal 2 10 5 3 2 2 3" xfId="14585" xr:uid="{00000000-0005-0000-0000-0000BA3C0000}"/>
    <cellStyle name="Normal 2 10 5 3 2 2 3 2" xfId="37228" xr:uid="{00000000-0005-0000-0000-0000BB3C0000}"/>
    <cellStyle name="Normal 2 10 5 3 2 2 4" xfId="29787" xr:uid="{00000000-0005-0000-0000-0000BC3C0000}"/>
    <cellStyle name="Normal 2 10 5 3 2 3" xfId="18307" xr:uid="{00000000-0005-0000-0000-0000BD3C0000}"/>
    <cellStyle name="Normal 2 10 5 3 2 3 2" xfId="40950" xr:uid="{00000000-0005-0000-0000-0000BE3C0000}"/>
    <cellStyle name="Normal 2 10 5 3 2 4" xfId="10867" xr:uid="{00000000-0005-0000-0000-0000BF3C0000}"/>
    <cellStyle name="Normal 2 10 5 3 2 4 2" xfId="33510" xr:uid="{00000000-0005-0000-0000-0000C03C0000}"/>
    <cellStyle name="Normal 2 10 5 3 2 5" xfId="26069" xr:uid="{00000000-0005-0000-0000-0000C13C0000}"/>
    <cellStyle name="Normal 2 10 5 3 3" xfId="5294" xr:uid="{00000000-0005-0000-0000-0000C23C0000}"/>
    <cellStyle name="Normal 2 10 5 3 3 2" xfId="20178" xr:uid="{00000000-0005-0000-0000-0000C33C0000}"/>
    <cellStyle name="Normal 2 10 5 3 3 2 2" xfId="42821" xr:uid="{00000000-0005-0000-0000-0000C43C0000}"/>
    <cellStyle name="Normal 2 10 5 3 3 3" xfId="12738" xr:uid="{00000000-0005-0000-0000-0000C53C0000}"/>
    <cellStyle name="Normal 2 10 5 3 3 3 2" xfId="35381" xr:uid="{00000000-0005-0000-0000-0000C63C0000}"/>
    <cellStyle name="Normal 2 10 5 3 3 4" xfId="27940" xr:uid="{00000000-0005-0000-0000-0000C73C0000}"/>
    <cellStyle name="Normal 2 10 5 3 4" xfId="16460" xr:uid="{00000000-0005-0000-0000-0000C83C0000}"/>
    <cellStyle name="Normal 2 10 5 3 4 2" xfId="39103" xr:uid="{00000000-0005-0000-0000-0000C93C0000}"/>
    <cellStyle name="Normal 2 10 5 3 5" xfId="9020" xr:uid="{00000000-0005-0000-0000-0000CA3C0000}"/>
    <cellStyle name="Normal 2 10 5 3 5 2" xfId="31663" xr:uid="{00000000-0005-0000-0000-0000CB3C0000}"/>
    <cellStyle name="Normal 2 10 5 3 6" xfId="24222" xr:uid="{00000000-0005-0000-0000-0000CC3C0000}"/>
    <cellStyle name="Normal 2 10 5 4" xfId="2495" xr:uid="{00000000-0005-0000-0000-0000CD3C0000}"/>
    <cellStyle name="Normal 2 10 5 4 2" xfId="6216" xr:uid="{00000000-0005-0000-0000-0000CE3C0000}"/>
    <cellStyle name="Normal 2 10 5 4 2 2" xfId="21100" xr:uid="{00000000-0005-0000-0000-0000CF3C0000}"/>
    <cellStyle name="Normal 2 10 5 4 2 2 2" xfId="43743" xr:uid="{00000000-0005-0000-0000-0000D03C0000}"/>
    <cellStyle name="Normal 2 10 5 4 2 3" xfId="13660" xr:uid="{00000000-0005-0000-0000-0000D13C0000}"/>
    <cellStyle name="Normal 2 10 5 4 2 3 2" xfId="36303" xr:uid="{00000000-0005-0000-0000-0000D23C0000}"/>
    <cellStyle name="Normal 2 10 5 4 2 4" xfId="28862" xr:uid="{00000000-0005-0000-0000-0000D33C0000}"/>
    <cellStyle name="Normal 2 10 5 4 3" xfId="17382" xr:uid="{00000000-0005-0000-0000-0000D43C0000}"/>
    <cellStyle name="Normal 2 10 5 4 3 2" xfId="40025" xr:uid="{00000000-0005-0000-0000-0000D53C0000}"/>
    <cellStyle name="Normal 2 10 5 4 4" xfId="9942" xr:uid="{00000000-0005-0000-0000-0000D63C0000}"/>
    <cellStyle name="Normal 2 10 5 4 4 2" xfId="32585" xr:uid="{00000000-0005-0000-0000-0000D73C0000}"/>
    <cellStyle name="Normal 2 10 5 4 5" xfId="25144" xr:uid="{00000000-0005-0000-0000-0000D83C0000}"/>
    <cellStyle name="Normal 2 10 5 5" xfId="4369" xr:uid="{00000000-0005-0000-0000-0000D93C0000}"/>
    <cellStyle name="Normal 2 10 5 5 2" xfId="19253" xr:uid="{00000000-0005-0000-0000-0000DA3C0000}"/>
    <cellStyle name="Normal 2 10 5 5 2 2" xfId="41896" xr:uid="{00000000-0005-0000-0000-0000DB3C0000}"/>
    <cellStyle name="Normal 2 10 5 5 3" xfId="11813" xr:uid="{00000000-0005-0000-0000-0000DC3C0000}"/>
    <cellStyle name="Normal 2 10 5 5 3 2" xfId="34456" xr:uid="{00000000-0005-0000-0000-0000DD3C0000}"/>
    <cellStyle name="Normal 2 10 5 5 4" xfId="27015" xr:uid="{00000000-0005-0000-0000-0000DE3C0000}"/>
    <cellStyle name="Normal 2 10 5 6" xfId="15535" xr:uid="{00000000-0005-0000-0000-0000DF3C0000}"/>
    <cellStyle name="Normal 2 10 5 6 2" xfId="38178" xr:uid="{00000000-0005-0000-0000-0000E03C0000}"/>
    <cellStyle name="Normal 2 10 5 7" xfId="8095" xr:uid="{00000000-0005-0000-0000-0000E13C0000}"/>
    <cellStyle name="Normal 2 10 5 7 2" xfId="30738" xr:uid="{00000000-0005-0000-0000-0000E23C0000}"/>
    <cellStyle name="Normal 2 10 5 8" xfId="23297" xr:uid="{00000000-0005-0000-0000-0000E33C0000}"/>
    <cellStyle name="Normal 2 10 6" xfId="893" xr:uid="{00000000-0005-0000-0000-0000E43C0000}"/>
    <cellStyle name="Normal 2 10 6 2" xfId="1821" xr:uid="{00000000-0005-0000-0000-0000E53C0000}"/>
    <cellStyle name="Normal 2 10 6 2 2" xfId="3671" xr:uid="{00000000-0005-0000-0000-0000E63C0000}"/>
    <cellStyle name="Normal 2 10 6 2 2 2" xfId="7392" xr:uid="{00000000-0005-0000-0000-0000E73C0000}"/>
    <cellStyle name="Normal 2 10 6 2 2 2 2" xfId="22276" xr:uid="{00000000-0005-0000-0000-0000E83C0000}"/>
    <cellStyle name="Normal 2 10 6 2 2 2 2 2" xfId="44919" xr:uid="{00000000-0005-0000-0000-0000E93C0000}"/>
    <cellStyle name="Normal 2 10 6 2 2 2 3" xfId="14836" xr:uid="{00000000-0005-0000-0000-0000EA3C0000}"/>
    <cellStyle name="Normal 2 10 6 2 2 2 3 2" xfId="37479" xr:uid="{00000000-0005-0000-0000-0000EB3C0000}"/>
    <cellStyle name="Normal 2 10 6 2 2 2 4" xfId="30038" xr:uid="{00000000-0005-0000-0000-0000EC3C0000}"/>
    <cellStyle name="Normal 2 10 6 2 2 3" xfId="18558" xr:uid="{00000000-0005-0000-0000-0000ED3C0000}"/>
    <cellStyle name="Normal 2 10 6 2 2 3 2" xfId="41201" xr:uid="{00000000-0005-0000-0000-0000EE3C0000}"/>
    <cellStyle name="Normal 2 10 6 2 2 4" xfId="11118" xr:uid="{00000000-0005-0000-0000-0000EF3C0000}"/>
    <cellStyle name="Normal 2 10 6 2 2 4 2" xfId="33761" xr:uid="{00000000-0005-0000-0000-0000F03C0000}"/>
    <cellStyle name="Normal 2 10 6 2 2 5" xfId="26320" xr:uid="{00000000-0005-0000-0000-0000F13C0000}"/>
    <cellStyle name="Normal 2 10 6 2 3" xfId="5545" xr:uid="{00000000-0005-0000-0000-0000F23C0000}"/>
    <cellStyle name="Normal 2 10 6 2 3 2" xfId="20429" xr:uid="{00000000-0005-0000-0000-0000F33C0000}"/>
    <cellStyle name="Normal 2 10 6 2 3 2 2" xfId="43072" xr:uid="{00000000-0005-0000-0000-0000F43C0000}"/>
    <cellStyle name="Normal 2 10 6 2 3 3" xfId="12989" xr:uid="{00000000-0005-0000-0000-0000F53C0000}"/>
    <cellStyle name="Normal 2 10 6 2 3 3 2" xfId="35632" xr:uid="{00000000-0005-0000-0000-0000F63C0000}"/>
    <cellStyle name="Normal 2 10 6 2 3 4" xfId="28191" xr:uid="{00000000-0005-0000-0000-0000F73C0000}"/>
    <cellStyle name="Normal 2 10 6 2 4" xfId="16711" xr:uid="{00000000-0005-0000-0000-0000F83C0000}"/>
    <cellStyle name="Normal 2 10 6 2 4 2" xfId="39354" xr:uid="{00000000-0005-0000-0000-0000F93C0000}"/>
    <cellStyle name="Normal 2 10 6 2 5" xfId="9271" xr:uid="{00000000-0005-0000-0000-0000FA3C0000}"/>
    <cellStyle name="Normal 2 10 6 2 5 2" xfId="31914" xr:uid="{00000000-0005-0000-0000-0000FB3C0000}"/>
    <cellStyle name="Normal 2 10 6 2 6" xfId="24473" xr:uid="{00000000-0005-0000-0000-0000FC3C0000}"/>
    <cellStyle name="Normal 2 10 6 3" xfId="2746" xr:uid="{00000000-0005-0000-0000-0000FD3C0000}"/>
    <cellStyle name="Normal 2 10 6 3 2" xfId="6467" xr:uid="{00000000-0005-0000-0000-0000FE3C0000}"/>
    <cellStyle name="Normal 2 10 6 3 2 2" xfId="21351" xr:uid="{00000000-0005-0000-0000-0000FF3C0000}"/>
    <cellStyle name="Normal 2 10 6 3 2 2 2" xfId="43994" xr:uid="{00000000-0005-0000-0000-0000003D0000}"/>
    <cellStyle name="Normal 2 10 6 3 2 3" xfId="13911" xr:uid="{00000000-0005-0000-0000-0000013D0000}"/>
    <cellStyle name="Normal 2 10 6 3 2 3 2" xfId="36554" xr:uid="{00000000-0005-0000-0000-0000023D0000}"/>
    <cellStyle name="Normal 2 10 6 3 2 4" xfId="29113" xr:uid="{00000000-0005-0000-0000-0000033D0000}"/>
    <cellStyle name="Normal 2 10 6 3 3" xfId="17633" xr:uid="{00000000-0005-0000-0000-0000043D0000}"/>
    <cellStyle name="Normal 2 10 6 3 3 2" xfId="40276" xr:uid="{00000000-0005-0000-0000-0000053D0000}"/>
    <cellStyle name="Normal 2 10 6 3 4" xfId="10193" xr:uid="{00000000-0005-0000-0000-0000063D0000}"/>
    <cellStyle name="Normal 2 10 6 3 4 2" xfId="32836" xr:uid="{00000000-0005-0000-0000-0000073D0000}"/>
    <cellStyle name="Normal 2 10 6 3 5" xfId="25395" xr:uid="{00000000-0005-0000-0000-0000083D0000}"/>
    <cellStyle name="Normal 2 10 6 4" xfId="4620" xr:uid="{00000000-0005-0000-0000-0000093D0000}"/>
    <cellStyle name="Normal 2 10 6 4 2" xfId="19504" xr:uid="{00000000-0005-0000-0000-00000A3D0000}"/>
    <cellStyle name="Normal 2 10 6 4 2 2" xfId="42147" xr:uid="{00000000-0005-0000-0000-00000B3D0000}"/>
    <cellStyle name="Normal 2 10 6 4 3" xfId="12064" xr:uid="{00000000-0005-0000-0000-00000C3D0000}"/>
    <cellStyle name="Normal 2 10 6 4 3 2" xfId="34707" xr:uid="{00000000-0005-0000-0000-00000D3D0000}"/>
    <cellStyle name="Normal 2 10 6 4 4" xfId="27266" xr:uid="{00000000-0005-0000-0000-00000E3D0000}"/>
    <cellStyle name="Normal 2 10 6 5" xfId="15786" xr:uid="{00000000-0005-0000-0000-00000F3D0000}"/>
    <cellStyle name="Normal 2 10 6 5 2" xfId="38429" xr:uid="{00000000-0005-0000-0000-0000103D0000}"/>
    <cellStyle name="Normal 2 10 6 6" xfId="8346" xr:uid="{00000000-0005-0000-0000-0000113D0000}"/>
    <cellStyle name="Normal 2 10 6 6 2" xfId="30989" xr:uid="{00000000-0005-0000-0000-0000123D0000}"/>
    <cellStyle name="Normal 2 10 6 7" xfId="23548" xr:uid="{00000000-0005-0000-0000-0000133D0000}"/>
    <cellStyle name="Normal 2 10 7" xfId="1359" xr:uid="{00000000-0005-0000-0000-0000143D0000}"/>
    <cellStyle name="Normal 2 10 7 2" xfId="3209" xr:uid="{00000000-0005-0000-0000-0000153D0000}"/>
    <cellStyle name="Normal 2 10 7 2 2" xfId="6930" xr:uid="{00000000-0005-0000-0000-0000163D0000}"/>
    <cellStyle name="Normal 2 10 7 2 2 2" xfId="21814" xr:uid="{00000000-0005-0000-0000-0000173D0000}"/>
    <cellStyle name="Normal 2 10 7 2 2 2 2" xfId="44457" xr:uid="{00000000-0005-0000-0000-0000183D0000}"/>
    <cellStyle name="Normal 2 10 7 2 2 3" xfId="14374" xr:uid="{00000000-0005-0000-0000-0000193D0000}"/>
    <cellStyle name="Normal 2 10 7 2 2 3 2" xfId="37017" xr:uid="{00000000-0005-0000-0000-00001A3D0000}"/>
    <cellStyle name="Normal 2 10 7 2 2 4" xfId="29576" xr:uid="{00000000-0005-0000-0000-00001B3D0000}"/>
    <cellStyle name="Normal 2 10 7 2 3" xfId="18096" xr:uid="{00000000-0005-0000-0000-00001C3D0000}"/>
    <cellStyle name="Normal 2 10 7 2 3 2" xfId="40739" xr:uid="{00000000-0005-0000-0000-00001D3D0000}"/>
    <cellStyle name="Normal 2 10 7 2 4" xfId="10656" xr:uid="{00000000-0005-0000-0000-00001E3D0000}"/>
    <cellStyle name="Normal 2 10 7 2 4 2" xfId="33299" xr:uid="{00000000-0005-0000-0000-00001F3D0000}"/>
    <cellStyle name="Normal 2 10 7 2 5" xfId="25858" xr:uid="{00000000-0005-0000-0000-0000203D0000}"/>
    <cellStyle name="Normal 2 10 7 3" xfId="5083" xr:uid="{00000000-0005-0000-0000-0000213D0000}"/>
    <cellStyle name="Normal 2 10 7 3 2" xfId="19967" xr:uid="{00000000-0005-0000-0000-0000223D0000}"/>
    <cellStyle name="Normal 2 10 7 3 2 2" xfId="42610" xr:uid="{00000000-0005-0000-0000-0000233D0000}"/>
    <cellStyle name="Normal 2 10 7 3 3" xfId="12527" xr:uid="{00000000-0005-0000-0000-0000243D0000}"/>
    <cellStyle name="Normal 2 10 7 3 3 2" xfId="35170" xr:uid="{00000000-0005-0000-0000-0000253D0000}"/>
    <cellStyle name="Normal 2 10 7 3 4" xfId="27729" xr:uid="{00000000-0005-0000-0000-0000263D0000}"/>
    <cellStyle name="Normal 2 10 7 4" xfId="16249" xr:uid="{00000000-0005-0000-0000-0000273D0000}"/>
    <cellStyle name="Normal 2 10 7 4 2" xfId="38892" xr:uid="{00000000-0005-0000-0000-0000283D0000}"/>
    <cellStyle name="Normal 2 10 7 5" xfId="8809" xr:uid="{00000000-0005-0000-0000-0000293D0000}"/>
    <cellStyle name="Normal 2 10 7 5 2" xfId="31452" xr:uid="{00000000-0005-0000-0000-00002A3D0000}"/>
    <cellStyle name="Normal 2 10 7 6" xfId="24011" xr:uid="{00000000-0005-0000-0000-00002B3D0000}"/>
    <cellStyle name="Normal 2 10 8" xfId="2284" xr:uid="{00000000-0005-0000-0000-00002C3D0000}"/>
    <cellStyle name="Normal 2 10 8 2" xfId="6005" xr:uid="{00000000-0005-0000-0000-00002D3D0000}"/>
    <cellStyle name="Normal 2 10 8 2 2" xfId="20889" xr:uid="{00000000-0005-0000-0000-00002E3D0000}"/>
    <cellStyle name="Normal 2 10 8 2 2 2" xfId="43532" xr:uid="{00000000-0005-0000-0000-00002F3D0000}"/>
    <cellStyle name="Normal 2 10 8 2 3" xfId="13449" xr:uid="{00000000-0005-0000-0000-0000303D0000}"/>
    <cellStyle name="Normal 2 10 8 2 3 2" xfId="36092" xr:uid="{00000000-0005-0000-0000-0000313D0000}"/>
    <cellStyle name="Normal 2 10 8 2 4" xfId="28651" xr:uid="{00000000-0005-0000-0000-0000323D0000}"/>
    <cellStyle name="Normal 2 10 8 3" xfId="17171" xr:uid="{00000000-0005-0000-0000-0000333D0000}"/>
    <cellStyle name="Normal 2 10 8 3 2" xfId="39814" xr:uid="{00000000-0005-0000-0000-0000343D0000}"/>
    <cellStyle name="Normal 2 10 8 4" xfId="9731" xr:uid="{00000000-0005-0000-0000-0000353D0000}"/>
    <cellStyle name="Normal 2 10 8 4 2" xfId="32374" xr:uid="{00000000-0005-0000-0000-0000363D0000}"/>
    <cellStyle name="Normal 2 10 8 5" xfId="24933" xr:uid="{00000000-0005-0000-0000-0000373D0000}"/>
    <cellStyle name="Normal 2 10 9" xfId="4158" xr:uid="{00000000-0005-0000-0000-0000383D0000}"/>
    <cellStyle name="Normal 2 10 9 2" xfId="19042" xr:uid="{00000000-0005-0000-0000-0000393D0000}"/>
    <cellStyle name="Normal 2 10 9 2 2" xfId="41685" xr:uid="{00000000-0005-0000-0000-00003A3D0000}"/>
    <cellStyle name="Normal 2 10 9 3" xfId="11602" xr:uid="{00000000-0005-0000-0000-00003B3D0000}"/>
    <cellStyle name="Normal 2 10 9 3 2" xfId="34245" xr:uid="{00000000-0005-0000-0000-00003C3D0000}"/>
    <cellStyle name="Normal 2 10 9 4" xfId="26804" xr:uid="{00000000-0005-0000-0000-00003D3D0000}"/>
    <cellStyle name="Normal 2 11" xfId="417" xr:uid="{00000000-0005-0000-0000-00003E3D0000}"/>
    <cellStyle name="Normal 2 11 10" xfId="15325" xr:uid="{00000000-0005-0000-0000-00003F3D0000}"/>
    <cellStyle name="Normal 2 11 10 2" xfId="37968" xr:uid="{00000000-0005-0000-0000-0000403D0000}"/>
    <cellStyle name="Normal 2 11 11" xfId="7885" xr:uid="{00000000-0005-0000-0000-0000413D0000}"/>
    <cellStyle name="Normal 2 11 11 2" xfId="30528" xr:uid="{00000000-0005-0000-0000-0000423D0000}"/>
    <cellStyle name="Normal 2 11 12" xfId="23088" xr:uid="{00000000-0005-0000-0000-0000433D0000}"/>
    <cellStyle name="Normal 2 11 2" xfId="446" xr:uid="{00000000-0005-0000-0000-0000443D0000}"/>
    <cellStyle name="Normal 2 11 2 10" xfId="7905" xr:uid="{00000000-0005-0000-0000-0000453D0000}"/>
    <cellStyle name="Normal 2 11 2 10 2" xfId="30548" xr:uid="{00000000-0005-0000-0000-0000463D0000}"/>
    <cellStyle name="Normal 2 11 2 11" xfId="23108" xr:uid="{00000000-0005-0000-0000-0000473D0000}"/>
    <cellStyle name="Normal 2 11 2 2" xfId="499" xr:uid="{00000000-0005-0000-0000-0000483D0000}"/>
    <cellStyle name="Normal 2 11 2 2 10" xfId="23160" xr:uid="{00000000-0005-0000-0000-0000493D0000}"/>
    <cellStyle name="Normal 2 11 2 2 2" xfId="605" xr:uid="{00000000-0005-0000-0000-00004A3D0000}"/>
    <cellStyle name="Normal 2 11 2 2 2 2" xfId="817" xr:uid="{00000000-0005-0000-0000-00004B3D0000}"/>
    <cellStyle name="Normal 2 11 2 2 2 2 2" xfId="1282" xr:uid="{00000000-0005-0000-0000-00004C3D0000}"/>
    <cellStyle name="Normal 2 11 2 2 2 2 2 2" xfId="2210" xr:uid="{00000000-0005-0000-0000-00004D3D0000}"/>
    <cellStyle name="Normal 2 11 2 2 2 2 2 2 2" xfId="4060" xr:uid="{00000000-0005-0000-0000-00004E3D0000}"/>
    <cellStyle name="Normal 2 11 2 2 2 2 2 2 2 2" xfId="7781" xr:uid="{00000000-0005-0000-0000-00004F3D0000}"/>
    <cellStyle name="Normal 2 11 2 2 2 2 2 2 2 2 2" xfId="22665" xr:uid="{00000000-0005-0000-0000-0000503D0000}"/>
    <cellStyle name="Normal 2 11 2 2 2 2 2 2 2 2 2 2" xfId="45308" xr:uid="{00000000-0005-0000-0000-0000513D0000}"/>
    <cellStyle name="Normal 2 11 2 2 2 2 2 2 2 2 3" xfId="15225" xr:uid="{00000000-0005-0000-0000-0000523D0000}"/>
    <cellStyle name="Normal 2 11 2 2 2 2 2 2 2 2 3 2" xfId="37868" xr:uid="{00000000-0005-0000-0000-0000533D0000}"/>
    <cellStyle name="Normal 2 11 2 2 2 2 2 2 2 2 4" xfId="30427" xr:uid="{00000000-0005-0000-0000-0000543D0000}"/>
    <cellStyle name="Normal 2 11 2 2 2 2 2 2 2 3" xfId="18947" xr:uid="{00000000-0005-0000-0000-0000553D0000}"/>
    <cellStyle name="Normal 2 11 2 2 2 2 2 2 2 3 2" xfId="41590" xr:uid="{00000000-0005-0000-0000-0000563D0000}"/>
    <cellStyle name="Normal 2 11 2 2 2 2 2 2 2 4" xfId="11507" xr:uid="{00000000-0005-0000-0000-0000573D0000}"/>
    <cellStyle name="Normal 2 11 2 2 2 2 2 2 2 4 2" xfId="34150" xr:uid="{00000000-0005-0000-0000-0000583D0000}"/>
    <cellStyle name="Normal 2 11 2 2 2 2 2 2 2 5" xfId="26709" xr:uid="{00000000-0005-0000-0000-0000593D0000}"/>
    <cellStyle name="Normal 2 11 2 2 2 2 2 2 3" xfId="5934" xr:uid="{00000000-0005-0000-0000-00005A3D0000}"/>
    <cellStyle name="Normal 2 11 2 2 2 2 2 2 3 2" xfId="20818" xr:uid="{00000000-0005-0000-0000-00005B3D0000}"/>
    <cellStyle name="Normal 2 11 2 2 2 2 2 2 3 2 2" xfId="43461" xr:uid="{00000000-0005-0000-0000-00005C3D0000}"/>
    <cellStyle name="Normal 2 11 2 2 2 2 2 2 3 3" xfId="13378" xr:uid="{00000000-0005-0000-0000-00005D3D0000}"/>
    <cellStyle name="Normal 2 11 2 2 2 2 2 2 3 3 2" xfId="36021" xr:uid="{00000000-0005-0000-0000-00005E3D0000}"/>
    <cellStyle name="Normal 2 11 2 2 2 2 2 2 3 4" xfId="28580" xr:uid="{00000000-0005-0000-0000-00005F3D0000}"/>
    <cellStyle name="Normal 2 11 2 2 2 2 2 2 4" xfId="17100" xr:uid="{00000000-0005-0000-0000-0000603D0000}"/>
    <cellStyle name="Normal 2 11 2 2 2 2 2 2 4 2" xfId="39743" xr:uid="{00000000-0005-0000-0000-0000613D0000}"/>
    <cellStyle name="Normal 2 11 2 2 2 2 2 2 5" xfId="9660" xr:uid="{00000000-0005-0000-0000-0000623D0000}"/>
    <cellStyle name="Normal 2 11 2 2 2 2 2 2 5 2" xfId="32303" xr:uid="{00000000-0005-0000-0000-0000633D0000}"/>
    <cellStyle name="Normal 2 11 2 2 2 2 2 2 6" xfId="24862" xr:uid="{00000000-0005-0000-0000-0000643D0000}"/>
    <cellStyle name="Normal 2 11 2 2 2 2 2 3" xfId="3135" xr:uid="{00000000-0005-0000-0000-0000653D0000}"/>
    <cellStyle name="Normal 2 11 2 2 2 2 2 3 2" xfId="6856" xr:uid="{00000000-0005-0000-0000-0000663D0000}"/>
    <cellStyle name="Normal 2 11 2 2 2 2 2 3 2 2" xfId="21740" xr:uid="{00000000-0005-0000-0000-0000673D0000}"/>
    <cellStyle name="Normal 2 11 2 2 2 2 2 3 2 2 2" xfId="44383" xr:uid="{00000000-0005-0000-0000-0000683D0000}"/>
    <cellStyle name="Normal 2 11 2 2 2 2 2 3 2 3" xfId="14300" xr:uid="{00000000-0005-0000-0000-0000693D0000}"/>
    <cellStyle name="Normal 2 11 2 2 2 2 2 3 2 3 2" xfId="36943" xr:uid="{00000000-0005-0000-0000-00006A3D0000}"/>
    <cellStyle name="Normal 2 11 2 2 2 2 2 3 2 4" xfId="29502" xr:uid="{00000000-0005-0000-0000-00006B3D0000}"/>
    <cellStyle name="Normal 2 11 2 2 2 2 2 3 3" xfId="18022" xr:uid="{00000000-0005-0000-0000-00006C3D0000}"/>
    <cellStyle name="Normal 2 11 2 2 2 2 2 3 3 2" xfId="40665" xr:uid="{00000000-0005-0000-0000-00006D3D0000}"/>
    <cellStyle name="Normal 2 11 2 2 2 2 2 3 4" xfId="10582" xr:uid="{00000000-0005-0000-0000-00006E3D0000}"/>
    <cellStyle name="Normal 2 11 2 2 2 2 2 3 4 2" xfId="33225" xr:uid="{00000000-0005-0000-0000-00006F3D0000}"/>
    <cellStyle name="Normal 2 11 2 2 2 2 2 3 5" xfId="25784" xr:uid="{00000000-0005-0000-0000-0000703D0000}"/>
    <cellStyle name="Normal 2 11 2 2 2 2 2 4" xfId="5009" xr:uid="{00000000-0005-0000-0000-0000713D0000}"/>
    <cellStyle name="Normal 2 11 2 2 2 2 2 4 2" xfId="19893" xr:uid="{00000000-0005-0000-0000-0000723D0000}"/>
    <cellStyle name="Normal 2 11 2 2 2 2 2 4 2 2" xfId="42536" xr:uid="{00000000-0005-0000-0000-0000733D0000}"/>
    <cellStyle name="Normal 2 11 2 2 2 2 2 4 3" xfId="12453" xr:uid="{00000000-0005-0000-0000-0000743D0000}"/>
    <cellStyle name="Normal 2 11 2 2 2 2 2 4 3 2" xfId="35096" xr:uid="{00000000-0005-0000-0000-0000753D0000}"/>
    <cellStyle name="Normal 2 11 2 2 2 2 2 4 4" xfId="27655" xr:uid="{00000000-0005-0000-0000-0000763D0000}"/>
    <cellStyle name="Normal 2 11 2 2 2 2 2 5" xfId="16175" xr:uid="{00000000-0005-0000-0000-0000773D0000}"/>
    <cellStyle name="Normal 2 11 2 2 2 2 2 5 2" xfId="38818" xr:uid="{00000000-0005-0000-0000-0000783D0000}"/>
    <cellStyle name="Normal 2 11 2 2 2 2 2 6" xfId="8735" xr:uid="{00000000-0005-0000-0000-0000793D0000}"/>
    <cellStyle name="Normal 2 11 2 2 2 2 2 6 2" xfId="31378" xr:uid="{00000000-0005-0000-0000-00007A3D0000}"/>
    <cellStyle name="Normal 2 11 2 2 2 2 2 7" xfId="23937" xr:uid="{00000000-0005-0000-0000-00007B3D0000}"/>
    <cellStyle name="Normal 2 11 2 2 2 2 3" xfId="1748" xr:uid="{00000000-0005-0000-0000-00007C3D0000}"/>
    <cellStyle name="Normal 2 11 2 2 2 2 3 2" xfId="3598" xr:uid="{00000000-0005-0000-0000-00007D3D0000}"/>
    <cellStyle name="Normal 2 11 2 2 2 2 3 2 2" xfId="7319" xr:uid="{00000000-0005-0000-0000-00007E3D0000}"/>
    <cellStyle name="Normal 2 11 2 2 2 2 3 2 2 2" xfId="22203" xr:uid="{00000000-0005-0000-0000-00007F3D0000}"/>
    <cellStyle name="Normal 2 11 2 2 2 2 3 2 2 2 2" xfId="44846" xr:uid="{00000000-0005-0000-0000-0000803D0000}"/>
    <cellStyle name="Normal 2 11 2 2 2 2 3 2 2 3" xfId="14763" xr:uid="{00000000-0005-0000-0000-0000813D0000}"/>
    <cellStyle name="Normal 2 11 2 2 2 2 3 2 2 3 2" xfId="37406" xr:uid="{00000000-0005-0000-0000-0000823D0000}"/>
    <cellStyle name="Normal 2 11 2 2 2 2 3 2 2 4" xfId="29965" xr:uid="{00000000-0005-0000-0000-0000833D0000}"/>
    <cellStyle name="Normal 2 11 2 2 2 2 3 2 3" xfId="18485" xr:uid="{00000000-0005-0000-0000-0000843D0000}"/>
    <cellStyle name="Normal 2 11 2 2 2 2 3 2 3 2" xfId="41128" xr:uid="{00000000-0005-0000-0000-0000853D0000}"/>
    <cellStyle name="Normal 2 11 2 2 2 2 3 2 4" xfId="11045" xr:uid="{00000000-0005-0000-0000-0000863D0000}"/>
    <cellStyle name="Normal 2 11 2 2 2 2 3 2 4 2" xfId="33688" xr:uid="{00000000-0005-0000-0000-0000873D0000}"/>
    <cellStyle name="Normal 2 11 2 2 2 2 3 2 5" xfId="26247" xr:uid="{00000000-0005-0000-0000-0000883D0000}"/>
    <cellStyle name="Normal 2 11 2 2 2 2 3 3" xfId="5472" xr:uid="{00000000-0005-0000-0000-0000893D0000}"/>
    <cellStyle name="Normal 2 11 2 2 2 2 3 3 2" xfId="20356" xr:uid="{00000000-0005-0000-0000-00008A3D0000}"/>
    <cellStyle name="Normal 2 11 2 2 2 2 3 3 2 2" xfId="42999" xr:uid="{00000000-0005-0000-0000-00008B3D0000}"/>
    <cellStyle name="Normal 2 11 2 2 2 2 3 3 3" xfId="12916" xr:uid="{00000000-0005-0000-0000-00008C3D0000}"/>
    <cellStyle name="Normal 2 11 2 2 2 2 3 3 3 2" xfId="35559" xr:uid="{00000000-0005-0000-0000-00008D3D0000}"/>
    <cellStyle name="Normal 2 11 2 2 2 2 3 3 4" xfId="28118" xr:uid="{00000000-0005-0000-0000-00008E3D0000}"/>
    <cellStyle name="Normal 2 11 2 2 2 2 3 4" xfId="16638" xr:uid="{00000000-0005-0000-0000-00008F3D0000}"/>
    <cellStyle name="Normal 2 11 2 2 2 2 3 4 2" xfId="39281" xr:uid="{00000000-0005-0000-0000-0000903D0000}"/>
    <cellStyle name="Normal 2 11 2 2 2 2 3 5" xfId="9198" xr:uid="{00000000-0005-0000-0000-0000913D0000}"/>
    <cellStyle name="Normal 2 11 2 2 2 2 3 5 2" xfId="31841" xr:uid="{00000000-0005-0000-0000-0000923D0000}"/>
    <cellStyle name="Normal 2 11 2 2 2 2 3 6" xfId="24400" xr:uid="{00000000-0005-0000-0000-0000933D0000}"/>
    <cellStyle name="Normal 2 11 2 2 2 2 4" xfId="2673" xr:uid="{00000000-0005-0000-0000-0000943D0000}"/>
    <cellStyle name="Normal 2 11 2 2 2 2 4 2" xfId="6394" xr:uid="{00000000-0005-0000-0000-0000953D0000}"/>
    <cellStyle name="Normal 2 11 2 2 2 2 4 2 2" xfId="21278" xr:uid="{00000000-0005-0000-0000-0000963D0000}"/>
    <cellStyle name="Normal 2 11 2 2 2 2 4 2 2 2" xfId="43921" xr:uid="{00000000-0005-0000-0000-0000973D0000}"/>
    <cellStyle name="Normal 2 11 2 2 2 2 4 2 3" xfId="13838" xr:uid="{00000000-0005-0000-0000-0000983D0000}"/>
    <cellStyle name="Normal 2 11 2 2 2 2 4 2 3 2" xfId="36481" xr:uid="{00000000-0005-0000-0000-0000993D0000}"/>
    <cellStyle name="Normal 2 11 2 2 2 2 4 2 4" xfId="29040" xr:uid="{00000000-0005-0000-0000-00009A3D0000}"/>
    <cellStyle name="Normal 2 11 2 2 2 2 4 3" xfId="17560" xr:uid="{00000000-0005-0000-0000-00009B3D0000}"/>
    <cellStyle name="Normal 2 11 2 2 2 2 4 3 2" xfId="40203" xr:uid="{00000000-0005-0000-0000-00009C3D0000}"/>
    <cellStyle name="Normal 2 11 2 2 2 2 4 4" xfId="10120" xr:uid="{00000000-0005-0000-0000-00009D3D0000}"/>
    <cellStyle name="Normal 2 11 2 2 2 2 4 4 2" xfId="32763" xr:uid="{00000000-0005-0000-0000-00009E3D0000}"/>
    <cellStyle name="Normal 2 11 2 2 2 2 4 5" xfId="25322" xr:uid="{00000000-0005-0000-0000-00009F3D0000}"/>
    <cellStyle name="Normal 2 11 2 2 2 2 5" xfId="4547" xr:uid="{00000000-0005-0000-0000-0000A03D0000}"/>
    <cellStyle name="Normal 2 11 2 2 2 2 5 2" xfId="19431" xr:uid="{00000000-0005-0000-0000-0000A13D0000}"/>
    <cellStyle name="Normal 2 11 2 2 2 2 5 2 2" xfId="42074" xr:uid="{00000000-0005-0000-0000-0000A23D0000}"/>
    <cellStyle name="Normal 2 11 2 2 2 2 5 3" xfId="11991" xr:uid="{00000000-0005-0000-0000-0000A33D0000}"/>
    <cellStyle name="Normal 2 11 2 2 2 2 5 3 2" xfId="34634" xr:uid="{00000000-0005-0000-0000-0000A43D0000}"/>
    <cellStyle name="Normal 2 11 2 2 2 2 5 4" xfId="27193" xr:uid="{00000000-0005-0000-0000-0000A53D0000}"/>
    <cellStyle name="Normal 2 11 2 2 2 2 6" xfId="15713" xr:uid="{00000000-0005-0000-0000-0000A63D0000}"/>
    <cellStyle name="Normal 2 11 2 2 2 2 6 2" xfId="38356" xr:uid="{00000000-0005-0000-0000-0000A73D0000}"/>
    <cellStyle name="Normal 2 11 2 2 2 2 7" xfId="8273" xr:uid="{00000000-0005-0000-0000-0000A83D0000}"/>
    <cellStyle name="Normal 2 11 2 2 2 2 7 2" xfId="30916" xr:uid="{00000000-0005-0000-0000-0000A93D0000}"/>
    <cellStyle name="Normal 2 11 2 2 2 2 8" xfId="23475" xr:uid="{00000000-0005-0000-0000-0000AA3D0000}"/>
    <cellStyle name="Normal 2 11 2 2 2 3" xfId="1071" xr:uid="{00000000-0005-0000-0000-0000AB3D0000}"/>
    <cellStyle name="Normal 2 11 2 2 2 3 2" xfId="1999" xr:uid="{00000000-0005-0000-0000-0000AC3D0000}"/>
    <cellStyle name="Normal 2 11 2 2 2 3 2 2" xfId="3849" xr:uid="{00000000-0005-0000-0000-0000AD3D0000}"/>
    <cellStyle name="Normal 2 11 2 2 2 3 2 2 2" xfId="7570" xr:uid="{00000000-0005-0000-0000-0000AE3D0000}"/>
    <cellStyle name="Normal 2 11 2 2 2 3 2 2 2 2" xfId="22454" xr:uid="{00000000-0005-0000-0000-0000AF3D0000}"/>
    <cellStyle name="Normal 2 11 2 2 2 3 2 2 2 2 2" xfId="45097" xr:uid="{00000000-0005-0000-0000-0000B03D0000}"/>
    <cellStyle name="Normal 2 11 2 2 2 3 2 2 2 3" xfId="15014" xr:uid="{00000000-0005-0000-0000-0000B13D0000}"/>
    <cellStyle name="Normal 2 11 2 2 2 3 2 2 2 3 2" xfId="37657" xr:uid="{00000000-0005-0000-0000-0000B23D0000}"/>
    <cellStyle name="Normal 2 11 2 2 2 3 2 2 2 4" xfId="30216" xr:uid="{00000000-0005-0000-0000-0000B33D0000}"/>
    <cellStyle name="Normal 2 11 2 2 2 3 2 2 3" xfId="18736" xr:uid="{00000000-0005-0000-0000-0000B43D0000}"/>
    <cellStyle name="Normal 2 11 2 2 2 3 2 2 3 2" xfId="41379" xr:uid="{00000000-0005-0000-0000-0000B53D0000}"/>
    <cellStyle name="Normal 2 11 2 2 2 3 2 2 4" xfId="11296" xr:uid="{00000000-0005-0000-0000-0000B63D0000}"/>
    <cellStyle name="Normal 2 11 2 2 2 3 2 2 4 2" xfId="33939" xr:uid="{00000000-0005-0000-0000-0000B73D0000}"/>
    <cellStyle name="Normal 2 11 2 2 2 3 2 2 5" xfId="26498" xr:uid="{00000000-0005-0000-0000-0000B83D0000}"/>
    <cellStyle name="Normal 2 11 2 2 2 3 2 3" xfId="5723" xr:uid="{00000000-0005-0000-0000-0000B93D0000}"/>
    <cellStyle name="Normal 2 11 2 2 2 3 2 3 2" xfId="20607" xr:uid="{00000000-0005-0000-0000-0000BA3D0000}"/>
    <cellStyle name="Normal 2 11 2 2 2 3 2 3 2 2" xfId="43250" xr:uid="{00000000-0005-0000-0000-0000BB3D0000}"/>
    <cellStyle name="Normal 2 11 2 2 2 3 2 3 3" xfId="13167" xr:uid="{00000000-0005-0000-0000-0000BC3D0000}"/>
    <cellStyle name="Normal 2 11 2 2 2 3 2 3 3 2" xfId="35810" xr:uid="{00000000-0005-0000-0000-0000BD3D0000}"/>
    <cellStyle name="Normal 2 11 2 2 2 3 2 3 4" xfId="28369" xr:uid="{00000000-0005-0000-0000-0000BE3D0000}"/>
    <cellStyle name="Normal 2 11 2 2 2 3 2 4" xfId="16889" xr:uid="{00000000-0005-0000-0000-0000BF3D0000}"/>
    <cellStyle name="Normal 2 11 2 2 2 3 2 4 2" xfId="39532" xr:uid="{00000000-0005-0000-0000-0000C03D0000}"/>
    <cellStyle name="Normal 2 11 2 2 2 3 2 5" xfId="9449" xr:uid="{00000000-0005-0000-0000-0000C13D0000}"/>
    <cellStyle name="Normal 2 11 2 2 2 3 2 5 2" xfId="32092" xr:uid="{00000000-0005-0000-0000-0000C23D0000}"/>
    <cellStyle name="Normal 2 11 2 2 2 3 2 6" xfId="24651" xr:uid="{00000000-0005-0000-0000-0000C33D0000}"/>
    <cellStyle name="Normal 2 11 2 2 2 3 3" xfId="2924" xr:uid="{00000000-0005-0000-0000-0000C43D0000}"/>
    <cellStyle name="Normal 2 11 2 2 2 3 3 2" xfId="6645" xr:uid="{00000000-0005-0000-0000-0000C53D0000}"/>
    <cellStyle name="Normal 2 11 2 2 2 3 3 2 2" xfId="21529" xr:uid="{00000000-0005-0000-0000-0000C63D0000}"/>
    <cellStyle name="Normal 2 11 2 2 2 3 3 2 2 2" xfId="44172" xr:uid="{00000000-0005-0000-0000-0000C73D0000}"/>
    <cellStyle name="Normal 2 11 2 2 2 3 3 2 3" xfId="14089" xr:uid="{00000000-0005-0000-0000-0000C83D0000}"/>
    <cellStyle name="Normal 2 11 2 2 2 3 3 2 3 2" xfId="36732" xr:uid="{00000000-0005-0000-0000-0000C93D0000}"/>
    <cellStyle name="Normal 2 11 2 2 2 3 3 2 4" xfId="29291" xr:uid="{00000000-0005-0000-0000-0000CA3D0000}"/>
    <cellStyle name="Normal 2 11 2 2 2 3 3 3" xfId="17811" xr:uid="{00000000-0005-0000-0000-0000CB3D0000}"/>
    <cellStyle name="Normal 2 11 2 2 2 3 3 3 2" xfId="40454" xr:uid="{00000000-0005-0000-0000-0000CC3D0000}"/>
    <cellStyle name="Normal 2 11 2 2 2 3 3 4" xfId="10371" xr:uid="{00000000-0005-0000-0000-0000CD3D0000}"/>
    <cellStyle name="Normal 2 11 2 2 2 3 3 4 2" xfId="33014" xr:uid="{00000000-0005-0000-0000-0000CE3D0000}"/>
    <cellStyle name="Normal 2 11 2 2 2 3 3 5" xfId="25573" xr:uid="{00000000-0005-0000-0000-0000CF3D0000}"/>
    <cellStyle name="Normal 2 11 2 2 2 3 4" xfId="4798" xr:uid="{00000000-0005-0000-0000-0000D03D0000}"/>
    <cellStyle name="Normal 2 11 2 2 2 3 4 2" xfId="19682" xr:uid="{00000000-0005-0000-0000-0000D13D0000}"/>
    <cellStyle name="Normal 2 11 2 2 2 3 4 2 2" xfId="42325" xr:uid="{00000000-0005-0000-0000-0000D23D0000}"/>
    <cellStyle name="Normal 2 11 2 2 2 3 4 3" xfId="12242" xr:uid="{00000000-0005-0000-0000-0000D33D0000}"/>
    <cellStyle name="Normal 2 11 2 2 2 3 4 3 2" xfId="34885" xr:uid="{00000000-0005-0000-0000-0000D43D0000}"/>
    <cellStyle name="Normal 2 11 2 2 2 3 4 4" xfId="27444" xr:uid="{00000000-0005-0000-0000-0000D53D0000}"/>
    <cellStyle name="Normal 2 11 2 2 2 3 5" xfId="15964" xr:uid="{00000000-0005-0000-0000-0000D63D0000}"/>
    <cellStyle name="Normal 2 11 2 2 2 3 5 2" xfId="38607" xr:uid="{00000000-0005-0000-0000-0000D73D0000}"/>
    <cellStyle name="Normal 2 11 2 2 2 3 6" xfId="8524" xr:uid="{00000000-0005-0000-0000-0000D83D0000}"/>
    <cellStyle name="Normal 2 11 2 2 2 3 6 2" xfId="31167" xr:uid="{00000000-0005-0000-0000-0000D93D0000}"/>
    <cellStyle name="Normal 2 11 2 2 2 3 7" xfId="23726" xr:uid="{00000000-0005-0000-0000-0000DA3D0000}"/>
    <cellStyle name="Normal 2 11 2 2 2 4" xfId="1537" xr:uid="{00000000-0005-0000-0000-0000DB3D0000}"/>
    <cellStyle name="Normal 2 11 2 2 2 4 2" xfId="3387" xr:uid="{00000000-0005-0000-0000-0000DC3D0000}"/>
    <cellStyle name="Normal 2 11 2 2 2 4 2 2" xfId="7108" xr:uid="{00000000-0005-0000-0000-0000DD3D0000}"/>
    <cellStyle name="Normal 2 11 2 2 2 4 2 2 2" xfId="21992" xr:uid="{00000000-0005-0000-0000-0000DE3D0000}"/>
    <cellStyle name="Normal 2 11 2 2 2 4 2 2 2 2" xfId="44635" xr:uid="{00000000-0005-0000-0000-0000DF3D0000}"/>
    <cellStyle name="Normal 2 11 2 2 2 4 2 2 3" xfId="14552" xr:uid="{00000000-0005-0000-0000-0000E03D0000}"/>
    <cellStyle name="Normal 2 11 2 2 2 4 2 2 3 2" xfId="37195" xr:uid="{00000000-0005-0000-0000-0000E13D0000}"/>
    <cellStyle name="Normal 2 11 2 2 2 4 2 2 4" xfId="29754" xr:uid="{00000000-0005-0000-0000-0000E23D0000}"/>
    <cellStyle name="Normal 2 11 2 2 2 4 2 3" xfId="18274" xr:uid="{00000000-0005-0000-0000-0000E33D0000}"/>
    <cellStyle name="Normal 2 11 2 2 2 4 2 3 2" xfId="40917" xr:uid="{00000000-0005-0000-0000-0000E43D0000}"/>
    <cellStyle name="Normal 2 11 2 2 2 4 2 4" xfId="10834" xr:uid="{00000000-0005-0000-0000-0000E53D0000}"/>
    <cellStyle name="Normal 2 11 2 2 2 4 2 4 2" xfId="33477" xr:uid="{00000000-0005-0000-0000-0000E63D0000}"/>
    <cellStyle name="Normal 2 11 2 2 2 4 2 5" xfId="26036" xr:uid="{00000000-0005-0000-0000-0000E73D0000}"/>
    <cellStyle name="Normal 2 11 2 2 2 4 3" xfId="5261" xr:uid="{00000000-0005-0000-0000-0000E83D0000}"/>
    <cellStyle name="Normal 2 11 2 2 2 4 3 2" xfId="20145" xr:uid="{00000000-0005-0000-0000-0000E93D0000}"/>
    <cellStyle name="Normal 2 11 2 2 2 4 3 2 2" xfId="42788" xr:uid="{00000000-0005-0000-0000-0000EA3D0000}"/>
    <cellStyle name="Normal 2 11 2 2 2 4 3 3" xfId="12705" xr:uid="{00000000-0005-0000-0000-0000EB3D0000}"/>
    <cellStyle name="Normal 2 11 2 2 2 4 3 3 2" xfId="35348" xr:uid="{00000000-0005-0000-0000-0000EC3D0000}"/>
    <cellStyle name="Normal 2 11 2 2 2 4 3 4" xfId="27907" xr:uid="{00000000-0005-0000-0000-0000ED3D0000}"/>
    <cellStyle name="Normal 2 11 2 2 2 4 4" xfId="16427" xr:uid="{00000000-0005-0000-0000-0000EE3D0000}"/>
    <cellStyle name="Normal 2 11 2 2 2 4 4 2" xfId="39070" xr:uid="{00000000-0005-0000-0000-0000EF3D0000}"/>
    <cellStyle name="Normal 2 11 2 2 2 4 5" xfId="8987" xr:uid="{00000000-0005-0000-0000-0000F03D0000}"/>
    <cellStyle name="Normal 2 11 2 2 2 4 5 2" xfId="31630" xr:uid="{00000000-0005-0000-0000-0000F13D0000}"/>
    <cellStyle name="Normal 2 11 2 2 2 4 6" xfId="24189" xr:uid="{00000000-0005-0000-0000-0000F23D0000}"/>
    <cellStyle name="Normal 2 11 2 2 2 5" xfId="2462" xr:uid="{00000000-0005-0000-0000-0000F33D0000}"/>
    <cellStyle name="Normal 2 11 2 2 2 5 2" xfId="6183" xr:uid="{00000000-0005-0000-0000-0000F43D0000}"/>
    <cellStyle name="Normal 2 11 2 2 2 5 2 2" xfId="21067" xr:uid="{00000000-0005-0000-0000-0000F53D0000}"/>
    <cellStyle name="Normal 2 11 2 2 2 5 2 2 2" xfId="43710" xr:uid="{00000000-0005-0000-0000-0000F63D0000}"/>
    <cellStyle name="Normal 2 11 2 2 2 5 2 3" xfId="13627" xr:uid="{00000000-0005-0000-0000-0000F73D0000}"/>
    <cellStyle name="Normal 2 11 2 2 2 5 2 3 2" xfId="36270" xr:uid="{00000000-0005-0000-0000-0000F83D0000}"/>
    <cellStyle name="Normal 2 11 2 2 2 5 2 4" xfId="28829" xr:uid="{00000000-0005-0000-0000-0000F93D0000}"/>
    <cellStyle name="Normal 2 11 2 2 2 5 3" xfId="17349" xr:uid="{00000000-0005-0000-0000-0000FA3D0000}"/>
    <cellStyle name="Normal 2 11 2 2 2 5 3 2" xfId="39992" xr:uid="{00000000-0005-0000-0000-0000FB3D0000}"/>
    <cellStyle name="Normal 2 11 2 2 2 5 4" xfId="9909" xr:uid="{00000000-0005-0000-0000-0000FC3D0000}"/>
    <cellStyle name="Normal 2 11 2 2 2 5 4 2" xfId="32552" xr:uid="{00000000-0005-0000-0000-0000FD3D0000}"/>
    <cellStyle name="Normal 2 11 2 2 2 5 5" xfId="25111" xr:uid="{00000000-0005-0000-0000-0000FE3D0000}"/>
    <cellStyle name="Normal 2 11 2 2 2 6" xfId="4336" xr:uid="{00000000-0005-0000-0000-0000FF3D0000}"/>
    <cellStyle name="Normal 2 11 2 2 2 6 2" xfId="19220" xr:uid="{00000000-0005-0000-0000-0000003E0000}"/>
    <cellStyle name="Normal 2 11 2 2 2 6 2 2" xfId="41863" xr:uid="{00000000-0005-0000-0000-0000013E0000}"/>
    <cellStyle name="Normal 2 11 2 2 2 6 3" xfId="11780" xr:uid="{00000000-0005-0000-0000-0000023E0000}"/>
    <cellStyle name="Normal 2 11 2 2 2 6 3 2" xfId="34423" xr:uid="{00000000-0005-0000-0000-0000033E0000}"/>
    <cellStyle name="Normal 2 11 2 2 2 6 4" xfId="26982" xr:uid="{00000000-0005-0000-0000-0000043E0000}"/>
    <cellStyle name="Normal 2 11 2 2 2 7" xfId="15502" xr:uid="{00000000-0005-0000-0000-0000053E0000}"/>
    <cellStyle name="Normal 2 11 2 2 2 7 2" xfId="38145" xr:uid="{00000000-0005-0000-0000-0000063E0000}"/>
    <cellStyle name="Normal 2 11 2 2 2 8" xfId="8062" xr:uid="{00000000-0005-0000-0000-0000073E0000}"/>
    <cellStyle name="Normal 2 11 2 2 2 8 2" xfId="30705" xr:uid="{00000000-0005-0000-0000-0000083E0000}"/>
    <cellStyle name="Normal 2 11 2 2 2 9" xfId="23265" xr:uid="{00000000-0005-0000-0000-0000093E0000}"/>
    <cellStyle name="Normal 2 11 2 2 3" xfId="712" xr:uid="{00000000-0005-0000-0000-00000A3E0000}"/>
    <cellStyle name="Normal 2 11 2 2 3 2" xfId="1177" xr:uid="{00000000-0005-0000-0000-00000B3E0000}"/>
    <cellStyle name="Normal 2 11 2 2 3 2 2" xfId="2105" xr:uid="{00000000-0005-0000-0000-00000C3E0000}"/>
    <cellStyle name="Normal 2 11 2 2 3 2 2 2" xfId="3955" xr:uid="{00000000-0005-0000-0000-00000D3E0000}"/>
    <cellStyle name="Normal 2 11 2 2 3 2 2 2 2" xfId="7676" xr:uid="{00000000-0005-0000-0000-00000E3E0000}"/>
    <cellStyle name="Normal 2 11 2 2 3 2 2 2 2 2" xfId="22560" xr:uid="{00000000-0005-0000-0000-00000F3E0000}"/>
    <cellStyle name="Normal 2 11 2 2 3 2 2 2 2 2 2" xfId="45203" xr:uid="{00000000-0005-0000-0000-0000103E0000}"/>
    <cellStyle name="Normal 2 11 2 2 3 2 2 2 2 3" xfId="15120" xr:uid="{00000000-0005-0000-0000-0000113E0000}"/>
    <cellStyle name="Normal 2 11 2 2 3 2 2 2 2 3 2" xfId="37763" xr:uid="{00000000-0005-0000-0000-0000123E0000}"/>
    <cellStyle name="Normal 2 11 2 2 3 2 2 2 2 4" xfId="30322" xr:uid="{00000000-0005-0000-0000-0000133E0000}"/>
    <cellStyle name="Normal 2 11 2 2 3 2 2 2 3" xfId="18842" xr:uid="{00000000-0005-0000-0000-0000143E0000}"/>
    <cellStyle name="Normal 2 11 2 2 3 2 2 2 3 2" xfId="41485" xr:uid="{00000000-0005-0000-0000-0000153E0000}"/>
    <cellStyle name="Normal 2 11 2 2 3 2 2 2 4" xfId="11402" xr:uid="{00000000-0005-0000-0000-0000163E0000}"/>
    <cellStyle name="Normal 2 11 2 2 3 2 2 2 4 2" xfId="34045" xr:uid="{00000000-0005-0000-0000-0000173E0000}"/>
    <cellStyle name="Normal 2 11 2 2 3 2 2 2 5" xfId="26604" xr:uid="{00000000-0005-0000-0000-0000183E0000}"/>
    <cellStyle name="Normal 2 11 2 2 3 2 2 3" xfId="5829" xr:uid="{00000000-0005-0000-0000-0000193E0000}"/>
    <cellStyle name="Normal 2 11 2 2 3 2 2 3 2" xfId="20713" xr:uid="{00000000-0005-0000-0000-00001A3E0000}"/>
    <cellStyle name="Normal 2 11 2 2 3 2 2 3 2 2" xfId="43356" xr:uid="{00000000-0005-0000-0000-00001B3E0000}"/>
    <cellStyle name="Normal 2 11 2 2 3 2 2 3 3" xfId="13273" xr:uid="{00000000-0005-0000-0000-00001C3E0000}"/>
    <cellStyle name="Normal 2 11 2 2 3 2 2 3 3 2" xfId="35916" xr:uid="{00000000-0005-0000-0000-00001D3E0000}"/>
    <cellStyle name="Normal 2 11 2 2 3 2 2 3 4" xfId="28475" xr:uid="{00000000-0005-0000-0000-00001E3E0000}"/>
    <cellStyle name="Normal 2 11 2 2 3 2 2 4" xfId="16995" xr:uid="{00000000-0005-0000-0000-00001F3E0000}"/>
    <cellStyle name="Normal 2 11 2 2 3 2 2 4 2" xfId="39638" xr:uid="{00000000-0005-0000-0000-0000203E0000}"/>
    <cellStyle name="Normal 2 11 2 2 3 2 2 5" xfId="9555" xr:uid="{00000000-0005-0000-0000-0000213E0000}"/>
    <cellStyle name="Normal 2 11 2 2 3 2 2 5 2" xfId="32198" xr:uid="{00000000-0005-0000-0000-0000223E0000}"/>
    <cellStyle name="Normal 2 11 2 2 3 2 2 6" xfId="24757" xr:uid="{00000000-0005-0000-0000-0000233E0000}"/>
    <cellStyle name="Normal 2 11 2 2 3 2 3" xfId="3030" xr:uid="{00000000-0005-0000-0000-0000243E0000}"/>
    <cellStyle name="Normal 2 11 2 2 3 2 3 2" xfId="6751" xr:uid="{00000000-0005-0000-0000-0000253E0000}"/>
    <cellStyle name="Normal 2 11 2 2 3 2 3 2 2" xfId="21635" xr:uid="{00000000-0005-0000-0000-0000263E0000}"/>
    <cellStyle name="Normal 2 11 2 2 3 2 3 2 2 2" xfId="44278" xr:uid="{00000000-0005-0000-0000-0000273E0000}"/>
    <cellStyle name="Normal 2 11 2 2 3 2 3 2 3" xfId="14195" xr:uid="{00000000-0005-0000-0000-0000283E0000}"/>
    <cellStyle name="Normal 2 11 2 2 3 2 3 2 3 2" xfId="36838" xr:uid="{00000000-0005-0000-0000-0000293E0000}"/>
    <cellStyle name="Normal 2 11 2 2 3 2 3 2 4" xfId="29397" xr:uid="{00000000-0005-0000-0000-00002A3E0000}"/>
    <cellStyle name="Normal 2 11 2 2 3 2 3 3" xfId="17917" xr:uid="{00000000-0005-0000-0000-00002B3E0000}"/>
    <cellStyle name="Normal 2 11 2 2 3 2 3 3 2" xfId="40560" xr:uid="{00000000-0005-0000-0000-00002C3E0000}"/>
    <cellStyle name="Normal 2 11 2 2 3 2 3 4" xfId="10477" xr:uid="{00000000-0005-0000-0000-00002D3E0000}"/>
    <cellStyle name="Normal 2 11 2 2 3 2 3 4 2" xfId="33120" xr:uid="{00000000-0005-0000-0000-00002E3E0000}"/>
    <cellStyle name="Normal 2 11 2 2 3 2 3 5" xfId="25679" xr:uid="{00000000-0005-0000-0000-00002F3E0000}"/>
    <cellStyle name="Normal 2 11 2 2 3 2 4" xfId="4904" xr:uid="{00000000-0005-0000-0000-0000303E0000}"/>
    <cellStyle name="Normal 2 11 2 2 3 2 4 2" xfId="19788" xr:uid="{00000000-0005-0000-0000-0000313E0000}"/>
    <cellStyle name="Normal 2 11 2 2 3 2 4 2 2" xfId="42431" xr:uid="{00000000-0005-0000-0000-0000323E0000}"/>
    <cellStyle name="Normal 2 11 2 2 3 2 4 3" xfId="12348" xr:uid="{00000000-0005-0000-0000-0000333E0000}"/>
    <cellStyle name="Normal 2 11 2 2 3 2 4 3 2" xfId="34991" xr:uid="{00000000-0005-0000-0000-0000343E0000}"/>
    <cellStyle name="Normal 2 11 2 2 3 2 4 4" xfId="27550" xr:uid="{00000000-0005-0000-0000-0000353E0000}"/>
    <cellStyle name="Normal 2 11 2 2 3 2 5" xfId="16070" xr:uid="{00000000-0005-0000-0000-0000363E0000}"/>
    <cellStyle name="Normal 2 11 2 2 3 2 5 2" xfId="38713" xr:uid="{00000000-0005-0000-0000-0000373E0000}"/>
    <cellStyle name="Normal 2 11 2 2 3 2 6" xfId="8630" xr:uid="{00000000-0005-0000-0000-0000383E0000}"/>
    <cellStyle name="Normal 2 11 2 2 3 2 6 2" xfId="31273" xr:uid="{00000000-0005-0000-0000-0000393E0000}"/>
    <cellStyle name="Normal 2 11 2 2 3 2 7" xfId="23832" xr:uid="{00000000-0005-0000-0000-00003A3E0000}"/>
    <cellStyle name="Normal 2 11 2 2 3 3" xfId="1643" xr:uid="{00000000-0005-0000-0000-00003B3E0000}"/>
    <cellStyle name="Normal 2 11 2 2 3 3 2" xfId="3493" xr:uid="{00000000-0005-0000-0000-00003C3E0000}"/>
    <cellStyle name="Normal 2 11 2 2 3 3 2 2" xfId="7214" xr:uid="{00000000-0005-0000-0000-00003D3E0000}"/>
    <cellStyle name="Normal 2 11 2 2 3 3 2 2 2" xfId="22098" xr:uid="{00000000-0005-0000-0000-00003E3E0000}"/>
    <cellStyle name="Normal 2 11 2 2 3 3 2 2 2 2" xfId="44741" xr:uid="{00000000-0005-0000-0000-00003F3E0000}"/>
    <cellStyle name="Normal 2 11 2 2 3 3 2 2 3" xfId="14658" xr:uid="{00000000-0005-0000-0000-0000403E0000}"/>
    <cellStyle name="Normal 2 11 2 2 3 3 2 2 3 2" xfId="37301" xr:uid="{00000000-0005-0000-0000-0000413E0000}"/>
    <cellStyle name="Normal 2 11 2 2 3 3 2 2 4" xfId="29860" xr:uid="{00000000-0005-0000-0000-0000423E0000}"/>
    <cellStyle name="Normal 2 11 2 2 3 3 2 3" xfId="18380" xr:uid="{00000000-0005-0000-0000-0000433E0000}"/>
    <cellStyle name="Normal 2 11 2 2 3 3 2 3 2" xfId="41023" xr:uid="{00000000-0005-0000-0000-0000443E0000}"/>
    <cellStyle name="Normal 2 11 2 2 3 3 2 4" xfId="10940" xr:uid="{00000000-0005-0000-0000-0000453E0000}"/>
    <cellStyle name="Normal 2 11 2 2 3 3 2 4 2" xfId="33583" xr:uid="{00000000-0005-0000-0000-0000463E0000}"/>
    <cellStyle name="Normal 2 11 2 2 3 3 2 5" xfId="26142" xr:uid="{00000000-0005-0000-0000-0000473E0000}"/>
    <cellStyle name="Normal 2 11 2 2 3 3 3" xfId="5367" xr:uid="{00000000-0005-0000-0000-0000483E0000}"/>
    <cellStyle name="Normal 2 11 2 2 3 3 3 2" xfId="20251" xr:uid="{00000000-0005-0000-0000-0000493E0000}"/>
    <cellStyle name="Normal 2 11 2 2 3 3 3 2 2" xfId="42894" xr:uid="{00000000-0005-0000-0000-00004A3E0000}"/>
    <cellStyle name="Normal 2 11 2 2 3 3 3 3" xfId="12811" xr:uid="{00000000-0005-0000-0000-00004B3E0000}"/>
    <cellStyle name="Normal 2 11 2 2 3 3 3 3 2" xfId="35454" xr:uid="{00000000-0005-0000-0000-00004C3E0000}"/>
    <cellStyle name="Normal 2 11 2 2 3 3 3 4" xfId="28013" xr:uid="{00000000-0005-0000-0000-00004D3E0000}"/>
    <cellStyle name="Normal 2 11 2 2 3 3 4" xfId="16533" xr:uid="{00000000-0005-0000-0000-00004E3E0000}"/>
    <cellStyle name="Normal 2 11 2 2 3 3 4 2" xfId="39176" xr:uid="{00000000-0005-0000-0000-00004F3E0000}"/>
    <cellStyle name="Normal 2 11 2 2 3 3 5" xfId="9093" xr:uid="{00000000-0005-0000-0000-0000503E0000}"/>
    <cellStyle name="Normal 2 11 2 2 3 3 5 2" xfId="31736" xr:uid="{00000000-0005-0000-0000-0000513E0000}"/>
    <cellStyle name="Normal 2 11 2 2 3 3 6" xfId="24295" xr:uid="{00000000-0005-0000-0000-0000523E0000}"/>
    <cellStyle name="Normal 2 11 2 2 3 4" xfId="2568" xr:uid="{00000000-0005-0000-0000-0000533E0000}"/>
    <cellStyle name="Normal 2 11 2 2 3 4 2" xfId="6289" xr:uid="{00000000-0005-0000-0000-0000543E0000}"/>
    <cellStyle name="Normal 2 11 2 2 3 4 2 2" xfId="21173" xr:uid="{00000000-0005-0000-0000-0000553E0000}"/>
    <cellStyle name="Normal 2 11 2 2 3 4 2 2 2" xfId="43816" xr:uid="{00000000-0005-0000-0000-0000563E0000}"/>
    <cellStyle name="Normal 2 11 2 2 3 4 2 3" xfId="13733" xr:uid="{00000000-0005-0000-0000-0000573E0000}"/>
    <cellStyle name="Normal 2 11 2 2 3 4 2 3 2" xfId="36376" xr:uid="{00000000-0005-0000-0000-0000583E0000}"/>
    <cellStyle name="Normal 2 11 2 2 3 4 2 4" xfId="28935" xr:uid="{00000000-0005-0000-0000-0000593E0000}"/>
    <cellStyle name="Normal 2 11 2 2 3 4 3" xfId="17455" xr:uid="{00000000-0005-0000-0000-00005A3E0000}"/>
    <cellStyle name="Normal 2 11 2 2 3 4 3 2" xfId="40098" xr:uid="{00000000-0005-0000-0000-00005B3E0000}"/>
    <cellStyle name="Normal 2 11 2 2 3 4 4" xfId="10015" xr:uid="{00000000-0005-0000-0000-00005C3E0000}"/>
    <cellStyle name="Normal 2 11 2 2 3 4 4 2" xfId="32658" xr:uid="{00000000-0005-0000-0000-00005D3E0000}"/>
    <cellStyle name="Normal 2 11 2 2 3 4 5" xfId="25217" xr:uid="{00000000-0005-0000-0000-00005E3E0000}"/>
    <cellStyle name="Normal 2 11 2 2 3 5" xfId="4442" xr:uid="{00000000-0005-0000-0000-00005F3E0000}"/>
    <cellStyle name="Normal 2 11 2 2 3 5 2" xfId="19326" xr:uid="{00000000-0005-0000-0000-0000603E0000}"/>
    <cellStyle name="Normal 2 11 2 2 3 5 2 2" xfId="41969" xr:uid="{00000000-0005-0000-0000-0000613E0000}"/>
    <cellStyle name="Normal 2 11 2 2 3 5 3" xfId="11886" xr:uid="{00000000-0005-0000-0000-0000623E0000}"/>
    <cellStyle name="Normal 2 11 2 2 3 5 3 2" xfId="34529" xr:uid="{00000000-0005-0000-0000-0000633E0000}"/>
    <cellStyle name="Normal 2 11 2 2 3 5 4" xfId="27088" xr:uid="{00000000-0005-0000-0000-0000643E0000}"/>
    <cellStyle name="Normal 2 11 2 2 3 6" xfId="15608" xr:uid="{00000000-0005-0000-0000-0000653E0000}"/>
    <cellStyle name="Normal 2 11 2 2 3 6 2" xfId="38251" xr:uid="{00000000-0005-0000-0000-0000663E0000}"/>
    <cellStyle name="Normal 2 11 2 2 3 7" xfId="8168" xr:uid="{00000000-0005-0000-0000-0000673E0000}"/>
    <cellStyle name="Normal 2 11 2 2 3 7 2" xfId="30811" xr:uid="{00000000-0005-0000-0000-0000683E0000}"/>
    <cellStyle name="Normal 2 11 2 2 3 8" xfId="23370" xr:uid="{00000000-0005-0000-0000-0000693E0000}"/>
    <cellStyle name="Normal 2 11 2 2 4" xfId="966" xr:uid="{00000000-0005-0000-0000-00006A3E0000}"/>
    <cellStyle name="Normal 2 11 2 2 4 2" xfId="1894" xr:uid="{00000000-0005-0000-0000-00006B3E0000}"/>
    <cellStyle name="Normal 2 11 2 2 4 2 2" xfId="3744" xr:uid="{00000000-0005-0000-0000-00006C3E0000}"/>
    <cellStyle name="Normal 2 11 2 2 4 2 2 2" xfId="7465" xr:uid="{00000000-0005-0000-0000-00006D3E0000}"/>
    <cellStyle name="Normal 2 11 2 2 4 2 2 2 2" xfId="22349" xr:uid="{00000000-0005-0000-0000-00006E3E0000}"/>
    <cellStyle name="Normal 2 11 2 2 4 2 2 2 2 2" xfId="44992" xr:uid="{00000000-0005-0000-0000-00006F3E0000}"/>
    <cellStyle name="Normal 2 11 2 2 4 2 2 2 3" xfId="14909" xr:uid="{00000000-0005-0000-0000-0000703E0000}"/>
    <cellStyle name="Normal 2 11 2 2 4 2 2 2 3 2" xfId="37552" xr:uid="{00000000-0005-0000-0000-0000713E0000}"/>
    <cellStyle name="Normal 2 11 2 2 4 2 2 2 4" xfId="30111" xr:uid="{00000000-0005-0000-0000-0000723E0000}"/>
    <cellStyle name="Normal 2 11 2 2 4 2 2 3" xfId="18631" xr:uid="{00000000-0005-0000-0000-0000733E0000}"/>
    <cellStyle name="Normal 2 11 2 2 4 2 2 3 2" xfId="41274" xr:uid="{00000000-0005-0000-0000-0000743E0000}"/>
    <cellStyle name="Normal 2 11 2 2 4 2 2 4" xfId="11191" xr:uid="{00000000-0005-0000-0000-0000753E0000}"/>
    <cellStyle name="Normal 2 11 2 2 4 2 2 4 2" xfId="33834" xr:uid="{00000000-0005-0000-0000-0000763E0000}"/>
    <cellStyle name="Normal 2 11 2 2 4 2 2 5" xfId="26393" xr:uid="{00000000-0005-0000-0000-0000773E0000}"/>
    <cellStyle name="Normal 2 11 2 2 4 2 3" xfId="5618" xr:uid="{00000000-0005-0000-0000-0000783E0000}"/>
    <cellStyle name="Normal 2 11 2 2 4 2 3 2" xfId="20502" xr:uid="{00000000-0005-0000-0000-0000793E0000}"/>
    <cellStyle name="Normal 2 11 2 2 4 2 3 2 2" xfId="43145" xr:uid="{00000000-0005-0000-0000-00007A3E0000}"/>
    <cellStyle name="Normal 2 11 2 2 4 2 3 3" xfId="13062" xr:uid="{00000000-0005-0000-0000-00007B3E0000}"/>
    <cellStyle name="Normal 2 11 2 2 4 2 3 3 2" xfId="35705" xr:uid="{00000000-0005-0000-0000-00007C3E0000}"/>
    <cellStyle name="Normal 2 11 2 2 4 2 3 4" xfId="28264" xr:uid="{00000000-0005-0000-0000-00007D3E0000}"/>
    <cellStyle name="Normal 2 11 2 2 4 2 4" xfId="16784" xr:uid="{00000000-0005-0000-0000-00007E3E0000}"/>
    <cellStyle name="Normal 2 11 2 2 4 2 4 2" xfId="39427" xr:uid="{00000000-0005-0000-0000-00007F3E0000}"/>
    <cellStyle name="Normal 2 11 2 2 4 2 5" xfId="9344" xr:uid="{00000000-0005-0000-0000-0000803E0000}"/>
    <cellStyle name="Normal 2 11 2 2 4 2 5 2" xfId="31987" xr:uid="{00000000-0005-0000-0000-0000813E0000}"/>
    <cellStyle name="Normal 2 11 2 2 4 2 6" xfId="24546" xr:uid="{00000000-0005-0000-0000-0000823E0000}"/>
    <cellStyle name="Normal 2 11 2 2 4 3" xfId="2819" xr:uid="{00000000-0005-0000-0000-0000833E0000}"/>
    <cellStyle name="Normal 2 11 2 2 4 3 2" xfId="6540" xr:uid="{00000000-0005-0000-0000-0000843E0000}"/>
    <cellStyle name="Normal 2 11 2 2 4 3 2 2" xfId="21424" xr:uid="{00000000-0005-0000-0000-0000853E0000}"/>
    <cellStyle name="Normal 2 11 2 2 4 3 2 2 2" xfId="44067" xr:uid="{00000000-0005-0000-0000-0000863E0000}"/>
    <cellStyle name="Normal 2 11 2 2 4 3 2 3" xfId="13984" xr:uid="{00000000-0005-0000-0000-0000873E0000}"/>
    <cellStyle name="Normal 2 11 2 2 4 3 2 3 2" xfId="36627" xr:uid="{00000000-0005-0000-0000-0000883E0000}"/>
    <cellStyle name="Normal 2 11 2 2 4 3 2 4" xfId="29186" xr:uid="{00000000-0005-0000-0000-0000893E0000}"/>
    <cellStyle name="Normal 2 11 2 2 4 3 3" xfId="17706" xr:uid="{00000000-0005-0000-0000-00008A3E0000}"/>
    <cellStyle name="Normal 2 11 2 2 4 3 3 2" xfId="40349" xr:uid="{00000000-0005-0000-0000-00008B3E0000}"/>
    <cellStyle name="Normal 2 11 2 2 4 3 4" xfId="10266" xr:uid="{00000000-0005-0000-0000-00008C3E0000}"/>
    <cellStyle name="Normal 2 11 2 2 4 3 4 2" xfId="32909" xr:uid="{00000000-0005-0000-0000-00008D3E0000}"/>
    <cellStyle name="Normal 2 11 2 2 4 3 5" xfId="25468" xr:uid="{00000000-0005-0000-0000-00008E3E0000}"/>
    <cellStyle name="Normal 2 11 2 2 4 4" xfId="4693" xr:uid="{00000000-0005-0000-0000-00008F3E0000}"/>
    <cellStyle name="Normal 2 11 2 2 4 4 2" xfId="19577" xr:uid="{00000000-0005-0000-0000-0000903E0000}"/>
    <cellStyle name="Normal 2 11 2 2 4 4 2 2" xfId="42220" xr:uid="{00000000-0005-0000-0000-0000913E0000}"/>
    <cellStyle name="Normal 2 11 2 2 4 4 3" xfId="12137" xr:uid="{00000000-0005-0000-0000-0000923E0000}"/>
    <cellStyle name="Normal 2 11 2 2 4 4 3 2" xfId="34780" xr:uid="{00000000-0005-0000-0000-0000933E0000}"/>
    <cellStyle name="Normal 2 11 2 2 4 4 4" xfId="27339" xr:uid="{00000000-0005-0000-0000-0000943E0000}"/>
    <cellStyle name="Normal 2 11 2 2 4 5" xfId="15859" xr:uid="{00000000-0005-0000-0000-0000953E0000}"/>
    <cellStyle name="Normal 2 11 2 2 4 5 2" xfId="38502" xr:uid="{00000000-0005-0000-0000-0000963E0000}"/>
    <cellStyle name="Normal 2 11 2 2 4 6" xfId="8419" xr:uid="{00000000-0005-0000-0000-0000973E0000}"/>
    <cellStyle name="Normal 2 11 2 2 4 6 2" xfId="31062" xr:uid="{00000000-0005-0000-0000-0000983E0000}"/>
    <cellStyle name="Normal 2 11 2 2 4 7" xfId="23621" xr:uid="{00000000-0005-0000-0000-0000993E0000}"/>
    <cellStyle name="Normal 2 11 2 2 5" xfId="1432" xr:uid="{00000000-0005-0000-0000-00009A3E0000}"/>
    <cellStyle name="Normal 2 11 2 2 5 2" xfId="3282" xr:uid="{00000000-0005-0000-0000-00009B3E0000}"/>
    <cellStyle name="Normal 2 11 2 2 5 2 2" xfId="7003" xr:uid="{00000000-0005-0000-0000-00009C3E0000}"/>
    <cellStyle name="Normal 2 11 2 2 5 2 2 2" xfId="21887" xr:uid="{00000000-0005-0000-0000-00009D3E0000}"/>
    <cellStyle name="Normal 2 11 2 2 5 2 2 2 2" xfId="44530" xr:uid="{00000000-0005-0000-0000-00009E3E0000}"/>
    <cellStyle name="Normal 2 11 2 2 5 2 2 3" xfId="14447" xr:uid="{00000000-0005-0000-0000-00009F3E0000}"/>
    <cellStyle name="Normal 2 11 2 2 5 2 2 3 2" xfId="37090" xr:uid="{00000000-0005-0000-0000-0000A03E0000}"/>
    <cellStyle name="Normal 2 11 2 2 5 2 2 4" xfId="29649" xr:uid="{00000000-0005-0000-0000-0000A13E0000}"/>
    <cellStyle name="Normal 2 11 2 2 5 2 3" xfId="18169" xr:uid="{00000000-0005-0000-0000-0000A23E0000}"/>
    <cellStyle name="Normal 2 11 2 2 5 2 3 2" xfId="40812" xr:uid="{00000000-0005-0000-0000-0000A33E0000}"/>
    <cellStyle name="Normal 2 11 2 2 5 2 4" xfId="10729" xr:uid="{00000000-0005-0000-0000-0000A43E0000}"/>
    <cellStyle name="Normal 2 11 2 2 5 2 4 2" xfId="33372" xr:uid="{00000000-0005-0000-0000-0000A53E0000}"/>
    <cellStyle name="Normal 2 11 2 2 5 2 5" xfId="25931" xr:uid="{00000000-0005-0000-0000-0000A63E0000}"/>
    <cellStyle name="Normal 2 11 2 2 5 3" xfId="5156" xr:uid="{00000000-0005-0000-0000-0000A73E0000}"/>
    <cellStyle name="Normal 2 11 2 2 5 3 2" xfId="20040" xr:uid="{00000000-0005-0000-0000-0000A83E0000}"/>
    <cellStyle name="Normal 2 11 2 2 5 3 2 2" xfId="42683" xr:uid="{00000000-0005-0000-0000-0000A93E0000}"/>
    <cellStyle name="Normal 2 11 2 2 5 3 3" xfId="12600" xr:uid="{00000000-0005-0000-0000-0000AA3E0000}"/>
    <cellStyle name="Normal 2 11 2 2 5 3 3 2" xfId="35243" xr:uid="{00000000-0005-0000-0000-0000AB3E0000}"/>
    <cellStyle name="Normal 2 11 2 2 5 3 4" xfId="27802" xr:uid="{00000000-0005-0000-0000-0000AC3E0000}"/>
    <cellStyle name="Normal 2 11 2 2 5 4" xfId="16322" xr:uid="{00000000-0005-0000-0000-0000AD3E0000}"/>
    <cellStyle name="Normal 2 11 2 2 5 4 2" xfId="38965" xr:uid="{00000000-0005-0000-0000-0000AE3E0000}"/>
    <cellStyle name="Normal 2 11 2 2 5 5" xfId="8882" xr:uid="{00000000-0005-0000-0000-0000AF3E0000}"/>
    <cellStyle name="Normal 2 11 2 2 5 5 2" xfId="31525" xr:uid="{00000000-0005-0000-0000-0000B03E0000}"/>
    <cellStyle name="Normal 2 11 2 2 5 6" xfId="24084" xr:uid="{00000000-0005-0000-0000-0000B13E0000}"/>
    <cellStyle name="Normal 2 11 2 2 6" xfId="2357" xr:uid="{00000000-0005-0000-0000-0000B23E0000}"/>
    <cellStyle name="Normal 2 11 2 2 6 2" xfId="6078" xr:uid="{00000000-0005-0000-0000-0000B33E0000}"/>
    <cellStyle name="Normal 2 11 2 2 6 2 2" xfId="20962" xr:uid="{00000000-0005-0000-0000-0000B43E0000}"/>
    <cellStyle name="Normal 2 11 2 2 6 2 2 2" xfId="43605" xr:uid="{00000000-0005-0000-0000-0000B53E0000}"/>
    <cellStyle name="Normal 2 11 2 2 6 2 3" xfId="13522" xr:uid="{00000000-0005-0000-0000-0000B63E0000}"/>
    <cellStyle name="Normal 2 11 2 2 6 2 3 2" xfId="36165" xr:uid="{00000000-0005-0000-0000-0000B73E0000}"/>
    <cellStyle name="Normal 2 11 2 2 6 2 4" xfId="28724" xr:uid="{00000000-0005-0000-0000-0000B83E0000}"/>
    <cellStyle name="Normal 2 11 2 2 6 3" xfId="17244" xr:uid="{00000000-0005-0000-0000-0000B93E0000}"/>
    <cellStyle name="Normal 2 11 2 2 6 3 2" xfId="39887" xr:uid="{00000000-0005-0000-0000-0000BA3E0000}"/>
    <cellStyle name="Normal 2 11 2 2 6 4" xfId="9804" xr:uid="{00000000-0005-0000-0000-0000BB3E0000}"/>
    <cellStyle name="Normal 2 11 2 2 6 4 2" xfId="32447" xr:uid="{00000000-0005-0000-0000-0000BC3E0000}"/>
    <cellStyle name="Normal 2 11 2 2 6 5" xfId="25006" xr:uid="{00000000-0005-0000-0000-0000BD3E0000}"/>
    <cellStyle name="Normal 2 11 2 2 7" xfId="4231" xr:uid="{00000000-0005-0000-0000-0000BE3E0000}"/>
    <cellStyle name="Normal 2 11 2 2 7 2" xfId="19115" xr:uid="{00000000-0005-0000-0000-0000BF3E0000}"/>
    <cellStyle name="Normal 2 11 2 2 7 2 2" xfId="41758" xr:uid="{00000000-0005-0000-0000-0000C03E0000}"/>
    <cellStyle name="Normal 2 11 2 2 7 3" xfId="11675" xr:uid="{00000000-0005-0000-0000-0000C13E0000}"/>
    <cellStyle name="Normal 2 11 2 2 7 3 2" xfId="34318" xr:uid="{00000000-0005-0000-0000-0000C23E0000}"/>
    <cellStyle name="Normal 2 11 2 2 7 4" xfId="26877" xr:uid="{00000000-0005-0000-0000-0000C33E0000}"/>
    <cellStyle name="Normal 2 11 2 2 8" xfId="15397" xr:uid="{00000000-0005-0000-0000-0000C43E0000}"/>
    <cellStyle name="Normal 2 11 2 2 8 2" xfId="38040" xr:uid="{00000000-0005-0000-0000-0000C53E0000}"/>
    <cellStyle name="Normal 2 11 2 2 9" xfId="7957" xr:uid="{00000000-0005-0000-0000-0000C63E0000}"/>
    <cellStyle name="Normal 2 11 2 2 9 2" xfId="30600" xr:uid="{00000000-0005-0000-0000-0000C73E0000}"/>
    <cellStyle name="Normal 2 11 2 3" xfId="553" xr:uid="{00000000-0005-0000-0000-0000C83E0000}"/>
    <cellStyle name="Normal 2 11 2 3 2" xfId="765" xr:uid="{00000000-0005-0000-0000-0000C93E0000}"/>
    <cellStyle name="Normal 2 11 2 3 2 2" xfId="1230" xr:uid="{00000000-0005-0000-0000-0000CA3E0000}"/>
    <cellStyle name="Normal 2 11 2 3 2 2 2" xfId="2158" xr:uid="{00000000-0005-0000-0000-0000CB3E0000}"/>
    <cellStyle name="Normal 2 11 2 3 2 2 2 2" xfId="4008" xr:uid="{00000000-0005-0000-0000-0000CC3E0000}"/>
    <cellStyle name="Normal 2 11 2 3 2 2 2 2 2" xfId="7729" xr:uid="{00000000-0005-0000-0000-0000CD3E0000}"/>
    <cellStyle name="Normal 2 11 2 3 2 2 2 2 2 2" xfId="22613" xr:uid="{00000000-0005-0000-0000-0000CE3E0000}"/>
    <cellStyle name="Normal 2 11 2 3 2 2 2 2 2 2 2" xfId="45256" xr:uid="{00000000-0005-0000-0000-0000CF3E0000}"/>
    <cellStyle name="Normal 2 11 2 3 2 2 2 2 2 3" xfId="15173" xr:uid="{00000000-0005-0000-0000-0000D03E0000}"/>
    <cellStyle name="Normal 2 11 2 3 2 2 2 2 2 3 2" xfId="37816" xr:uid="{00000000-0005-0000-0000-0000D13E0000}"/>
    <cellStyle name="Normal 2 11 2 3 2 2 2 2 2 4" xfId="30375" xr:uid="{00000000-0005-0000-0000-0000D23E0000}"/>
    <cellStyle name="Normal 2 11 2 3 2 2 2 2 3" xfId="18895" xr:uid="{00000000-0005-0000-0000-0000D33E0000}"/>
    <cellStyle name="Normal 2 11 2 3 2 2 2 2 3 2" xfId="41538" xr:uid="{00000000-0005-0000-0000-0000D43E0000}"/>
    <cellStyle name="Normal 2 11 2 3 2 2 2 2 4" xfId="11455" xr:uid="{00000000-0005-0000-0000-0000D53E0000}"/>
    <cellStyle name="Normal 2 11 2 3 2 2 2 2 4 2" xfId="34098" xr:uid="{00000000-0005-0000-0000-0000D63E0000}"/>
    <cellStyle name="Normal 2 11 2 3 2 2 2 2 5" xfId="26657" xr:uid="{00000000-0005-0000-0000-0000D73E0000}"/>
    <cellStyle name="Normal 2 11 2 3 2 2 2 3" xfId="5882" xr:uid="{00000000-0005-0000-0000-0000D83E0000}"/>
    <cellStyle name="Normal 2 11 2 3 2 2 2 3 2" xfId="20766" xr:uid="{00000000-0005-0000-0000-0000D93E0000}"/>
    <cellStyle name="Normal 2 11 2 3 2 2 2 3 2 2" xfId="43409" xr:uid="{00000000-0005-0000-0000-0000DA3E0000}"/>
    <cellStyle name="Normal 2 11 2 3 2 2 2 3 3" xfId="13326" xr:uid="{00000000-0005-0000-0000-0000DB3E0000}"/>
    <cellStyle name="Normal 2 11 2 3 2 2 2 3 3 2" xfId="35969" xr:uid="{00000000-0005-0000-0000-0000DC3E0000}"/>
    <cellStyle name="Normal 2 11 2 3 2 2 2 3 4" xfId="28528" xr:uid="{00000000-0005-0000-0000-0000DD3E0000}"/>
    <cellStyle name="Normal 2 11 2 3 2 2 2 4" xfId="17048" xr:uid="{00000000-0005-0000-0000-0000DE3E0000}"/>
    <cellStyle name="Normal 2 11 2 3 2 2 2 4 2" xfId="39691" xr:uid="{00000000-0005-0000-0000-0000DF3E0000}"/>
    <cellStyle name="Normal 2 11 2 3 2 2 2 5" xfId="9608" xr:uid="{00000000-0005-0000-0000-0000E03E0000}"/>
    <cellStyle name="Normal 2 11 2 3 2 2 2 5 2" xfId="32251" xr:uid="{00000000-0005-0000-0000-0000E13E0000}"/>
    <cellStyle name="Normal 2 11 2 3 2 2 2 6" xfId="24810" xr:uid="{00000000-0005-0000-0000-0000E23E0000}"/>
    <cellStyle name="Normal 2 11 2 3 2 2 3" xfId="3083" xr:uid="{00000000-0005-0000-0000-0000E33E0000}"/>
    <cellStyle name="Normal 2 11 2 3 2 2 3 2" xfId="6804" xr:uid="{00000000-0005-0000-0000-0000E43E0000}"/>
    <cellStyle name="Normal 2 11 2 3 2 2 3 2 2" xfId="21688" xr:uid="{00000000-0005-0000-0000-0000E53E0000}"/>
    <cellStyle name="Normal 2 11 2 3 2 2 3 2 2 2" xfId="44331" xr:uid="{00000000-0005-0000-0000-0000E63E0000}"/>
    <cellStyle name="Normal 2 11 2 3 2 2 3 2 3" xfId="14248" xr:uid="{00000000-0005-0000-0000-0000E73E0000}"/>
    <cellStyle name="Normal 2 11 2 3 2 2 3 2 3 2" xfId="36891" xr:uid="{00000000-0005-0000-0000-0000E83E0000}"/>
    <cellStyle name="Normal 2 11 2 3 2 2 3 2 4" xfId="29450" xr:uid="{00000000-0005-0000-0000-0000E93E0000}"/>
    <cellStyle name="Normal 2 11 2 3 2 2 3 3" xfId="17970" xr:uid="{00000000-0005-0000-0000-0000EA3E0000}"/>
    <cellStyle name="Normal 2 11 2 3 2 2 3 3 2" xfId="40613" xr:uid="{00000000-0005-0000-0000-0000EB3E0000}"/>
    <cellStyle name="Normal 2 11 2 3 2 2 3 4" xfId="10530" xr:uid="{00000000-0005-0000-0000-0000EC3E0000}"/>
    <cellStyle name="Normal 2 11 2 3 2 2 3 4 2" xfId="33173" xr:uid="{00000000-0005-0000-0000-0000ED3E0000}"/>
    <cellStyle name="Normal 2 11 2 3 2 2 3 5" xfId="25732" xr:uid="{00000000-0005-0000-0000-0000EE3E0000}"/>
    <cellStyle name="Normal 2 11 2 3 2 2 4" xfId="4957" xr:uid="{00000000-0005-0000-0000-0000EF3E0000}"/>
    <cellStyle name="Normal 2 11 2 3 2 2 4 2" xfId="19841" xr:uid="{00000000-0005-0000-0000-0000F03E0000}"/>
    <cellStyle name="Normal 2 11 2 3 2 2 4 2 2" xfId="42484" xr:uid="{00000000-0005-0000-0000-0000F13E0000}"/>
    <cellStyle name="Normal 2 11 2 3 2 2 4 3" xfId="12401" xr:uid="{00000000-0005-0000-0000-0000F23E0000}"/>
    <cellStyle name="Normal 2 11 2 3 2 2 4 3 2" xfId="35044" xr:uid="{00000000-0005-0000-0000-0000F33E0000}"/>
    <cellStyle name="Normal 2 11 2 3 2 2 4 4" xfId="27603" xr:uid="{00000000-0005-0000-0000-0000F43E0000}"/>
    <cellStyle name="Normal 2 11 2 3 2 2 5" xfId="16123" xr:uid="{00000000-0005-0000-0000-0000F53E0000}"/>
    <cellStyle name="Normal 2 11 2 3 2 2 5 2" xfId="38766" xr:uid="{00000000-0005-0000-0000-0000F63E0000}"/>
    <cellStyle name="Normal 2 11 2 3 2 2 6" xfId="8683" xr:uid="{00000000-0005-0000-0000-0000F73E0000}"/>
    <cellStyle name="Normal 2 11 2 3 2 2 6 2" xfId="31326" xr:uid="{00000000-0005-0000-0000-0000F83E0000}"/>
    <cellStyle name="Normal 2 11 2 3 2 2 7" xfId="23885" xr:uid="{00000000-0005-0000-0000-0000F93E0000}"/>
    <cellStyle name="Normal 2 11 2 3 2 3" xfId="1696" xr:uid="{00000000-0005-0000-0000-0000FA3E0000}"/>
    <cellStyle name="Normal 2 11 2 3 2 3 2" xfId="3546" xr:uid="{00000000-0005-0000-0000-0000FB3E0000}"/>
    <cellStyle name="Normal 2 11 2 3 2 3 2 2" xfId="7267" xr:uid="{00000000-0005-0000-0000-0000FC3E0000}"/>
    <cellStyle name="Normal 2 11 2 3 2 3 2 2 2" xfId="22151" xr:uid="{00000000-0005-0000-0000-0000FD3E0000}"/>
    <cellStyle name="Normal 2 11 2 3 2 3 2 2 2 2" xfId="44794" xr:uid="{00000000-0005-0000-0000-0000FE3E0000}"/>
    <cellStyle name="Normal 2 11 2 3 2 3 2 2 3" xfId="14711" xr:uid="{00000000-0005-0000-0000-0000FF3E0000}"/>
    <cellStyle name="Normal 2 11 2 3 2 3 2 2 3 2" xfId="37354" xr:uid="{00000000-0005-0000-0000-0000003F0000}"/>
    <cellStyle name="Normal 2 11 2 3 2 3 2 2 4" xfId="29913" xr:uid="{00000000-0005-0000-0000-0000013F0000}"/>
    <cellStyle name="Normal 2 11 2 3 2 3 2 3" xfId="18433" xr:uid="{00000000-0005-0000-0000-0000023F0000}"/>
    <cellStyle name="Normal 2 11 2 3 2 3 2 3 2" xfId="41076" xr:uid="{00000000-0005-0000-0000-0000033F0000}"/>
    <cellStyle name="Normal 2 11 2 3 2 3 2 4" xfId="10993" xr:uid="{00000000-0005-0000-0000-0000043F0000}"/>
    <cellStyle name="Normal 2 11 2 3 2 3 2 4 2" xfId="33636" xr:uid="{00000000-0005-0000-0000-0000053F0000}"/>
    <cellStyle name="Normal 2 11 2 3 2 3 2 5" xfId="26195" xr:uid="{00000000-0005-0000-0000-0000063F0000}"/>
    <cellStyle name="Normal 2 11 2 3 2 3 3" xfId="5420" xr:uid="{00000000-0005-0000-0000-0000073F0000}"/>
    <cellStyle name="Normal 2 11 2 3 2 3 3 2" xfId="20304" xr:uid="{00000000-0005-0000-0000-0000083F0000}"/>
    <cellStyle name="Normal 2 11 2 3 2 3 3 2 2" xfId="42947" xr:uid="{00000000-0005-0000-0000-0000093F0000}"/>
    <cellStyle name="Normal 2 11 2 3 2 3 3 3" xfId="12864" xr:uid="{00000000-0005-0000-0000-00000A3F0000}"/>
    <cellStyle name="Normal 2 11 2 3 2 3 3 3 2" xfId="35507" xr:uid="{00000000-0005-0000-0000-00000B3F0000}"/>
    <cellStyle name="Normal 2 11 2 3 2 3 3 4" xfId="28066" xr:uid="{00000000-0005-0000-0000-00000C3F0000}"/>
    <cellStyle name="Normal 2 11 2 3 2 3 4" xfId="16586" xr:uid="{00000000-0005-0000-0000-00000D3F0000}"/>
    <cellStyle name="Normal 2 11 2 3 2 3 4 2" xfId="39229" xr:uid="{00000000-0005-0000-0000-00000E3F0000}"/>
    <cellStyle name="Normal 2 11 2 3 2 3 5" xfId="9146" xr:uid="{00000000-0005-0000-0000-00000F3F0000}"/>
    <cellStyle name="Normal 2 11 2 3 2 3 5 2" xfId="31789" xr:uid="{00000000-0005-0000-0000-0000103F0000}"/>
    <cellStyle name="Normal 2 11 2 3 2 3 6" xfId="24348" xr:uid="{00000000-0005-0000-0000-0000113F0000}"/>
    <cellStyle name="Normal 2 11 2 3 2 4" xfId="2621" xr:uid="{00000000-0005-0000-0000-0000123F0000}"/>
    <cellStyle name="Normal 2 11 2 3 2 4 2" xfId="6342" xr:uid="{00000000-0005-0000-0000-0000133F0000}"/>
    <cellStyle name="Normal 2 11 2 3 2 4 2 2" xfId="21226" xr:uid="{00000000-0005-0000-0000-0000143F0000}"/>
    <cellStyle name="Normal 2 11 2 3 2 4 2 2 2" xfId="43869" xr:uid="{00000000-0005-0000-0000-0000153F0000}"/>
    <cellStyle name="Normal 2 11 2 3 2 4 2 3" xfId="13786" xr:uid="{00000000-0005-0000-0000-0000163F0000}"/>
    <cellStyle name="Normal 2 11 2 3 2 4 2 3 2" xfId="36429" xr:uid="{00000000-0005-0000-0000-0000173F0000}"/>
    <cellStyle name="Normal 2 11 2 3 2 4 2 4" xfId="28988" xr:uid="{00000000-0005-0000-0000-0000183F0000}"/>
    <cellStyle name="Normal 2 11 2 3 2 4 3" xfId="17508" xr:uid="{00000000-0005-0000-0000-0000193F0000}"/>
    <cellStyle name="Normal 2 11 2 3 2 4 3 2" xfId="40151" xr:uid="{00000000-0005-0000-0000-00001A3F0000}"/>
    <cellStyle name="Normal 2 11 2 3 2 4 4" xfId="10068" xr:uid="{00000000-0005-0000-0000-00001B3F0000}"/>
    <cellStyle name="Normal 2 11 2 3 2 4 4 2" xfId="32711" xr:uid="{00000000-0005-0000-0000-00001C3F0000}"/>
    <cellStyle name="Normal 2 11 2 3 2 4 5" xfId="25270" xr:uid="{00000000-0005-0000-0000-00001D3F0000}"/>
    <cellStyle name="Normal 2 11 2 3 2 5" xfId="4495" xr:uid="{00000000-0005-0000-0000-00001E3F0000}"/>
    <cellStyle name="Normal 2 11 2 3 2 5 2" xfId="19379" xr:uid="{00000000-0005-0000-0000-00001F3F0000}"/>
    <cellStyle name="Normal 2 11 2 3 2 5 2 2" xfId="42022" xr:uid="{00000000-0005-0000-0000-0000203F0000}"/>
    <cellStyle name="Normal 2 11 2 3 2 5 3" xfId="11939" xr:uid="{00000000-0005-0000-0000-0000213F0000}"/>
    <cellStyle name="Normal 2 11 2 3 2 5 3 2" xfId="34582" xr:uid="{00000000-0005-0000-0000-0000223F0000}"/>
    <cellStyle name="Normal 2 11 2 3 2 5 4" xfId="27141" xr:uid="{00000000-0005-0000-0000-0000233F0000}"/>
    <cellStyle name="Normal 2 11 2 3 2 6" xfId="15661" xr:uid="{00000000-0005-0000-0000-0000243F0000}"/>
    <cellStyle name="Normal 2 11 2 3 2 6 2" xfId="38304" xr:uid="{00000000-0005-0000-0000-0000253F0000}"/>
    <cellStyle name="Normal 2 11 2 3 2 7" xfId="8221" xr:uid="{00000000-0005-0000-0000-0000263F0000}"/>
    <cellStyle name="Normal 2 11 2 3 2 7 2" xfId="30864" xr:uid="{00000000-0005-0000-0000-0000273F0000}"/>
    <cellStyle name="Normal 2 11 2 3 2 8" xfId="23423" xr:uid="{00000000-0005-0000-0000-0000283F0000}"/>
    <cellStyle name="Normal 2 11 2 3 3" xfId="1019" xr:uid="{00000000-0005-0000-0000-0000293F0000}"/>
    <cellStyle name="Normal 2 11 2 3 3 2" xfId="1947" xr:uid="{00000000-0005-0000-0000-00002A3F0000}"/>
    <cellStyle name="Normal 2 11 2 3 3 2 2" xfId="3797" xr:uid="{00000000-0005-0000-0000-00002B3F0000}"/>
    <cellStyle name="Normal 2 11 2 3 3 2 2 2" xfId="7518" xr:uid="{00000000-0005-0000-0000-00002C3F0000}"/>
    <cellStyle name="Normal 2 11 2 3 3 2 2 2 2" xfId="22402" xr:uid="{00000000-0005-0000-0000-00002D3F0000}"/>
    <cellStyle name="Normal 2 11 2 3 3 2 2 2 2 2" xfId="45045" xr:uid="{00000000-0005-0000-0000-00002E3F0000}"/>
    <cellStyle name="Normal 2 11 2 3 3 2 2 2 3" xfId="14962" xr:uid="{00000000-0005-0000-0000-00002F3F0000}"/>
    <cellStyle name="Normal 2 11 2 3 3 2 2 2 3 2" xfId="37605" xr:uid="{00000000-0005-0000-0000-0000303F0000}"/>
    <cellStyle name="Normal 2 11 2 3 3 2 2 2 4" xfId="30164" xr:uid="{00000000-0005-0000-0000-0000313F0000}"/>
    <cellStyle name="Normal 2 11 2 3 3 2 2 3" xfId="18684" xr:uid="{00000000-0005-0000-0000-0000323F0000}"/>
    <cellStyle name="Normal 2 11 2 3 3 2 2 3 2" xfId="41327" xr:uid="{00000000-0005-0000-0000-0000333F0000}"/>
    <cellStyle name="Normal 2 11 2 3 3 2 2 4" xfId="11244" xr:uid="{00000000-0005-0000-0000-0000343F0000}"/>
    <cellStyle name="Normal 2 11 2 3 3 2 2 4 2" xfId="33887" xr:uid="{00000000-0005-0000-0000-0000353F0000}"/>
    <cellStyle name="Normal 2 11 2 3 3 2 2 5" xfId="26446" xr:uid="{00000000-0005-0000-0000-0000363F0000}"/>
    <cellStyle name="Normal 2 11 2 3 3 2 3" xfId="5671" xr:uid="{00000000-0005-0000-0000-0000373F0000}"/>
    <cellStyle name="Normal 2 11 2 3 3 2 3 2" xfId="20555" xr:uid="{00000000-0005-0000-0000-0000383F0000}"/>
    <cellStyle name="Normal 2 11 2 3 3 2 3 2 2" xfId="43198" xr:uid="{00000000-0005-0000-0000-0000393F0000}"/>
    <cellStyle name="Normal 2 11 2 3 3 2 3 3" xfId="13115" xr:uid="{00000000-0005-0000-0000-00003A3F0000}"/>
    <cellStyle name="Normal 2 11 2 3 3 2 3 3 2" xfId="35758" xr:uid="{00000000-0005-0000-0000-00003B3F0000}"/>
    <cellStyle name="Normal 2 11 2 3 3 2 3 4" xfId="28317" xr:uid="{00000000-0005-0000-0000-00003C3F0000}"/>
    <cellStyle name="Normal 2 11 2 3 3 2 4" xfId="16837" xr:uid="{00000000-0005-0000-0000-00003D3F0000}"/>
    <cellStyle name="Normal 2 11 2 3 3 2 4 2" xfId="39480" xr:uid="{00000000-0005-0000-0000-00003E3F0000}"/>
    <cellStyle name="Normal 2 11 2 3 3 2 5" xfId="9397" xr:uid="{00000000-0005-0000-0000-00003F3F0000}"/>
    <cellStyle name="Normal 2 11 2 3 3 2 5 2" xfId="32040" xr:uid="{00000000-0005-0000-0000-0000403F0000}"/>
    <cellStyle name="Normal 2 11 2 3 3 2 6" xfId="24599" xr:uid="{00000000-0005-0000-0000-0000413F0000}"/>
    <cellStyle name="Normal 2 11 2 3 3 3" xfId="2872" xr:uid="{00000000-0005-0000-0000-0000423F0000}"/>
    <cellStyle name="Normal 2 11 2 3 3 3 2" xfId="6593" xr:uid="{00000000-0005-0000-0000-0000433F0000}"/>
    <cellStyle name="Normal 2 11 2 3 3 3 2 2" xfId="21477" xr:uid="{00000000-0005-0000-0000-0000443F0000}"/>
    <cellStyle name="Normal 2 11 2 3 3 3 2 2 2" xfId="44120" xr:uid="{00000000-0005-0000-0000-0000453F0000}"/>
    <cellStyle name="Normal 2 11 2 3 3 3 2 3" xfId="14037" xr:uid="{00000000-0005-0000-0000-0000463F0000}"/>
    <cellStyle name="Normal 2 11 2 3 3 3 2 3 2" xfId="36680" xr:uid="{00000000-0005-0000-0000-0000473F0000}"/>
    <cellStyle name="Normal 2 11 2 3 3 3 2 4" xfId="29239" xr:uid="{00000000-0005-0000-0000-0000483F0000}"/>
    <cellStyle name="Normal 2 11 2 3 3 3 3" xfId="17759" xr:uid="{00000000-0005-0000-0000-0000493F0000}"/>
    <cellStyle name="Normal 2 11 2 3 3 3 3 2" xfId="40402" xr:uid="{00000000-0005-0000-0000-00004A3F0000}"/>
    <cellStyle name="Normal 2 11 2 3 3 3 4" xfId="10319" xr:uid="{00000000-0005-0000-0000-00004B3F0000}"/>
    <cellStyle name="Normal 2 11 2 3 3 3 4 2" xfId="32962" xr:uid="{00000000-0005-0000-0000-00004C3F0000}"/>
    <cellStyle name="Normal 2 11 2 3 3 3 5" xfId="25521" xr:uid="{00000000-0005-0000-0000-00004D3F0000}"/>
    <cellStyle name="Normal 2 11 2 3 3 4" xfId="4746" xr:uid="{00000000-0005-0000-0000-00004E3F0000}"/>
    <cellStyle name="Normal 2 11 2 3 3 4 2" xfId="19630" xr:uid="{00000000-0005-0000-0000-00004F3F0000}"/>
    <cellStyle name="Normal 2 11 2 3 3 4 2 2" xfId="42273" xr:uid="{00000000-0005-0000-0000-0000503F0000}"/>
    <cellStyle name="Normal 2 11 2 3 3 4 3" xfId="12190" xr:uid="{00000000-0005-0000-0000-0000513F0000}"/>
    <cellStyle name="Normal 2 11 2 3 3 4 3 2" xfId="34833" xr:uid="{00000000-0005-0000-0000-0000523F0000}"/>
    <cellStyle name="Normal 2 11 2 3 3 4 4" xfId="27392" xr:uid="{00000000-0005-0000-0000-0000533F0000}"/>
    <cellStyle name="Normal 2 11 2 3 3 5" xfId="15912" xr:uid="{00000000-0005-0000-0000-0000543F0000}"/>
    <cellStyle name="Normal 2 11 2 3 3 5 2" xfId="38555" xr:uid="{00000000-0005-0000-0000-0000553F0000}"/>
    <cellStyle name="Normal 2 11 2 3 3 6" xfId="8472" xr:uid="{00000000-0005-0000-0000-0000563F0000}"/>
    <cellStyle name="Normal 2 11 2 3 3 6 2" xfId="31115" xr:uid="{00000000-0005-0000-0000-0000573F0000}"/>
    <cellStyle name="Normal 2 11 2 3 3 7" xfId="23674" xr:uid="{00000000-0005-0000-0000-0000583F0000}"/>
    <cellStyle name="Normal 2 11 2 3 4" xfId="1485" xr:uid="{00000000-0005-0000-0000-0000593F0000}"/>
    <cellStyle name="Normal 2 11 2 3 4 2" xfId="3335" xr:uid="{00000000-0005-0000-0000-00005A3F0000}"/>
    <cellStyle name="Normal 2 11 2 3 4 2 2" xfId="7056" xr:uid="{00000000-0005-0000-0000-00005B3F0000}"/>
    <cellStyle name="Normal 2 11 2 3 4 2 2 2" xfId="21940" xr:uid="{00000000-0005-0000-0000-00005C3F0000}"/>
    <cellStyle name="Normal 2 11 2 3 4 2 2 2 2" xfId="44583" xr:uid="{00000000-0005-0000-0000-00005D3F0000}"/>
    <cellStyle name="Normal 2 11 2 3 4 2 2 3" xfId="14500" xr:uid="{00000000-0005-0000-0000-00005E3F0000}"/>
    <cellStyle name="Normal 2 11 2 3 4 2 2 3 2" xfId="37143" xr:uid="{00000000-0005-0000-0000-00005F3F0000}"/>
    <cellStyle name="Normal 2 11 2 3 4 2 2 4" xfId="29702" xr:uid="{00000000-0005-0000-0000-0000603F0000}"/>
    <cellStyle name="Normal 2 11 2 3 4 2 3" xfId="18222" xr:uid="{00000000-0005-0000-0000-0000613F0000}"/>
    <cellStyle name="Normal 2 11 2 3 4 2 3 2" xfId="40865" xr:uid="{00000000-0005-0000-0000-0000623F0000}"/>
    <cellStyle name="Normal 2 11 2 3 4 2 4" xfId="10782" xr:uid="{00000000-0005-0000-0000-0000633F0000}"/>
    <cellStyle name="Normal 2 11 2 3 4 2 4 2" xfId="33425" xr:uid="{00000000-0005-0000-0000-0000643F0000}"/>
    <cellStyle name="Normal 2 11 2 3 4 2 5" xfId="25984" xr:uid="{00000000-0005-0000-0000-0000653F0000}"/>
    <cellStyle name="Normal 2 11 2 3 4 3" xfId="5209" xr:uid="{00000000-0005-0000-0000-0000663F0000}"/>
    <cellStyle name="Normal 2 11 2 3 4 3 2" xfId="20093" xr:uid="{00000000-0005-0000-0000-0000673F0000}"/>
    <cellStyle name="Normal 2 11 2 3 4 3 2 2" xfId="42736" xr:uid="{00000000-0005-0000-0000-0000683F0000}"/>
    <cellStyle name="Normal 2 11 2 3 4 3 3" xfId="12653" xr:uid="{00000000-0005-0000-0000-0000693F0000}"/>
    <cellStyle name="Normal 2 11 2 3 4 3 3 2" xfId="35296" xr:uid="{00000000-0005-0000-0000-00006A3F0000}"/>
    <cellStyle name="Normal 2 11 2 3 4 3 4" xfId="27855" xr:uid="{00000000-0005-0000-0000-00006B3F0000}"/>
    <cellStyle name="Normal 2 11 2 3 4 4" xfId="16375" xr:uid="{00000000-0005-0000-0000-00006C3F0000}"/>
    <cellStyle name="Normal 2 11 2 3 4 4 2" xfId="39018" xr:uid="{00000000-0005-0000-0000-00006D3F0000}"/>
    <cellStyle name="Normal 2 11 2 3 4 5" xfId="8935" xr:uid="{00000000-0005-0000-0000-00006E3F0000}"/>
    <cellStyle name="Normal 2 11 2 3 4 5 2" xfId="31578" xr:uid="{00000000-0005-0000-0000-00006F3F0000}"/>
    <cellStyle name="Normal 2 11 2 3 4 6" xfId="24137" xr:uid="{00000000-0005-0000-0000-0000703F0000}"/>
    <cellStyle name="Normal 2 11 2 3 5" xfId="2410" xr:uid="{00000000-0005-0000-0000-0000713F0000}"/>
    <cellStyle name="Normal 2 11 2 3 5 2" xfId="6131" xr:uid="{00000000-0005-0000-0000-0000723F0000}"/>
    <cellStyle name="Normal 2 11 2 3 5 2 2" xfId="21015" xr:uid="{00000000-0005-0000-0000-0000733F0000}"/>
    <cellStyle name="Normal 2 11 2 3 5 2 2 2" xfId="43658" xr:uid="{00000000-0005-0000-0000-0000743F0000}"/>
    <cellStyle name="Normal 2 11 2 3 5 2 3" xfId="13575" xr:uid="{00000000-0005-0000-0000-0000753F0000}"/>
    <cellStyle name="Normal 2 11 2 3 5 2 3 2" xfId="36218" xr:uid="{00000000-0005-0000-0000-0000763F0000}"/>
    <cellStyle name="Normal 2 11 2 3 5 2 4" xfId="28777" xr:uid="{00000000-0005-0000-0000-0000773F0000}"/>
    <cellStyle name="Normal 2 11 2 3 5 3" xfId="17297" xr:uid="{00000000-0005-0000-0000-0000783F0000}"/>
    <cellStyle name="Normal 2 11 2 3 5 3 2" xfId="39940" xr:uid="{00000000-0005-0000-0000-0000793F0000}"/>
    <cellStyle name="Normal 2 11 2 3 5 4" xfId="9857" xr:uid="{00000000-0005-0000-0000-00007A3F0000}"/>
    <cellStyle name="Normal 2 11 2 3 5 4 2" xfId="32500" xr:uid="{00000000-0005-0000-0000-00007B3F0000}"/>
    <cellStyle name="Normal 2 11 2 3 5 5" xfId="25059" xr:uid="{00000000-0005-0000-0000-00007C3F0000}"/>
    <cellStyle name="Normal 2 11 2 3 6" xfId="4284" xr:uid="{00000000-0005-0000-0000-00007D3F0000}"/>
    <cellStyle name="Normal 2 11 2 3 6 2" xfId="19168" xr:uid="{00000000-0005-0000-0000-00007E3F0000}"/>
    <cellStyle name="Normal 2 11 2 3 6 2 2" xfId="41811" xr:uid="{00000000-0005-0000-0000-00007F3F0000}"/>
    <cellStyle name="Normal 2 11 2 3 6 3" xfId="11728" xr:uid="{00000000-0005-0000-0000-0000803F0000}"/>
    <cellStyle name="Normal 2 11 2 3 6 3 2" xfId="34371" xr:uid="{00000000-0005-0000-0000-0000813F0000}"/>
    <cellStyle name="Normal 2 11 2 3 6 4" xfId="26930" xr:uid="{00000000-0005-0000-0000-0000823F0000}"/>
    <cellStyle name="Normal 2 11 2 3 7" xfId="15450" xr:uid="{00000000-0005-0000-0000-0000833F0000}"/>
    <cellStyle name="Normal 2 11 2 3 7 2" xfId="38093" xr:uid="{00000000-0005-0000-0000-0000843F0000}"/>
    <cellStyle name="Normal 2 11 2 3 8" xfId="8010" xr:uid="{00000000-0005-0000-0000-0000853F0000}"/>
    <cellStyle name="Normal 2 11 2 3 8 2" xfId="30653" xr:uid="{00000000-0005-0000-0000-0000863F0000}"/>
    <cellStyle name="Normal 2 11 2 3 9" xfId="23213" xr:uid="{00000000-0005-0000-0000-0000873F0000}"/>
    <cellStyle name="Normal 2 11 2 4" xfId="660" xr:uid="{00000000-0005-0000-0000-0000883F0000}"/>
    <cellStyle name="Normal 2 11 2 4 2" xfId="1125" xr:uid="{00000000-0005-0000-0000-0000893F0000}"/>
    <cellStyle name="Normal 2 11 2 4 2 2" xfId="2053" xr:uid="{00000000-0005-0000-0000-00008A3F0000}"/>
    <cellStyle name="Normal 2 11 2 4 2 2 2" xfId="3903" xr:uid="{00000000-0005-0000-0000-00008B3F0000}"/>
    <cellStyle name="Normal 2 11 2 4 2 2 2 2" xfId="7624" xr:uid="{00000000-0005-0000-0000-00008C3F0000}"/>
    <cellStyle name="Normal 2 11 2 4 2 2 2 2 2" xfId="22508" xr:uid="{00000000-0005-0000-0000-00008D3F0000}"/>
    <cellStyle name="Normal 2 11 2 4 2 2 2 2 2 2" xfId="45151" xr:uid="{00000000-0005-0000-0000-00008E3F0000}"/>
    <cellStyle name="Normal 2 11 2 4 2 2 2 2 3" xfId="15068" xr:uid="{00000000-0005-0000-0000-00008F3F0000}"/>
    <cellStyle name="Normal 2 11 2 4 2 2 2 2 3 2" xfId="37711" xr:uid="{00000000-0005-0000-0000-0000903F0000}"/>
    <cellStyle name="Normal 2 11 2 4 2 2 2 2 4" xfId="30270" xr:uid="{00000000-0005-0000-0000-0000913F0000}"/>
    <cellStyle name="Normal 2 11 2 4 2 2 2 3" xfId="18790" xr:uid="{00000000-0005-0000-0000-0000923F0000}"/>
    <cellStyle name="Normal 2 11 2 4 2 2 2 3 2" xfId="41433" xr:uid="{00000000-0005-0000-0000-0000933F0000}"/>
    <cellStyle name="Normal 2 11 2 4 2 2 2 4" xfId="11350" xr:uid="{00000000-0005-0000-0000-0000943F0000}"/>
    <cellStyle name="Normal 2 11 2 4 2 2 2 4 2" xfId="33993" xr:uid="{00000000-0005-0000-0000-0000953F0000}"/>
    <cellStyle name="Normal 2 11 2 4 2 2 2 5" xfId="26552" xr:uid="{00000000-0005-0000-0000-0000963F0000}"/>
    <cellStyle name="Normal 2 11 2 4 2 2 3" xfId="5777" xr:uid="{00000000-0005-0000-0000-0000973F0000}"/>
    <cellStyle name="Normal 2 11 2 4 2 2 3 2" xfId="20661" xr:uid="{00000000-0005-0000-0000-0000983F0000}"/>
    <cellStyle name="Normal 2 11 2 4 2 2 3 2 2" xfId="43304" xr:uid="{00000000-0005-0000-0000-0000993F0000}"/>
    <cellStyle name="Normal 2 11 2 4 2 2 3 3" xfId="13221" xr:uid="{00000000-0005-0000-0000-00009A3F0000}"/>
    <cellStyle name="Normal 2 11 2 4 2 2 3 3 2" xfId="35864" xr:uid="{00000000-0005-0000-0000-00009B3F0000}"/>
    <cellStyle name="Normal 2 11 2 4 2 2 3 4" xfId="28423" xr:uid="{00000000-0005-0000-0000-00009C3F0000}"/>
    <cellStyle name="Normal 2 11 2 4 2 2 4" xfId="16943" xr:uid="{00000000-0005-0000-0000-00009D3F0000}"/>
    <cellStyle name="Normal 2 11 2 4 2 2 4 2" xfId="39586" xr:uid="{00000000-0005-0000-0000-00009E3F0000}"/>
    <cellStyle name="Normal 2 11 2 4 2 2 5" xfId="9503" xr:uid="{00000000-0005-0000-0000-00009F3F0000}"/>
    <cellStyle name="Normal 2 11 2 4 2 2 5 2" xfId="32146" xr:uid="{00000000-0005-0000-0000-0000A03F0000}"/>
    <cellStyle name="Normal 2 11 2 4 2 2 6" xfId="24705" xr:uid="{00000000-0005-0000-0000-0000A13F0000}"/>
    <cellStyle name="Normal 2 11 2 4 2 3" xfId="2978" xr:uid="{00000000-0005-0000-0000-0000A23F0000}"/>
    <cellStyle name="Normal 2 11 2 4 2 3 2" xfId="6699" xr:uid="{00000000-0005-0000-0000-0000A33F0000}"/>
    <cellStyle name="Normal 2 11 2 4 2 3 2 2" xfId="21583" xr:uid="{00000000-0005-0000-0000-0000A43F0000}"/>
    <cellStyle name="Normal 2 11 2 4 2 3 2 2 2" xfId="44226" xr:uid="{00000000-0005-0000-0000-0000A53F0000}"/>
    <cellStyle name="Normal 2 11 2 4 2 3 2 3" xfId="14143" xr:uid="{00000000-0005-0000-0000-0000A63F0000}"/>
    <cellStyle name="Normal 2 11 2 4 2 3 2 3 2" xfId="36786" xr:uid="{00000000-0005-0000-0000-0000A73F0000}"/>
    <cellStyle name="Normal 2 11 2 4 2 3 2 4" xfId="29345" xr:uid="{00000000-0005-0000-0000-0000A83F0000}"/>
    <cellStyle name="Normal 2 11 2 4 2 3 3" xfId="17865" xr:uid="{00000000-0005-0000-0000-0000A93F0000}"/>
    <cellStyle name="Normal 2 11 2 4 2 3 3 2" xfId="40508" xr:uid="{00000000-0005-0000-0000-0000AA3F0000}"/>
    <cellStyle name="Normal 2 11 2 4 2 3 4" xfId="10425" xr:uid="{00000000-0005-0000-0000-0000AB3F0000}"/>
    <cellStyle name="Normal 2 11 2 4 2 3 4 2" xfId="33068" xr:uid="{00000000-0005-0000-0000-0000AC3F0000}"/>
    <cellStyle name="Normal 2 11 2 4 2 3 5" xfId="25627" xr:uid="{00000000-0005-0000-0000-0000AD3F0000}"/>
    <cellStyle name="Normal 2 11 2 4 2 4" xfId="4852" xr:uid="{00000000-0005-0000-0000-0000AE3F0000}"/>
    <cellStyle name="Normal 2 11 2 4 2 4 2" xfId="19736" xr:uid="{00000000-0005-0000-0000-0000AF3F0000}"/>
    <cellStyle name="Normal 2 11 2 4 2 4 2 2" xfId="42379" xr:uid="{00000000-0005-0000-0000-0000B03F0000}"/>
    <cellStyle name="Normal 2 11 2 4 2 4 3" xfId="12296" xr:uid="{00000000-0005-0000-0000-0000B13F0000}"/>
    <cellStyle name="Normal 2 11 2 4 2 4 3 2" xfId="34939" xr:uid="{00000000-0005-0000-0000-0000B23F0000}"/>
    <cellStyle name="Normal 2 11 2 4 2 4 4" xfId="27498" xr:uid="{00000000-0005-0000-0000-0000B33F0000}"/>
    <cellStyle name="Normal 2 11 2 4 2 5" xfId="16018" xr:uid="{00000000-0005-0000-0000-0000B43F0000}"/>
    <cellStyle name="Normal 2 11 2 4 2 5 2" xfId="38661" xr:uid="{00000000-0005-0000-0000-0000B53F0000}"/>
    <cellStyle name="Normal 2 11 2 4 2 6" xfId="8578" xr:uid="{00000000-0005-0000-0000-0000B63F0000}"/>
    <cellStyle name="Normal 2 11 2 4 2 6 2" xfId="31221" xr:uid="{00000000-0005-0000-0000-0000B73F0000}"/>
    <cellStyle name="Normal 2 11 2 4 2 7" xfId="23780" xr:uid="{00000000-0005-0000-0000-0000B83F0000}"/>
    <cellStyle name="Normal 2 11 2 4 3" xfId="1591" xr:uid="{00000000-0005-0000-0000-0000B93F0000}"/>
    <cellStyle name="Normal 2 11 2 4 3 2" xfId="3441" xr:uid="{00000000-0005-0000-0000-0000BA3F0000}"/>
    <cellStyle name="Normal 2 11 2 4 3 2 2" xfId="7162" xr:uid="{00000000-0005-0000-0000-0000BB3F0000}"/>
    <cellStyle name="Normal 2 11 2 4 3 2 2 2" xfId="22046" xr:uid="{00000000-0005-0000-0000-0000BC3F0000}"/>
    <cellStyle name="Normal 2 11 2 4 3 2 2 2 2" xfId="44689" xr:uid="{00000000-0005-0000-0000-0000BD3F0000}"/>
    <cellStyle name="Normal 2 11 2 4 3 2 2 3" xfId="14606" xr:uid="{00000000-0005-0000-0000-0000BE3F0000}"/>
    <cellStyle name="Normal 2 11 2 4 3 2 2 3 2" xfId="37249" xr:uid="{00000000-0005-0000-0000-0000BF3F0000}"/>
    <cellStyle name="Normal 2 11 2 4 3 2 2 4" xfId="29808" xr:uid="{00000000-0005-0000-0000-0000C03F0000}"/>
    <cellStyle name="Normal 2 11 2 4 3 2 3" xfId="18328" xr:uid="{00000000-0005-0000-0000-0000C13F0000}"/>
    <cellStyle name="Normal 2 11 2 4 3 2 3 2" xfId="40971" xr:uid="{00000000-0005-0000-0000-0000C23F0000}"/>
    <cellStyle name="Normal 2 11 2 4 3 2 4" xfId="10888" xr:uid="{00000000-0005-0000-0000-0000C33F0000}"/>
    <cellStyle name="Normal 2 11 2 4 3 2 4 2" xfId="33531" xr:uid="{00000000-0005-0000-0000-0000C43F0000}"/>
    <cellStyle name="Normal 2 11 2 4 3 2 5" xfId="26090" xr:uid="{00000000-0005-0000-0000-0000C53F0000}"/>
    <cellStyle name="Normal 2 11 2 4 3 3" xfId="5315" xr:uid="{00000000-0005-0000-0000-0000C63F0000}"/>
    <cellStyle name="Normal 2 11 2 4 3 3 2" xfId="20199" xr:uid="{00000000-0005-0000-0000-0000C73F0000}"/>
    <cellStyle name="Normal 2 11 2 4 3 3 2 2" xfId="42842" xr:uid="{00000000-0005-0000-0000-0000C83F0000}"/>
    <cellStyle name="Normal 2 11 2 4 3 3 3" xfId="12759" xr:uid="{00000000-0005-0000-0000-0000C93F0000}"/>
    <cellStyle name="Normal 2 11 2 4 3 3 3 2" xfId="35402" xr:uid="{00000000-0005-0000-0000-0000CA3F0000}"/>
    <cellStyle name="Normal 2 11 2 4 3 3 4" xfId="27961" xr:uid="{00000000-0005-0000-0000-0000CB3F0000}"/>
    <cellStyle name="Normal 2 11 2 4 3 4" xfId="16481" xr:uid="{00000000-0005-0000-0000-0000CC3F0000}"/>
    <cellStyle name="Normal 2 11 2 4 3 4 2" xfId="39124" xr:uid="{00000000-0005-0000-0000-0000CD3F0000}"/>
    <cellStyle name="Normal 2 11 2 4 3 5" xfId="9041" xr:uid="{00000000-0005-0000-0000-0000CE3F0000}"/>
    <cellStyle name="Normal 2 11 2 4 3 5 2" xfId="31684" xr:uid="{00000000-0005-0000-0000-0000CF3F0000}"/>
    <cellStyle name="Normal 2 11 2 4 3 6" xfId="24243" xr:uid="{00000000-0005-0000-0000-0000D03F0000}"/>
    <cellStyle name="Normal 2 11 2 4 4" xfId="2516" xr:uid="{00000000-0005-0000-0000-0000D13F0000}"/>
    <cellStyle name="Normal 2 11 2 4 4 2" xfId="6237" xr:uid="{00000000-0005-0000-0000-0000D23F0000}"/>
    <cellStyle name="Normal 2 11 2 4 4 2 2" xfId="21121" xr:uid="{00000000-0005-0000-0000-0000D33F0000}"/>
    <cellStyle name="Normal 2 11 2 4 4 2 2 2" xfId="43764" xr:uid="{00000000-0005-0000-0000-0000D43F0000}"/>
    <cellStyle name="Normal 2 11 2 4 4 2 3" xfId="13681" xr:uid="{00000000-0005-0000-0000-0000D53F0000}"/>
    <cellStyle name="Normal 2 11 2 4 4 2 3 2" xfId="36324" xr:uid="{00000000-0005-0000-0000-0000D63F0000}"/>
    <cellStyle name="Normal 2 11 2 4 4 2 4" xfId="28883" xr:uid="{00000000-0005-0000-0000-0000D73F0000}"/>
    <cellStyle name="Normal 2 11 2 4 4 3" xfId="17403" xr:uid="{00000000-0005-0000-0000-0000D83F0000}"/>
    <cellStyle name="Normal 2 11 2 4 4 3 2" xfId="40046" xr:uid="{00000000-0005-0000-0000-0000D93F0000}"/>
    <cellStyle name="Normal 2 11 2 4 4 4" xfId="9963" xr:uid="{00000000-0005-0000-0000-0000DA3F0000}"/>
    <cellStyle name="Normal 2 11 2 4 4 4 2" xfId="32606" xr:uid="{00000000-0005-0000-0000-0000DB3F0000}"/>
    <cellStyle name="Normal 2 11 2 4 4 5" xfId="25165" xr:uid="{00000000-0005-0000-0000-0000DC3F0000}"/>
    <cellStyle name="Normal 2 11 2 4 5" xfId="4390" xr:uid="{00000000-0005-0000-0000-0000DD3F0000}"/>
    <cellStyle name="Normal 2 11 2 4 5 2" xfId="19274" xr:uid="{00000000-0005-0000-0000-0000DE3F0000}"/>
    <cellStyle name="Normal 2 11 2 4 5 2 2" xfId="41917" xr:uid="{00000000-0005-0000-0000-0000DF3F0000}"/>
    <cellStyle name="Normal 2 11 2 4 5 3" xfId="11834" xr:uid="{00000000-0005-0000-0000-0000E03F0000}"/>
    <cellStyle name="Normal 2 11 2 4 5 3 2" xfId="34477" xr:uid="{00000000-0005-0000-0000-0000E13F0000}"/>
    <cellStyle name="Normal 2 11 2 4 5 4" xfId="27036" xr:uid="{00000000-0005-0000-0000-0000E23F0000}"/>
    <cellStyle name="Normal 2 11 2 4 6" xfId="15556" xr:uid="{00000000-0005-0000-0000-0000E33F0000}"/>
    <cellStyle name="Normal 2 11 2 4 6 2" xfId="38199" xr:uid="{00000000-0005-0000-0000-0000E43F0000}"/>
    <cellStyle name="Normal 2 11 2 4 7" xfId="8116" xr:uid="{00000000-0005-0000-0000-0000E53F0000}"/>
    <cellStyle name="Normal 2 11 2 4 7 2" xfId="30759" xr:uid="{00000000-0005-0000-0000-0000E63F0000}"/>
    <cellStyle name="Normal 2 11 2 4 8" xfId="23318" xr:uid="{00000000-0005-0000-0000-0000E73F0000}"/>
    <cellStyle name="Normal 2 11 2 5" xfId="914" xr:uid="{00000000-0005-0000-0000-0000E83F0000}"/>
    <cellStyle name="Normal 2 11 2 5 2" xfId="1842" xr:uid="{00000000-0005-0000-0000-0000E93F0000}"/>
    <cellStyle name="Normal 2 11 2 5 2 2" xfId="3692" xr:uid="{00000000-0005-0000-0000-0000EA3F0000}"/>
    <cellStyle name="Normal 2 11 2 5 2 2 2" xfId="7413" xr:uid="{00000000-0005-0000-0000-0000EB3F0000}"/>
    <cellStyle name="Normal 2 11 2 5 2 2 2 2" xfId="22297" xr:uid="{00000000-0005-0000-0000-0000EC3F0000}"/>
    <cellStyle name="Normal 2 11 2 5 2 2 2 2 2" xfId="44940" xr:uid="{00000000-0005-0000-0000-0000ED3F0000}"/>
    <cellStyle name="Normal 2 11 2 5 2 2 2 3" xfId="14857" xr:uid="{00000000-0005-0000-0000-0000EE3F0000}"/>
    <cellStyle name="Normal 2 11 2 5 2 2 2 3 2" xfId="37500" xr:uid="{00000000-0005-0000-0000-0000EF3F0000}"/>
    <cellStyle name="Normal 2 11 2 5 2 2 2 4" xfId="30059" xr:uid="{00000000-0005-0000-0000-0000F03F0000}"/>
    <cellStyle name="Normal 2 11 2 5 2 2 3" xfId="18579" xr:uid="{00000000-0005-0000-0000-0000F13F0000}"/>
    <cellStyle name="Normal 2 11 2 5 2 2 3 2" xfId="41222" xr:uid="{00000000-0005-0000-0000-0000F23F0000}"/>
    <cellStyle name="Normal 2 11 2 5 2 2 4" xfId="11139" xr:uid="{00000000-0005-0000-0000-0000F33F0000}"/>
    <cellStyle name="Normal 2 11 2 5 2 2 4 2" xfId="33782" xr:uid="{00000000-0005-0000-0000-0000F43F0000}"/>
    <cellStyle name="Normal 2 11 2 5 2 2 5" xfId="26341" xr:uid="{00000000-0005-0000-0000-0000F53F0000}"/>
    <cellStyle name="Normal 2 11 2 5 2 3" xfId="5566" xr:uid="{00000000-0005-0000-0000-0000F63F0000}"/>
    <cellStyle name="Normal 2 11 2 5 2 3 2" xfId="20450" xr:uid="{00000000-0005-0000-0000-0000F73F0000}"/>
    <cellStyle name="Normal 2 11 2 5 2 3 2 2" xfId="43093" xr:uid="{00000000-0005-0000-0000-0000F83F0000}"/>
    <cellStyle name="Normal 2 11 2 5 2 3 3" xfId="13010" xr:uid="{00000000-0005-0000-0000-0000F93F0000}"/>
    <cellStyle name="Normal 2 11 2 5 2 3 3 2" xfId="35653" xr:uid="{00000000-0005-0000-0000-0000FA3F0000}"/>
    <cellStyle name="Normal 2 11 2 5 2 3 4" xfId="28212" xr:uid="{00000000-0005-0000-0000-0000FB3F0000}"/>
    <cellStyle name="Normal 2 11 2 5 2 4" xfId="16732" xr:uid="{00000000-0005-0000-0000-0000FC3F0000}"/>
    <cellStyle name="Normal 2 11 2 5 2 4 2" xfId="39375" xr:uid="{00000000-0005-0000-0000-0000FD3F0000}"/>
    <cellStyle name="Normal 2 11 2 5 2 5" xfId="9292" xr:uid="{00000000-0005-0000-0000-0000FE3F0000}"/>
    <cellStyle name="Normal 2 11 2 5 2 5 2" xfId="31935" xr:uid="{00000000-0005-0000-0000-0000FF3F0000}"/>
    <cellStyle name="Normal 2 11 2 5 2 6" xfId="24494" xr:uid="{00000000-0005-0000-0000-000000400000}"/>
    <cellStyle name="Normal 2 11 2 5 3" xfId="2767" xr:uid="{00000000-0005-0000-0000-000001400000}"/>
    <cellStyle name="Normal 2 11 2 5 3 2" xfId="6488" xr:uid="{00000000-0005-0000-0000-000002400000}"/>
    <cellStyle name="Normal 2 11 2 5 3 2 2" xfId="21372" xr:uid="{00000000-0005-0000-0000-000003400000}"/>
    <cellStyle name="Normal 2 11 2 5 3 2 2 2" xfId="44015" xr:uid="{00000000-0005-0000-0000-000004400000}"/>
    <cellStyle name="Normal 2 11 2 5 3 2 3" xfId="13932" xr:uid="{00000000-0005-0000-0000-000005400000}"/>
    <cellStyle name="Normal 2 11 2 5 3 2 3 2" xfId="36575" xr:uid="{00000000-0005-0000-0000-000006400000}"/>
    <cellStyle name="Normal 2 11 2 5 3 2 4" xfId="29134" xr:uid="{00000000-0005-0000-0000-000007400000}"/>
    <cellStyle name="Normal 2 11 2 5 3 3" xfId="17654" xr:uid="{00000000-0005-0000-0000-000008400000}"/>
    <cellStyle name="Normal 2 11 2 5 3 3 2" xfId="40297" xr:uid="{00000000-0005-0000-0000-000009400000}"/>
    <cellStyle name="Normal 2 11 2 5 3 4" xfId="10214" xr:uid="{00000000-0005-0000-0000-00000A400000}"/>
    <cellStyle name="Normal 2 11 2 5 3 4 2" xfId="32857" xr:uid="{00000000-0005-0000-0000-00000B400000}"/>
    <cellStyle name="Normal 2 11 2 5 3 5" xfId="25416" xr:uid="{00000000-0005-0000-0000-00000C400000}"/>
    <cellStyle name="Normal 2 11 2 5 4" xfId="4641" xr:uid="{00000000-0005-0000-0000-00000D400000}"/>
    <cellStyle name="Normal 2 11 2 5 4 2" xfId="19525" xr:uid="{00000000-0005-0000-0000-00000E400000}"/>
    <cellStyle name="Normal 2 11 2 5 4 2 2" xfId="42168" xr:uid="{00000000-0005-0000-0000-00000F400000}"/>
    <cellStyle name="Normal 2 11 2 5 4 3" xfId="12085" xr:uid="{00000000-0005-0000-0000-000010400000}"/>
    <cellStyle name="Normal 2 11 2 5 4 3 2" xfId="34728" xr:uid="{00000000-0005-0000-0000-000011400000}"/>
    <cellStyle name="Normal 2 11 2 5 4 4" xfId="27287" xr:uid="{00000000-0005-0000-0000-000012400000}"/>
    <cellStyle name="Normal 2 11 2 5 5" xfId="15807" xr:uid="{00000000-0005-0000-0000-000013400000}"/>
    <cellStyle name="Normal 2 11 2 5 5 2" xfId="38450" xr:uid="{00000000-0005-0000-0000-000014400000}"/>
    <cellStyle name="Normal 2 11 2 5 6" xfId="8367" xr:uid="{00000000-0005-0000-0000-000015400000}"/>
    <cellStyle name="Normal 2 11 2 5 6 2" xfId="31010" xr:uid="{00000000-0005-0000-0000-000016400000}"/>
    <cellStyle name="Normal 2 11 2 5 7" xfId="23569" xr:uid="{00000000-0005-0000-0000-000017400000}"/>
    <cellStyle name="Normal 2 11 2 6" xfId="1380" xr:uid="{00000000-0005-0000-0000-000018400000}"/>
    <cellStyle name="Normal 2 11 2 6 2" xfId="3230" xr:uid="{00000000-0005-0000-0000-000019400000}"/>
    <cellStyle name="Normal 2 11 2 6 2 2" xfId="6951" xr:uid="{00000000-0005-0000-0000-00001A400000}"/>
    <cellStyle name="Normal 2 11 2 6 2 2 2" xfId="21835" xr:uid="{00000000-0005-0000-0000-00001B400000}"/>
    <cellStyle name="Normal 2 11 2 6 2 2 2 2" xfId="44478" xr:uid="{00000000-0005-0000-0000-00001C400000}"/>
    <cellStyle name="Normal 2 11 2 6 2 2 3" xfId="14395" xr:uid="{00000000-0005-0000-0000-00001D400000}"/>
    <cellStyle name="Normal 2 11 2 6 2 2 3 2" xfId="37038" xr:uid="{00000000-0005-0000-0000-00001E400000}"/>
    <cellStyle name="Normal 2 11 2 6 2 2 4" xfId="29597" xr:uid="{00000000-0005-0000-0000-00001F400000}"/>
    <cellStyle name="Normal 2 11 2 6 2 3" xfId="18117" xr:uid="{00000000-0005-0000-0000-000020400000}"/>
    <cellStyle name="Normal 2 11 2 6 2 3 2" xfId="40760" xr:uid="{00000000-0005-0000-0000-000021400000}"/>
    <cellStyle name="Normal 2 11 2 6 2 4" xfId="10677" xr:uid="{00000000-0005-0000-0000-000022400000}"/>
    <cellStyle name="Normal 2 11 2 6 2 4 2" xfId="33320" xr:uid="{00000000-0005-0000-0000-000023400000}"/>
    <cellStyle name="Normal 2 11 2 6 2 5" xfId="25879" xr:uid="{00000000-0005-0000-0000-000024400000}"/>
    <cellStyle name="Normal 2 11 2 6 3" xfId="5104" xr:uid="{00000000-0005-0000-0000-000025400000}"/>
    <cellStyle name="Normal 2 11 2 6 3 2" xfId="19988" xr:uid="{00000000-0005-0000-0000-000026400000}"/>
    <cellStyle name="Normal 2 11 2 6 3 2 2" xfId="42631" xr:uid="{00000000-0005-0000-0000-000027400000}"/>
    <cellStyle name="Normal 2 11 2 6 3 3" xfId="12548" xr:uid="{00000000-0005-0000-0000-000028400000}"/>
    <cellStyle name="Normal 2 11 2 6 3 3 2" xfId="35191" xr:uid="{00000000-0005-0000-0000-000029400000}"/>
    <cellStyle name="Normal 2 11 2 6 3 4" xfId="27750" xr:uid="{00000000-0005-0000-0000-00002A400000}"/>
    <cellStyle name="Normal 2 11 2 6 4" xfId="16270" xr:uid="{00000000-0005-0000-0000-00002B400000}"/>
    <cellStyle name="Normal 2 11 2 6 4 2" xfId="38913" xr:uid="{00000000-0005-0000-0000-00002C400000}"/>
    <cellStyle name="Normal 2 11 2 6 5" xfId="8830" xr:uid="{00000000-0005-0000-0000-00002D400000}"/>
    <cellStyle name="Normal 2 11 2 6 5 2" xfId="31473" xr:uid="{00000000-0005-0000-0000-00002E400000}"/>
    <cellStyle name="Normal 2 11 2 6 6" xfId="24032" xr:uid="{00000000-0005-0000-0000-00002F400000}"/>
    <cellStyle name="Normal 2 11 2 7" xfId="2305" xr:uid="{00000000-0005-0000-0000-000030400000}"/>
    <cellStyle name="Normal 2 11 2 7 2" xfId="6026" xr:uid="{00000000-0005-0000-0000-000031400000}"/>
    <cellStyle name="Normal 2 11 2 7 2 2" xfId="20910" xr:uid="{00000000-0005-0000-0000-000032400000}"/>
    <cellStyle name="Normal 2 11 2 7 2 2 2" xfId="43553" xr:uid="{00000000-0005-0000-0000-000033400000}"/>
    <cellStyle name="Normal 2 11 2 7 2 3" xfId="13470" xr:uid="{00000000-0005-0000-0000-000034400000}"/>
    <cellStyle name="Normal 2 11 2 7 2 3 2" xfId="36113" xr:uid="{00000000-0005-0000-0000-000035400000}"/>
    <cellStyle name="Normal 2 11 2 7 2 4" xfId="28672" xr:uid="{00000000-0005-0000-0000-000036400000}"/>
    <cellStyle name="Normal 2 11 2 7 3" xfId="17192" xr:uid="{00000000-0005-0000-0000-000037400000}"/>
    <cellStyle name="Normal 2 11 2 7 3 2" xfId="39835" xr:uid="{00000000-0005-0000-0000-000038400000}"/>
    <cellStyle name="Normal 2 11 2 7 4" xfId="9752" xr:uid="{00000000-0005-0000-0000-000039400000}"/>
    <cellStyle name="Normal 2 11 2 7 4 2" xfId="32395" xr:uid="{00000000-0005-0000-0000-00003A400000}"/>
    <cellStyle name="Normal 2 11 2 7 5" xfId="24954" xr:uid="{00000000-0005-0000-0000-00003B400000}"/>
    <cellStyle name="Normal 2 11 2 8" xfId="4179" xr:uid="{00000000-0005-0000-0000-00003C400000}"/>
    <cellStyle name="Normal 2 11 2 8 2" xfId="19063" xr:uid="{00000000-0005-0000-0000-00003D400000}"/>
    <cellStyle name="Normal 2 11 2 8 2 2" xfId="41706" xr:uid="{00000000-0005-0000-0000-00003E400000}"/>
    <cellStyle name="Normal 2 11 2 8 3" xfId="11623" xr:uid="{00000000-0005-0000-0000-00003F400000}"/>
    <cellStyle name="Normal 2 11 2 8 3 2" xfId="34266" xr:uid="{00000000-0005-0000-0000-000040400000}"/>
    <cellStyle name="Normal 2 11 2 8 4" xfId="26825" xr:uid="{00000000-0005-0000-0000-000041400000}"/>
    <cellStyle name="Normal 2 11 2 9" xfId="15345" xr:uid="{00000000-0005-0000-0000-000042400000}"/>
    <cellStyle name="Normal 2 11 2 9 2" xfId="37988" xr:uid="{00000000-0005-0000-0000-000043400000}"/>
    <cellStyle name="Normal 2 11 3" xfId="479" xr:uid="{00000000-0005-0000-0000-000044400000}"/>
    <cellStyle name="Normal 2 11 3 10" xfId="23140" xr:uid="{00000000-0005-0000-0000-000045400000}"/>
    <cellStyle name="Normal 2 11 3 2" xfId="585" xr:uid="{00000000-0005-0000-0000-000046400000}"/>
    <cellStyle name="Normal 2 11 3 2 2" xfId="797" xr:uid="{00000000-0005-0000-0000-000047400000}"/>
    <cellStyle name="Normal 2 11 3 2 2 2" xfId="1262" xr:uid="{00000000-0005-0000-0000-000048400000}"/>
    <cellStyle name="Normal 2 11 3 2 2 2 2" xfId="2190" xr:uid="{00000000-0005-0000-0000-000049400000}"/>
    <cellStyle name="Normal 2 11 3 2 2 2 2 2" xfId="4040" xr:uid="{00000000-0005-0000-0000-00004A400000}"/>
    <cellStyle name="Normal 2 11 3 2 2 2 2 2 2" xfId="7761" xr:uid="{00000000-0005-0000-0000-00004B400000}"/>
    <cellStyle name="Normal 2 11 3 2 2 2 2 2 2 2" xfId="22645" xr:uid="{00000000-0005-0000-0000-00004C400000}"/>
    <cellStyle name="Normal 2 11 3 2 2 2 2 2 2 2 2" xfId="45288" xr:uid="{00000000-0005-0000-0000-00004D400000}"/>
    <cellStyle name="Normal 2 11 3 2 2 2 2 2 2 3" xfId="15205" xr:uid="{00000000-0005-0000-0000-00004E400000}"/>
    <cellStyle name="Normal 2 11 3 2 2 2 2 2 2 3 2" xfId="37848" xr:uid="{00000000-0005-0000-0000-00004F400000}"/>
    <cellStyle name="Normal 2 11 3 2 2 2 2 2 2 4" xfId="30407" xr:uid="{00000000-0005-0000-0000-000050400000}"/>
    <cellStyle name="Normal 2 11 3 2 2 2 2 2 3" xfId="18927" xr:uid="{00000000-0005-0000-0000-000051400000}"/>
    <cellStyle name="Normal 2 11 3 2 2 2 2 2 3 2" xfId="41570" xr:uid="{00000000-0005-0000-0000-000052400000}"/>
    <cellStyle name="Normal 2 11 3 2 2 2 2 2 4" xfId="11487" xr:uid="{00000000-0005-0000-0000-000053400000}"/>
    <cellStyle name="Normal 2 11 3 2 2 2 2 2 4 2" xfId="34130" xr:uid="{00000000-0005-0000-0000-000054400000}"/>
    <cellStyle name="Normal 2 11 3 2 2 2 2 2 5" xfId="26689" xr:uid="{00000000-0005-0000-0000-000055400000}"/>
    <cellStyle name="Normal 2 11 3 2 2 2 2 3" xfId="5914" xr:uid="{00000000-0005-0000-0000-000056400000}"/>
    <cellStyle name="Normal 2 11 3 2 2 2 2 3 2" xfId="20798" xr:uid="{00000000-0005-0000-0000-000057400000}"/>
    <cellStyle name="Normal 2 11 3 2 2 2 2 3 2 2" xfId="43441" xr:uid="{00000000-0005-0000-0000-000058400000}"/>
    <cellStyle name="Normal 2 11 3 2 2 2 2 3 3" xfId="13358" xr:uid="{00000000-0005-0000-0000-000059400000}"/>
    <cellStyle name="Normal 2 11 3 2 2 2 2 3 3 2" xfId="36001" xr:uid="{00000000-0005-0000-0000-00005A400000}"/>
    <cellStyle name="Normal 2 11 3 2 2 2 2 3 4" xfId="28560" xr:uid="{00000000-0005-0000-0000-00005B400000}"/>
    <cellStyle name="Normal 2 11 3 2 2 2 2 4" xfId="17080" xr:uid="{00000000-0005-0000-0000-00005C400000}"/>
    <cellStyle name="Normal 2 11 3 2 2 2 2 4 2" xfId="39723" xr:uid="{00000000-0005-0000-0000-00005D400000}"/>
    <cellStyle name="Normal 2 11 3 2 2 2 2 5" xfId="9640" xr:uid="{00000000-0005-0000-0000-00005E400000}"/>
    <cellStyle name="Normal 2 11 3 2 2 2 2 5 2" xfId="32283" xr:uid="{00000000-0005-0000-0000-00005F400000}"/>
    <cellStyle name="Normal 2 11 3 2 2 2 2 6" xfId="24842" xr:uid="{00000000-0005-0000-0000-000060400000}"/>
    <cellStyle name="Normal 2 11 3 2 2 2 3" xfId="3115" xr:uid="{00000000-0005-0000-0000-000061400000}"/>
    <cellStyle name="Normal 2 11 3 2 2 2 3 2" xfId="6836" xr:uid="{00000000-0005-0000-0000-000062400000}"/>
    <cellStyle name="Normal 2 11 3 2 2 2 3 2 2" xfId="21720" xr:uid="{00000000-0005-0000-0000-000063400000}"/>
    <cellStyle name="Normal 2 11 3 2 2 2 3 2 2 2" xfId="44363" xr:uid="{00000000-0005-0000-0000-000064400000}"/>
    <cellStyle name="Normal 2 11 3 2 2 2 3 2 3" xfId="14280" xr:uid="{00000000-0005-0000-0000-000065400000}"/>
    <cellStyle name="Normal 2 11 3 2 2 2 3 2 3 2" xfId="36923" xr:uid="{00000000-0005-0000-0000-000066400000}"/>
    <cellStyle name="Normal 2 11 3 2 2 2 3 2 4" xfId="29482" xr:uid="{00000000-0005-0000-0000-000067400000}"/>
    <cellStyle name="Normal 2 11 3 2 2 2 3 3" xfId="18002" xr:uid="{00000000-0005-0000-0000-000068400000}"/>
    <cellStyle name="Normal 2 11 3 2 2 2 3 3 2" xfId="40645" xr:uid="{00000000-0005-0000-0000-000069400000}"/>
    <cellStyle name="Normal 2 11 3 2 2 2 3 4" xfId="10562" xr:uid="{00000000-0005-0000-0000-00006A400000}"/>
    <cellStyle name="Normal 2 11 3 2 2 2 3 4 2" xfId="33205" xr:uid="{00000000-0005-0000-0000-00006B400000}"/>
    <cellStyle name="Normal 2 11 3 2 2 2 3 5" xfId="25764" xr:uid="{00000000-0005-0000-0000-00006C400000}"/>
    <cellStyle name="Normal 2 11 3 2 2 2 4" xfId="4989" xr:uid="{00000000-0005-0000-0000-00006D400000}"/>
    <cellStyle name="Normal 2 11 3 2 2 2 4 2" xfId="19873" xr:uid="{00000000-0005-0000-0000-00006E400000}"/>
    <cellStyle name="Normal 2 11 3 2 2 2 4 2 2" xfId="42516" xr:uid="{00000000-0005-0000-0000-00006F400000}"/>
    <cellStyle name="Normal 2 11 3 2 2 2 4 3" xfId="12433" xr:uid="{00000000-0005-0000-0000-000070400000}"/>
    <cellStyle name="Normal 2 11 3 2 2 2 4 3 2" xfId="35076" xr:uid="{00000000-0005-0000-0000-000071400000}"/>
    <cellStyle name="Normal 2 11 3 2 2 2 4 4" xfId="27635" xr:uid="{00000000-0005-0000-0000-000072400000}"/>
    <cellStyle name="Normal 2 11 3 2 2 2 5" xfId="16155" xr:uid="{00000000-0005-0000-0000-000073400000}"/>
    <cellStyle name="Normal 2 11 3 2 2 2 5 2" xfId="38798" xr:uid="{00000000-0005-0000-0000-000074400000}"/>
    <cellStyle name="Normal 2 11 3 2 2 2 6" xfId="8715" xr:uid="{00000000-0005-0000-0000-000075400000}"/>
    <cellStyle name="Normal 2 11 3 2 2 2 6 2" xfId="31358" xr:uid="{00000000-0005-0000-0000-000076400000}"/>
    <cellStyle name="Normal 2 11 3 2 2 2 7" xfId="23917" xr:uid="{00000000-0005-0000-0000-000077400000}"/>
    <cellStyle name="Normal 2 11 3 2 2 3" xfId="1728" xr:uid="{00000000-0005-0000-0000-000078400000}"/>
    <cellStyle name="Normal 2 11 3 2 2 3 2" xfId="3578" xr:uid="{00000000-0005-0000-0000-000079400000}"/>
    <cellStyle name="Normal 2 11 3 2 2 3 2 2" xfId="7299" xr:uid="{00000000-0005-0000-0000-00007A400000}"/>
    <cellStyle name="Normal 2 11 3 2 2 3 2 2 2" xfId="22183" xr:uid="{00000000-0005-0000-0000-00007B400000}"/>
    <cellStyle name="Normal 2 11 3 2 2 3 2 2 2 2" xfId="44826" xr:uid="{00000000-0005-0000-0000-00007C400000}"/>
    <cellStyle name="Normal 2 11 3 2 2 3 2 2 3" xfId="14743" xr:uid="{00000000-0005-0000-0000-00007D400000}"/>
    <cellStyle name="Normal 2 11 3 2 2 3 2 2 3 2" xfId="37386" xr:uid="{00000000-0005-0000-0000-00007E400000}"/>
    <cellStyle name="Normal 2 11 3 2 2 3 2 2 4" xfId="29945" xr:uid="{00000000-0005-0000-0000-00007F400000}"/>
    <cellStyle name="Normal 2 11 3 2 2 3 2 3" xfId="18465" xr:uid="{00000000-0005-0000-0000-000080400000}"/>
    <cellStyle name="Normal 2 11 3 2 2 3 2 3 2" xfId="41108" xr:uid="{00000000-0005-0000-0000-000081400000}"/>
    <cellStyle name="Normal 2 11 3 2 2 3 2 4" xfId="11025" xr:uid="{00000000-0005-0000-0000-000082400000}"/>
    <cellStyle name="Normal 2 11 3 2 2 3 2 4 2" xfId="33668" xr:uid="{00000000-0005-0000-0000-000083400000}"/>
    <cellStyle name="Normal 2 11 3 2 2 3 2 5" xfId="26227" xr:uid="{00000000-0005-0000-0000-000084400000}"/>
    <cellStyle name="Normal 2 11 3 2 2 3 3" xfId="5452" xr:uid="{00000000-0005-0000-0000-000085400000}"/>
    <cellStyle name="Normal 2 11 3 2 2 3 3 2" xfId="20336" xr:uid="{00000000-0005-0000-0000-000086400000}"/>
    <cellStyle name="Normal 2 11 3 2 2 3 3 2 2" xfId="42979" xr:uid="{00000000-0005-0000-0000-000087400000}"/>
    <cellStyle name="Normal 2 11 3 2 2 3 3 3" xfId="12896" xr:uid="{00000000-0005-0000-0000-000088400000}"/>
    <cellStyle name="Normal 2 11 3 2 2 3 3 3 2" xfId="35539" xr:uid="{00000000-0005-0000-0000-000089400000}"/>
    <cellStyle name="Normal 2 11 3 2 2 3 3 4" xfId="28098" xr:uid="{00000000-0005-0000-0000-00008A400000}"/>
    <cellStyle name="Normal 2 11 3 2 2 3 4" xfId="16618" xr:uid="{00000000-0005-0000-0000-00008B400000}"/>
    <cellStyle name="Normal 2 11 3 2 2 3 4 2" xfId="39261" xr:uid="{00000000-0005-0000-0000-00008C400000}"/>
    <cellStyle name="Normal 2 11 3 2 2 3 5" xfId="9178" xr:uid="{00000000-0005-0000-0000-00008D400000}"/>
    <cellStyle name="Normal 2 11 3 2 2 3 5 2" xfId="31821" xr:uid="{00000000-0005-0000-0000-00008E400000}"/>
    <cellStyle name="Normal 2 11 3 2 2 3 6" xfId="24380" xr:uid="{00000000-0005-0000-0000-00008F400000}"/>
    <cellStyle name="Normal 2 11 3 2 2 4" xfId="2653" xr:uid="{00000000-0005-0000-0000-000090400000}"/>
    <cellStyle name="Normal 2 11 3 2 2 4 2" xfId="6374" xr:uid="{00000000-0005-0000-0000-000091400000}"/>
    <cellStyle name="Normal 2 11 3 2 2 4 2 2" xfId="21258" xr:uid="{00000000-0005-0000-0000-000092400000}"/>
    <cellStyle name="Normal 2 11 3 2 2 4 2 2 2" xfId="43901" xr:uid="{00000000-0005-0000-0000-000093400000}"/>
    <cellStyle name="Normal 2 11 3 2 2 4 2 3" xfId="13818" xr:uid="{00000000-0005-0000-0000-000094400000}"/>
    <cellStyle name="Normal 2 11 3 2 2 4 2 3 2" xfId="36461" xr:uid="{00000000-0005-0000-0000-000095400000}"/>
    <cellStyle name="Normal 2 11 3 2 2 4 2 4" xfId="29020" xr:uid="{00000000-0005-0000-0000-000096400000}"/>
    <cellStyle name="Normal 2 11 3 2 2 4 3" xfId="17540" xr:uid="{00000000-0005-0000-0000-000097400000}"/>
    <cellStyle name="Normal 2 11 3 2 2 4 3 2" xfId="40183" xr:uid="{00000000-0005-0000-0000-000098400000}"/>
    <cellStyle name="Normal 2 11 3 2 2 4 4" xfId="10100" xr:uid="{00000000-0005-0000-0000-000099400000}"/>
    <cellStyle name="Normal 2 11 3 2 2 4 4 2" xfId="32743" xr:uid="{00000000-0005-0000-0000-00009A400000}"/>
    <cellStyle name="Normal 2 11 3 2 2 4 5" xfId="25302" xr:uid="{00000000-0005-0000-0000-00009B400000}"/>
    <cellStyle name="Normal 2 11 3 2 2 5" xfId="4527" xr:uid="{00000000-0005-0000-0000-00009C400000}"/>
    <cellStyle name="Normal 2 11 3 2 2 5 2" xfId="19411" xr:uid="{00000000-0005-0000-0000-00009D400000}"/>
    <cellStyle name="Normal 2 11 3 2 2 5 2 2" xfId="42054" xr:uid="{00000000-0005-0000-0000-00009E400000}"/>
    <cellStyle name="Normal 2 11 3 2 2 5 3" xfId="11971" xr:uid="{00000000-0005-0000-0000-00009F400000}"/>
    <cellStyle name="Normal 2 11 3 2 2 5 3 2" xfId="34614" xr:uid="{00000000-0005-0000-0000-0000A0400000}"/>
    <cellStyle name="Normal 2 11 3 2 2 5 4" xfId="27173" xr:uid="{00000000-0005-0000-0000-0000A1400000}"/>
    <cellStyle name="Normal 2 11 3 2 2 6" xfId="15693" xr:uid="{00000000-0005-0000-0000-0000A2400000}"/>
    <cellStyle name="Normal 2 11 3 2 2 6 2" xfId="38336" xr:uid="{00000000-0005-0000-0000-0000A3400000}"/>
    <cellStyle name="Normal 2 11 3 2 2 7" xfId="8253" xr:uid="{00000000-0005-0000-0000-0000A4400000}"/>
    <cellStyle name="Normal 2 11 3 2 2 7 2" xfId="30896" xr:uid="{00000000-0005-0000-0000-0000A5400000}"/>
    <cellStyle name="Normal 2 11 3 2 2 8" xfId="23455" xr:uid="{00000000-0005-0000-0000-0000A6400000}"/>
    <cellStyle name="Normal 2 11 3 2 3" xfId="1051" xr:uid="{00000000-0005-0000-0000-0000A7400000}"/>
    <cellStyle name="Normal 2 11 3 2 3 2" xfId="1979" xr:uid="{00000000-0005-0000-0000-0000A8400000}"/>
    <cellStyle name="Normal 2 11 3 2 3 2 2" xfId="3829" xr:uid="{00000000-0005-0000-0000-0000A9400000}"/>
    <cellStyle name="Normal 2 11 3 2 3 2 2 2" xfId="7550" xr:uid="{00000000-0005-0000-0000-0000AA400000}"/>
    <cellStyle name="Normal 2 11 3 2 3 2 2 2 2" xfId="22434" xr:uid="{00000000-0005-0000-0000-0000AB400000}"/>
    <cellStyle name="Normal 2 11 3 2 3 2 2 2 2 2" xfId="45077" xr:uid="{00000000-0005-0000-0000-0000AC400000}"/>
    <cellStyle name="Normal 2 11 3 2 3 2 2 2 3" xfId="14994" xr:uid="{00000000-0005-0000-0000-0000AD400000}"/>
    <cellStyle name="Normal 2 11 3 2 3 2 2 2 3 2" xfId="37637" xr:uid="{00000000-0005-0000-0000-0000AE400000}"/>
    <cellStyle name="Normal 2 11 3 2 3 2 2 2 4" xfId="30196" xr:uid="{00000000-0005-0000-0000-0000AF400000}"/>
    <cellStyle name="Normal 2 11 3 2 3 2 2 3" xfId="18716" xr:uid="{00000000-0005-0000-0000-0000B0400000}"/>
    <cellStyle name="Normal 2 11 3 2 3 2 2 3 2" xfId="41359" xr:uid="{00000000-0005-0000-0000-0000B1400000}"/>
    <cellStyle name="Normal 2 11 3 2 3 2 2 4" xfId="11276" xr:uid="{00000000-0005-0000-0000-0000B2400000}"/>
    <cellStyle name="Normal 2 11 3 2 3 2 2 4 2" xfId="33919" xr:uid="{00000000-0005-0000-0000-0000B3400000}"/>
    <cellStyle name="Normal 2 11 3 2 3 2 2 5" xfId="26478" xr:uid="{00000000-0005-0000-0000-0000B4400000}"/>
    <cellStyle name="Normal 2 11 3 2 3 2 3" xfId="5703" xr:uid="{00000000-0005-0000-0000-0000B5400000}"/>
    <cellStyle name="Normal 2 11 3 2 3 2 3 2" xfId="20587" xr:uid="{00000000-0005-0000-0000-0000B6400000}"/>
    <cellStyle name="Normal 2 11 3 2 3 2 3 2 2" xfId="43230" xr:uid="{00000000-0005-0000-0000-0000B7400000}"/>
    <cellStyle name="Normal 2 11 3 2 3 2 3 3" xfId="13147" xr:uid="{00000000-0005-0000-0000-0000B8400000}"/>
    <cellStyle name="Normal 2 11 3 2 3 2 3 3 2" xfId="35790" xr:uid="{00000000-0005-0000-0000-0000B9400000}"/>
    <cellStyle name="Normal 2 11 3 2 3 2 3 4" xfId="28349" xr:uid="{00000000-0005-0000-0000-0000BA400000}"/>
    <cellStyle name="Normal 2 11 3 2 3 2 4" xfId="16869" xr:uid="{00000000-0005-0000-0000-0000BB400000}"/>
    <cellStyle name="Normal 2 11 3 2 3 2 4 2" xfId="39512" xr:uid="{00000000-0005-0000-0000-0000BC400000}"/>
    <cellStyle name="Normal 2 11 3 2 3 2 5" xfId="9429" xr:uid="{00000000-0005-0000-0000-0000BD400000}"/>
    <cellStyle name="Normal 2 11 3 2 3 2 5 2" xfId="32072" xr:uid="{00000000-0005-0000-0000-0000BE400000}"/>
    <cellStyle name="Normal 2 11 3 2 3 2 6" xfId="24631" xr:uid="{00000000-0005-0000-0000-0000BF400000}"/>
    <cellStyle name="Normal 2 11 3 2 3 3" xfId="2904" xr:uid="{00000000-0005-0000-0000-0000C0400000}"/>
    <cellStyle name="Normal 2 11 3 2 3 3 2" xfId="6625" xr:uid="{00000000-0005-0000-0000-0000C1400000}"/>
    <cellStyle name="Normal 2 11 3 2 3 3 2 2" xfId="21509" xr:uid="{00000000-0005-0000-0000-0000C2400000}"/>
    <cellStyle name="Normal 2 11 3 2 3 3 2 2 2" xfId="44152" xr:uid="{00000000-0005-0000-0000-0000C3400000}"/>
    <cellStyle name="Normal 2 11 3 2 3 3 2 3" xfId="14069" xr:uid="{00000000-0005-0000-0000-0000C4400000}"/>
    <cellStyle name="Normal 2 11 3 2 3 3 2 3 2" xfId="36712" xr:uid="{00000000-0005-0000-0000-0000C5400000}"/>
    <cellStyle name="Normal 2 11 3 2 3 3 2 4" xfId="29271" xr:uid="{00000000-0005-0000-0000-0000C6400000}"/>
    <cellStyle name="Normal 2 11 3 2 3 3 3" xfId="17791" xr:uid="{00000000-0005-0000-0000-0000C7400000}"/>
    <cellStyle name="Normal 2 11 3 2 3 3 3 2" xfId="40434" xr:uid="{00000000-0005-0000-0000-0000C8400000}"/>
    <cellStyle name="Normal 2 11 3 2 3 3 4" xfId="10351" xr:uid="{00000000-0005-0000-0000-0000C9400000}"/>
    <cellStyle name="Normal 2 11 3 2 3 3 4 2" xfId="32994" xr:uid="{00000000-0005-0000-0000-0000CA400000}"/>
    <cellStyle name="Normal 2 11 3 2 3 3 5" xfId="25553" xr:uid="{00000000-0005-0000-0000-0000CB400000}"/>
    <cellStyle name="Normal 2 11 3 2 3 4" xfId="4778" xr:uid="{00000000-0005-0000-0000-0000CC400000}"/>
    <cellStyle name="Normal 2 11 3 2 3 4 2" xfId="19662" xr:uid="{00000000-0005-0000-0000-0000CD400000}"/>
    <cellStyle name="Normal 2 11 3 2 3 4 2 2" xfId="42305" xr:uid="{00000000-0005-0000-0000-0000CE400000}"/>
    <cellStyle name="Normal 2 11 3 2 3 4 3" xfId="12222" xr:uid="{00000000-0005-0000-0000-0000CF400000}"/>
    <cellStyle name="Normal 2 11 3 2 3 4 3 2" xfId="34865" xr:uid="{00000000-0005-0000-0000-0000D0400000}"/>
    <cellStyle name="Normal 2 11 3 2 3 4 4" xfId="27424" xr:uid="{00000000-0005-0000-0000-0000D1400000}"/>
    <cellStyle name="Normal 2 11 3 2 3 5" xfId="15944" xr:uid="{00000000-0005-0000-0000-0000D2400000}"/>
    <cellStyle name="Normal 2 11 3 2 3 5 2" xfId="38587" xr:uid="{00000000-0005-0000-0000-0000D3400000}"/>
    <cellStyle name="Normal 2 11 3 2 3 6" xfId="8504" xr:uid="{00000000-0005-0000-0000-0000D4400000}"/>
    <cellStyle name="Normal 2 11 3 2 3 6 2" xfId="31147" xr:uid="{00000000-0005-0000-0000-0000D5400000}"/>
    <cellStyle name="Normal 2 11 3 2 3 7" xfId="23706" xr:uid="{00000000-0005-0000-0000-0000D6400000}"/>
    <cellStyle name="Normal 2 11 3 2 4" xfId="1517" xr:uid="{00000000-0005-0000-0000-0000D7400000}"/>
    <cellStyle name="Normal 2 11 3 2 4 2" xfId="3367" xr:uid="{00000000-0005-0000-0000-0000D8400000}"/>
    <cellStyle name="Normal 2 11 3 2 4 2 2" xfId="7088" xr:uid="{00000000-0005-0000-0000-0000D9400000}"/>
    <cellStyle name="Normal 2 11 3 2 4 2 2 2" xfId="21972" xr:uid="{00000000-0005-0000-0000-0000DA400000}"/>
    <cellStyle name="Normal 2 11 3 2 4 2 2 2 2" xfId="44615" xr:uid="{00000000-0005-0000-0000-0000DB400000}"/>
    <cellStyle name="Normal 2 11 3 2 4 2 2 3" xfId="14532" xr:uid="{00000000-0005-0000-0000-0000DC400000}"/>
    <cellStyle name="Normal 2 11 3 2 4 2 2 3 2" xfId="37175" xr:uid="{00000000-0005-0000-0000-0000DD400000}"/>
    <cellStyle name="Normal 2 11 3 2 4 2 2 4" xfId="29734" xr:uid="{00000000-0005-0000-0000-0000DE400000}"/>
    <cellStyle name="Normal 2 11 3 2 4 2 3" xfId="18254" xr:uid="{00000000-0005-0000-0000-0000DF400000}"/>
    <cellStyle name="Normal 2 11 3 2 4 2 3 2" xfId="40897" xr:uid="{00000000-0005-0000-0000-0000E0400000}"/>
    <cellStyle name="Normal 2 11 3 2 4 2 4" xfId="10814" xr:uid="{00000000-0005-0000-0000-0000E1400000}"/>
    <cellStyle name="Normal 2 11 3 2 4 2 4 2" xfId="33457" xr:uid="{00000000-0005-0000-0000-0000E2400000}"/>
    <cellStyle name="Normal 2 11 3 2 4 2 5" xfId="26016" xr:uid="{00000000-0005-0000-0000-0000E3400000}"/>
    <cellStyle name="Normal 2 11 3 2 4 3" xfId="5241" xr:uid="{00000000-0005-0000-0000-0000E4400000}"/>
    <cellStyle name="Normal 2 11 3 2 4 3 2" xfId="20125" xr:uid="{00000000-0005-0000-0000-0000E5400000}"/>
    <cellStyle name="Normal 2 11 3 2 4 3 2 2" xfId="42768" xr:uid="{00000000-0005-0000-0000-0000E6400000}"/>
    <cellStyle name="Normal 2 11 3 2 4 3 3" xfId="12685" xr:uid="{00000000-0005-0000-0000-0000E7400000}"/>
    <cellStyle name="Normal 2 11 3 2 4 3 3 2" xfId="35328" xr:uid="{00000000-0005-0000-0000-0000E8400000}"/>
    <cellStyle name="Normal 2 11 3 2 4 3 4" xfId="27887" xr:uid="{00000000-0005-0000-0000-0000E9400000}"/>
    <cellStyle name="Normal 2 11 3 2 4 4" xfId="16407" xr:uid="{00000000-0005-0000-0000-0000EA400000}"/>
    <cellStyle name="Normal 2 11 3 2 4 4 2" xfId="39050" xr:uid="{00000000-0005-0000-0000-0000EB400000}"/>
    <cellStyle name="Normal 2 11 3 2 4 5" xfId="8967" xr:uid="{00000000-0005-0000-0000-0000EC400000}"/>
    <cellStyle name="Normal 2 11 3 2 4 5 2" xfId="31610" xr:uid="{00000000-0005-0000-0000-0000ED400000}"/>
    <cellStyle name="Normal 2 11 3 2 4 6" xfId="24169" xr:uid="{00000000-0005-0000-0000-0000EE400000}"/>
    <cellStyle name="Normal 2 11 3 2 5" xfId="2442" xr:uid="{00000000-0005-0000-0000-0000EF400000}"/>
    <cellStyle name="Normal 2 11 3 2 5 2" xfId="6163" xr:uid="{00000000-0005-0000-0000-0000F0400000}"/>
    <cellStyle name="Normal 2 11 3 2 5 2 2" xfId="21047" xr:uid="{00000000-0005-0000-0000-0000F1400000}"/>
    <cellStyle name="Normal 2 11 3 2 5 2 2 2" xfId="43690" xr:uid="{00000000-0005-0000-0000-0000F2400000}"/>
    <cellStyle name="Normal 2 11 3 2 5 2 3" xfId="13607" xr:uid="{00000000-0005-0000-0000-0000F3400000}"/>
    <cellStyle name="Normal 2 11 3 2 5 2 3 2" xfId="36250" xr:uid="{00000000-0005-0000-0000-0000F4400000}"/>
    <cellStyle name="Normal 2 11 3 2 5 2 4" xfId="28809" xr:uid="{00000000-0005-0000-0000-0000F5400000}"/>
    <cellStyle name="Normal 2 11 3 2 5 3" xfId="17329" xr:uid="{00000000-0005-0000-0000-0000F6400000}"/>
    <cellStyle name="Normal 2 11 3 2 5 3 2" xfId="39972" xr:uid="{00000000-0005-0000-0000-0000F7400000}"/>
    <cellStyle name="Normal 2 11 3 2 5 4" xfId="9889" xr:uid="{00000000-0005-0000-0000-0000F8400000}"/>
    <cellStyle name="Normal 2 11 3 2 5 4 2" xfId="32532" xr:uid="{00000000-0005-0000-0000-0000F9400000}"/>
    <cellStyle name="Normal 2 11 3 2 5 5" xfId="25091" xr:uid="{00000000-0005-0000-0000-0000FA400000}"/>
    <cellStyle name="Normal 2 11 3 2 6" xfId="4316" xr:uid="{00000000-0005-0000-0000-0000FB400000}"/>
    <cellStyle name="Normal 2 11 3 2 6 2" xfId="19200" xr:uid="{00000000-0005-0000-0000-0000FC400000}"/>
    <cellStyle name="Normal 2 11 3 2 6 2 2" xfId="41843" xr:uid="{00000000-0005-0000-0000-0000FD400000}"/>
    <cellStyle name="Normal 2 11 3 2 6 3" xfId="11760" xr:uid="{00000000-0005-0000-0000-0000FE400000}"/>
    <cellStyle name="Normal 2 11 3 2 6 3 2" xfId="34403" xr:uid="{00000000-0005-0000-0000-0000FF400000}"/>
    <cellStyle name="Normal 2 11 3 2 6 4" xfId="26962" xr:uid="{00000000-0005-0000-0000-000000410000}"/>
    <cellStyle name="Normal 2 11 3 2 7" xfId="15482" xr:uid="{00000000-0005-0000-0000-000001410000}"/>
    <cellStyle name="Normal 2 11 3 2 7 2" xfId="38125" xr:uid="{00000000-0005-0000-0000-000002410000}"/>
    <cellStyle name="Normal 2 11 3 2 8" xfId="8042" xr:uid="{00000000-0005-0000-0000-000003410000}"/>
    <cellStyle name="Normal 2 11 3 2 8 2" xfId="30685" xr:uid="{00000000-0005-0000-0000-000004410000}"/>
    <cellStyle name="Normal 2 11 3 2 9" xfId="23245" xr:uid="{00000000-0005-0000-0000-000005410000}"/>
    <cellStyle name="Normal 2 11 3 3" xfId="692" xr:uid="{00000000-0005-0000-0000-000006410000}"/>
    <cellStyle name="Normal 2 11 3 3 2" xfId="1157" xr:uid="{00000000-0005-0000-0000-000007410000}"/>
    <cellStyle name="Normal 2 11 3 3 2 2" xfId="2085" xr:uid="{00000000-0005-0000-0000-000008410000}"/>
    <cellStyle name="Normal 2 11 3 3 2 2 2" xfId="3935" xr:uid="{00000000-0005-0000-0000-000009410000}"/>
    <cellStyle name="Normal 2 11 3 3 2 2 2 2" xfId="7656" xr:uid="{00000000-0005-0000-0000-00000A410000}"/>
    <cellStyle name="Normal 2 11 3 3 2 2 2 2 2" xfId="22540" xr:uid="{00000000-0005-0000-0000-00000B410000}"/>
    <cellStyle name="Normal 2 11 3 3 2 2 2 2 2 2" xfId="45183" xr:uid="{00000000-0005-0000-0000-00000C410000}"/>
    <cellStyle name="Normal 2 11 3 3 2 2 2 2 3" xfId="15100" xr:uid="{00000000-0005-0000-0000-00000D410000}"/>
    <cellStyle name="Normal 2 11 3 3 2 2 2 2 3 2" xfId="37743" xr:uid="{00000000-0005-0000-0000-00000E410000}"/>
    <cellStyle name="Normal 2 11 3 3 2 2 2 2 4" xfId="30302" xr:uid="{00000000-0005-0000-0000-00000F410000}"/>
    <cellStyle name="Normal 2 11 3 3 2 2 2 3" xfId="18822" xr:uid="{00000000-0005-0000-0000-000010410000}"/>
    <cellStyle name="Normal 2 11 3 3 2 2 2 3 2" xfId="41465" xr:uid="{00000000-0005-0000-0000-000011410000}"/>
    <cellStyle name="Normal 2 11 3 3 2 2 2 4" xfId="11382" xr:uid="{00000000-0005-0000-0000-000012410000}"/>
    <cellStyle name="Normal 2 11 3 3 2 2 2 4 2" xfId="34025" xr:uid="{00000000-0005-0000-0000-000013410000}"/>
    <cellStyle name="Normal 2 11 3 3 2 2 2 5" xfId="26584" xr:uid="{00000000-0005-0000-0000-000014410000}"/>
    <cellStyle name="Normal 2 11 3 3 2 2 3" xfId="5809" xr:uid="{00000000-0005-0000-0000-000015410000}"/>
    <cellStyle name="Normal 2 11 3 3 2 2 3 2" xfId="20693" xr:uid="{00000000-0005-0000-0000-000016410000}"/>
    <cellStyle name="Normal 2 11 3 3 2 2 3 2 2" xfId="43336" xr:uid="{00000000-0005-0000-0000-000017410000}"/>
    <cellStyle name="Normal 2 11 3 3 2 2 3 3" xfId="13253" xr:uid="{00000000-0005-0000-0000-000018410000}"/>
    <cellStyle name="Normal 2 11 3 3 2 2 3 3 2" xfId="35896" xr:uid="{00000000-0005-0000-0000-000019410000}"/>
    <cellStyle name="Normal 2 11 3 3 2 2 3 4" xfId="28455" xr:uid="{00000000-0005-0000-0000-00001A410000}"/>
    <cellStyle name="Normal 2 11 3 3 2 2 4" xfId="16975" xr:uid="{00000000-0005-0000-0000-00001B410000}"/>
    <cellStyle name="Normal 2 11 3 3 2 2 4 2" xfId="39618" xr:uid="{00000000-0005-0000-0000-00001C410000}"/>
    <cellStyle name="Normal 2 11 3 3 2 2 5" xfId="9535" xr:uid="{00000000-0005-0000-0000-00001D410000}"/>
    <cellStyle name="Normal 2 11 3 3 2 2 5 2" xfId="32178" xr:uid="{00000000-0005-0000-0000-00001E410000}"/>
    <cellStyle name="Normal 2 11 3 3 2 2 6" xfId="24737" xr:uid="{00000000-0005-0000-0000-00001F410000}"/>
    <cellStyle name="Normal 2 11 3 3 2 3" xfId="3010" xr:uid="{00000000-0005-0000-0000-000020410000}"/>
    <cellStyle name="Normal 2 11 3 3 2 3 2" xfId="6731" xr:uid="{00000000-0005-0000-0000-000021410000}"/>
    <cellStyle name="Normal 2 11 3 3 2 3 2 2" xfId="21615" xr:uid="{00000000-0005-0000-0000-000022410000}"/>
    <cellStyle name="Normal 2 11 3 3 2 3 2 2 2" xfId="44258" xr:uid="{00000000-0005-0000-0000-000023410000}"/>
    <cellStyle name="Normal 2 11 3 3 2 3 2 3" xfId="14175" xr:uid="{00000000-0005-0000-0000-000024410000}"/>
    <cellStyle name="Normal 2 11 3 3 2 3 2 3 2" xfId="36818" xr:uid="{00000000-0005-0000-0000-000025410000}"/>
    <cellStyle name="Normal 2 11 3 3 2 3 2 4" xfId="29377" xr:uid="{00000000-0005-0000-0000-000026410000}"/>
    <cellStyle name="Normal 2 11 3 3 2 3 3" xfId="17897" xr:uid="{00000000-0005-0000-0000-000027410000}"/>
    <cellStyle name="Normal 2 11 3 3 2 3 3 2" xfId="40540" xr:uid="{00000000-0005-0000-0000-000028410000}"/>
    <cellStyle name="Normal 2 11 3 3 2 3 4" xfId="10457" xr:uid="{00000000-0005-0000-0000-000029410000}"/>
    <cellStyle name="Normal 2 11 3 3 2 3 4 2" xfId="33100" xr:uid="{00000000-0005-0000-0000-00002A410000}"/>
    <cellStyle name="Normal 2 11 3 3 2 3 5" xfId="25659" xr:uid="{00000000-0005-0000-0000-00002B410000}"/>
    <cellStyle name="Normal 2 11 3 3 2 4" xfId="4884" xr:uid="{00000000-0005-0000-0000-00002C410000}"/>
    <cellStyle name="Normal 2 11 3 3 2 4 2" xfId="19768" xr:uid="{00000000-0005-0000-0000-00002D410000}"/>
    <cellStyle name="Normal 2 11 3 3 2 4 2 2" xfId="42411" xr:uid="{00000000-0005-0000-0000-00002E410000}"/>
    <cellStyle name="Normal 2 11 3 3 2 4 3" xfId="12328" xr:uid="{00000000-0005-0000-0000-00002F410000}"/>
    <cellStyle name="Normal 2 11 3 3 2 4 3 2" xfId="34971" xr:uid="{00000000-0005-0000-0000-000030410000}"/>
    <cellStyle name="Normal 2 11 3 3 2 4 4" xfId="27530" xr:uid="{00000000-0005-0000-0000-000031410000}"/>
    <cellStyle name="Normal 2 11 3 3 2 5" xfId="16050" xr:uid="{00000000-0005-0000-0000-000032410000}"/>
    <cellStyle name="Normal 2 11 3 3 2 5 2" xfId="38693" xr:uid="{00000000-0005-0000-0000-000033410000}"/>
    <cellStyle name="Normal 2 11 3 3 2 6" xfId="8610" xr:uid="{00000000-0005-0000-0000-000034410000}"/>
    <cellStyle name="Normal 2 11 3 3 2 6 2" xfId="31253" xr:uid="{00000000-0005-0000-0000-000035410000}"/>
    <cellStyle name="Normal 2 11 3 3 2 7" xfId="23812" xr:uid="{00000000-0005-0000-0000-000036410000}"/>
    <cellStyle name="Normal 2 11 3 3 3" xfId="1623" xr:uid="{00000000-0005-0000-0000-000037410000}"/>
    <cellStyle name="Normal 2 11 3 3 3 2" xfId="3473" xr:uid="{00000000-0005-0000-0000-000038410000}"/>
    <cellStyle name="Normal 2 11 3 3 3 2 2" xfId="7194" xr:uid="{00000000-0005-0000-0000-000039410000}"/>
    <cellStyle name="Normal 2 11 3 3 3 2 2 2" xfId="22078" xr:uid="{00000000-0005-0000-0000-00003A410000}"/>
    <cellStyle name="Normal 2 11 3 3 3 2 2 2 2" xfId="44721" xr:uid="{00000000-0005-0000-0000-00003B410000}"/>
    <cellStyle name="Normal 2 11 3 3 3 2 2 3" xfId="14638" xr:uid="{00000000-0005-0000-0000-00003C410000}"/>
    <cellStyle name="Normal 2 11 3 3 3 2 2 3 2" xfId="37281" xr:uid="{00000000-0005-0000-0000-00003D410000}"/>
    <cellStyle name="Normal 2 11 3 3 3 2 2 4" xfId="29840" xr:uid="{00000000-0005-0000-0000-00003E410000}"/>
    <cellStyle name="Normal 2 11 3 3 3 2 3" xfId="18360" xr:uid="{00000000-0005-0000-0000-00003F410000}"/>
    <cellStyle name="Normal 2 11 3 3 3 2 3 2" xfId="41003" xr:uid="{00000000-0005-0000-0000-000040410000}"/>
    <cellStyle name="Normal 2 11 3 3 3 2 4" xfId="10920" xr:uid="{00000000-0005-0000-0000-000041410000}"/>
    <cellStyle name="Normal 2 11 3 3 3 2 4 2" xfId="33563" xr:uid="{00000000-0005-0000-0000-000042410000}"/>
    <cellStyle name="Normal 2 11 3 3 3 2 5" xfId="26122" xr:uid="{00000000-0005-0000-0000-000043410000}"/>
    <cellStyle name="Normal 2 11 3 3 3 3" xfId="5347" xr:uid="{00000000-0005-0000-0000-000044410000}"/>
    <cellStyle name="Normal 2 11 3 3 3 3 2" xfId="20231" xr:uid="{00000000-0005-0000-0000-000045410000}"/>
    <cellStyle name="Normal 2 11 3 3 3 3 2 2" xfId="42874" xr:uid="{00000000-0005-0000-0000-000046410000}"/>
    <cellStyle name="Normal 2 11 3 3 3 3 3" xfId="12791" xr:uid="{00000000-0005-0000-0000-000047410000}"/>
    <cellStyle name="Normal 2 11 3 3 3 3 3 2" xfId="35434" xr:uid="{00000000-0005-0000-0000-000048410000}"/>
    <cellStyle name="Normal 2 11 3 3 3 3 4" xfId="27993" xr:uid="{00000000-0005-0000-0000-000049410000}"/>
    <cellStyle name="Normal 2 11 3 3 3 4" xfId="16513" xr:uid="{00000000-0005-0000-0000-00004A410000}"/>
    <cellStyle name="Normal 2 11 3 3 3 4 2" xfId="39156" xr:uid="{00000000-0005-0000-0000-00004B410000}"/>
    <cellStyle name="Normal 2 11 3 3 3 5" xfId="9073" xr:uid="{00000000-0005-0000-0000-00004C410000}"/>
    <cellStyle name="Normal 2 11 3 3 3 5 2" xfId="31716" xr:uid="{00000000-0005-0000-0000-00004D410000}"/>
    <cellStyle name="Normal 2 11 3 3 3 6" xfId="24275" xr:uid="{00000000-0005-0000-0000-00004E410000}"/>
    <cellStyle name="Normal 2 11 3 3 4" xfId="2548" xr:uid="{00000000-0005-0000-0000-00004F410000}"/>
    <cellStyle name="Normal 2 11 3 3 4 2" xfId="6269" xr:uid="{00000000-0005-0000-0000-000050410000}"/>
    <cellStyle name="Normal 2 11 3 3 4 2 2" xfId="21153" xr:uid="{00000000-0005-0000-0000-000051410000}"/>
    <cellStyle name="Normal 2 11 3 3 4 2 2 2" xfId="43796" xr:uid="{00000000-0005-0000-0000-000052410000}"/>
    <cellStyle name="Normal 2 11 3 3 4 2 3" xfId="13713" xr:uid="{00000000-0005-0000-0000-000053410000}"/>
    <cellStyle name="Normal 2 11 3 3 4 2 3 2" xfId="36356" xr:uid="{00000000-0005-0000-0000-000054410000}"/>
    <cellStyle name="Normal 2 11 3 3 4 2 4" xfId="28915" xr:uid="{00000000-0005-0000-0000-000055410000}"/>
    <cellStyle name="Normal 2 11 3 3 4 3" xfId="17435" xr:uid="{00000000-0005-0000-0000-000056410000}"/>
    <cellStyle name="Normal 2 11 3 3 4 3 2" xfId="40078" xr:uid="{00000000-0005-0000-0000-000057410000}"/>
    <cellStyle name="Normal 2 11 3 3 4 4" xfId="9995" xr:uid="{00000000-0005-0000-0000-000058410000}"/>
    <cellStyle name="Normal 2 11 3 3 4 4 2" xfId="32638" xr:uid="{00000000-0005-0000-0000-000059410000}"/>
    <cellStyle name="Normal 2 11 3 3 4 5" xfId="25197" xr:uid="{00000000-0005-0000-0000-00005A410000}"/>
    <cellStyle name="Normal 2 11 3 3 5" xfId="4422" xr:uid="{00000000-0005-0000-0000-00005B410000}"/>
    <cellStyle name="Normal 2 11 3 3 5 2" xfId="19306" xr:uid="{00000000-0005-0000-0000-00005C410000}"/>
    <cellStyle name="Normal 2 11 3 3 5 2 2" xfId="41949" xr:uid="{00000000-0005-0000-0000-00005D410000}"/>
    <cellStyle name="Normal 2 11 3 3 5 3" xfId="11866" xr:uid="{00000000-0005-0000-0000-00005E410000}"/>
    <cellStyle name="Normal 2 11 3 3 5 3 2" xfId="34509" xr:uid="{00000000-0005-0000-0000-00005F410000}"/>
    <cellStyle name="Normal 2 11 3 3 5 4" xfId="27068" xr:uid="{00000000-0005-0000-0000-000060410000}"/>
    <cellStyle name="Normal 2 11 3 3 6" xfId="15588" xr:uid="{00000000-0005-0000-0000-000061410000}"/>
    <cellStyle name="Normal 2 11 3 3 6 2" xfId="38231" xr:uid="{00000000-0005-0000-0000-000062410000}"/>
    <cellStyle name="Normal 2 11 3 3 7" xfId="8148" xr:uid="{00000000-0005-0000-0000-000063410000}"/>
    <cellStyle name="Normal 2 11 3 3 7 2" xfId="30791" xr:uid="{00000000-0005-0000-0000-000064410000}"/>
    <cellStyle name="Normal 2 11 3 3 8" xfId="23350" xr:uid="{00000000-0005-0000-0000-000065410000}"/>
    <cellStyle name="Normal 2 11 3 4" xfId="946" xr:uid="{00000000-0005-0000-0000-000066410000}"/>
    <cellStyle name="Normal 2 11 3 4 2" xfId="1874" xr:uid="{00000000-0005-0000-0000-000067410000}"/>
    <cellStyle name="Normal 2 11 3 4 2 2" xfId="3724" xr:uid="{00000000-0005-0000-0000-000068410000}"/>
    <cellStyle name="Normal 2 11 3 4 2 2 2" xfId="7445" xr:uid="{00000000-0005-0000-0000-000069410000}"/>
    <cellStyle name="Normal 2 11 3 4 2 2 2 2" xfId="22329" xr:uid="{00000000-0005-0000-0000-00006A410000}"/>
    <cellStyle name="Normal 2 11 3 4 2 2 2 2 2" xfId="44972" xr:uid="{00000000-0005-0000-0000-00006B410000}"/>
    <cellStyle name="Normal 2 11 3 4 2 2 2 3" xfId="14889" xr:uid="{00000000-0005-0000-0000-00006C410000}"/>
    <cellStyle name="Normal 2 11 3 4 2 2 2 3 2" xfId="37532" xr:uid="{00000000-0005-0000-0000-00006D410000}"/>
    <cellStyle name="Normal 2 11 3 4 2 2 2 4" xfId="30091" xr:uid="{00000000-0005-0000-0000-00006E410000}"/>
    <cellStyle name="Normal 2 11 3 4 2 2 3" xfId="18611" xr:uid="{00000000-0005-0000-0000-00006F410000}"/>
    <cellStyle name="Normal 2 11 3 4 2 2 3 2" xfId="41254" xr:uid="{00000000-0005-0000-0000-000070410000}"/>
    <cellStyle name="Normal 2 11 3 4 2 2 4" xfId="11171" xr:uid="{00000000-0005-0000-0000-000071410000}"/>
    <cellStyle name="Normal 2 11 3 4 2 2 4 2" xfId="33814" xr:uid="{00000000-0005-0000-0000-000072410000}"/>
    <cellStyle name="Normal 2 11 3 4 2 2 5" xfId="26373" xr:uid="{00000000-0005-0000-0000-000073410000}"/>
    <cellStyle name="Normal 2 11 3 4 2 3" xfId="5598" xr:uid="{00000000-0005-0000-0000-000074410000}"/>
    <cellStyle name="Normal 2 11 3 4 2 3 2" xfId="20482" xr:uid="{00000000-0005-0000-0000-000075410000}"/>
    <cellStyle name="Normal 2 11 3 4 2 3 2 2" xfId="43125" xr:uid="{00000000-0005-0000-0000-000076410000}"/>
    <cellStyle name="Normal 2 11 3 4 2 3 3" xfId="13042" xr:uid="{00000000-0005-0000-0000-000077410000}"/>
    <cellStyle name="Normal 2 11 3 4 2 3 3 2" xfId="35685" xr:uid="{00000000-0005-0000-0000-000078410000}"/>
    <cellStyle name="Normal 2 11 3 4 2 3 4" xfId="28244" xr:uid="{00000000-0005-0000-0000-000079410000}"/>
    <cellStyle name="Normal 2 11 3 4 2 4" xfId="16764" xr:uid="{00000000-0005-0000-0000-00007A410000}"/>
    <cellStyle name="Normal 2 11 3 4 2 4 2" xfId="39407" xr:uid="{00000000-0005-0000-0000-00007B410000}"/>
    <cellStyle name="Normal 2 11 3 4 2 5" xfId="9324" xr:uid="{00000000-0005-0000-0000-00007C410000}"/>
    <cellStyle name="Normal 2 11 3 4 2 5 2" xfId="31967" xr:uid="{00000000-0005-0000-0000-00007D410000}"/>
    <cellStyle name="Normal 2 11 3 4 2 6" xfId="24526" xr:uid="{00000000-0005-0000-0000-00007E410000}"/>
    <cellStyle name="Normal 2 11 3 4 3" xfId="2799" xr:uid="{00000000-0005-0000-0000-00007F410000}"/>
    <cellStyle name="Normal 2 11 3 4 3 2" xfId="6520" xr:uid="{00000000-0005-0000-0000-000080410000}"/>
    <cellStyle name="Normal 2 11 3 4 3 2 2" xfId="21404" xr:uid="{00000000-0005-0000-0000-000081410000}"/>
    <cellStyle name="Normal 2 11 3 4 3 2 2 2" xfId="44047" xr:uid="{00000000-0005-0000-0000-000082410000}"/>
    <cellStyle name="Normal 2 11 3 4 3 2 3" xfId="13964" xr:uid="{00000000-0005-0000-0000-000083410000}"/>
    <cellStyle name="Normal 2 11 3 4 3 2 3 2" xfId="36607" xr:uid="{00000000-0005-0000-0000-000084410000}"/>
    <cellStyle name="Normal 2 11 3 4 3 2 4" xfId="29166" xr:uid="{00000000-0005-0000-0000-000085410000}"/>
    <cellStyle name="Normal 2 11 3 4 3 3" xfId="17686" xr:uid="{00000000-0005-0000-0000-000086410000}"/>
    <cellStyle name="Normal 2 11 3 4 3 3 2" xfId="40329" xr:uid="{00000000-0005-0000-0000-000087410000}"/>
    <cellStyle name="Normal 2 11 3 4 3 4" xfId="10246" xr:uid="{00000000-0005-0000-0000-000088410000}"/>
    <cellStyle name="Normal 2 11 3 4 3 4 2" xfId="32889" xr:uid="{00000000-0005-0000-0000-000089410000}"/>
    <cellStyle name="Normal 2 11 3 4 3 5" xfId="25448" xr:uid="{00000000-0005-0000-0000-00008A410000}"/>
    <cellStyle name="Normal 2 11 3 4 4" xfId="4673" xr:uid="{00000000-0005-0000-0000-00008B410000}"/>
    <cellStyle name="Normal 2 11 3 4 4 2" xfId="19557" xr:uid="{00000000-0005-0000-0000-00008C410000}"/>
    <cellStyle name="Normal 2 11 3 4 4 2 2" xfId="42200" xr:uid="{00000000-0005-0000-0000-00008D410000}"/>
    <cellStyle name="Normal 2 11 3 4 4 3" xfId="12117" xr:uid="{00000000-0005-0000-0000-00008E410000}"/>
    <cellStyle name="Normal 2 11 3 4 4 3 2" xfId="34760" xr:uid="{00000000-0005-0000-0000-00008F410000}"/>
    <cellStyle name="Normal 2 11 3 4 4 4" xfId="27319" xr:uid="{00000000-0005-0000-0000-000090410000}"/>
    <cellStyle name="Normal 2 11 3 4 5" xfId="15839" xr:uid="{00000000-0005-0000-0000-000091410000}"/>
    <cellStyle name="Normal 2 11 3 4 5 2" xfId="38482" xr:uid="{00000000-0005-0000-0000-000092410000}"/>
    <cellStyle name="Normal 2 11 3 4 6" xfId="8399" xr:uid="{00000000-0005-0000-0000-000093410000}"/>
    <cellStyle name="Normal 2 11 3 4 6 2" xfId="31042" xr:uid="{00000000-0005-0000-0000-000094410000}"/>
    <cellStyle name="Normal 2 11 3 4 7" xfId="23601" xr:uid="{00000000-0005-0000-0000-000095410000}"/>
    <cellStyle name="Normal 2 11 3 5" xfId="1412" xr:uid="{00000000-0005-0000-0000-000096410000}"/>
    <cellStyle name="Normal 2 11 3 5 2" xfId="3262" xr:uid="{00000000-0005-0000-0000-000097410000}"/>
    <cellStyle name="Normal 2 11 3 5 2 2" xfId="6983" xr:uid="{00000000-0005-0000-0000-000098410000}"/>
    <cellStyle name="Normal 2 11 3 5 2 2 2" xfId="21867" xr:uid="{00000000-0005-0000-0000-000099410000}"/>
    <cellStyle name="Normal 2 11 3 5 2 2 2 2" xfId="44510" xr:uid="{00000000-0005-0000-0000-00009A410000}"/>
    <cellStyle name="Normal 2 11 3 5 2 2 3" xfId="14427" xr:uid="{00000000-0005-0000-0000-00009B410000}"/>
    <cellStyle name="Normal 2 11 3 5 2 2 3 2" xfId="37070" xr:uid="{00000000-0005-0000-0000-00009C410000}"/>
    <cellStyle name="Normal 2 11 3 5 2 2 4" xfId="29629" xr:uid="{00000000-0005-0000-0000-00009D410000}"/>
    <cellStyle name="Normal 2 11 3 5 2 3" xfId="18149" xr:uid="{00000000-0005-0000-0000-00009E410000}"/>
    <cellStyle name="Normal 2 11 3 5 2 3 2" xfId="40792" xr:uid="{00000000-0005-0000-0000-00009F410000}"/>
    <cellStyle name="Normal 2 11 3 5 2 4" xfId="10709" xr:uid="{00000000-0005-0000-0000-0000A0410000}"/>
    <cellStyle name="Normal 2 11 3 5 2 4 2" xfId="33352" xr:uid="{00000000-0005-0000-0000-0000A1410000}"/>
    <cellStyle name="Normal 2 11 3 5 2 5" xfId="25911" xr:uid="{00000000-0005-0000-0000-0000A2410000}"/>
    <cellStyle name="Normal 2 11 3 5 3" xfId="5136" xr:uid="{00000000-0005-0000-0000-0000A3410000}"/>
    <cellStyle name="Normal 2 11 3 5 3 2" xfId="20020" xr:uid="{00000000-0005-0000-0000-0000A4410000}"/>
    <cellStyle name="Normal 2 11 3 5 3 2 2" xfId="42663" xr:uid="{00000000-0005-0000-0000-0000A5410000}"/>
    <cellStyle name="Normal 2 11 3 5 3 3" xfId="12580" xr:uid="{00000000-0005-0000-0000-0000A6410000}"/>
    <cellStyle name="Normal 2 11 3 5 3 3 2" xfId="35223" xr:uid="{00000000-0005-0000-0000-0000A7410000}"/>
    <cellStyle name="Normal 2 11 3 5 3 4" xfId="27782" xr:uid="{00000000-0005-0000-0000-0000A8410000}"/>
    <cellStyle name="Normal 2 11 3 5 4" xfId="16302" xr:uid="{00000000-0005-0000-0000-0000A9410000}"/>
    <cellStyle name="Normal 2 11 3 5 4 2" xfId="38945" xr:uid="{00000000-0005-0000-0000-0000AA410000}"/>
    <cellStyle name="Normal 2 11 3 5 5" xfId="8862" xr:uid="{00000000-0005-0000-0000-0000AB410000}"/>
    <cellStyle name="Normal 2 11 3 5 5 2" xfId="31505" xr:uid="{00000000-0005-0000-0000-0000AC410000}"/>
    <cellStyle name="Normal 2 11 3 5 6" xfId="24064" xr:uid="{00000000-0005-0000-0000-0000AD410000}"/>
    <cellStyle name="Normal 2 11 3 6" xfId="2337" xr:uid="{00000000-0005-0000-0000-0000AE410000}"/>
    <cellStyle name="Normal 2 11 3 6 2" xfId="6058" xr:uid="{00000000-0005-0000-0000-0000AF410000}"/>
    <cellStyle name="Normal 2 11 3 6 2 2" xfId="20942" xr:uid="{00000000-0005-0000-0000-0000B0410000}"/>
    <cellStyle name="Normal 2 11 3 6 2 2 2" xfId="43585" xr:uid="{00000000-0005-0000-0000-0000B1410000}"/>
    <cellStyle name="Normal 2 11 3 6 2 3" xfId="13502" xr:uid="{00000000-0005-0000-0000-0000B2410000}"/>
    <cellStyle name="Normal 2 11 3 6 2 3 2" xfId="36145" xr:uid="{00000000-0005-0000-0000-0000B3410000}"/>
    <cellStyle name="Normal 2 11 3 6 2 4" xfId="28704" xr:uid="{00000000-0005-0000-0000-0000B4410000}"/>
    <cellStyle name="Normal 2 11 3 6 3" xfId="17224" xr:uid="{00000000-0005-0000-0000-0000B5410000}"/>
    <cellStyle name="Normal 2 11 3 6 3 2" xfId="39867" xr:uid="{00000000-0005-0000-0000-0000B6410000}"/>
    <cellStyle name="Normal 2 11 3 6 4" xfId="9784" xr:uid="{00000000-0005-0000-0000-0000B7410000}"/>
    <cellStyle name="Normal 2 11 3 6 4 2" xfId="32427" xr:uid="{00000000-0005-0000-0000-0000B8410000}"/>
    <cellStyle name="Normal 2 11 3 6 5" xfId="24986" xr:uid="{00000000-0005-0000-0000-0000B9410000}"/>
    <cellStyle name="Normal 2 11 3 7" xfId="4211" xr:uid="{00000000-0005-0000-0000-0000BA410000}"/>
    <cellStyle name="Normal 2 11 3 7 2" xfId="19095" xr:uid="{00000000-0005-0000-0000-0000BB410000}"/>
    <cellStyle name="Normal 2 11 3 7 2 2" xfId="41738" xr:uid="{00000000-0005-0000-0000-0000BC410000}"/>
    <cellStyle name="Normal 2 11 3 7 3" xfId="11655" xr:uid="{00000000-0005-0000-0000-0000BD410000}"/>
    <cellStyle name="Normal 2 11 3 7 3 2" xfId="34298" xr:uid="{00000000-0005-0000-0000-0000BE410000}"/>
    <cellStyle name="Normal 2 11 3 7 4" xfId="26857" xr:uid="{00000000-0005-0000-0000-0000BF410000}"/>
    <cellStyle name="Normal 2 11 3 8" xfId="15377" xr:uid="{00000000-0005-0000-0000-0000C0410000}"/>
    <cellStyle name="Normal 2 11 3 8 2" xfId="38020" xr:uid="{00000000-0005-0000-0000-0000C1410000}"/>
    <cellStyle name="Normal 2 11 3 9" xfId="7937" xr:uid="{00000000-0005-0000-0000-0000C2410000}"/>
    <cellStyle name="Normal 2 11 3 9 2" xfId="30580" xr:uid="{00000000-0005-0000-0000-0000C3410000}"/>
    <cellStyle name="Normal 2 11 4" xfId="533" xr:uid="{00000000-0005-0000-0000-0000C4410000}"/>
    <cellStyle name="Normal 2 11 4 2" xfId="745" xr:uid="{00000000-0005-0000-0000-0000C5410000}"/>
    <cellStyle name="Normal 2 11 4 2 2" xfId="1210" xr:uid="{00000000-0005-0000-0000-0000C6410000}"/>
    <cellStyle name="Normal 2 11 4 2 2 2" xfId="2138" xr:uid="{00000000-0005-0000-0000-0000C7410000}"/>
    <cellStyle name="Normal 2 11 4 2 2 2 2" xfId="3988" xr:uid="{00000000-0005-0000-0000-0000C8410000}"/>
    <cellStyle name="Normal 2 11 4 2 2 2 2 2" xfId="7709" xr:uid="{00000000-0005-0000-0000-0000C9410000}"/>
    <cellStyle name="Normal 2 11 4 2 2 2 2 2 2" xfId="22593" xr:uid="{00000000-0005-0000-0000-0000CA410000}"/>
    <cellStyle name="Normal 2 11 4 2 2 2 2 2 2 2" xfId="45236" xr:uid="{00000000-0005-0000-0000-0000CB410000}"/>
    <cellStyle name="Normal 2 11 4 2 2 2 2 2 3" xfId="15153" xr:uid="{00000000-0005-0000-0000-0000CC410000}"/>
    <cellStyle name="Normal 2 11 4 2 2 2 2 2 3 2" xfId="37796" xr:uid="{00000000-0005-0000-0000-0000CD410000}"/>
    <cellStyle name="Normal 2 11 4 2 2 2 2 2 4" xfId="30355" xr:uid="{00000000-0005-0000-0000-0000CE410000}"/>
    <cellStyle name="Normal 2 11 4 2 2 2 2 3" xfId="18875" xr:uid="{00000000-0005-0000-0000-0000CF410000}"/>
    <cellStyle name="Normal 2 11 4 2 2 2 2 3 2" xfId="41518" xr:uid="{00000000-0005-0000-0000-0000D0410000}"/>
    <cellStyle name="Normal 2 11 4 2 2 2 2 4" xfId="11435" xr:uid="{00000000-0005-0000-0000-0000D1410000}"/>
    <cellStyle name="Normal 2 11 4 2 2 2 2 4 2" xfId="34078" xr:uid="{00000000-0005-0000-0000-0000D2410000}"/>
    <cellStyle name="Normal 2 11 4 2 2 2 2 5" xfId="26637" xr:uid="{00000000-0005-0000-0000-0000D3410000}"/>
    <cellStyle name="Normal 2 11 4 2 2 2 3" xfId="5862" xr:uid="{00000000-0005-0000-0000-0000D4410000}"/>
    <cellStyle name="Normal 2 11 4 2 2 2 3 2" xfId="20746" xr:uid="{00000000-0005-0000-0000-0000D5410000}"/>
    <cellStyle name="Normal 2 11 4 2 2 2 3 2 2" xfId="43389" xr:uid="{00000000-0005-0000-0000-0000D6410000}"/>
    <cellStyle name="Normal 2 11 4 2 2 2 3 3" xfId="13306" xr:uid="{00000000-0005-0000-0000-0000D7410000}"/>
    <cellStyle name="Normal 2 11 4 2 2 2 3 3 2" xfId="35949" xr:uid="{00000000-0005-0000-0000-0000D8410000}"/>
    <cellStyle name="Normal 2 11 4 2 2 2 3 4" xfId="28508" xr:uid="{00000000-0005-0000-0000-0000D9410000}"/>
    <cellStyle name="Normal 2 11 4 2 2 2 4" xfId="17028" xr:uid="{00000000-0005-0000-0000-0000DA410000}"/>
    <cellStyle name="Normal 2 11 4 2 2 2 4 2" xfId="39671" xr:uid="{00000000-0005-0000-0000-0000DB410000}"/>
    <cellStyle name="Normal 2 11 4 2 2 2 5" xfId="9588" xr:uid="{00000000-0005-0000-0000-0000DC410000}"/>
    <cellStyle name="Normal 2 11 4 2 2 2 5 2" xfId="32231" xr:uid="{00000000-0005-0000-0000-0000DD410000}"/>
    <cellStyle name="Normal 2 11 4 2 2 2 6" xfId="24790" xr:uid="{00000000-0005-0000-0000-0000DE410000}"/>
    <cellStyle name="Normal 2 11 4 2 2 3" xfId="3063" xr:uid="{00000000-0005-0000-0000-0000DF410000}"/>
    <cellStyle name="Normal 2 11 4 2 2 3 2" xfId="6784" xr:uid="{00000000-0005-0000-0000-0000E0410000}"/>
    <cellStyle name="Normal 2 11 4 2 2 3 2 2" xfId="21668" xr:uid="{00000000-0005-0000-0000-0000E1410000}"/>
    <cellStyle name="Normal 2 11 4 2 2 3 2 2 2" xfId="44311" xr:uid="{00000000-0005-0000-0000-0000E2410000}"/>
    <cellStyle name="Normal 2 11 4 2 2 3 2 3" xfId="14228" xr:uid="{00000000-0005-0000-0000-0000E3410000}"/>
    <cellStyle name="Normal 2 11 4 2 2 3 2 3 2" xfId="36871" xr:uid="{00000000-0005-0000-0000-0000E4410000}"/>
    <cellStyle name="Normal 2 11 4 2 2 3 2 4" xfId="29430" xr:uid="{00000000-0005-0000-0000-0000E5410000}"/>
    <cellStyle name="Normal 2 11 4 2 2 3 3" xfId="17950" xr:uid="{00000000-0005-0000-0000-0000E6410000}"/>
    <cellStyle name="Normal 2 11 4 2 2 3 3 2" xfId="40593" xr:uid="{00000000-0005-0000-0000-0000E7410000}"/>
    <cellStyle name="Normal 2 11 4 2 2 3 4" xfId="10510" xr:uid="{00000000-0005-0000-0000-0000E8410000}"/>
    <cellStyle name="Normal 2 11 4 2 2 3 4 2" xfId="33153" xr:uid="{00000000-0005-0000-0000-0000E9410000}"/>
    <cellStyle name="Normal 2 11 4 2 2 3 5" xfId="25712" xr:uid="{00000000-0005-0000-0000-0000EA410000}"/>
    <cellStyle name="Normal 2 11 4 2 2 4" xfId="4937" xr:uid="{00000000-0005-0000-0000-0000EB410000}"/>
    <cellStyle name="Normal 2 11 4 2 2 4 2" xfId="19821" xr:uid="{00000000-0005-0000-0000-0000EC410000}"/>
    <cellStyle name="Normal 2 11 4 2 2 4 2 2" xfId="42464" xr:uid="{00000000-0005-0000-0000-0000ED410000}"/>
    <cellStyle name="Normal 2 11 4 2 2 4 3" xfId="12381" xr:uid="{00000000-0005-0000-0000-0000EE410000}"/>
    <cellStyle name="Normal 2 11 4 2 2 4 3 2" xfId="35024" xr:uid="{00000000-0005-0000-0000-0000EF410000}"/>
    <cellStyle name="Normal 2 11 4 2 2 4 4" xfId="27583" xr:uid="{00000000-0005-0000-0000-0000F0410000}"/>
    <cellStyle name="Normal 2 11 4 2 2 5" xfId="16103" xr:uid="{00000000-0005-0000-0000-0000F1410000}"/>
    <cellStyle name="Normal 2 11 4 2 2 5 2" xfId="38746" xr:uid="{00000000-0005-0000-0000-0000F2410000}"/>
    <cellStyle name="Normal 2 11 4 2 2 6" xfId="8663" xr:uid="{00000000-0005-0000-0000-0000F3410000}"/>
    <cellStyle name="Normal 2 11 4 2 2 6 2" xfId="31306" xr:uid="{00000000-0005-0000-0000-0000F4410000}"/>
    <cellStyle name="Normal 2 11 4 2 2 7" xfId="23865" xr:uid="{00000000-0005-0000-0000-0000F5410000}"/>
    <cellStyle name="Normal 2 11 4 2 3" xfId="1676" xr:uid="{00000000-0005-0000-0000-0000F6410000}"/>
    <cellStyle name="Normal 2 11 4 2 3 2" xfId="3526" xr:uid="{00000000-0005-0000-0000-0000F7410000}"/>
    <cellStyle name="Normal 2 11 4 2 3 2 2" xfId="7247" xr:uid="{00000000-0005-0000-0000-0000F8410000}"/>
    <cellStyle name="Normal 2 11 4 2 3 2 2 2" xfId="22131" xr:uid="{00000000-0005-0000-0000-0000F9410000}"/>
    <cellStyle name="Normal 2 11 4 2 3 2 2 2 2" xfId="44774" xr:uid="{00000000-0005-0000-0000-0000FA410000}"/>
    <cellStyle name="Normal 2 11 4 2 3 2 2 3" xfId="14691" xr:uid="{00000000-0005-0000-0000-0000FB410000}"/>
    <cellStyle name="Normal 2 11 4 2 3 2 2 3 2" xfId="37334" xr:uid="{00000000-0005-0000-0000-0000FC410000}"/>
    <cellStyle name="Normal 2 11 4 2 3 2 2 4" xfId="29893" xr:uid="{00000000-0005-0000-0000-0000FD410000}"/>
    <cellStyle name="Normal 2 11 4 2 3 2 3" xfId="18413" xr:uid="{00000000-0005-0000-0000-0000FE410000}"/>
    <cellStyle name="Normal 2 11 4 2 3 2 3 2" xfId="41056" xr:uid="{00000000-0005-0000-0000-0000FF410000}"/>
    <cellStyle name="Normal 2 11 4 2 3 2 4" xfId="10973" xr:uid="{00000000-0005-0000-0000-000000420000}"/>
    <cellStyle name="Normal 2 11 4 2 3 2 4 2" xfId="33616" xr:uid="{00000000-0005-0000-0000-000001420000}"/>
    <cellStyle name="Normal 2 11 4 2 3 2 5" xfId="26175" xr:uid="{00000000-0005-0000-0000-000002420000}"/>
    <cellStyle name="Normal 2 11 4 2 3 3" xfId="5400" xr:uid="{00000000-0005-0000-0000-000003420000}"/>
    <cellStyle name="Normal 2 11 4 2 3 3 2" xfId="20284" xr:uid="{00000000-0005-0000-0000-000004420000}"/>
    <cellStyle name="Normal 2 11 4 2 3 3 2 2" xfId="42927" xr:uid="{00000000-0005-0000-0000-000005420000}"/>
    <cellStyle name="Normal 2 11 4 2 3 3 3" xfId="12844" xr:uid="{00000000-0005-0000-0000-000006420000}"/>
    <cellStyle name="Normal 2 11 4 2 3 3 3 2" xfId="35487" xr:uid="{00000000-0005-0000-0000-000007420000}"/>
    <cellStyle name="Normal 2 11 4 2 3 3 4" xfId="28046" xr:uid="{00000000-0005-0000-0000-000008420000}"/>
    <cellStyle name="Normal 2 11 4 2 3 4" xfId="16566" xr:uid="{00000000-0005-0000-0000-000009420000}"/>
    <cellStyle name="Normal 2 11 4 2 3 4 2" xfId="39209" xr:uid="{00000000-0005-0000-0000-00000A420000}"/>
    <cellStyle name="Normal 2 11 4 2 3 5" xfId="9126" xr:uid="{00000000-0005-0000-0000-00000B420000}"/>
    <cellStyle name="Normal 2 11 4 2 3 5 2" xfId="31769" xr:uid="{00000000-0005-0000-0000-00000C420000}"/>
    <cellStyle name="Normal 2 11 4 2 3 6" xfId="24328" xr:uid="{00000000-0005-0000-0000-00000D420000}"/>
    <cellStyle name="Normal 2 11 4 2 4" xfId="2601" xr:uid="{00000000-0005-0000-0000-00000E420000}"/>
    <cellStyle name="Normal 2 11 4 2 4 2" xfId="6322" xr:uid="{00000000-0005-0000-0000-00000F420000}"/>
    <cellStyle name="Normal 2 11 4 2 4 2 2" xfId="21206" xr:uid="{00000000-0005-0000-0000-000010420000}"/>
    <cellStyle name="Normal 2 11 4 2 4 2 2 2" xfId="43849" xr:uid="{00000000-0005-0000-0000-000011420000}"/>
    <cellStyle name="Normal 2 11 4 2 4 2 3" xfId="13766" xr:uid="{00000000-0005-0000-0000-000012420000}"/>
    <cellStyle name="Normal 2 11 4 2 4 2 3 2" xfId="36409" xr:uid="{00000000-0005-0000-0000-000013420000}"/>
    <cellStyle name="Normal 2 11 4 2 4 2 4" xfId="28968" xr:uid="{00000000-0005-0000-0000-000014420000}"/>
    <cellStyle name="Normal 2 11 4 2 4 3" xfId="17488" xr:uid="{00000000-0005-0000-0000-000015420000}"/>
    <cellStyle name="Normal 2 11 4 2 4 3 2" xfId="40131" xr:uid="{00000000-0005-0000-0000-000016420000}"/>
    <cellStyle name="Normal 2 11 4 2 4 4" xfId="10048" xr:uid="{00000000-0005-0000-0000-000017420000}"/>
    <cellStyle name="Normal 2 11 4 2 4 4 2" xfId="32691" xr:uid="{00000000-0005-0000-0000-000018420000}"/>
    <cellStyle name="Normal 2 11 4 2 4 5" xfId="25250" xr:uid="{00000000-0005-0000-0000-000019420000}"/>
    <cellStyle name="Normal 2 11 4 2 5" xfId="4475" xr:uid="{00000000-0005-0000-0000-00001A420000}"/>
    <cellStyle name="Normal 2 11 4 2 5 2" xfId="19359" xr:uid="{00000000-0005-0000-0000-00001B420000}"/>
    <cellStyle name="Normal 2 11 4 2 5 2 2" xfId="42002" xr:uid="{00000000-0005-0000-0000-00001C420000}"/>
    <cellStyle name="Normal 2 11 4 2 5 3" xfId="11919" xr:uid="{00000000-0005-0000-0000-00001D420000}"/>
    <cellStyle name="Normal 2 11 4 2 5 3 2" xfId="34562" xr:uid="{00000000-0005-0000-0000-00001E420000}"/>
    <cellStyle name="Normal 2 11 4 2 5 4" xfId="27121" xr:uid="{00000000-0005-0000-0000-00001F420000}"/>
    <cellStyle name="Normal 2 11 4 2 6" xfId="15641" xr:uid="{00000000-0005-0000-0000-000020420000}"/>
    <cellStyle name="Normal 2 11 4 2 6 2" xfId="38284" xr:uid="{00000000-0005-0000-0000-000021420000}"/>
    <cellStyle name="Normal 2 11 4 2 7" xfId="8201" xr:uid="{00000000-0005-0000-0000-000022420000}"/>
    <cellStyle name="Normal 2 11 4 2 7 2" xfId="30844" xr:uid="{00000000-0005-0000-0000-000023420000}"/>
    <cellStyle name="Normal 2 11 4 2 8" xfId="23403" xr:uid="{00000000-0005-0000-0000-000024420000}"/>
    <cellStyle name="Normal 2 11 4 3" xfId="999" xr:uid="{00000000-0005-0000-0000-000025420000}"/>
    <cellStyle name="Normal 2 11 4 3 2" xfId="1927" xr:uid="{00000000-0005-0000-0000-000026420000}"/>
    <cellStyle name="Normal 2 11 4 3 2 2" xfId="3777" xr:uid="{00000000-0005-0000-0000-000027420000}"/>
    <cellStyle name="Normal 2 11 4 3 2 2 2" xfId="7498" xr:uid="{00000000-0005-0000-0000-000028420000}"/>
    <cellStyle name="Normal 2 11 4 3 2 2 2 2" xfId="22382" xr:uid="{00000000-0005-0000-0000-000029420000}"/>
    <cellStyle name="Normal 2 11 4 3 2 2 2 2 2" xfId="45025" xr:uid="{00000000-0005-0000-0000-00002A420000}"/>
    <cellStyle name="Normal 2 11 4 3 2 2 2 3" xfId="14942" xr:uid="{00000000-0005-0000-0000-00002B420000}"/>
    <cellStyle name="Normal 2 11 4 3 2 2 2 3 2" xfId="37585" xr:uid="{00000000-0005-0000-0000-00002C420000}"/>
    <cellStyle name="Normal 2 11 4 3 2 2 2 4" xfId="30144" xr:uid="{00000000-0005-0000-0000-00002D420000}"/>
    <cellStyle name="Normal 2 11 4 3 2 2 3" xfId="18664" xr:uid="{00000000-0005-0000-0000-00002E420000}"/>
    <cellStyle name="Normal 2 11 4 3 2 2 3 2" xfId="41307" xr:uid="{00000000-0005-0000-0000-00002F420000}"/>
    <cellStyle name="Normal 2 11 4 3 2 2 4" xfId="11224" xr:uid="{00000000-0005-0000-0000-000030420000}"/>
    <cellStyle name="Normal 2 11 4 3 2 2 4 2" xfId="33867" xr:uid="{00000000-0005-0000-0000-000031420000}"/>
    <cellStyle name="Normal 2 11 4 3 2 2 5" xfId="26426" xr:uid="{00000000-0005-0000-0000-000032420000}"/>
    <cellStyle name="Normal 2 11 4 3 2 3" xfId="5651" xr:uid="{00000000-0005-0000-0000-000033420000}"/>
    <cellStyle name="Normal 2 11 4 3 2 3 2" xfId="20535" xr:uid="{00000000-0005-0000-0000-000034420000}"/>
    <cellStyle name="Normal 2 11 4 3 2 3 2 2" xfId="43178" xr:uid="{00000000-0005-0000-0000-000035420000}"/>
    <cellStyle name="Normal 2 11 4 3 2 3 3" xfId="13095" xr:uid="{00000000-0005-0000-0000-000036420000}"/>
    <cellStyle name="Normal 2 11 4 3 2 3 3 2" xfId="35738" xr:uid="{00000000-0005-0000-0000-000037420000}"/>
    <cellStyle name="Normal 2 11 4 3 2 3 4" xfId="28297" xr:uid="{00000000-0005-0000-0000-000038420000}"/>
    <cellStyle name="Normal 2 11 4 3 2 4" xfId="16817" xr:uid="{00000000-0005-0000-0000-000039420000}"/>
    <cellStyle name="Normal 2 11 4 3 2 4 2" xfId="39460" xr:uid="{00000000-0005-0000-0000-00003A420000}"/>
    <cellStyle name="Normal 2 11 4 3 2 5" xfId="9377" xr:uid="{00000000-0005-0000-0000-00003B420000}"/>
    <cellStyle name="Normal 2 11 4 3 2 5 2" xfId="32020" xr:uid="{00000000-0005-0000-0000-00003C420000}"/>
    <cellStyle name="Normal 2 11 4 3 2 6" xfId="24579" xr:uid="{00000000-0005-0000-0000-00003D420000}"/>
    <cellStyle name="Normal 2 11 4 3 3" xfId="2852" xr:uid="{00000000-0005-0000-0000-00003E420000}"/>
    <cellStyle name="Normal 2 11 4 3 3 2" xfId="6573" xr:uid="{00000000-0005-0000-0000-00003F420000}"/>
    <cellStyle name="Normal 2 11 4 3 3 2 2" xfId="21457" xr:uid="{00000000-0005-0000-0000-000040420000}"/>
    <cellStyle name="Normal 2 11 4 3 3 2 2 2" xfId="44100" xr:uid="{00000000-0005-0000-0000-000041420000}"/>
    <cellStyle name="Normal 2 11 4 3 3 2 3" xfId="14017" xr:uid="{00000000-0005-0000-0000-000042420000}"/>
    <cellStyle name="Normal 2 11 4 3 3 2 3 2" xfId="36660" xr:uid="{00000000-0005-0000-0000-000043420000}"/>
    <cellStyle name="Normal 2 11 4 3 3 2 4" xfId="29219" xr:uid="{00000000-0005-0000-0000-000044420000}"/>
    <cellStyle name="Normal 2 11 4 3 3 3" xfId="17739" xr:uid="{00000000-0005-0000-0000-000045420000}"/>
    <cellStyle name="Normal 2 11 4 3 3 3 2" xfId="40382" xr:uid="{00000000-0005-0000-0000-000046420000}"/>
    <cellStyle name="Normal 2 11 4 3 3 4" xfId="10299" xr:uid="{00000000-0005-0000-0000-000047420000}"/>
    <cellStyle name="Normal 2 11 4 3 3 4 2" xfId="32942" xr:uid="{00000000-0005-0000-0000-000048420000}"/>
    <cellStyle name="Normal 2 11 4 3 3 5" xfId="25501" xr:uid="{00000000-0005-0000-0000-000049420000}"/>
    <cellStyle name="Normal 2 11 4 3 4" xfId="4726" xr:uid="{00000000-0005-0000-0000-00004A420000}"/>
    <cellStyle name="Normal 2 11 4 3 4 2" xfId="19610" xr:uid="{00000000-0005-0000-0000-00004B420000}"/>
    <cellStyle name="Normal 2 11 4 3 4 2 2" xfId="42253" xr:uid="{00000000-0005-0000-0000-00004C420000}"/>
    <cellStyle name="Normal 2 11 4 3 4 3" xfId="12170" xr:uid="{00000000-0005-0000-0000-00004D420000}"/>
    <cellStyle name="Normal 2 11 4 3 4 3 2" xfId="34813" xr:uid="{00000000-0005-0000-0000-00004E420000}"/>
    <cellStyle name="Normal 2 11 4 3 4 4" xfId="27372" xr:uid="{00000000-0005-0000-0000-00004F420000}"/>
    <cellStyle name="Normal 2 11 4 3 5" xfId="15892" xr:uid="{00000000-0005-0000-0000-000050420000}"/>
    <cellStyle name="Normal 2 11 4 3 5 2" xfId="38535" xr:uid="{00000000-0005-0000-0000-000051420000}"/>
    <cellStyle name="Normal 2 11 4 3 6" xfId="8452" xr:uid="{00000000-0005-0000-0000-000052420000}"/>
    <cellStyle name="Normal 2 11 4 3 6 2" xfId="31095" xr:uid="{00000000-0005-0000-0000-000053420000}"/>
    <cellStyle name="Normal 2 11 4 3 7" xfId="23654" xr:uid="{00000000-0005-0000-0000-000054420000}"/>
    <cellStyle name="Normal 2 11 4 4" xfId="1465" xr:uid="{00000000-0005-0000-0000-000055420000}"/>
    <cellStyle name="Normal 2 11 4 4 2" xfId="3315" xr:uid="{00000000-0005-0000-0000-000056420000}"/>
    <cellStyle name="Normal 2 11 4 4 2 2" xfId="7036" xr:uid="{00000000-0005-0000-0000-000057420000}"/>
    <cellStyle name="Normal 2 11 4 4 2 2 2" xfId="21920" xr:uid="{00000000-0005-0000-0000-000058420000}"/>
    <cellStyle name="Normal 2 11 4 4 2 2 2 2" xfId="44563" xr:uid="{00000000-0005-0000-0000-000059420000}"/>
    <cellStyle name="Normal 2 11 4 4 2 2 3" xfId="14480" xr:uid="{00000000-0005-0000-0000-00005A420000}"/>
    <cellStyle name="Normal 2 11 4 4 2 2 3 2" xfId="37123" xr:uid="{00000000-0005-0000-0000-00005B420000}"/>
    <cellStyle name="Normal 2 11 4 4 2 2 4" xfId="29682" xr:uid="{00000000-0005-0000-0000-00005C420000}"/>
    <cellStyle name="Normal 2 11 4 4 2 3" xfId="18202" xr:uid="{00000000-0005-0000-0000-00005D420000}"/>
    <cellStyle name="Normal 2 11 4 4 2 3 2" xfId="40845" xr:uid="{00000000-0005-0000-0000-00005E420000}"/>
    <cellStyle name="Normal 2 11 4 4 2 4" xfId="10762" xr:uid="{00000000-0005-0000-0000-00005F420000}"/>
    <cellStyle name="Normal 2 11 4 4 2 4 2" xfId="33405" xr:uid="{00000000-0005-0000-0000-000060420000}"/>
    <cellStyle name="Normal 2 11 4 4 2 5" xfId="25964" xr:uid="{00000000-0005-0000-0000-000061420000}"/>
    <cellStyle name="Normal 2 11 4 4 3" xfId="5189" xr:uid="{00000000-0005-0000-0000-000062420000}"/>
    <cellStyle name="Normal 2 11 4 4 3 2" xfId="20073" xr:uid="{00000000-0005-0000-0000-000063420000}"/>
    <cellStyle name="Normal 2 11 4 4 3 2 2" xfId="42716" xr:uid="{00000000-0005-0000-0000-000064420000}"/>
    <cellStyle name="Normal 2 11 4 4 3 3" xfId="12633" xr:uid="{00000000-0005-0000-0000-000065420000}"/>
    <cellStyle name="Normal 2 11 4 4 3 3 2" xfId="35276" xr:uid="{00000000-0005-0000-0000-000066420000}"/>
    <cellStyle name="Normal 2 11 4 4 3 4" xfId="27835" xr:uid="{00000000-0005-0000-0000-000067420000}"/>
    <cellStyle name="Normal 2 11 4 4 4" xfId="16355" xr:uid="{00000000-0005-0000-0000-000068420000}"/>
    <cellStyle name="Normal 2 11 4 4 4 2" xfId="38998" xr:uid="{00000000-0005-0000-0000-000069420000}"/>
    <cellStyle name="Normal 2 11 4 4 5" xfId="8915" xr:uid="{00000000-0005-0000-0000-00006A420000}"/>
    <cellStyle name="Normal 2 11 4 4 5 2" xfId="31558" xr:uid="{00000000-0005-0000-0000-00006B420000}"/>
    <cellStyle name="Normal 2 11 4 4 6" xfId="24117" xr:uid="{00000000-0005-0000-0000-00006C420000}"/>
    <cellStyle name="Normal 2 11 4 5" xfId="2390" xr:uid="{00000000-0005-0000-0000-00006D420000}"/>
    <cellStyle name="Normal 2 11 4 5 2" xfId="6111" xr:uid="{00000000-0005-0000-0000-00006E420000}"/>
    <cellStyle name="Normal 2 11 4 5 2 2" xfId="20995" xr:uid="{00000000-0005-0000-0000-00006F420000}"/>
    <cellStyle name="Normal 2 11 4 5 2 2 2" xfId="43638" xr:uid="{00000000-0005-0000-0000-000070420000}"/>
    <cellStyle name="Normal 2 11 4 5 2 3" xfId="13555" xr:uid="{00000000-0005-0000-0000-000071420000}"/>
    <cellStyle name="Normal 2 11 4 5 2 3 2" xfId="36198" xr:uid="{00000000-0005-0000-0000-000072420000}"/>
    <cellStyle name="Normal 2 11 4 5 2 4" xfId="28757" xr:uid="{00000000-0005-0000-0000-000073420000}"/>
    <cellStyle name="Normal 2 11 4 5 3" xfId="17277" xr:uid="{00000000-0005-0000-0000-000074420000}"/>
    <cellStyle name="Normal 2 11 4 5 3 2" xfId="39920" xr:uid="{00000000-0005-0000-0000-000075420000}"/>
    <cellStyle name="Normal 2 11 4 5 4" xfId="9837" xr:uid="{00000000-0005-0000-0000-000076420000}"/>
    <cellStyle name="Normal 2 11 4 5 4 2" xfId="32480" xr:uid="{00000000-0005-0000-0000-000077420000}"/>
    <cellStyle name="Normal 2 11 4 5 5" xfId="25039" xr:uid="{00000000-0005-0000-0000-000078420000}"/>
    <cellStyle name="Normal 2 11 4 6" xfId="4264" xr:uid="{00000000-0005-0000-0000-000079420000}"/>
    <cellStyle name="Normal 2 11 4 6 2" xfId="19148" xr:uid="{00000000-0005-0000-0000-00007A420000}"/>
    <cellStyle name="Normal 2 11 4 6 2 2" xfId="41791" xr:uid="{00000000-0005-0000-0000-00007B420000}"/>
    <cellStyle name="Normal 2 11 4 6 3" xfId="11708" xr:uid="{00000000-0005-0000-0000-00007C420000}"/>
    <cellStyle name="Normal 2 11 4 6 3 2" xfId="34351" xr:uid="{00000000-0005-0000-0000-00007D420000}"/>
    <cellStyle name="Normal 2 11 4 6 4" xfId="26910" xr:uid="{00000000-0005-0000-0000-00007E420000}"/>
    <cellStyle name="Normal 2 11 4 7" xfId="15430" xr:uid="{00000000-0005-0000-0000-00007F420000}"/>
    <cellStyle name="Normal 2 11 4 7 2" xfId="38073" xr:uid="{00000000-0005-0000-0000-000080420000}"/>
    <cellStyle name="Normal 2 11 4 8" xfId="7990" xr:uid="{00000000-0005-0000-0000-000081420000}"/>
    <cellStyle name="Normal 2 11 4 8 2" xfId="30633" xr:uid="{00000000-0005-0000-0000-000082420000}"/>
    <cellStyle name="Normal 2 11 4 9" xfId="23193" xr:uid="{00000000-0005-0000-0000-000083420000}"/>
    <cellStyle name="Normal 2 11 5" xfId="639" xr:uid="{00000000-0005-0000-0000-000084420000}"/>
    <cellStyle name="Normal 2 11 5 2" xfId="1105" xr:uid="{00000000-0005-0000-0000-000085420000}"/>
    <cellStyle name="Normal 2 11 5 2 2" xfId="2033" xr:uid="{00000000-0005-0000-0000-000086420000}"/>
    <cellStyle name="Normal 2 11 5 2 2 2" xfId="3883" xr:uid="{00000000-0005-0000-0000-000087420000}"/>
    <cellStyle name="Normal 2 11 5 2 2 2 2" xfId="7604" xr:uid="{00000000-0005-0000-0000-000088420000}"/>
    <cellStyle name="Normal 2 11 5 2 2 2 2 2" xfId="22488" xr:uid="{00000000-0005-0000-0000-000089420000}"/>
    <cellStyle name="Normal 2 11 5 2 2 2 2 2 2" xfId="45131" xr:uid="{00000000-0005-0000-0000-00008A420000}"/>
    <cellStyle name="Normal 2 11 5 2 2 2 2 3" xfId="15048" xr:uid="{00000000-0005-0000-0000-00008B420000}"/>
    <cellStyle name="Normal 2 11 5 2 2 2 2 3 2" xfId="37691" xr:uid="{00000000-0005-0000-0000-00008C420000}"/>
    <cellStyle name="Normal 2 11 5 2 2 2 2 4" xfId="30250" xr:uid="{00000000-0005-0000-0000-00008D420000}"/>
    <cellStyle name="Normal 2 11 5 2 2 2 3" xfId="18770" xr:uid="{00000000-0005-0000-0000-00008E420000}"/>
    <cellStyle name="Normal 2 11 5 2 2 2 3 2" xfId="41413" xr:uid="{00000000-0005-0000-0000-00008F420000}"/>
    <cellStyle name="Normal 2 11 5 2 2 2 4" xfId="11330" xr:uid="{00000000-0005-0000-0000-000090420000}"/>
    <cellStyle name="Normal 2 11 5 2 2 2 4 2" xfId="33973" xr:uid="{00000000-0005-0000-0000-000091420000}"/>
    <cellStyle name="Normal 2 11 5 2 2 2 5" xfId="26532" xr:uid="{00000000-0005-0000-0000-000092420000}"/>
    <cellStyle name="Normal 2 11 5 2 2 3" xfId="5757" xr:uid="{00000000-0005-0000-0000-000093420000}"/>
    <cellStyle name="Normal 2 11 5 2 2 3 2" xfId="20641" xr:uid="{00000000-0005-0000-0000-000094420000}"/>
    <cellStyle name="Normal 2 11 5 2 2 3 2 2" xfId="43284" xr:uid="{00000000-0005-0000-0000-000095420000}"/>
    <cellStyle name="Normal 2 11 5 2 2 3 3" xfId="13201" xr:uid="{00000000-0005-0000-0000-000096420000}"/>
    <cellStyle name="Normal 2 11 5 2 2 3 3 2" xfId="35844" xr:uid="{00000000-0005-0000-0000-000097420000}"/>
    <cellStyle name="Normal 2 11 5 2 2 3 4" xfId="28403" xr:uid="{00000000-0005-0000-0000-000098420000}"/>
    <cellStyle name="Normal 2 11 5 2 2 4" xfId="16923" xr:uid="{00000000-0005-0000-0000-000099420000}"/>
    <cellStyle name="Normal 2 11 5 2 2 4 2" xfId="39566" xr:uid="{00000000-0005-0000-0000-00009A420000}"/>
    <cellStyle name="Normal 2 11 5 2 2 5" xfId="9483" xr:uid="{00000000-0005-0000-0000-00009B420000}"/>
    <cellStyle name="Normal 2 11 5 2 2 5 2" xfId="32126" xr:uid="{00000000-0005-0000-0000-00009C420000}"/>
    <cellStyle name="Normal 2 11 5 2 2 6" xfId="24685" xr:uid="{00000000-0005-0000-0000-00009D420000}"/>
    <cellStyle name="Normal 2 11 5 2 3" xfId="2958" xr:uid="{00000000-0005-0000-0000-00009E420000}"/>
    <cellStyle name="Normal 2 11 5 2 3 2" xfId="6679" xr:uid="{00000000-0005-0000-0000-00009F420000}"/>
    <cellStyle name="Normal 2 11 5 2 3 2 2" xfId="21563" xr:uid="{00000000-0005-0000-0000-0000A0420000}"/>
    <cellStyle name="Normal 2 11 5 2 3 2 2 2" xfId="44206" xr:uid="{00000000-0005-0000-0000-0000A1420000}"/>
    <cellStyle name="Normal 2 11 5 2 3 2 3" xfId="14123" xr:uid="{00000000-0005-0000-0000-0000A2420000}"/>
    <cellStyle name="Normal 2 11 5 2 3 2 3 2" xfId="36766" xr:uid="{00000000-0005-0000-0000-0000A3420000}"/>
    <cellStyle name="Normal 2 11 5 2 3 2 4" xfId="29325" xr:uid="{00000000-0005-0000-0000-0000A4420000}"/>
    <cellStyle name="Normal 2 11 5 2 3 3" xfId="17845" xr:uid="{00000000-0005-0000-0000-0000A5420000}"/>
    <cellStyle name="Normal 2 11 5 2 3 3 2" xfId="40488" xr:uid="{00000000-0005-0000-0000-0000A6420000}"/>
    <cellStyle name="Normal 2 11 5 2 3 4" xfId="10405" xr:uid="{00000000-0005-0000-0000-0000A7420000}"/>
    <cellStyle name="Normal 2 11 5 2 3 4 2" xfId="33048" xr:uid="{00000000-0005-0000-0000-0000A8420000}"/>
    <cellStyle name="Normal 2 11 5 2 3 5" xfId="25607" xr:uid="{00000000-0005-0000-0000-0000A9420000}"/>
    <cellStyle name="Normal 2 11 5 2 4" xfId="4832" xr:uid="{00000000-0005-0000-0000-0000AA420000}"/>
    <cellStyle name="Normal 2 11 5 2 4 2" xfId="19716" xr:uid="{00000000-0005-0000-0000-0000AB420000}"/>
    <cellStyle name="Normal 2 11 5 2 4 2 2" xfId="42359" xr:uid="{00000000-0005-0000-0000-0000AC420000}"/>
    <cellStyle name="Normal 2 11 5 2 4 3" xfId="12276" xr:uid="{00000000-0005-0000-0000-0000AD420000}"/>
    <cellStyle name="Normal 2 11 5 2 4 3 2" xfId="34919" xr:uid="{00000000-0005-0000-0000-0000AE420000}"/>
    <cellStyle name="Normal 2 11 5 2 4 4" xfId="27478" xr:uid="{00000000-0005-0000-0000-0000AF420000}"/>
    <cellStyle name="Normal 2 11 5 2 5" xfId="15998" xr:uid="{00000000-0005-0000-0000-0000B0420000}"/>
    <cellStyle name="Normal 2 11 5 2 5 2" xfId="38641" xr:uid="{00000000-0005-0000-0000-0000B1420000}"/>
    <cellStyle name="Normal 2 11 5 2 6" xfId="8558" xr:uid="{00000000-0005-0000-0000-0000B2420000}"/>
    <cellStyle name="Normal 2 11 5 2 6 2" xfId="31201" xr:uid="{00000000-0005-0000-0000-0000B3420000}"/>
    <cellStyle name="Normal 2 11 5 2 7" xfId="23760" xr:uid="{00000000-0005-0000-0000-0000B4420000}"/>
    <cellStyle name="Normal 2 11 5 3" xfId="1571" xr:uid="{00000000-0005-0000-0000-0000B5420000}"/>
    <cellStyle name="Normal 2 11 5 3 2" xfId="3421" xr:uid="{00000000-0005-0000-0000-0000B6420000}"/>
    <cellStyle name="Normal 2 11 5 3 2 2" xfId="7142" xr:uid="{00000000-0005-0000-0000-0000B7420000}"/>
    <cellStyle name="Normal 2 11 5 3 2 2 2" xfId="22026" xr:uid="{00000000-0005-0000-0000-0000B8420000}"/>
    <cellStyle name="Normal 2 11 5 3 2 2 2 2" xfId="44669" xr:uid="{00000000-0005-0000-0000-0000B9420000}"/>
    <cellStyle name="Normal 2 11 5 3 2 2 3" xfId="14586" xr:uid="{00000000-0005-0000-0000-0000BA420000}"/>
    <cellStyle name="Normal 2 11 5 3 2 2 3 2" xfId="37229" xr:uid="{00000000-0005-0000-0000-0000BB420000}"/>
    <cellStyle name="Normal 2 11 5 3 2 2 4" xfId="29788" xr:uid="{00000000-0005-0000-0000-0000BC420000}"/>
    <cellStyle name="Normal 2 11 5 3 2 3" xfId="18308" xr:uid="{00000000-0005-0000-0000-0000BD420000}"/>
    <cellStyle name="Normal 2 11 5 3 2 3 2" xfId="40951" xr:uid="{00000000-0005-0000-0000-0000BE420000}"/>
    <cellStyle name="Normal 2 11 5 3 2 4" xfId="10868" xr:uid="{00000000-0005-0000-0000-0000BF420000}"/>
    <cellStyle name="Normal 2 11 5 3 2 4 2" xfId="33511" xr:uid="{00000000-0005-0000-0000-0000C0420000}"/>
    <cellStyle name="Normal 2 11 5 3 2 5" xfId="26070" xr:uid="{00000000-0005-0000-0000-0000C1420000}"/>
    <cellStyle name="Normal 2 11 5 3 3" xfId="5295" xr:uid="{00000000-0005-0000-0000-0000C2420000}"/>
    <cellStyle name="Normal 2 11 5 3 3 2" xfId="20179" xr:uid="{00000000-0005-0000-0000-0000C3420000}"/>
    <cellStyle name="Normal 2 11 5 3 3 2 2" xfId="42822" xr:uid="{00000000-0005-0000-0000-0000C4420000}"/>
    <cellStyle name="Normal 2 11 5 3 3 3" xfId="12739" xr:uid="{00000000-0005-0000-0000-0000C5420000}"/>
    <cellStyle name="Normal 2 11 5 3 3 3 2" xfId="35382" xr:uid="{00000000-0005-0000-0000-0000C6420000}"/>
    <cellStyle name="Normal 2 11 5 3 3 4" xfId="27941" xr:uid="{00000000-0005-0000-0000-0000C7420000}"/>
    <cellStyle name="Normal 2 11 5 3 4" xfId="16461" xr:uid="{00000000-0005-0000-0000-0000C8420000}"/>
    <cellStyle name="Normal 2 11 5 3 4 2" xfId="39104" xr:uid="{00000000-0005-0000-0000-0000C9420000}"/>
    <cellStyle name="Normal 2 11 5 3 5" xfId="9021" xr:uid="{00000000-0005-0000-0000-0000CA420000}"/>
    <cellStyle name="Normal 2 11 5 3 5 2" xfId="31664" xr:uid="{00000000-0005-0000-0000-0000CB420000}"/>
    <cellStyle name="Normal 2 11 5 3 6" xfId="24223" xr:uid="{00000000-0005-0000-0000-0000CC420000}"/>
    <cellStyle name="Normal 2 11 5 4" xfId="2496" xr:uid="{00000000-0005-0000-0000-0000CD420000}"/>
    <cellStyle name="Normal 2 11 5 4 2" xfId="6217" xr:uid="{00000000-0005-0000-0000-0000CE420000}"/>
    <cellStyle name="Normal 2 11 5 4 2 2" xfId="21101" xr:uid="{00000000-0005-0000-0000-0000CF420000}"/>
    <cellStyle name="Normal 2 11 5 4 2 2 2" xfId="43744" xr:uid="{00000000-0005-0000-0000-0000D0420000}"/>
    <cellStyle name="Normal 2 11 5 4 2 3" xfId="13661" xr:uid="{00000000-0005-0000-0000-0000D1420000}"/>
    <cellStyle name="Normal 2 11 5 4 2 3 2" xfId="36304" xr:uid="{00000000-0005-0000-0000-0000D2420000}"/>
    <cellStyle name="Normal 2 11 5 4 2 4" xfId="28863" xr:uid="{00000000-0005-0000-0000-0000D3420000}"/>
    <cellStyle name="Normal 2 11 5 4 3" xfId="17383" xr:uid="{00000000-0005-0000-0000-0000D4420000}"/>
    <cellStyle name="Normal 2 11 5 4 3 2" xfId="40026" xr:uid="{00000000-0005-0000-0000-0000D5420000}"/>
    <cellStyle name="Normal 2 11 5 4 4" xfId="9943" xr:uid="{00000000-0005-0000-0000-0000D6420000}"/>
    <cellStyle name="Normal 2 11 5 4 4 2" xfId="32586" xr:uid="{00000000-0005-0000-0000-0000D7420000}"/>
    <cellStyle name="Normal 2 11 5 4 5" xfId="25145" xr:uid="{00000000-0005-0000-0000-0000D8420000}"/>
    <cellStyle name="Normal 2 11 5 5" xfId="4370" xr:uid="{00000000-0005-0000-0000-0000D9420000}"/>
    <cellStyle name="Normal 2 11 5 5 2" xfId="19254" xr:uid="{00000000-0005-0000-0000-0000DA420000}"/>
    <cellStyle name="Normal 2 11 5 5 2 2" xfId="41897" xr:uid="{00000000-0005-0000-0000-0000DB420000}"/>
    <cellStyle name="Normal 2 11 5 5 3" xfId="11814" xr:uid="{00000000-0005-0000-0000-0000DC420000}"/>
    <cellStyle name="Normal 2 11 5 5 3 2" xfId="34457" xr:uid="{00000000-0005-0000-0000-0000DD420000}"/>
    <cellStyle name="Normal 2 11 5 5 4" xfId="27016" xr:uid="{00000000-0005-0000-0000-0000DE420000}"/>
    <cellStyle name="Normal 2 11 5 6" xfId="15536" xr:uid="{00000000-0005-0000-0000-0000DF420000}"/>
    <cellStyle name="Normal 2 11 5 6 2" xfId="38179" xr:uid="{00000000-0005-0000-0000-0000E0420000}"/>
    <cellStyle name="Normal 2 11 5 7" xfId="8096" xr:uid="{00000000-0005-0000-0000-0000E1420000}"/>
    <cellStyle name="Normal 2 11 5 7 2" xfId="30739" xr:uid="{00000000-0005-0000-0000-0000E2420000}"/>
    <cellStyle name="Normal 2 11 5 8" xfId="23298" xr:uid="{00000000-0005-0000-0000-0000E3420000}"/>
    <cellStyle name="Normal 2 11 6" xfId="894" xr:uid="{00000000-0005-0000-0000-0000E4420000}"/>
    <cellStyle name="Normal 2 11 6 2" xfId="1822" xr:uid="{00000000-0005-0000-0000-0000E5420000}"/>
    <cellStyle name="Normal 2 11 6 2 2" xfId="3672" xr:uid="{00000000-0005-0000-0000-0000E6420000}"/>
    <cellStyle name="Normal 2 11 6 2 2 2" xfId="7393" xr:uid="{00000000-0005-0000-0000-0000E7420000}"/>
    <cellStyle name="Normal 2 11 6 2 2 2 2" xfId="22277" xr:uid="{00000000-0005-0000-0000-0000E8420000}"/>
    <cellStyle name="Normal 2 11 6 2 2 2 2 2" xfId="44920" xr:uid="{00000000-0005-0000-0000-0000E9420000}"/>
    <cellStyle name="Normal 2 11 6 2 2 2 3" xfId="14837" xr:uid="{00000000-0005-0000-0000-0000EA420000}"/>
    <cellStyle name="Normal 2 11 6 2 2 2 3 2" xfId="37480" xr:uid="{00000000-0005-0000-0000-0000EB420000}"/>
    <cellStyle name="Normal 2 11 6 2 2 2 4" xfId="30039" xr:uid="{00000000-0005-0000-0000-0000EC420000}"/>
    <cellStyle name="Normal 2 11 6 2 2 3" xfId="18559" xr:uid="{00000000-0005-0000-0000-0000ED420000}"/>
    <cellStyle name="Normal 2 11 6 2 2 3 2" xfId="41202" xr:uid="{00000000-0005-0000-0000-0000EE420000}"/>
    <cellStyle name="Normal 2 11 6 2 2 4" xfId="11119" xr:uid="{00000000-0005-0000-0000-0000EF420000}"/>
    <cellStyle name="Normal 2 11 6 2 2 4 2" xfId="33762" xr:uid="{00000000-0005-0000-0000-0000F0420000}"/>
    <cellStyle name="Normal 2 11 6 2 2 5" xfId="26321" xr:uid="{00000000-0005-0000-0000-0000F1420000}"/>
    <cellStyle name="Normal 2 11 6 2 3" xfId="5546" xr:uid="{00000000-0005-0000-0000-0000F2420000}"/>
    <cellStyle name="Normal 2 11 6 2 3 2" xfId="20430" xr:uid="{00000000-0005-0000-0000-0000F3420000}"/>
    <cellStyle name="Normal 2 11 6 2 3 2 2" xfId="43073" xr:uid="{00000000-0005-0000-0000-0000F4420000}"/>
    <cellStyle name="Normal 2 11 6 2 3 3" xfId="12990" xr:uid="{00000000-0005-0000-0000-0000F5420000}"/>
    <cellStyle name="Normal 2 11 6 2 3 3 2" xfId="35633" xr:uid="{00000000-0005-0000-0000-0000F6420000}"/>
    <cellStyle name="Normal 2 11 6 2 3 4" xfId="28192" xr:uid="{00000000-0005-0000-0000-0000F7420000}"/>
    <cellStyle name="Normal 2 11 6 2 4" xfId="16712" xr:uid="{00000000-0005-0000-0000-0000F8420000}"/>
    <cellStyle name="Normal 2 11 6 2 4 2" xfId="39355" xr:uid="{00000000-0005-0000-0000-0000F9420000}"/>
    <cellStyle name="Normal 2 11 6 2 5" xfId="9272" xr:uid="{00000000-0005-0000-0000-0000FA420000}"/>
    <cellStyle name="Normal 2 11 6 2 5 2" xfId="31915" xr:uid="{00000000-0005-0000-0000-0000FB420000}"/>
    <cellStyle name="Normal 2 11 6 2 6" xfId="24474" xr:uid="{00000000-0005-0000-0000-0000FC420000}"/>
    <cellStyle name="Normal 2 11 6 3" xfId="2747" xr:uid="{00000000-0005-0000-0000-0000FD420000}"/>
    <cellStyle name="Normal 2 11 6 3 2" xfId="6468" xr:uid="{00000000-0005-0000-0000-0000FE420000}"/>
    <cellStyle name="Normal 2 11 6 3 2 2" xfId="21352" xr:uid="{00000000-0005-0000-0000-0000FF420000}"/>
    <cellStyle name="Normal 2 11 6 3 2 2 2" xfId="43995" xr:uid="{00000000-0005-0000-0000-000000430000}"/>
    <cellStyle name="Normal 2 11 6 3 2 3" xfId="13912" xr:uid="{00000000-0005-0000-0000-000001430000}"/>
    <cellStyle name="Normal 2 11 6 3 2 3 2" xfId="36555" xr:uid="{00000000-0005-0000-0000-000002430000}"/>
    <cellStyle name="Normal 2 11 6 3 2 4" xfId="29114" xr:uid="{00000000-0005-0000-0000-000003430000}"/>
    <cellStyle name="Normal 2 11 6 3 3" xfId="17634" xr:uid="{00000000-0005-0000-0000-000004430000}"/>
    <cellStyle name="Normal 2 11 6 3 3 2" xfId="40277" xr:uid="{00000000-0005-0000-0000-000005430000}"/>
    <cellStyle name="Normal 2 11 6 3 4" xfId="10194" xr:uid="{00000000-0005-0000-0000-000006430000}"/>
    <cellStyle name="Normal 2 11 6 3 4 2" xfId="32837" xr:uid="{00000000-0005-0000-0000-000007430000}"/>
    <cellStyle name="Normal 2 11 6 3 5" xfId="25396" xr:uid="{00000000-0005-0000-0000-000008430000}"/>
    <cellStyle name="Normal 2 11 6 4" xfId="4621" xr:uid="{00000000-0005-0000-0000-000009430000}"/>
    <cellStyle name="Normal 2 11 6 4 2" xfId="19505" xr:uid="{00000000-0005-0000-0000-00000A430000}"/>
    <cellStyle name="Normal 2 11 6 4 2 2" xfId="42148" xr:uid="{00000000-0005-0000-0000-00000B430000}"/>
    <cellStyle name="Normal 2 11 6 4 3" xfId="12065" xr:uid="{00000000-0005-0000-0000-00000C430000}"/>
    <cellStyle name="Normal 2 11 6 4 3 2" xfId="34708" xr:uid="{00000000-0005-0000-0000-00000D430000}"/>
    <cellStyle name="Normal 2 11 6 4 4" xfId="27267" xr:uid="{00000000-0005-0000-0000-00000E430000}"/>
    <cellStyle name="Normal 2 11 6 5" xfId="15787" xr:uid="{00000000-0005-0000-0000-00000F430000}"/>
    <cellStyle name="Normal 2 11 6 5 2" xfId="38430" xr:uid="{00000000-0005-0000-0000-000010430000}"/>
    <cellStyle name="Normal 2 11 6 6" xfId="8347" xr:uid="{00000000-0005-0000-0000-000011430000}"/>
    <cellStyle name="Normal 2 11 6 6 2" xfId="30990" xr:uid="{00000000-0005-0000-0000-000012430000}"/>
    <cellStyle name="Normal 2 11 6 7" xfId="23549" xr:uid="{00000000-0005-0000-0000-000013430000}"/>
    <cellStyle name="Normal 2 11 7" xfId="1360" xr:uid="{00000000-0005-0000-0000-000014430000}"/>
    <cellStyle name="Normal 2 11 7 2" xfId="3210" xr:uid="{00000000-0005-0000-0000-000015430000}"/>
    <cellStyle name="Normal 2 11 7 2 2" xfId="6931" xr:uid="{00000000-0005-0000-0000-000016430000}"/>
    <cellStyle name="Normal 2 11 7 2 2 2" xfId="21815" xr:uid="{00000000-0005-0000-0000-000017430000}"/>
    <cellStyle name="Normal 2 11 7 2 2 2 2" xfId="44458" xr:uid="{00000000-0005-0000-0000-000018430000}"/>
    <cellStyle name="Normal 2 11 7 2 2 3" xfId="14375" xr:uid="{00000000-0005-0000-0000-000019430000}"/>
    <cellStyle name="Normal 2 11 7 2 2 3 2" xfId="37018" xr:uid="{00000000-0005-0000-0000-00001A430000}"/>
    <cellStyle name="Normal 2 11 7 2 2 4" xfId="29577" xr:uid="{00000000-0005-0000-0000-00001B430000}"/>
    <cellStyle name="Normal 2 11 7 2 3" xfId="18097" xr:uid="{00000000-0005-0000-0000-00001C430000}"/>
    <cellStyle name="Normal 2 11 7 2 3 2" xfId="40740" xr:uid="{00000000-0005-0000-0000-00001D430000}"/>
    <cellStyle name="Normal 2 11 7 2 4" xfId="10657" xr:uid="{00000000-0005-0000-0000-00001E430000}"/>
    <cellStyle name="Normal 2 11 7 2 4 2" xfId="33300" xr:uid="{00000000-0005-0000-0000-00001F430000}"/>
    <cellStyle name="Normal 2 11 7 2 5" xfId="25859" xr:uid="{00000000-0005-0000-0000-000020430000}"/>
    <cellStyle name="Normal 2 11 7 3" xfId="5084" xr:uid="{00000000-0005-0000-0000-000021430000}"/>
    <cellStyle name="Normal 2 11 7 3 2" xfId="19968" xr:uid="{00000000-0005-0000-0000-000022430000}"/>
    <cellStyle name="Normal 2 11 7 3 2 2" xfId="42611" xr:uid="{00000000-0005-0000-0000-000023430000}"/>
    <cellStyle name="Normal 2 11 7 3 3" xfId="12528" xr:uid="{00000000-0005-0000-0000-000024430000}"/>
    <cellStyle name="Normal 2 11 7 3 3 2" xfId="35171" xr:uid="{00000000-0005-0000-0000-000025430000}"/>
    <cellStyle name="Normal 2 11 7 3 4" xfId="27730" xr:uid="{00000000-0005-0000-0000-000026430000}"/>
    <cellStyle name="Normal 2 11 7 4" xfId="16250" xr:uid="{00000000-0005-0000-0000-000027430000}"/>
    <cellStyle name="Normal 2 11 7 4 2" xfId="38893" xr:uid="{00000000-0005-0000-0000-000028430000}"/>
    <cellStyle name="Normal 2 11 7 5" xfId="8810" xr:uid="{00000000-0005-0000-0000-000029430000}"/>
    <cellStyle name="Normal 2 11 7 5 2" xfId="31453" xr:uid="{00000000-0005-0000-0000-00002A430000}"/>
    <cellStyle name="Normal 2 11 7 6" xfId="24012" xr:uid="{00000000-0005-0000-0000-00002B430000}"/>
    <cellStyle name="Normal 2 11 8" xfId="2285" xr:uid="{00000000-0005-0000-0000-00002C430000}"/>
    <cellStyle name="Normal 2 11 8 2" xfId="6006" xr:uid="{00000000-0005-0000-0000-00002D430000}"/>
    <cellStyle name="Normal 2 11 8 2 2" xfId="20890" xr:uid="{00000000-0005-0000-0000-00002E430000}"/>
    <cellStyle name="Normal 2 11 8 2 2 2" xfId="43533" xr:uid="{00000000-0005-0000-0000-00002F430000}"/>
    <cellStyle name="Normal 2 11 8 2 3" xfId="13450" xr:uid="{00000000-0005-0000-0000-000030430000}"/>
    <cellStyle name="Normal 2 11 8 2 3 2" xfId="36093" xr:uid="{00000000-0005-0000-0000-000031430000}"/>
    <cellStyle name="Normal 2 11 8 2 4" xfId="28652" xr:uid="{00000000-0005-0000-0000-000032430000}"/>
    <cellStyle name="Normal 2 11 8 3" xfId="17172" xr:uid="{00000000-0005-0000-0000-000033430000}"/>
    <cellStyle name="Normal 2 11 8 3 2" xfId="39815" xr:uid="{00000000-0005-0000-0000-000034430000}"/>
    <cellStyle name="Normal 2 11 8 4" xfId="9732" xr:uid="{00000000-0005-0000-0000-000035430000}"/>
    <cellStyle name="Normal 2 11 8 4 2" xfId="32375" xr:uid="{00000000-0005-0000-0000-000036430000}"/>
    <cellStyle name="Normal 2 11 8 5" xfId="24934" xr:uid="{00000000-0005-0000-0000-000037430000}"/>
    <cellStyle name="Normal 2 11 9" xfId="4159" xr:uid="{00000000-0005-0000-0000-000038430000}"/>
    <cellStyle name="Normal 2 11 9 2" xfId="19043" xr:uid="{00000000-0005-0000-0000-000039430000}"/>
    <cellStyle name="Normal 2 11 9 2 2" xfId="41686" xr:uid="{00000000-0005-0000-0000-00003A430000}"/>
    <cellStyle name="Normal 2 11 9 3" xfId="11603" xr:uid="{00000000-0005-0000-0000-00003B430000}"/>
    <cellStyle name="Normal 2 11 9 3 2" xfId="34246" xr:uid="{00000000-0005-0000-0000-00003C430000}"/>
    <cellStyle name="Normal 2 11 9 4" xfId="26805" xr:uid="{00000000-0005-0000-0000-00003D430000}"/>
    <cellStyle name="Normal 2 12" xfId="419" xr:uid="{00000000-0005-0000-0000-00003E430000}"/>
    <cellStyle name="Normal 2 12 10" xfId="15326" xr:uid="{00000000-0005-0000-0000-00003F430000}"/>
    <cellStyle name="Normal 2 12 10 2" xfId="37969" xr:uid="{00000000-0005-0000-0000-000040430000}"/>
    <cellStyle name="Normal 2 12 11" xfId="7886" xr:uid="{00000000-0005-0000-0000-000041430000}"/>
    <cellStyle name="Normal 2 12 11 2" xfId="30529" xr:uid="{00000000-0005-0000-0000-000042430000}"/>
    <cellStyle name="Normal 2 12 12" xfId="23089" xr:uid="{00000000-0005-0000-0000-000043430000}"/>
    <cellStyle name="Normal 2 12 2" xfId="447" xr:uid="{00000000-0005-0000-0000-000044430000}"/>
    <cellStyle name="Normal 2 12 2 10" xfId="7906" xr:uid="{00000000-0005-0000-0000-000045430000}"/>
    <cellStyle name="Normal 2 12 2 10 2" xfId="30549" xr:uid="{00000000-0005-0000-0000-000046430000}"/>
    <cellStyle name="Normal 2 12 2 11" xfId="23109" xr:uid="{00000000-0005-0000-0000-000047430000}"/>
    <cellStyle name="Normal 2 12 2 2" xfId="500" xr:uid="{00000000-0005-0000-0000-000048430000}"/>
    <cellStyle name="Normal 2 12 2 2 10" xfId="23161" xr:uid="{00000000-0005-0000-0000-000049430000}"/>
    <cellStyle name="Normal 2 12 2 2 2" xfId="606" xr:uid="{00000000-0005-0000-0000-00004A430000}"/>
    <cellStyle name="Normal 2 12 2 2 2 2" xfId="818" xr:uid="{00000000-0005-0000-0000-00004B430000}"/>
    <cellStyle name="Normal 2 12 2 2 2 2 2" xfId="1283" xr:uid="{00000000-0005-0000-0000-00004C430000}"/>
    <cellStyle name="Normal 2 12 2 2 2 2 2 2" xfId="2211" xr:uid="{00000000-0005-0000-0000-00004D430000}"/>
    <cellStyle name="Normal 2 12 2 2 2 2 2 2 2" xfId="4061" xr:uid="{00000000-0005-0000-0000-00004E430000}"/>
    <cellStyle name="Normal 2 12 2 2 2 2 2 2 2 2" xfId="7782" xr:uid="{00000000-0005-0000-0000-00004F430000}"/>
    <cellStyle name="Normal 2 12 2 2 2 2 2 2 2 2 2" xfId="22666" xr:uid="{00000000-0005-0000-0000-000050430000}"/>
    <cellStyle name="Normal 2 12 2 2 2 2 2 2 2 2 2 2" xfId="45309" xr:uid="{00000000-0005-0000-0000-000051430000}"/>
    <cellStyle name="Normal 2 12 2 2 2 2 2 2 2 2 3" xfId="15226" xr:uid="{00000000-0005-0000-0000-000052430000}"/>
    <cellStyle name="Normal 2 12 2 2 2 2 2 2 2 2 3 2" xfId="37869" xr:uid="{00000000-0005-0000-0000-000053430000}"/>
    <cellStyle name="Normal 2 12 2 2 2 2 2 2 2 2 4" xfId="30428" xr:uid="{00000000-0005-0000-0000-000054430000}"/>
    <cellStyle name="Normal 2 12 2 2 2 2 2 2 2 3" xfId="18948" xr:uid="{00000000-0005-0000-0000-000055430000}"/>
    <cellStyle name="Normal 2 12 2 2 2 2 2 2 2 3 2" xfId="41591" xr:uid="{00000000-0005-0000-0000-000056430000}"/>
    <cellStyle name="Normal 2 12 2 2 2 2 2 2 2 4" xfId="11508" xr:uid="{00000000-0005-0000-0000-000057430000}"/>
    <cellStyle name="Normal 2 12 2 2 2 2 2 2 2 4 2" xfId="34151" xr:uid="{00000000-0005-0000-0000-000058430000}"/>
    <cellStyle name="Normal 2 12 2 2 2 2 2 2 2 5" xfId="26710" xr:uid="{00000000-0005-0000-0000-000059430000}"/>
    <cellStyle name="Normal 2 12 2 2 2 2 2 2 3" xfId="5935" xr:uid="{00000000-0005-0000-0000-00005A430000}"/>
    <cellStyle name="Normal 2 12 2 2 2 2 2 2 3 2" xfId="20819" xr:uid="{00000000-0005-0000-0000-00005B430000}"/>
    <cellStyle name="Normal 2 12 2 2 2 2 2 2 3 2 2" xfId="43462" xr:uid="{00000000-0005-0000-0000-00005C430000}"/>
    <cellStyle name="Normal 2 12 2 2 2 2 2 2 3 3" xfId="13379" xr:uid="{00000000-0005-0000-0000-00005D430000}"/>
    <cellStyle name="Normal 2 12 2 2 2 2 2 2 3 3 2" xfId="36022" xr:uid="{00000000-0005-0000-0000-00005E430000}"/>
    <cellStyle name="Normal 2 12 2 2 2 2 2 2 3 4" xfId="28581" xr:uid="{00000000-0005-0000-0000-00005F430000}"/>
    <cellStyle name="Normal 2 12 2 2 2 2 2 2 4" xfId="17101" xr:uid="{00000000-0005-0000-0000-000060430000}"/>
    <cellStyle name="Normal 2 12 2 2 2 2 2 2 4 2" xfId="39744" xr:uid="{00000000-0005-0000-0000-000061430000}"/>
    <cellStyle name="Normal 2 12 2 2 2 2 2 2 5" xfId="9661" xr:uid="{00000000-0005-0000-0000-000062430000}"/>
    <cellStyle name="Normal 2 12 2 2 2 2 2 2 5 2" xfId="32304" xr:uid="{00000000-0005-0000-0000-000063430000}"/>
    <cellStyle name="Normal 2 12 2 2 2 2 2 2 6" xfId="24863" xr:uid="{00000000-0005-0000-0000-000064430000}"/>
    <cellStyle name="Normal 2 12 2 2 2 2 2 3" xfId="3136" xr:uid="{00000000-0005-0000-0000-000065430000}"/>
    <cellStyle name="Normal 2 12 2 2 2 2 2 3 2" xfId="6857" xr:uid="{00000000-0005-0000-0000-000066430000}"/>
    <cellStyle name="Normal 2 12 2 2 2 2 2 3 2 2" xfId="21741" xr:uid="{00000000-0005-0000-0000-000067430000}"/>
    <cellStyle name="Normal 2 12 2 2 2 2 2 3 2 2 2" xfId="44384" xr:uid="{00000000-0005-0000-0000-000068430000}"/>
    <cellStyle name="Normal 2 12 2 2 2 2 2 3 2 3" xfId="14301" xr:uid="{00000000-0005-0000-0000-000069430000}"/>
    <cellStyle name="Normal 2 12 2 2 2 2 2 3 2 3 2" xfId="36944" xr:uid="{00000000-0005-0000-0000-00006A430000}"/>
    <cellStyle name="Normal 2 12 2 2 2 2 2 3 2 4" xfId="29503" xr:uid="{00000000-0005-0000-0000-00006B430000}"/>
    <cellStyle name="Normal 2 12 2 2 2 2 2 3 3" xfId="18023" xr:uid="{00000000-0005-0000-0000-00006C430000}"/>
    <cellStyle name="Normal 2 12 2 2 2 2 2 3 3 2" xfId="40666" xr:uid="{00000000-0005-0000-0000-00006D430000}"/>
    <cellStyle name="Normal 2 12 2 2 2 2 2 3 4" xfId="10583" xr:uid="{00000000-0005-0000-0000-00006E430000}"/>
    <cellStyle name="Normal 2 12 2 2 2 2 2 3 4 2" xfId="33226" xr:uid="{00000000-0005-0000-0000-00006F430000}"/>
    <cellStyle name="Normal 2 12 2 2 2 2 2 3 5" xfId="25785" xr:uid="{00000000-0005-0000-0000-000070430000}"/>
    <cellStyle name="Normal 2 12 2 2 2 2 2 4" xfId="5010" xr:uid="{00000000-0005-0000-0000-000071430000}"/>
    <cellStyle name="Normal 2 12 2 2 2 2 2 4 2" xfId="19894" xr:uid="{00000000-0005-0000-0000-000072430000}"/>
    <cellStyle name="Normal 2 12 2 2 2 2 2 4 2 2" xfId="42537" xr:uid="{00000000-0005-0000-0000-000073430000}"/>
    <cellStyle name="Normal 2 12 2 2 2 2 2 4 3" xfId="12454" xr:uid="{00000000-0005-0000-0000-000074430000}"/>
    <cellStyle name="Normal 2 12 2 2 2 2 2 4 3 2" xfId="35097" xr:uid="{00000000-0005-0000-0000-000075430000}"/>
    <cellStyle name="Normal 2 12 2 2 2 2 2 4 4" xfId="27656" xr:uid="{00000000-0005-0000-0000-000076430000}"/>
    <cellStyle name="Normal 2 12 2 2 2 2 2 5" xfId="16176" xr:uid="{00000000-0005-0000-0000-000077430000}"/>
    <cellStyle name="Normal 2 12 2 2 2 2 2 5 2" xfId="38819" xr:uid="{00000000-0005-0000-0000-000078430000}"/>
    <cellStyle name="Normal 2 12 2 2 2 2 2 6" xfId="8736" xr:uid="{00000000-0005-0000-0000-000079430000}"/>
    <cellStyle name="Normal 2 12 2 2 2 2 2 6 2" xfId="31379" xr:uid="{00000000-0005-0000-0000-00007A430000}"/>
    <cellStyle name="Normal 2 12 2 2 2 2 2 7" xfId="23938" xr:uid="{00000000-0005-0000-0000-00007B430000}"/>
    <cellStyle name="Normal 2 12 2 2 2 2 3" xfId="1749" xr:uid="{00000000-0005-0000-0000-00007C430000}"/>
    <cellStyle name="Normal 2 12 2 2 2 2 3 2" xfId="3599" xr:uid="{00000000-0005-0000-0000-00007D430000}"/>
    <cellStyle name="Normal 2 12 2 2 2 2 3 2 2" xfId="7320" xr:uid="{00000000-0005-0000-0000-00007E430000}"/>
    <cellStyle name="Normal 2 12 2 2 2 2 3 2 2 2" xfId="22204" xr:uid="{00000000-0005-0000-0000-00007F430000}"/>
    <cellStyle name="Normal 2 12 2 2 2 2 3 2 2 2 2" xfId="44847" xr:uid="{00000000-0005-0000-0000-000080430000}"/>
    <cellStyle name="Normal 2 12 2 2 2 2 3 2 2 3" xfId="14764" xr:uid="{00000000-0005-0000-0000-000081430000}"/>
    <cellStyle name="Normal 2 12 2 2 2 2 3 2 2 3 2" xfId="37407" xr:uid="{00000000-0005-0000-0000-000082430000}"/>
    <cellStyle name="Normal 2 12 2 2 2 2 3 2 2 4" xfId="29966" xr:uid="{00000000-0005-0000-0000-000083430000}"/>
    <cellStyle name="Normal 2 12 2 2 2 2 3 2 3" xfId="18486" xr:uid="{00000000-0005-0000-0000-000084430000}"/>
    <cellStyle name="Normal 2 12 2 2 2 2 3 2 3 2" xfId="41129" xr:uid="{00000000-0005-0000-0000-000085430000}"/>
    <cellStyle name="Normal 2 12 2 2 2 2 3 2 4" xfId="11046" xr:uid="{00000000-0005-0000-0000-000086430000}"/>
    <cellStyle name="Normal 2 12 2 2 2 2 3 2 4 2" xfId="33689" xr:uid="{00000000-0005-0000-0000-000087430000}"/>
    <cellStyle name="Normal 2 12 2 2 2 2 3 2 5" xfId="26248" xr:uid="{00000000-0005-0000-0000-000088430000}"/>
    <cellStyle name="Normal 2 12 2 2 2 2 3 3" xfId="5473" xr:uid="{00000000-0005-0000-0000-000089430000}"/>
    <cellStyle name="Normal 2 12 2 2 2 2 3 3 2" xfId="20357" xr:uid="{00000000-0005-0000-0000-00008A430000}"/>
    <cellStyle name="Normal 2 12 2 2 2 2 3 3 2 2" xfId="43000" xr:uid="{00000000-0005-0000-0000-00008B430000}"/>
    <cellStyle name="Normal 2 12 2 2 2 2 3 3 3" xfId="12917" xr:uid="{00000000-0005-0000-0000-00008C430000}"/>
    <cellStyle name="Normal 2 12 2 2 2 2 3 3 3 2" xfId="35560" xr:uid="{00000000-0005-0000-0000-00008D430000}"/>
    <cellStyle name="Normal 2 12 2 2 2 2 3 3 4" xfId="28119" xr:uid="{00000000-0005-0000-0000-00008E430000}"/>
    <cellStyle name="Normal 2 12 2 2 2 2 3 4" xfId="16639" xr:uid="{00000000-0005-0000-0000-00008F430000}"/>
    <cellStyle name="Normal 2 12 2 2 2 2 3 4 2" xfId="39282" xr:uid="{00000000-0005-0000-0000-000090430000}"/>
    <cellStyle name="Normal 2 12 2 2 2 2 3 5" xfId="9199" xr:uid="{00000000-0005-0000-0000-000091430000}"/>
    <cellStyle name="Normal 2 12 2 2 2 2 3 5 2" xfId="31842" xr:uid="{00000000-0005-0000-0000-000092430000}"/>
    <cellStyle name="Normal 2 12 2 2 2 2 3 6" xfId="24401" xr:uid="{00000000-0005-0000-0000-000093430000}"/>
    <cellStyle name="Normal 2 12 2 2 2 2 4" xfId="2674" xr:uid="{00000000-0005-0000-0000-000094430000}"/>
    <cellStyle name="Normal 2 12 2 2 2 2 4 2" xfId="6395" xr:uid="{00000000-0005-0000-0000-000095430000}"/>
    <cellStyle name="Normal 2 12 2 2 2 2 4 2 2" xfId="21279" xr:uid="{00000000-0005-0000-0000-000096430000}"/>
    <cellStyle name="Normal 2 12 2 2 2 2 4 2 2 2" xfId="43922" xr:uid="{00000000-0005-0000-0000-000097430000}"/>
    <cellStyle name="Normal 2 12 2 2 2 2 4 2 3" xfId="13839" xr:uid="{00000000-0005-0000-0000-000098430000}"/>
    <cellStyle name="Normal 2 12 2 2 2 2 4 2 3 2" xfId="36482" xr:uid="{00000000-0005-0000-0000-000099430000}"/>
    <cellStyle name="Normal 2 12 2 2 2 2 4 2 4" xfId="29041" xr:uid="{00000000-0005-0000-0000-00009A430000}"/>
    <cellStyle name="Normal 2 12 2 2 2 2 4 3" xfId="17561" xr:uid="{00000000-0005-0000-0000-00009B430000}"/>
    <cellStyle name="Normal 2 12 2 2 2 2 4 3 2" xfId="40204" xr:uid="{00000000-0005-0000-0000-00009C430000}"/>
    <cellStyle name="Normal 2 12 2 2 2 2 4 4" xfId="10121" xr:uid="{00000000-0005-0000-0000-00009D430000}"/>
    <cellStyle name="Normal 2 12 2 2 2 2 4 4 2" xfId="32764" xr:uid="{00000000-0005-0000-0000-00009E430000}"/>
    <cellStyle name="Normal 2 12 2 2 2 2 4 5" xfId="25323" xr:uid="{00000000-0005-0000-0000-00009F430000}"/>
    <cellStyle name="Normal 2 12 2 2 2 2 5" xfId="4548" xr:uid="{00000000-0005-0000-0000-0000A0430000}"/>
    <cellStyle name="Normal 2 12 2 2 2 2 5 2" xfId="19432" xr:uid="{00000000-0005-0000-0000-0000A1430000}"/>
    <cellStyle name="Normal 2 12 2 2 2 2 5 2 2" xfId="42075" xr:uid="{00000000-0005-0000-0000-0000A2430000}"/>
    <cellStyle name="Normal 2 12 2 2 2 2 5 3" xfId="11992" xr:uid="{00000000-0005-0000-0000-0000A3430000}"/>
    <cellStyle name="Normal 2 12 2 2 2 2 5 3 2" xfId="34635" xr:uid="{00000000-0005-0000-0000-0000A4430000}"/>
    <cellStyle name="Normal 2 12 2 2 2 2 5 4" xfId="27194" xr:uid="{00000000-0005-0000-0000-0000A5430000}"/>
    <cellStyle name="Normal 2 12 2 2 2 2 6" xfId="15714" xr:uid="{00000000-0005-0000-0000-0000A6430000}"/>
    <cellStyle name="Normal 2 12 2 2 2 2 6 2" xfId="38357" xr:uid="{00000000-0005-0000-0000-0000A7430000}"/>
    <cellStyle name="Normal 2 12 2 2 2 2 7" xfId="8274" xr:uid="{00000000-0005-0000-0000-0000A8430000}"/>
    <cellStyle name="Normal 2 12 2 2 2 2 7 2" xfId="30917" xr:uid="{00000000-0005-0000-0000-0000A9430000}"/>
    <cellStyle name="Normal 2 12 2 2 2 2 8" xfId="23476" xr:uid="{00000000-0005-0000-0000-0000AA430000}"/>
    <cellStyle name="Normal 2 12 2 2 2 3" xfId="1072" xr:uid="{00000000-0005-0000-0000-0000AB430000}"/>
    <cellStyle name="Normal 2 12 2 2 2 3 2" xfId="2000" xr:uid="{00000000-0005-0000-0000-0000AC430000}"/>
    <cellStyle name="Normal 2 12 2 2 2 3 2 2" xfId="3850" xr:uid="{00000000-0005-0000-0000-0000AD430000}"/>
    <cellStyle name="Normal 2 12 2 2 2 3 2 2 2" xfId="7571" xr:uid="{00000000-0005-0000-0000-0000AE430000}"/>
    <cellStyle name="Normal 2 12 2 2 2 3 2 2 2 2" xfId="22455" xr:uid="{00000000-0005-0000-0000-0000AF430000}"/>
    <cellStyle name="Normal 2 12 2 2 2 3 2 2 2 2 2" xfId="45098" xr:uid="{00000000-0005-0000-0000-0000B0430000}"/>
    <cellStyle name="Normal 2 12 2 2 2 3 2 2 2 3" xfId="15015" xr:uid="{00000000-0005-0000-0000-0000B1430000}"/>
    <cellStyle name="Normal 2 12 2 2 2 3 2 2 2 3 2" xfId="37658" xr:uid="{00000000-0005-0000-0000-0000B2430000}"/>
    <cellStyle name="Normal 2 12 2 2 2 3 2 2 2 4" xfId="30217" xr:uid="{00000000-0005-0000-0000-0000B3430000}"/>
    <cellStyle name="Normal 2 12 2 2 2 3 2 2 3" xfId="18737" xr:uid="{00000000-0005-0000-0000-0000B4430000}"/>
    <cellStyle name="Normal 2 12 2 2 2 3 2 2 3 2" xfId="41380" xr:uid="{00000000-0005-0000-0000-0000B5430000}"/>
    <cellStyle name="Normal 2 12 2 2 2 3 2 2 4" xfId="11297" xr:uid="{00000000-0005-0000-0000-0000B6430000}"/>
    <cellStyle name="Normal 2 12 2 2 2 3 2 2 4 2" xfId="33940" xr:uid="{00000000-0005-0000-0000-0000B7430000}"/>
    <cellStyle name="Normal 2 12 2 2 2 3 2 2 5" xfId="26499" xr:uid="{00000000-0005-0000-0000-0000B8430000}"/>
    <cellStyle name="Normal 2 12 2 2 2 3 2 3" xfId="5724" xr:uid="{00000000-0005-0000-0000-0000B9430000}"/>
    <cellStyle name="Normal 2 12 2 2 2 3 2 3 2" xfId="20608" xr:uid="{00000000-0005-0000-0000-0000BA430000}"/>
    <cellStyle name="Normal 2 12 2 2 2 3 2 3 2 2" xfId="43251" xr:uid="{00000000-0005-0000-0000-0000BB430000}"/>
    <cellStyle name="Normal 2 12 2 2 2 3 2 3 3" xfId="13168" xr:uid="{00000000-0005-0000-0000-0000BC430000}"/>
    <cellStyle name="Normal 2 12 2 2 2 3 2 3 3 2" xfId="35811" xr:uid="{00000000-0005-0000-0000-0000BD430000}"/>
    <cellStyle name="Normal 2 12 2 2 2 3 2 3 4" xfId="28370" xr:uid="{00000000-0005-0000-0000-0000BE430000}"/>
    <cellStyle name="Normal 2 12 2 2 2 3 2 4" xfId="16890" xr:uid="{00000000-0005-0000-0000-0000BF430000}"/>
    <cellStyle name="Normal 2 12 2 2 2 3 2 4 2" xfId="39533" xr:uid="{00000000-0005-0000-0000-0000C0430000}"/>
    <cellStyle name="Normal 2 12 2 2 2 3 2 5" xfId="9450" xr:uid="{00000000-0005-0000-0000-0000C1430000}"/>
    <cellStyle name="Normal 2 12 2 2 2 3 2 5 2" xfId="32093" xr:uid="{00000000-0005-0000-0000-0000C2430000}"/>
    <cellStyle name="Normal 2 12 2 2 2 3 2 6" xfId="24652" xr:uid="{00000000-0005-0000-0000-0000C3430000}"/>
    <cellStyle name="Normal 2 12 2 2 2 3 3" xfId="2925" xr:uid="{00000000-0005-0000-0000-0000C4430000}"/>
    <cellStyle name="Normal 2 12 2 2 2 3 3 2" xfId="6646" xr:uid="{00000000-0005-0000-0000-0000C5430000}"/>
    <cellStyle name="Normal 2 12 2 2 2 3 3 2 2" xfId="21530" xr:uid="{00000000-0005-0000-0000-0000C6430000}"/>
    <cellStyle name="Normal 2 12 2 2 2 3 3 2 2 2" xfId="44173" xr:uid="{00000000-0005-0000-0000-0000C7430000}"/>
    <cellStyle name="Normal 2 12 2 2 2 3 3 2 3" xfId="14090" xr:uid="{00000000-0005-0000-0000-0000C8430000}"/>
    <cellStyle name="Normal 2 12 2 2 2 3 3 2 3 2" xfId="36733" xr:uid="{00000000-0005-0000-0000-0000C9430000}"/>
    <cellStyle name="Normal 2 12 2 2 2 3 3 2 4" xfId="29292" xr:uid="{00000000-0005-0000-0000-0000CA430000}"/>
    <cellStyle name="Normal 2 12 2 2 2 3 3 3" xfId="17812" xr:uid="{00000000-0005-0000-0000-0000CB430000}"/>
    <cellStyle name="Normal 2 12 2 2 2 3 3 3 2" xfId="40455" xr:uid="{00000000-0005-0000-0000-0000CC430000}"/>
    <cellStyle name="Normal 2 12 2 2 2 3 3 4" xfId="10372" xr:uid="{00000000-0005-0000-0000-0000CD430000}"/>
    <cellStyle name="Normal 2 12 2 2 2 3 3 4 2" xfId="33015" xr:uid="{00000000-0005-0000-0000-0000CE430000}"/>
    <cellStyle name="Normal 2 12 2 2 2 3 3 5" xfId="25574" xr:uid="{00000000-0005-0000-0000-0000CF430000}"/>
    <cellStyle name="Normal 2 12 2 2 2 3 4" xfId="4799" xr:uid="{00000000-0005-0000-0000-0000D0430000}"/>
    <cellStyle name="Normal 2 12 2 2 2 3 4 2" xfId="19683" xr:uid="{00000000-0005-0000-0000-0000D1430000}"/>
    <cellStyle name="Normal 2 12 2 2 2 3 4 2 2" xfId="42326" xr:uid="{00000000-0005-0000-0000-0000D2430000}"/>
    <cellStyle name="Normal 2 12 2 2 2 3 4 3" xfId="12243" xr:uid="{00000000-0005-0000-0000-0000D3430000}"/>
    <cellStyle name="Normal 2 12 2 2 2 3 4 3 2" xfId="34886" xr:uid="{00000000-0005-0000-0000-0000D4430000}"/>
    <cellStyle name="Normal 2 12 2 2 2 3 4 4" xfId="27445" xr:uid="{00000000-0005-0000-0000-0000D5430000}"/>
    <cellStyle name="Normal 2 12 2 2 2 3 5" xfId="15965" xr:uid="{00000000-0005-0000-0000-0000D6430000}"/>
    <cellStyle name="Normal 2 12 2 2 2 3 5 2" xfId="38608" xr:uid="{00000000-0005-0000-0000-0000D7430000}"/>
    <cellStyle name="Normal 2 12 2 2 2 3 6" xfId="8525" xr:uid="{00000000-0005-0000-0000-0000D8430000}"/>
    <cellStyle name="Normal 2 12 2 2 2 3 6 2" xfId="31168" xr:uid="{00000000-0005-0000-0000-0000D9430000}"/>
    <cellStyle name="Normal 2 12 2 2 2 3 7" xfId="23727" xr:uid="{00000000-0005-0000-0000-0000DA430000}"/>
    <cellStyle name="Normal 2 12 2 2 2 4" xfId="1538" xr:uid="{00000000-0005-0000-0000-0000DB430000}"/>
    <cellStyle name="Normal 2 12 2 2 2 4 2" xfId="3388" xr:uid="{00000000-0005-0000-0000-0000DC430000}"/>
    <cellStyle name="Normal 2 12 2 2 2 4 2 2" xfId="7109" xr:uid="{00000000-0005-0000-0000-0000DD430000}"/>
    <cellStyle name="Normal 2 12 2 2 2 4 2 2 2" xfId="21993" xr:uid="{00000000-0005-0000-0000-0000DE430000}"/>
    <cellStyle name="Normal 2 12 2 2 2 4 2 2 2 2" xfId="44636" xr:uid="{00000000-0005-0000-0000-0000DF430000}"/>
    <cellStyle name="Normal 2 12 2 2 2 4 2 2 3" xfId="14553" xr:uid="{00000000-0005-0000-0000-0000E0430000}"/>
    <cellStyle name="Normal 2 12 2 2 2 4 2 2 3 2" xfId="37196" xr:uid="{00000000-0005-0000-0000-0000E1430000}"/>
    <cellStyle name="Normal 2 12 2 2 2 4 2 2 4" xfId="29755" xr:uid="{00000000-0005-0000-0000-0000E2430000}"/>
    <cellStyle name="Normal 2 12 2 2 2 4 2 3" xfId="18275" xr:uid="{00000000-0005-0000-0000-0000E3430000}"/>
    <cellStyle name="Normal 2 12 2 2 2 4 2 3 2" xfId="40918" xr:uid="{00000000-0005-0000-0000-0000E4430000}"/>
    <cellStyle name="Normal 2 12 2 2 2 4 2 4" xfId="10835" xr:uid="{00000000-0005-0000-0000-0000E5430000}"/>
    <cellStyle name="Normal 2 12 2 2 2 4 2 4 2" xfId="33478" xr:uid="{00000000-0005-0000-0000-0000E6430000}"/>
    <cellStyle name="Normal 2 12 2 2 2 4 2 5" xfId="26037" xr:uid="{00000000-0005-0000-0000-0000E7430000}"/>
    <cellStyle name="Normal 2 12 2 2 2 4 3" xfId="5262" xr:uid="{00000000-0005-0000-0000-0000E8430000}"/>
    <cellStyle name="Normal 2 12 2 2 2 4 3 2" xfId="20146" xr:uid="{00000000-0005-0000-0000-0000E9430000}"/>
    <cellStyle name="Normal 2 12 2 2 2 4 3 2 2" xfId="42789" xr:uid="{00000000-0005-0000-0000-0000EA430000}"/>
    <cellStyle name="Normal 2 12 2 2 2 4 3 3" xfId="12706" xr:uid="{00000000-0005-0000-0000-0000EB430000}"/>
    <cellStyle name="Normal 2 12 2 2 2 4 3 3 2" xfId="35349" xr:uid="{00000000-0005-0000-0000-0000EC430000}"/>
    <cellStyle name="Normal 2 12 2 2 2 4 3 4" xfId="27908" xr:uid="{00000000-0005-0000-0000-0000ED430000}"/>
    <cellStyle name="Normal 2 12 2 2 2 4 4" xfId="16428" xr:uid="{00000000-0005-0000-0000-0000EE430000}"/>
    <cellStyle name="Normal 2 12 2 2 2 4 4 2" xfId="39071" xr:uid="{00000000-0005-0000-0000-0000EF430000}"/>
    <cellStyle name="Normal 2 12 2 2 2 4 5" xfId="8988" xr:uid="{00000000-0005-0000-0000-0000F0430000}"/>
    <cellStyle name="Normal 2 12 2 2 2 4 5 2" xfId="31631" xr:uid="{00000000-0005-0000-0000-0000F1430000}"/>
    <cellStyle name="Normal 2 12 2 2 2 4 6" xfId="24190" xr:uid="{00000000-0005-0000-0000-0000F2430000}"/>
    <cellStyle name="Normal 2 12 2 2 2 5" xfId="2463" xr:uid="{00000000-0005-0000-0000-0000F3430000}"/>
    <cellStyle name="Normal 2 12 2 2 2 5 2" xfId="6184" xr:uid="{00000000-0005-0000-0000-0000F4430000}"/>
    <cellStyle name="Normal 2 12 2 2 2 5 2 2" xfId="21068" xr:uid="{00000000-0005-0000-0000-0000F5430000}"/>
    <cellStyle name="Normal 2 12 2 2 2 5 2 2 2" xfId="43711" xr:uid="{00000000-0005-0000-0000-0000F6430000}"/>
    <cellStyle name="Normal 2 12 2 2 2 5 2 3" xfId="13628" xr:uid="{00000000-0005-0000-0000-0000F7430000}"/>
    <cellStyle name="Normal 2 12 2 2 2 5 2 3 2" xfId="36271" xr:uid="{00000000-0005-0000-0000-0000F8430000}"/>
    <cellStyle name="Normal 2 12 2 2 2 5 2 4" xfId="28830" xr:uid="{00000000-0005-0000-0000-0000F9430000}"/>
    <cellStyle name="Normal 2 12 2 2 2 5 3" xfId="17350" xr:uid="{00000000-0005-0000-0000-0000FA430000}"/>
    <cellStyle name="Normal 2 12 2 2 2 5 3 2" xfId="39993" xr:uid="{00000000-0005-0000-0000-0000FB430000}"/>
    <cellStyle name="Normal 2 12 2 2 2 5 4" xfId="9910" xr:uid="{00000000-0005-0000-0000-0000FC430000}"/>
    <cellStyle name="Normal 2 12 2 2 2 5 4 2" xfId="32553" xr:uid="{00000000-0005-0000-0000-0000FD430000}"/>
    <cellStyle name="Normal 2 12 2 2 2 5 5" xfId="25112" xr:uid="{00000000-0005-0000-0000-0000FE430000}"/>
    <cellStyle name="Normal 2 12 2 2 2 6" xfId="4337" xr:uid="{00000000-0005-0000-0000-0000FF430000}"/>
    <cellStyle name="Normal 2 12 2 2 2 6 2" xfId="19221" xr:uid="{00000000-0005-0000-0000-000000440000}"/>
    <cellStyle name="Normal 2 12 2 2 2 6 2 2" xfId="41864" xr:uid="{00000000-0005-0000-0000-000001440000}"/>
    <cellStyle name="Normal 2 12 2 2 2 6 3" xfId="11781" xr:uid="{00000000-0005-0000-0000-000002440000}"/>
    <cellStyle name="Normal 2 12 2 2 2 6 3 2" xfId="34424" xr:uid="{00000000-0005-0000-0000-000003440000}"/>
    <cellStyle name="Normal 2 12 2 2 2 6 4" xfId="26983" xr:uid="{00000000-0005-0000-0000-000004440000}"/>
    <cellStyle name="Normal 2 12 2 2 2 7" xfId="15503" xr:uid="{00000000-0005-0000-0000-000005440000}"/>
    <cellStyle name="Normal 2 12 2 2 2 7 2" xfId="38146" xr:uid="{00000000-0005-0000-0000-000006440000}"/>
    <cellStyle name="Normal 2 12 2 2 2 8" xfId="8063" xr:uid="{00000000-0005-0000-0000-000007440000}"/>
    <cellStyle name="Normal 2 12 2 2 2 8 2" xfId="30706" xr:uid="{00000000-0005-0000-0000-000008440000}"/>
    <cellStyle name="Normal 2 12 2 2 2 9" xfId="23266" xr:uid="{00000000-0005-0000-0000-000009440000}"/>
    <cellStyle name="Normal 2 12 2 2 3" xfId="713" xr:uid="{00000000-0005-0000-0000-00000A440000}"/>
    <cellStyle name="Normal 2 12 2 2 3 2" xfId="1178" xr:uid="{00000000-0005-0000-0000-00000B440000}"/>
    <cellStyle name="Normal 2 12 2 2 3 2 2" xfId="2106" xr:uid="{00000000-0005-0000-0000-00000C440000}"/>
    <cellStyle name="Normal 2 12 2 2 3 2 2 2" xfId="3956" xr:uid="{00000000-0005-0000-0000-00000D440000}"/>
    <cellStyle name="Normal 2 12 2 2 3 2 2 2 2" xfId="7677" xr:uid="{00000000-0005-0000-0000-00000E440000}"/>
    <cellStyle name="Normal 2 12 2 2 3 2 2 2 2 2" xfId="22561" xr:uid="{00000000-0005-0000-0000-00000F440000}"/>
    <cellStyle name="Normal 2 12 2 2 3 2 2 2 2 2 2" xfId="45204" xr:uid="{00000000-0005-0000-0000-000010440000}"/>
    <cellStyle name="Normal 2 12 2 2 3 2 2 2 2 3" xfId="15121" xr:uid="{00000000-0005-0000-0000-000011440000}"/>
    <cellStyle name="Normal 2 12 2 2 3 2 2 2 2 3 2" xfId="37764" xr:uid="{00000000-0005-0000-0000-000012440000}"/>
    <cellStyle name="Normal 2 12 2 2 3 2 2 2 2 4" xfId="30323" xr:uid="{00000000-0005-0000-0000-000013440000}"/>
    <cellStyle name="Normal 2 12 2 2 3 2 2 2 3" xfId="18843" xr:uid="{00000000-0005-0000-0000-000014440000}"/>
    <cellStyle name="Normal 2 12 2 2 3 2 2 2 3 2" xfId="41486" xr:uid="{00000000-0005-0000-0000-000015440000}"/>
    <cellStyle name="Normal 2 12 2 2 3 2 2 2 4" xfId="11403" xr:uid="{00000000-0005-0000-0000-000016440000}"/>
    <cellStyle name="Normal 2 12 2 2 3 2 2 2 4 2" xfId="34046" xr:uid="{00000000-0005-0000-0000-000017440000}"/>
    <cellStyle name="Normal 2 12 2 2 3 2 2 2 5" xfId="26605" xr:uid="{00000000-0005-0000-0000-000018440000}"/>
    <cellStyle name="Normal 2 12 2 2 3 2 2 3" xfId="5830" xr:uid="{00000000-0005-0000-0000-000019440000}"/>
    <cellStyle name="Normal 2 12 2 2 3 2 2 3 2" xfId="20714" xr:uid="{00000000-0005-0000-0000-00001A440000}"/>
    <cellStyle name="Normal 2 12 2 2 3 2 2 3 2 2" xfId="43357" xr:uid="{00000000-0005-0000-0000-00001B440000}"/>
    <cellStyle name="Normal 2 12 2 2 3 2 2 3 3" xfId="13274" xr:uid="{00000000-0005-0000-0000-00001C440000}"/>
    <cellStyle name="Normal 2 12 2 2 3 2 2 3 3 2" xfId="35917" xr:uid="{00000000-0005-0000-0000-00001D440000}"/>
    <cellStyle name="Normal 2 12 2 2 3 2 2 3 4" xfId="28476" xr:uid="{00000000-0005-0000-0000-00001E440000}"/>
    <cellStyle name="Normal 2 12 2 2 3 2 2 4" xfId="16996" xr:uid="{00000000-0005-0000-0000-00001F440000}"/>
    <cellStyle name="Normal 2 12 2 2 3 2 2 4 2" xfId="39639" xr:uid="{00000000-0005-0000-0000-000020440000}"/>
    <cellStyle name="Normal 2 12 2 2 3 2 2 5" xfId="9556" xr:uid="{00000000-0005-0000-0000-000021440000}"/>
    <cellStyle name="Normal 2 12 2 2 3 2 2 5 2" xfId="32199" xr:uid="{00000000-0005-0000-0000-000022440000}"/>
    <cellStyle name="Normal 2 12 2 2 3 2 2 6" xfId="24758" xr:uid="{00000000-0005-0000-0000-000023440000}"/>
    <cellStyle name="Normal 2 12 2 2 3 2 3" xfId="3031" xr:uid="{00000000-0005-0000-0000-000024440000}"/>
    <cellStyle name="Normal 2 12 2 2 3 2 3 2" xfId="6752" xr:uid="{00000000-0005-0000-0000-000025440000}"/>
    <cellStyle name="Normal 2 12 2 2 3 2 3 2 2" xfId="21636" xr:uid="{00000000-0005-0000-0000-000026440000}"/>
    <cellStyle name="Normal 2 12 2 2 3 2 3 2 2 2" xfId="44279" xr:uid="{00000000-0005-0000-0000-000027440000}"/>
    <cellStyle name="Normal 2 12 2 2 3 2 3 2 3" xfId="14196" xr:uid="{00000000-0005-0000-0000-000028440000}"/>
    <cellStyle name="Normal 2 12 2 2 3 2 3 2 3 2" xfId="36839" xr:uid="{00000000-0005-0000-0000-000029440000}"/>
    <cellStyle name="Normal 2 12 2 2 3 2 3 2 4" xfId="29398" xr:uid="{00000000-0005-0000-0000-00002A440000}"/>
    <cellStyle name="Normal 2 12 2 2 3 2 3 3" xfId="17918" xr:uid="{00000000-0005-0000-0000-00002B440000}"/>
    <cellStyle name="Normal 2 12 2 2 3 2 3 3 2" xfId="40561" xr:uid="{00000000-0005-0000-0000-00002C440000}"/>
    <cellStyle name="Normal 2 12 2 2 3 2 3 4" xfId="10478" xr:uid="{00000000-0005-0000-0000-00002D440000}"/>
    <cellStyle name="Normal 2 12 2 2 3 2 3 4 2" xfId="33121" xr:uid="{00000000-0005-0000-0000-00002E440000}"/>
    <cellStyle name="Normal 2 12 2 2 3 2 3 5" xfId="25680" xr:uid="{00000000-0005-0000-0000-00002F440000}"/>
    <cellStyle name="Normal 2 12 2 2 3 2 4" xfId="4905" xr:uid="{00000000-0005-0000-0000-000030440000}"/>
    <cellStyle name="Normal 2 12 2 2 3 2 4 2" xfId="19789" xr:uid="{00000000-0005-0000-0000-000031440000}"/>
    <cellStyle name="Normal 2 12 2 2 3 2 4 2 2" xfId="42432" xr:uid="{00000000-0005-0000-0000-000032440000}"/>
    <cellStyle name="Normal 2 12 2 2 3 2 4 3" xfId="12349" xr:uid="{00000000-0005-0000-0000-000033440000}"/>
    <cellStyle name="Normal 2 12 2 2 3 2 4 3 2" xfId="34992" xr:uid="{00000000-0005-0000-0000-000034440000}"/>
    <cellStyle name="Normal 2 12 2 2 3 2 4 4" xfId="27551" xr:uid="{00000000-0005-0000-0000-000035440000}"/>
    <cellStyle name="Normal 2 12 2 2 3 2 5" xfId="16071" xr:uid="{00000000-0005-0000-0000-000036440000}"/>
    <cellStyle name="Normal 2 12 2 2 3 2 5 2" xfId="38714" xr:uid="{00000000-0005-0000-0000-000037440000}"/>
    <cellStyle name="Normal 2 12 2 2 3 2 6" xfId="8631" xr:uid="{00000000-0005-0000-0000-000038440000}"/>
    <cellStyle name="Normal 2 12 2 2 3 2 6 2" xfId="31274" xr:uid="{00000000-0005-0000-0000-000039440000}"/>
    <cellStyle name="Normal 2 12 2 2 3 2 7" xfId="23833" xr:uid="{00000000-0005-0000-0000-00003A440000}"/>
    <cellStyle name="Normal 2 12 2 2 3 3" xfId="1644" xr:uid="{00000000-0005-0000-0000-00003B440000}"/>
    <cellStyle name="Normal 2 12 2 2 3 3 2" xfId="3494" xr:uid="{00000000-0005-0000-0000-00003C440000}"/>
    <cellStyle name="Normal 2 12 2 2 3 3 2 2" xfId="7215" xr:uid="{00000000-0005-0000-0000-00003D440000}"/>
    <cellStyle name="Normal 2 12 2 2 3 3 2 2 2" xfId="22099" xr:uid="{00000000-0005-0000-0000-00003E440000}"/>
    <cellStyle name="Normal 2 12 2 2 3 3 2 2 2 2" xfId="44742" xr:uid="{00000000-0005-0000-0000-00003F440000}"/>
    <cellStyle name="Normal 2 12 2 2 3 3 2 2 3" xfId="14659" xr:uid="{00000000-0005-0000-0000-000040440000}"/>
    <cellStyle name="Normal 2 12 2 2 3 3 2 2 3 2" xfId="37302" xr:uid="{00000000-0005-0000-0000-000041440000}"/>
    <cellStyle name="Normal 2 12 2 2 3 3 2 2 4" xfId="29861" xr:uid="{00000000-0005-0000-0000-000042440000}"/>
    <cellStyle name="Normal 2 12 2 2 3 3 2 3" xfId="18381" xr:uid="{00000000-0005-0000-0000-000043440000}"/>
    <cellStyle name="Normal 2 12 2 2 3 3 2 3 2" xfId="41024" xr:uid="{00000000-0005-0000-0000-000044440000}"/>
    <cellStyle name="Normal 2 12 2 2 3 3 2 4" xfId="10941" xr:uid="{00000000-0005-0000-0000-000045440000}"/>
    <cellStyle name="Normal 2 12 2 2 3 3 2 4 2" xfId="33584" xr:uid="{00000000-0005-0000-0000-000046440000}"/>
    <cellStyle name="Normal 2 12 2 2 3 3 2 5" xfId="26143" xr:uid="{00000000-0005-0000-0000-000047440000}"/>
    <cellStyle name="Normal 2 12 2 2 3 3 3" xfId="5368" xr:uid="{00000000-0005-0000-0000-000048440000}"/>
    <cellStyle name="Normal 2 12 2 2 3 3 3 2" xfId="20252" xr:uid="{00000000-0005-0000-0000-000049440000}"/>
    <cellStyle name="Normal 2 12 2 2 3 3 3 2 2" xfId="42895" xr:uid="{00000000-0005-0000-0000-00004A440000}"/>
    <cellStyle name="Normal 2 12 2 2 3 3 3 3" xfId="12812" xr:uid="{00000000-0005-0000-0000-00004B440000}"/>
    <cellStyle name="Normal 2 12 2 2 3 3 3 3 2" xfId="35455" xr:uid="{00000000-0005-0000-0000-00004C440000}"/>
    <cellStyle name="Normal 2 12 2 2 3 3 3 4" xfId="28014" xr:uid="{00000000-0005-0000-0000-00004D440000}"/>
    <cellStyle name="Normal 2 12 2 2 3 3 4" xfId="16534" xr:uid="{00000000-0005-0000-0000-00004E440000}"/>
    <cellStyle name="Normal 2 12 2 2 3 3 4 2" xfId="39177" xr:uid="{00000000-0005-0000-0000-00004F440000}"/>
    <cellStyle name="Normal 2 12 2 2 3 3 5" xfId="9094" xr:uid="{00000000-0005-0000-0000-000050440000}"/>
    <cellStyle name="Normal 2 12 2 2 3 3 5 2" xfId="31737" xr:uid="{00000000-0005-0000-0000-000051440000}"/>
    <cellStyle name="Normal 2 12 2 2 3 3 6" xfId="24296" xr:uid="{00000000-0005-0000-0000-000052440000}"/>
    <cellStyle name="Normal 2 12 2 2 3 4" xfId="2569" xr:uid="{00000000-0005-0000-0000-000053440000}"/>
    <cellStyle name="Normal 2 12 2 2 3 4 2" xfId="6290" xr:uid="{00000000-0005-0000-0000-000054440000}"/>
    <cellStyle name="Normal 2 12 2 2 3 4 2 2" xfId="21174" xr:uid="{00000000-0005-0000-0000-000055440000}"/>
    <cellStyle name="Normal 2 12 2 2 3 4 2 2 2" xfId="43817" xr:uid="{00000000-0005-0000-0000-000056440000}"/>
    <cellStyle name="Normal 2 12 2 2 3 4 2 3" xfId="13734" xr:uid="{00000000-0005-0000-0000-000057440000}"/>
    <cellStyle name="Normal 2 12 2 2 3 4 2 3 2" xfId="36377" xr:uid="{00000000-0005-0000-0000-000058440000}"/>
    <cellStyle name="Normal 2 12 2 2 3 4 2 4" xfId="28936" xr:uid="{00000000-0005-0000-0000-000059440000}"/>
    <cellStyle name="Normal 2 12 2 2 3 4 3" xfId="17456" xr:uid="{00000000-0005-0000-0000-00005A440000}"/>
    <cellStyle name="Normal 2 12 2 2 3 4 3 2" xfId="40099" xr:uid="{00000000-0005-0000-0000-00005B440000}"/>
    <cellStyle name="Normal 2 12 2 2 3 4 4" xfId="10016" xr:uid="{00000000-0005-0000-0000-00005C440000}"/>
    <cellStyle name="Normal 2 12 2 2 3 4 4 2" xfId="32659" xr:uid="{00000000-0005-0000-0000-00005D440000}"/>
    <cellStyle name="Normal 2 12 2 2 3 4 5" xfId="25218" xr:uid="{00000000-0005-0000-0000-00005E440000}"/>
    <cellStyle name="Normal 2 12 2 2 3 5" xfId="4443" xr:uid="{00000000-0005-0000-0000-00005F440000}"/>
    <cellStyle name="Normal 2 12 2 2 3 5 2" xfId="19327" xr:uid="{00000000-0005-0000-0000-000060440000}"/>
    <cellStyle name="Normal 2 12 2 2 3 5 2 2" xfId="41970" xr:uid="{00000000-0005-0000-0000-000061440000}"/>
    <cellStyle name="Normal 2 12 2 2 3 5 3" xfId="11887" xr:uid="{00000000-0005-0000-0000-000062440000}"/>
    <cellStyle name="Normal 2 12 2 2 3 5 3 2" xfId="34530" xr:uid="{00000000-0005-0000-0000-000063440000}"/>
    <cellStyle name="Normal 2 12 2 2 3 5 4" xfId="27089" xr:uid="{00000000-0005-0000-0000-000064440000}"/>
    <cellStyle name="Normal 2 12 2 2 3 6" xfId="15609" xr:uid="{00000000-0005-0000-0000-000065440000}"/>
    <cellStyle name="Normal 2 12 2 2 3 6 2" xfId="38252" xr:uid="{00000000-0005-0000-0000-000066440000}"/>
    <cellStyle name="Normal 2 12 2 2 3 7" xfId="8169" xr:uid="{00000000-0005-0000-0000-000067440000}"/>
    <cellStyle name="Normal 2 12 2 2 3 7 2" xfId="30812" xr:uid="{00000000-0005-0000-0000-000068440000}"/>
    <cellStyle name="Normal 2 12 2 2 3 8" xfId="23371" xr:uid="{00000000-0005-0000-0000-000069440000}"/>
    <cellStyle name="Normal 2 12 2 2 4" xfId="967" xr:uid="{00000000-0005-0000-0000-00006A440000}"/>
    <cellStyle name="Normal 2 12 2 2 4 2" xfId="1895" xr:uid="{00000000-0005-0000-0000-00006B440000}"/>
    <cellStyle name="Normal 2 12 2 2 4 2 2" xfId="3745" xr:uid="{00000000-0005-0000-0000-00006C440000}"/>
    <cellStyle name="Normal 2 12 2 2 4 2 2 2" xfId="7466" xr:uid="{00000000-0005-0000-0000-00006D440000}"/>
    <cellStyle name="Normal 2 12 2 2 4 2 2 2 2" xfId="22350" xr:uid="{00000000-0005-0000-0000-00006E440000}"/>
    <cellStyle name="Normal 2 12 2 2 4 2 2 2 2 2" xfId="44993" xr:uid="{00000000-0005-0000-0000-00006F440000}"/>
    <cellStyle name="Normal 2 12 2 2 4 2 2 2 3" xfId="14910" xr:uid="{00000000-0005-0000-0000-000070440000}"/>
    <cellStyle name="Normal 2 12 2 2 4 2 2 2 3 2" xfId="37553" xr:uid="{00000000-0005-0000-0000-000071440000}"/>
    <cellStyle name="Normal 2 12 2 2 4 2 2 2 4" xfId="30112" xr:uid="{00000000-0005-0000-0000-000072440000}"/>
    <cellStyle name="Normal 2 12 2 2 4 2 2 3" xfId="18632" xr:uid="{00000000-0005-0000-0000-000073440000}"/>
    <cellStyle name="Normal 2 12 2 2 4 2 2 3 2" xfId="41275" xr:uid="{00000000-0005-0000-0000-000074440000}"/>
    <cellStyle name="Normal 2 12 2 2 4 2 2 4" xfId="11192" xr:uid="{00000000-0005-0000-0000-000075440000}"/>
    <cellStyle name="Normal 2 12 2 2 4 2 2 4 2" xfId="33835" xr:uid="{00000000-0005-0000-0000-000076440000}"/>
    <cellStyle name="Normal 2 12 2 2 4 2 2 5" xfId="26394" xr:uid="{00000000-0005-0000-0000-000077440000}"/>
    <cellStyle name="Normal 2 12 2 2 4 2 3" xfId="5619" xr:uid="{00000000-0005-0000-0000-000078440000}"/>
    <cellStyle name="Normal 2 12 2 2 4 2 3 2" xfId="20503" xr:uid="{00000000-0005-0000-0000-000079440000}"/>
    <cellStyle name="Normal 2 12 2 2 4 2 3 2 2" xfId="43146" xr:uid="{00000000-0005-0000-0000-00007A440000}"/>
    <cellStyle name="Normal 2 12 2 2 4 2 3 3" xfId="13063" xr:uid="{00000000-0005-0000-0000-00007B440000}"/>
    <cellStyle name="Normal 2 12 2 2 4 2 3 3 2" xfId="35706" xr:uid="{00000000-0005-0000-0000-00007C440000}"/>
    <cellStyle name="Normal 2 12 2 2 4 2 3 4" xfId="28265" xr:uid="{00000000-0005-0000-0000-00007D440000}"/>
    <cellStyle name="Normal 2 12 2 2 4 2 4" xfId="16785" xr:uid="{00000000-0005-0000-0000-00007E440000}"/>
    <cellStyle name="Normal 2 12 2 2 4 2 4 2" xfId="39428" xr:uid="{00000000-0005-0000-0000-00007F440000}"/>
    <cellStyle name="Normal 2 12 2 2 4 2 5" xfId="9345" xr:uid="{00000000-0005-0000-0000-000080440000}"/>
    <cellStyle name="Normal 2 12 2 2 4 2 5 2" xfId="31988" xr:uid="{00000000-0005-0000-0000-000081440000}"/>
    <cellStyle name="Normal 2 12 2 2 4 2 6" xfId="24547" xr:uid="{00000000-0005-0000-0000-000082440000}"/>
    <cellStyle name="Normal 2 12 2 2 4 3" xfId="2820" xr:uid="{00000000-0005-0000-0000-000083440000}"/>
    <cellStyle name="Normal 2 12 2 2 4 3 2" xfId="6541" xr:uid="{00000000-0005-0000-0000-000084440000}"/>
    <cellStyle name="Normal 2 12 2 2 4 3 2 2" xfId="21425" xr:uid="{00000000-0005-0000-0000-000085440000}"/>
    <cellStyle name="Normal 2 12 2 2 4 3 2 2 2" xfId="44068" xr:uid="{00000000-0005-0000-0000-000086440000}"/>
    <cellStyle name="Normal 2 12 2 2 4 3 2 3" xfId="13985" xr:uid="{00000000-0005-0000-0000-000087440000}"/>
    <cellStyle name="Normal 2 12 2 2 4 3 2 3 2" xfId="36628" xr:uid="{00000000-0005-0000-0000-000088440000}"/>
    <cellStyle name="Normal 2 12 2 2 4 3 2 4" xfId="29187" xr:uid="{00000000-0005-0000-0000-000089440000}"/>
    <cellStyle name="Normal 2 12 2 2 4 3 3" xfId="17707" xr:uid="{00000000-0005-0000-0000-00008A440000}"/>
    <cellStyle name="Normal 2 12 2 2 4 3 3 2" xfId="40350" xr:uid="{00000000-0005-0000-0000-00008B440000}"/>
    <cellStyle name="Normal 2 12 2 2 4 3 4" xfId="10267" xr:uid="{00000000-0005-0000-0000-00008C440000}"/>
    <cellStyle name="Normal 2 12 2 2 4 3 4 2" xfId="32910" xr:uid="{00000000-0005-0000-0000-00008D440000}"/>
    <cellStyle name="Normal 2 12 2 2 4 3 5" xfId="25469" xr:uid="{00000000-0005-0000-0000-00008E440000}"/>
    <cellStyle name="Normal 2 12 2 2 4 4" xfId="4694" xr:uid="{00000000-0005-0000-0000-00008F440000}"/>
    <cellStyle name="Normal 2 12 2 2 4 4 2" xfId="19578" xr:uid="{00000000-0005-0000-0000-000090440000}"/>
    <cellStyle name="Normal 2 12 2 2 4 4 2 2" xfId="42221" xr:uid="{00000000-0005-0000-0000-000091440000}"/>
    <cellStyle name="Normal 2 12 2 2 4 4 3" xfId="12138" xr:uid="{00000000-0005-0000-0000-000092440000}"/>
    <cellStyle name="Normal 2 12 2 2 4 4 3 2" xfId="34781" xr:uid="{00000000-0005-0000-0000-000093440000}"/>
    <cellStyle name="Normal 2 12 2 2 4 4 4" xfId="27340" xr:uid="{00000000-0005-0000-0000-000094440000}"/>
    <cellStyle name="Normal 2 12 2 2 4 5" xfId="15860" xr:uid="{00000000-0005-0000-0000-000095440000}"/>
    <cellStyle name="Normal 2 12 2 2 4 5 2" xfId="38503" xr:uid="{00000000-0005-0000-0000-000096440000}"/>
    <cellStyle name="Normal 2 12 2 2 4 6" xfId="8420" xr:uid="{00000000-0005-0000-0000-000097440000}"/>
    <cellStyle name="Normal 2 12 2 2 4 6 2" xfId="31063" xr:uid="{00000000-0005-0000-0000-000098440000}"/>
    <cellStyle name="Normal 2 12 2 2 4 7" xfId="23622" xr:uid="{00000000-0005-0000-0000-000099440000}"/>
    <cellStyle name="Normal 2 12 2 2 5" xfId="1433" xr:uid="{00000000-0005-0000-0000-00009A440000}"/>
    <cellStyle name="Normal 2 12 2 2 5 2" xfId="3283" xr:uid="{00000000-0005-0000-0000-00009B440000}"/>
    <cellStyle name="Normal 2 12 2 2 5 2 2" xfId="7004" xr:uid="{00000000-0005-0000-0000-00009C440000}"/>
    <cellStyle name="Normal 2 12 2 2 5 2 2 2" xfId="21888" xr:uid="{00000000-0005-0000-0000-00009D440000}"/>
    <cellStyle name="Normal 2 12 2 2 5 2 2 2 2" xfId="44531" xr:uid="{00000000-0005-0000-0000-00009E440000}"/>
    <cellStyle name="Normal 2 12 2 2 5 2 2 3" xfId="14448" xr:uid="{00000000-0005-0000-0000-00009F440000}"/>
    <cellStyle name="Normal 2 12 2 2 5 2 2 3 2" xfId="37091" xr:uid="{00000000-0005-0000-0000-0000A0440000}"/>
    <cellStyle name="Normal 2 12 2 2 5 2 2 4" xfId="29650" xr:uid="{00000000-0005-0000-0000-0000A1440000}"/>
    <cellStyle name="Normal 2 12 2 2 5 2 3" xfId="18170" xr:uid="{00000000-0005-0000-0000-0000A2440000}"/>
    <cellStyle name="Normal 2 12 2 2 5 2 3 2" xfId="40813" xr:uid="{00000000-0005-0000-0000-0000A3440000}"/>
    <cellStyle name="Normal 2 12 2 2 5 2 4" xfId="10730" xr:uid="{00000000-0005-0000-0000-0000A4440000}"/>
    <cellStyle name="Normal 2 12 2 2 5 2 4 2" xfId="33373" xr:uid="{00000000-0005-0000-0000-0000A5440000}"/>
    <cellStyle name="Normal 2 12 2 2 5 2 5" xfId="25932" xr:uid="{00000000-0005-0000-0000-0000A6440000}"/>
    <cellStyle name="Normal 2 12 2 2 5 3" xfId="5157" xr:uid="{00000000-0005-0000-0000-0000A7440000}"/>
    <cellStyle name="Normal 2 12 2 2 5 3 2" xfId="20041" xr:uid="{00000000-0005-0000-0000-0000A8440000}"/>
    <cellStyle name="Normal 2 12 2 2 5 3 2 2" xfId="42684" xr:uid="{00000000-0005-0000-0000-0000A9440000}"/>
    <cellStyle name="Normal 2 12 2 2 5 3 3" xfId="12601" xr:uid="{00000000-0005-0000-0000-0000AA440000}"/>
    <cellStyle name="Normal 2 12 2 2 5 3 3 2" xfId="35244" xr:uid="{00000000-0005-0000-0000-0000AB440000}"/>
    <cellStyle name="Normal 2 12 2 2 5 3 4" xfId="27803" xr:uid="{00000000-0005-0000-0000-0000AC440000}"/>
    <cellStyle name="Normal 2 12 2 2 5 4" xfId="16323" xr:uid="{00000000-0005-0000-0000-0000AD440000}"/>
    <cellStyle name="Normal 2 12 2 2 5 4 2" xfId="38966" xr:uid="{00000000-0005-0000-0000-0000AE440000}"/>
    <cellStyle name="Normal 2 12 2 2 5 5" xfId="8883" xr:uid="{00000000-0005-0000-0000-0000AF440000}"/>
    <cellStyle name="Normal 2 12 2 2 5 5 2" xfId="31526" xr:uid="{00000000-0005-0000-0000-0000B0440000}"/>
    <cellStyle name="Normal 2 12 2 2 5 6" xfId="24085" xr:uid="{00000000-0005-0000-0000-0000B1440000}"/>
    <cellStyle name="Normal 2 12 2 2 6" xfId="2358" xr:uid="{00000000-0005-0000-0000-0000B2440000}"/>
    <cellStyle name="Normal 2 12 2 2 6 2" xfId="6079" xr:uid="{00000000-0005-0000-0000-0000B3440000}"/>
    <cellStyle name="Normal 2 12 2 2 6 2 2" xfId="20963" xr:uid="{00000000-0005-0000-0000-0000B4440000}"/>
    <cellStyle name="Normal 2 12 2 2 6 2 2 2" xfId="43606" xr:uid="{00000000-0005-0000-0000-0000B5440000}"/>
    <cellStyle name="Normal 2 12 2 2 6 2 3" xfId="13523" xr:uid="{00000000-0005-0000-0000-0000B6440000}"/>
    <cellStyle name="Normal 2 12 2 2 6 2 3 2" xfId="36166" xr:uid="{00000000-0005-0000-0000-0000B7440000}"/>
    <cellStyle name="Normal 2 12 2 2 6 2 4" xfId="28725" xr:uid="{00000000-0005-0000-0000-0000B8440000}"/>
    <cellStyle name="Normal 2 12 2 2 6 3" xfId="17245" xr:uid="{00000000-0005-0000-0000-0000B9440000}"/>
    <cellStyle name="Normal 2 12 2 2 6 3 2" xfId="39888" xr:uid="{00000000-0005-0000-0000-0000BA440000}"/>
    <cellStyle name="Normal 2 12 2 2 6 4" xfId="9805" xr:uid="{00000000-0005-0000-0000-0000BB440000}"/>
    <cellStyle name="Normal 2 12 2 2 6 4 2" xfId="32448" xr:uid="{00000000-0005-0000-0000-0000BC440000}"/>
    <cellStyle name="Normal 2 12 2 2 6 5" xfId="25007" xr:uid="{00000000-0005-0000-0000-0000BD440000}"/>
    <cellStyle name="Normal 2 12 2 2 7" xfId="4232" xr:uid="{00000000-0005-0000-0000-0000BE440000}"/>
    <cellStyle name="Normal 2 12 2 2 7 2" xfId="19116" xr:uid="{00000000-0005-0000-0000-0000BF440000}"/>
    <cellStyle name="Normal 2 12 2 2 7 2 2" xfId="41759" xr:uid="{00000000-0005-0000-0000-0000C0440000}"/>
    <cellStyle name="Normal 2 12 2 2 7 3" xfId="11676" xr:uid="{00000000-0005-0000-0000-0000C1440000}"/>
    <cellStyle name="Normal 2 12 2 2 7 3 2" xfId="34319" xr:uid="{00000000-0005-0000-0000-0000C2440000}"/>
    <cellStyle name="Normal 2 12 2 2 7 4" xfId="26878" xr:uid="{00000000-0005-0000-0000-0000C3440000}"/>
    <cellStyle name="Normal 2 12 2 2 8" xfId="15398" xr:uid="{00000000-0005-0000-0000-0000C4440000}"/>
    <cellStyle name="Normal 2 12 2 2 8 2" xfId="38041" xr:uid="{00000000-0005-0000-0000-0000C5440000}"/>
    <cellStyle name="Normal 2 12 2 2 9" xfId="7958" xr:uid="{00000000-0005-0000-0000-0000C6440000}"/>
    <cellStyle name="Normal 2 12 2 2 9 2" xfId="30601" xr:uid="{00000000-0005-0000-0000-0000C7440000}"/>
    <cellStyle name="Normal 2 12 2 3" xfId="554" xr:uid="{00000000-0005-0000-0000-0000C8440000}"/>
    <cellStyle name="Normal 2 12 2 3 2" xfId="766" xr:uid="{00000000-0005-0000-0000-0000C9440000}"/>
    <cellStyle name="Normal 2 12 2 3 2 2" xfId="1231" xr:uid="{00000000-0005-0000-0000-0000CA440000}"/>
    <cellStyle name="Normal 2 12 2 3 2 2 2" xfId="2159" xr:uid="{00000000-0005-0000-0000-0000CB440000}"/>
    <cellStyle name="Normal 2 12 2 3 2 2 2 2" xfId="4009" xr:uid="{00000000-0005-0000-0000-0000CC440000}"/>
    <cellStyle name="Normal 2 12 2 3 2 2 2 2 2" xfId="7730" xr:uid="{00000000-0005-0000-0000-0000CD440000}"/>
    <cellStyle name="Normal 2 12 2 3 2 2 2 2 2 2" xfId="22614" xr:uid="{00000000-0005-0000-0000-0000CE440000}"/>
    <cellStyle name="Normal 2 12 2 3 2 2 2 2 2 2 2" xfId="45257" xr:uid="{00000000-0005-0000-0000-0000CF440000}"/>
    <cellStyle name="Normal 2 12 2 3 2 2 2 2 2 3" xfId="15174" xr:uid="{00000000-0005-0000-0000-0000D0440000}"/>
    <cellStyle name="Normal 2 12 2 3 2 2 2 2 2 3 2" xfId="37817" xr:uid="{00000000-0005-0000-0000-0000D1440000}"/>
    <cellStyle name="Normal 2 12 2 3 2 2 2 2 2 4" xfId="30376" xr:uid="{00000000-0005-0000-0000-0000D2440000}"/>
    <cellStyle name="Normal 2 12 2 3 2 2 2 2 3" xfId="18896" xr:uid="{00000000-0005-0000-0000-0000D3440000}"/>
    <cellStyle name="Normal 2 12 2 3 2 2 2 2 3 2" xfId="41539" xr:uid="{00000000-0005-0000-0000-0000D4440000}"/>
    <cellStyle name="Normal 2 12 2 3 2 2 2 2 4" xfId="11456" xr:uid="{00000000-0005-0000-0000-0000D5440000}"/>
    <cellStyle name="Normal 2 12 2 3 2 2 2 2 4 2" xfId="34099" xr:uid="{00000000-0005-0000-0000-0000D6440000}"/>
    <cellStyle name="Normal 2 12 2 3 2 2 2 2 5" xfId="26658" xr:uid="{00000000-0005-0000-0000-0000D7440000}"/>
    <cellStyle name="Normal 2 12 2 3 2 2 2 3" xfId="5883" xr:uid="{00000000-0005-0000-0000-0000D8440000}"/>
    <cellStyle name="Normal 2 12 2 3 2 2 2 3 2" xfId="20767" xr:uid="{00000000-0005-0000-0000-0000D9440000}"/>
    <cellStyle name="Normal 2 12 2 3 2 2 2 3 2 2" xfId="43410" xr:uid="{00000000-0005-0000-0000-0000DA440000}"/>
    <cellStyle name="Normal 2 12 2 3 2 2 2 3 3" xfId="13327" xr:uid="{00000000-0005-0000-0000-0000DB440000}"/>
    <cellStyle name="Normal 2 12 2 3 2 2 2 3 3 2" xfId="35970" xr:uid="{00000000-0005-0000-0000-0000DC440000}"/>
    <cellStyle name="Normal 2 12 2 3 2 2 2 3 4" xfId="28529" xr:uid="{00000000-0005-0000-0000-0000DD440000}"/>
    <cellStyle name="Normal 2 12 2 3 2 2 2 4" xfId="17049" xr:uid="{00000000-0005-0000-0000-0000DE440000}"/>
    <cellStyle name="Normal 2 12 2 3 2 2 2 4 2" xfId="39692" xr:uid="{00000000-0005-0000-0000-0000DF440000}"/>
    <cellStyle name="Normal 2 12 2 3 2 2 2 5" xfId="9609" xr:uid="{00000000-0005-0000-0000-0000E0440000}"/>
    <cellStyle name="Normal 2 12 2 3 2 2 2 5 2" xfId="32252" xr:uid="{00000000-0005-0000-0000-0000E1440000}"/>
    <cellStyle name="Normal 2 12 2 3 2 2 2 6" xfId="24811" xr:uid="{00000000-0005-0000-0000-0000E2440000}"/>
    <cellStyle name="Normal 2 12 2 3 2 2 3" xfId="3084" xr:uid="{00000000-0005-0000-0000-0000E3440000}"/>
    <cellStyle name="Normal 2 12 2 3 2 2 3 2" xfId="6805" xr:uid="{00000000-0005-0000-0000-0000E4440000}"/>
    <cellStyle name="Normal 2 12 2 3 2 2 3 2 2" xfId="21689" xr:uid="{00000000-0005-0000-0000-0000E5440000}"/>
    <cellStyle name="Normal 2 12 2 3 2 2 3 2 2 2" xfId="44332" xr:uid="{00000000-0005-0000-0000-0000E6440000}"/>
    <cellStyle name="Normal 2 12 2 3 2 2 3 2 3" xfId="14249" xr:uid="{00000000-0005-0000-0000-0000E7440000}"/>
    <cellStyle name="Normal 2 12 2 3 2 2 3 2 3 2" xfId="36892" xr:uid="{00000000-0005-0000-0000-0000E8440000}"/>
    <cellStyle name="Normal 2 12 2 3 2 2 3 2 4" xfId="29451" xr:uid="{00000000-0005-0000-0000-0000E9440000}"/>
    <cellStyle name="Normal 2 12 2 3 2 2 3 3" xfId="17971" xr:uid="{00000000-0005-0000-0000-0000EA440000}"/>
    <cellStyle name="Normal 2 12 2 3 2 2 3 3 2" xfId="40614" xr:uid="{00000000-0005-0000-0000-0000EB440000}"/>
    <cellStyle name="Normal 2 12 2 3 2 2 3 4" xfId="10531" xr:uid="{00000000-0005-0000-0000-0000EC440000}"/>
    <cellStyle name="Normal 2 12 2 3 2 2 3 4 2" xfId="33174" xr:uid="{00000000-0005-0000-0000-0000ED440000}"/>
    <cellStyle name="Normal 2 12 2 3 2 2 3 5" xfId="25733" xr:uid="{00000000-0005-0000-0000-0000EE440000}"/>
    <cellStyle name="Normal 2 12 2 3 2 2 4" xfId="4958" xr:uid="{00000000-0005-0000-0000-0000EF440000}"/>
    <cellStyle name="Normal 2 12 2 3 2 2 4 2" xfId="19842" xr:uid="{00000000-0005-0000-0000-0000F0440000}"/>
    <cellStyle name="Normal 2 12 2 3 2 2 4 2 2" xfId="42485" xr:uid="{00000000-0005-0000-0000-0000F1440000}"/>
    <cellStyle name="Normal 2 12 2 3 2 2 4 3" xfId="12402" xr:uid="{00000000-0005-0000-0000-0000F2440000}"/>
    <cellStyle name="Normal 2 12 2 3 2 2 4 3 2" xfId="35045" xr:uid="{00000000-0005-0000-0000-0000F3440000}"/>
    <cellStyle name="Normal 2 12 2 3 2 2 4 4" xfId="27604" xr:uid="{00000000-0005-0000-0000-0000F4440000}"/>
    <cellStyle name="Normal 2 12 2 3 2 2 5" xfId="16124" xr:uid="{00000000-0005-0000-0000-0000F5440000}"/>
    <cellStyle name="Normal 2 12 2 3 2 2 5 2" xfId="38767" xr:uid="{00000000-0005-0000-0000-0000F6440000}"/>
    <cellStyle name="Normal 2 12 2 3 2 2 6" xfId="8684" xr:uid="{00000000-0005-0000-0000-0000F7440000}"/>
    <cellStyle name="Normal 2 12 2 3 2 2 6 2" xfId="31327" xr:uid="{00000000-0005-0000-0000-0000F8440000}"/>
    <cellStyle name="Normal 2 12 2 3 2 2 7" xfId="23886" xr:uid="{00000000-0005-0000-0000-0000F9440000}"/>
    <cellStyle name="Normal 2 12 2 3 2 3" xfId="1697" xr:uid="{00000000-0005-0000-0000-0000FA440000}"/>
    <cellStyle name="Normal 2 12 2 3 2 3 2" xfId="3547" xr:uid="{00000000-0005-0000-0000-0000FB440000}"/>
    <cellStyle name="Normal 2 12 2 3 2 3 2 2" xfId="7268" xr:uid="{00000000-0005-0000-0000-0000FC440000}"/>
    <cellStyle name="Normal 2 12 2 3 2 3 2 2 2" xfId="22152" xr:uid="{00000000-0005-0000-0000-0000FD440000}"/>
    <cellStyle name="Normal 2 12 2 3 2 3 2 2 2 2" xfId="44795" xr:uid="{00000000-0005-0000-0000-0000FE440000}"/>
    <cellStyle name="Normal 2 12 2 3 2 3 2 2 3" xfId="14712" xr:uid="{00000000-0005-0000-0000-0000FF440000}"/>
    <cellStyle name="Normal 2 12 2 3 2 3 2 2 3 2" xfId="37355" xr:uid="{00000000-0005-0000-0000-000000450000}"/>
    <cellStyle name="Normal 2 12 2 3 2 3 2 2 4" xfId="29914" xr:uid="{00000000-0005-0000-0000-000001450000}"/>
    <cellStyle name="Normal 2 12 2 3 2 3 2 3" xfId="18434" xr:uid="{00000000-0005-0000-0000-000002450000}"/>
    <cellStyle name="Normal 2 12 2 3 2 3 2 3 2" xfId="41077" xr:uid="{00000000-0005-0000-0000-000003450000}"/>
    <cellStyle name="Normal 2 12 2 3 2 3 2 4" xfId="10994" xr:uid="{00000000-0005-0000-0000-000004450000}"/>
    <cellStyle name="Normal 2 12 2 3 2 3 2 4 2" xfId="33637" xr:uid="{00000000-0005-0000-0000-000005450000}"/>
    <cellStyle name="Normal 2 12 2 3 2 3 2 5" xfId="26196" xr:uid="{00000000-0005-0000-0000-000006450000}"/>
    <cellStyle name="Normal 2 12 2 3 2 3 3" xfId="5421" xr:uid="{00000000-0005-0000-0000-000007450000}"/>
    <cellStyle name="Normal 2 12 2 3 2 3 3 2" xfId="20305" xr:uid="{00000000-0005-0000-0000-000008450000}"/>
    <cellStyle name="Normal 2 12 2 3 2 3 3 2 2" xfId="42948" xr:uid="{00000000-0005-0000-0000-000009450000}"/>
    <cellStyle name="Normal 2 12 2 3 2 3 3 3" xfId="12865" xr:uid="{00000000-0005-0000-0000-00000A450000}"/>
    <cellStyle name="Normal 2 12 2 3 2 3 3 3 2" xfId="35508" xr:uid="{00000000-0005-0000-0000-00000B450000}"/>
    <cellStyle name="Normal 2 12 2 3 2 3 3 4" xfId="28067" xr:uid="{00000000-0005-0000-0000-00000C450000}"/>
    <cellStyle name="Normal 2 12 2 3 2 3 4" xfId="16587" xr:uid="{00000000-0005-0000-0000-00000D450000}"/>
    <cellStyle name="Normal 2 12 2 3 2 3 4 2" xfId="39230" xr:uid="{00000000-0005-0000-0000-00000E450000}"/>
    <cellStyle name="Normal 2 12 2 3 2 3 5" xfId="9147" xr:uid="{00000000-0005-0000-0000-00000F450000}"/>
    <cellStyle name="Normal 2 12 2 3 2 3 5 2" xfId="31790" xr:uid="{00000000-0005-0000-0000-000010450000}"/>
    <cellStyle name="Normal 2 12 2 3 2 3 6" xfId="24349" xr:uid="{00000000-0005-0000-0000-000011450000}"/>
    <cellStyle name="Normal 2 12 2 3 2 4" xfId="2622" xr:uid="{00000000-0005-0000-0000-000012450000}"/>
    <cellStyle name="Normal 2 12 2 3 2 4 2" xfId="6343" xr:uid="{00000000-0005-0000-0000-000013450000}"/>
    <cellStyle name="Normal 2 12 2 3 2 4 2 2" xfId="21227" xr:uid="{00000000-0005-0000-0000-000014450000}"/>
    <cellStyle name="Normal 2 12 2 3 2 4 2 2 2" xfId="43870" xr:uid="{00000000-0005-0000-0000-000015450000}"/>
    <cellStyle name="Normal 2 12 2 3 2 4 2 3" xfId="13787" xr:uid="{00000000-0005-0000-0000-000016450000}"/>
    <cellStyle name="Normal 2 12 2 3 2 4 2 3 2" xfId="36430" xr:uid="{00000000-0005-0000-0000-000017450000}"/>
    <cellStyle name="Normal 2 12 2 3 2 4 2 4" xfId="28989" xr:uid="{00000000-0005-0000-0000-000018450000}"/>
    <cellStyle name="Normal 2 12 2 3 2 4 3" xfId="17509" xr:uid="{00000000-0005-0000-0000-000019450000}"/>
    <cellStyle name="Normal 2 12 2 3 2 4 3 2" xfId="40152" xr:uid="{00000000-0005-0000-0000-00001A450000}"/>
    <cellStyle name="Normal 2 12 2 3 2 4 4" xfId="10069" xr:uid="{00000000-0005-0000-0000-00001B450000}"/>
    <cellStyle name="Normal 2 12 2 3 2 4 4 2" xfId="32712" xr:uid="{00000000-0005-0000-0000-00001C450000}"/>
    <cellStyle name="Normal 2 12 2 3 2 4 5" xfId="25271" xr:uid="{00000000-0005-0000-0000-00001D450000}"/>
    <cellStyle name="Normal 2 12 2 3 2 5" xfId="4496" xr:uid="{00000000-0005-0000-0000-00001E450000}"/>
    <cellStyle name="Normal 2 12 2 3 2 5 2" xfId="19380" xr:uid="{00000000-0005-0000-0000-00001F450000}"/>
    <cellStyle name="Normal 2 12 2 3 2 5 2 2" xfId="42023" xr:uid="{00000000-0005-0000-0000-000020450000}"/>
    <cellStyle name="Normal 2 12 2 3 2 5 3" xfId="11940" xr:uid="{00000000-0005-0000-0000-000021450000}"/>
    <cellStyle name="Normal 2 12 2 3 2 5 3 2" xfId="34583" xr:uid="{00000000-0005-0000-0000-000022450000}"/>
    <cellStyle name="Normal 2 12 2 3 2 5 4" xfId="27142" xr:uid="{00000000-0005-0000-0000-000023450000}"/>
    <cellStyle name="Normal 2 12 2 3 2 6" xfId="15662" xr:uid="{00000000-0005-0000-0000-000024450000}"/>
    <cellStyle name="Normal 2 12 2 3 2 6 2" xfId="38305" xr:uid="{00000000-0005-0000-0000-000025450000}"/>
    <cellStyle name="Normal 2 12 2 3 2 7" xfId="8222" xr:uid="{00000000-0005-0000-0000-000026450000}"/>
    <cellStyle name="Normal 2 12 2 3 2 7 2" xfId="30865" xr:uid="{00000000-0005-0000-0000-000027450000}"/>
    <cellStyle name="Normal 2 12 2 3 2 8" xfId="23424" xr:uid="{00000000-0005-0000-0000-000028450000}"/>
    <cellStyle name="Normal 2 12 2 3 3" xfId="1020" xr:uid="{00000000-0005-0000-0000-000029450000}"/>
    <cellStyle name="Normal 2 12 2 3 3 2" xfId="1948" xr:uid="{00000000-0005-0000-0000-00002A450000}"/>
    <cellStyle name="Normal 2 12 2 3 3 2 2" xfId="3798" xr:uid="{00000000-0005-0000-0000-00002B450000}"/>
    <cellStyle name="Normal 2 12 2 3 3 2 2 2" xfId="7519" xr:uid="{00000000-0005-0000-0000-00002C450000}"/>
    <cellStyle name="Normal 2 12 2 3 3 2 2 2 2" xfId="22403" xr:uid="{00000000-0005-0000-0000-00002D450000}"/>
    <cellStyle name="Normal 2 12 2 3 3 2 2 2 2 2" xfId="45046" xr:uid="{00000000-0005-0000-0000-00002E450000}"/>
    <cellStyle name="Normal 2 12 2 3 3 2 2 2 3" xfId="14963" xr:uid="{00000000-0005-0000-0000-00002F450000}"/>
    <cellStyle name="Normal 2 12 2 3 3 2 2 2 3 2" xfId="37606" xr:uid="{00000000-0005-0000-0000-000030450000}"/>
    <cellStyle name="Normal 2 12 2 3 3 2 2 2 4" xfId="30165" xr:uid="{00000000-0005-0000-0000-000031450000}"/>
    <cellStyle name="Normal 2 12 2 3 3 2 2 3" xfId="18685" xr:uid="{00000000-0005-0000-0000-000032450000}"/>
    <cellStyle name="Normal 2 12 2 3 3 2 2 3 2" xfId="41328" xr:uid="{00000000-0005-0000-0000-000033450000}"/>
    <cellStyle name="Normal 2 12 2 3 3 2 2 4" xfId="11245" xr:uid="{00000000-0005-0000-0000-000034450000}"/>
    <cellStyle name="Normal 2 12 2 3 3 2 2 4 2" xfId="33888" xr:uid="{00000000-0005-0000-0000-000035450000}"/>
    <cellStyle name="Normal 2 12 2 3 3 2 2 5" xfId="26447" xr:uid="{00000000-0005-0000-0000-000036450000}"/>
    <cellStyle name="Normal 2 12 2 3 3 2 3" xfId="5672" xr:uid="{00000000-0005-0000-0000-000037450000}"/>
    <cellStyle name="Normal 2 12 2 3 3 2 3 2" xfId="20556" xr:uid="{00000000-0005-0000-0000-000038450000}"/>
    <cellStyle name="Normal 2 12 2 3 3 2 3 2 2" xfId="43199" xr:uid="{00000000-0005-0000-0000-000039450000}"/>
    <cellStyle name="Normal 2 12 2 3 3 2 3 3" xfId="13116" xr:uid="{00000000-0005-0000-0000-00003A450000}"/>
    <cellStyle name="Normal 2 12 2 3 3 2 3 3 2" xfId="35759" xr:uid="{00000000-0005-0000-0000-00003B450000}"/>
    <cellStyle name="Normal 2 12 2 3 3 2 3 4" xfId="28318" xr:uid="{00000000-0005-0000-0000-00003C450000}"/>
    <cellStyle name="Normal 2 12 2 3 3 2 4" xfId="16838" xr:uid="{00000000-0005-0000-0000-00003D450000}"/>
    <cellStyle name="Normal 2 12 2 3 3 2 4 2" xfId="39481" xr:uid="{00000000-0005-0000-0000-00003E450000}"/>
    <cellStyle name="Normal 2 12 2 3 3 2 5" xfId="9398" xr:uid="{00000000-0005-0000-0000-00003F450000}"/>
    <cellStyle name="Normal 2 12 2 3 3 2 5 2" xfId="32041" xr:uid="{00000000-0005-0000-0000-000040450000}"/>
    <cellStyle name="Normal 2 12 2 3 3 2 6" xfId="24600" xr:uid="{00000000-0005-0000-0000-000041450000}"/>
    <cellStyle name="Normal 2 12 2 3 3 3" xfId="2873" xr:uid="{00000000-0005-0000-0000-000042450000}"/>
    <cellStyle name="Normal 2 12 2 3 3 3 2" xfId="6594" xr:uid="{00000000-0005-0000-0000-000043450000}"/>
    <cellStyle name="Normal 2 12 2 3 3 3 2 2" xfId="21478" xr:uid="{00000000-0005-0000-0000-000044450000}"/>
    <cellStyle name="Normal 2 12 2 3 3 3 2 2 2" xfId="44121" xr:uid="{00000000-0005-0000-0000-000045450000}"/>
    <cellStyle name="Normal 2 12 2 3 3 3 2 3" xfId="14038" xr:uid="{00000000-0005-0000-0000-000046450000}"/>
    <cellStyle name="Normal 2 12 2 3 3 3 2 3 2" xfId="36681" xr:uid="{00000000-0005-0000-0000-000047450000}"/>
    <cellStyle name="Normal 2 12 2 3 3 3 2 4" xfId="29240" xr:uid="{00000000-0005-0000-0000-000048450000}"/>
    <cellStyle name="Normal 2 12 2 3 3 3 3" xfId="17760" xr:uid="{00000000-0005-0000-0000-000049450000}"/>
    <cellStyle name="Normal 2 12 2 3 3 3 3 2" xfId="40403" xr:uid="{00000000-0005-0000-0000-00004A450000}"/>
    <cellStyle name="Normal 2 12 2 3 3 3 4" xfId="10320" xr:uid="{00000000-0005-0000-0000-00004B450000}"/>
    <cellStyle name="Normal 2 12 2 3 3 3 4 2" xfId="32963" xr:uid="{00000000-0005-0000-0000-00004C450000}"/>
    <cellStyle name="Normal 2 12 2 3 3 3 5" xfId="25522" xr:uid="{00000000-0005-0000-0000-00004D450000}"/>
    <cellStyle name="Normal 2 12 2 3 3 4" xfId="4747" xr:uid="{00000000-0005-0000-0000-00004E450000}"/>
    <cellStyle name="Normal 2 12 2 3 3 4 2" xfId="19631" xr:uid="{00000000-0005-0000-0000-00004F450000}"/>
    <cellStyle name="Normal 2 12 2 3 3 4 2 2" xfId="42274" xr:uid="{00000000-0005-0000-0000-000050450000}"/>
    <cellStyle name="Normal 2 12 2 3 3 4 3" xfId="12191" xr:uid="{00000000-0005-0000-0000-000051450000}"/>
    <cellStyle name="Normal 2 12 2 3 3 4 3 2" xfId="34834" xr:uid="{00000000-0005-0000-0000-000052450000}"/>
    <cellStyle name="Normal 2 12 2 3 3 4 4" xfId="27393" xr:uid="{00000000-0005-0000-0000-000053450000}"/>
    <cellStyle name="Normal 2 12 2 3 3 5" xfId="15913" xr:uid="{00000000-0005-0000-0000-000054450000}"/>
    <cellStyle name="Normal 2 12 2 3 3 5 2" xfId="38556" xr:uid="{00000000-0005-0000-0000-000055450000}"/>
    <cellStyle name="Normal 2 12 2 3 3 6" xfId="8473" xr:uid="{00000000-0005-0000-0000-000056450000}"/>
    <cellStyle name="Normal 2 12 2 3 3 6 2" xfId="31116" xr:uid="{00000000-0005-0000-0000-000057450000}"/>
    <cellStyle name="Normal 2 12 2 3 3 7" xfId="23675" xr:uid="{00000000-0005-0000-0000-000058450000}"/>
    <cellStyle name="Normal 2 12 2 3 4" xfId="1486" xr:uid="{00000000-0005-0000-0000-000059450000}"/>
    <cellStyle name="Normal 2 12 2 3 4 2" xfId="3336" xr:uid="{00000000-0005-0000-0000-00005A450000}"/>
    <cellStyle name="Normal 2 12 2 3 4 2 2" xfId="7057" xr:uid="{00000000-0005-0000-0000-00005B450000}"/>
    <cellStyle name="Normal 2 12 2 3 4 2 2 2" xfId="21941" xr:uid="{00000000-0005-0000-0000-00005C450000}"/>
    <cellStyle name="Normal 2 12 2 3 4 2 2 2 2" xfId="44584" xr:uid="{00000000-0005-0000-0000-00005D450000}"/>
    <cellStyle name="Normal 2 12 2 3 4 2 2 3" xfId="14501" xr:uid="{00000000-0005-0000-0000-00005E450000}"/>
    <cellStyle name="Normal 2 12 2 3 4 2 2 3 2" xfId="37144" xr:uid="{00000000-0005-0000-0000-00005F450000}"/>
    <cellStyle name="Normal 2 12 2 3 4 2 2 4" xfId="29703" xr:uid="{00000000-0005-0000-0000-000060450000}"/>
    <cellStyle name="Normal 2 12 2 3 4 2 3" xfId="18223" xr:uid="{00000000-0005-0000-0000-000061450000}"/>
    <cellStyle name="Normal 2 12 2 3 4 2 3 2" xfId="40866" xr:uid="{00000000-0005-0000-0000-000062450000}"/>
    <cellStyle name="Normal 2 12 2 3 4 2 4" xfId="10783" xr:uid="{00000000-0005-0000-0000-000063450000}"/>
    <cellStyle name="Normal 2 12 2 3 4 2 4 2" xfId="33426" xr:uid="{00000000-0005-0000-0000-000064450000}"/>
    <cellStyle name="Normal 2 12 2 3 4 2 5" xfId="25985" xr:uid="{00000000-0005-0000-0000-000065450000}"/>
    <cellStyle name="Normal 2 12 2 3 4 3" xfId="5210" xr:uid="{00000000-0005-0000-0000-000066450000}"/>
    <cellStyle name="Normal 2 12 2 3 4 3 2" xfId="20094" xr:uid="{00000000-0005-0000-0000-000067450000}"/>
    <cellStyle name="Normal 2 12 2 3 4 3 2 2" xfId="42737" xr:uid="{00000000-0005-0000-0000-000068450000}"/>
    <cellStyle name="Normal 2 12 2 3 4 3 3" xfId="12654" xr:uid="{00000000-0005-0000-0000-000069450000}"/>
    <cellStyle name="Normal 2 12 2 3 4 3 3 2" xfId="35297" xr:uid="{00000000-0005-0000-0000-00006A450000}"/>
    <cellStyle name="Normal 2 12 2 3 4 3 4" xfId="27856" xr:uid="{00000000-0005-0000-0000-00006B450000}"/>
    <cellStyle name="Normal 2 12 2 3 4 4" xfId="16376" xr:uid="{00000000-0005-0000-0000-00006C450000}"/>
    <cellStyle name="Normal 2 12 2 3 4 4 2" xfId="39019" xr:uid="{00000000-0005-0000-0000-00006D450000}"/>
    <cellStyle name="Normal 2 12 2 3 4 5" xfId="8936" xr:uid="{00000000-0005-0000-0000-00006E450000}"/>
    <cellStyle name="Normal 2 12 2 3 4 5 2" xfId="31579" xr:uid="{00000000-0005-0000-0000-00006F450000}"/>
    <cellStyle name="Normal 2 12 2 3 4 6" xfId="24138" xr:uid="{00000000-0005-0000-0000-000070450000}"/>
    <cellStyle name="Normal 2 12 2 3 5" xfId="2411" xr:uid="{00000000-0005-0000-0000-000071450000}"/>
    <cellStyle name="Normal 2 12 2 3 5 2" xfId="6132" xr:uid="{00000000-0005-0000-0000-000072450000}"/>
    <cellStyle name="Normal 2 12 2 3 5 2 2" xfId="21016" xr:uid="{00000000-0005-0000-0000-000073450000}"/>
    <cellStyle name="Normal 2 12 2 3 5 2 2 2" xfId="43659" xr:uid="{00000000-0005-0000-0000-000074450000}"/>
    <cellStyle name="Normal 2 12 2 3 5 2 3" xfId="13576" xr:uid="{00000000-0005-0000-0000-000075450000}"/>
    <cellStyle name="Normal 2 12 2 3 5 2 3 2" xfId="36219" xr:uid="{00000000-0005-0000-0000-000076450000}"/>
    <cellStyle name="Normal 2 12 2 3 5 2 4" xfId="28778" xr:uid="{00000000-0005-0000-0000-000077450000}"/>
    <cellStyle name="Normal 2 12 2 3 5 3" xfId="17298" xr:uid="{00000000-0005-0000-0000-000078450000}"/>
    <cellStyle name="Normal 2 12 2 3 5 3 2" xfId="39941" xr:uid="{00000000-0005-0000-0000-000079450000}"/>
    <cellStyle name="Normal 2 12 2 3 5 4" xfId="9858" xr:uid="{00000000-0005-0000-0000-00007A450000}"/>
    <cellStyle name="Normal 2 12 2 3 5 4 2" xfId="32501" xr:uid="{00000000-0005-0000-0000-00007B450000}"/>
    <cellStyle name="Normal 2 12 2 3 5 5" xfId="25060" xr:uid="{00000000-0005-0000-0000-00007C450000}"/>
    <cellStyle name="Normal 2 12 2 3 6" xfId="4285" xr:uid="{00000000-0005-0000-0000-00007D450000}"/>
    <cellStyle name="Normal 2 12 2 3 6 2" xfId="19169" xr:uid="{00000000-0005-0000-0000-00007E450000}"/>
    <cellStyle name="Normal 2 12 2 3 6 2 2" xfId="41812" xr:uid="{00000000-0005-0000-0000-00007F450000}"/>
    <cellStyle name="Normal 2 12 2 3 6 3" xfId="11729" xr:uid="{00000000-0005-0000-0000-000080450000}"/>
    <cellStyle name="Normal 2 12 2 3 6 3 2" xfId="34372" xr:uid="{00000000-0005-0000-0000-000081450000}"/>
    <cellStyle name="Normal 2 12 2 3 6 4" xfId="26931" xr:uid="{00000000-0005-0000-0000-000082450000}"/>
    <cellStyle name="Normal 2 12 2 3 7" xfId="15451" xr:uid="{00000000-0005-0000-0000-000083450000}"/>
    <cellStyle name="Normal 2 12 2 3 7 2" xfId="38094" xr:uid="{00000000-0005-0000-0000-000084450000}"/>
    <cellStyle name="Normal 2 12 2 3 8" xfId="8011" xr:uid="{00000000-0005-0000-0000-000085450000}"/>
    <cellStyle name="Normal 2 12 2 3 8 2" xfId="30654" xr:uid="{00000000-0005-0000-0000-000086450000}"/>
    <cellStyle name="Normal 2 12 2 3 9" xfId="23214" xr:uid="{00000000-0005-0000-0000-000087450000}"/>
    <cellStyle name="Normal 2 12 2 4" xfId="661" xr:uid="{00000000-0005-0000-0000-000088450000}"/>
    <cellStyle name="Normal 2 12 2 4 2" xfId="1126" xr:uid="{00000000-0005-0000-0000-000089450000}"/>
    <cellStyle name="Normal 2 12 2 4 2 2" xfId="2054" xr:uid="{00000000-0005-0000-0000-00008A450000}"/>
    <cellStyle name="Normal 2 12 2 4 2 2 2" xfId="3904" xr:uid="{00000000-0005-0000-0000-00008B450000}"/>
    <cellStyle name="Normal 2 12 2 4 2 2 2 2" xfId="7625" xr:uid="{00000000-0005-0000-0000-00008C450000}"/>
    <cellStyle name="Normal 2 12 2 4 2 2 2 2 2" xfId="22509" xr:uid="{00000000-0005-0000-0000-00008D450000}"/>
    <cellStyle name="Normal 2 12 2 4 2 2 2 2 2 2" xfId="45152" xr:uid="{00000000-0005-0000-0000-00008E450000}"/>
    <cellStyle name="Normal 2 12 2 4 2 2 2 2 3" xfId="15069" xr:uid="{00000000-0005-0000-0000-00008F450000}"/>
    <cellStyle name="Normal 2 12 2 4 2 2 2 2 3 2" xfId="37712" xr:uid="{00000000-0005-0000-0000-000090450000}"/>
    <cellStyle name="Normal 2 12 2 4 2 2 2 2 4" xfId="30271" xr:uid="{00000000-0005-0000-0000-000091450000}"/>
    <cellStyle name="Normal 2 12 2 4 2 2 2 3" xfId="18791" xr:uid="{00000000-0005-0000-0000-000092450000}"/>
    <cellStyle name="Normal 2 12 2 4 2 2 2 3 2" xfId="41434" xr:uid="{00000000-0005-0000-0000-000093450000}"/>
    <cellStyle name="Normal 2 12 2 4 2 2 2 4" xfId="11351" xr:uid="{00000000-0005-0000-0000-000094450000}"/>
    <cellStyle name="Normal 2 12 2 4 2 2 2 4 2" xfId="33994" xr:uid="{00000000-0005-0000-0000-000095450000}"/>
    <cellStyle name="Normal 2 12 2 4 2 2 2 5" xfId="26553" xr:uid="{00000000-0005-0000-0000-000096450000}"/>
    <cellStyle name="Normal 2 12 2 4 2 2 3" xfId="5778" xr:uid="{00000000-0005-0000-0000-000097450000}"/>
    <cellStyle name="Normal 2 12 2 4 2 2 3 2" xfId="20662" xr:uid="{00000000-0005-0000-0000-000098450000}"/>
    <cellStyle name="Normal 2 12 2 4 2 2 3 2 2" xfId="43305" xr:uid="{00000000-0005-0000-0000-000099450000}"/>
    <cellStyle name="Normal 2 12 2 4 2 2 3 3" xfId="13222" xr:uid="{00000000-0005-0000-0000-00009A450000}"/>
    <cellStyle name="Normal 2 12 2 4 2 2 3 3 2" xfId="35865" xr:uid="{00000000-0005-0000-0000-00009B450000}"/>
    <cellStyle name="Normal 2 12 2 4 2 2 3 4" xfId="28424" xr:uid="{00000000-0005-0000-0000-00009C450000}"/>
    <cellStyle name="Normal 2 12 2 4 2 2 4" xfId="16944" xr:uid="{00000000-0005-0000-0000-00009D450000}"/>
    <cellStyle name="Normal 2 12 2 4 2 2 4 2" xfId="39587" xr:uid="{00000000-0005-0000-0000-00009E450000}"/>
    <cellStyle name="Normal 2 12 2 4 2 2 5" xfId="9504" xr:uid="{00000000-0005-0000-0000-00009F450000}"/>
    <cellStyle name="Normal 2 12 2 4 2 2 5 2" xfId="32147" xr:uid="{00000000-0005-0000-0000-0000A0450000}"/>
    <cellStyle name="Normal 2 12 2 4 2 2 6" xfId="24706" xr:uid="{00000000-0005-0000-0000-0000A1450000}"/>
    <cellStyle name="Normal 2 12 2 4 2 3" xfId="2979" xr:uid="{00000000-0005-0000-0000-0000A2450000}"/>
    <cellStyle name="Normal 2 12 2 4 2 3 2" xfId="6700" xr:uid="{00000000-0005-0000-0000-0000A3450000}"/>
    <cellStyle name="Normal 2 12 2 4 2 3 2 2" xfId="21584" xr:uid="{00000000-0005-0000-0000-0000A4450000}"/>
    <cellStyle name="Normal 2 12 2 4 2 3 2 2 2" xfId="44227" xr:uid="{00000000-0005-0000-0000-0000A5450000}"/>
    <cellStyle name="Normal 2 12 2 4 2 3 2 3" xfId="14144" xr:uid="{00000000-0005-0000-0000-0000A6450000}"/>
    <cellStyle name="Normal 2 12 2 4 2 3 2 3 2" xfId="36787" xr:uid="{00000000-0005-0000-0000-0000A7450000}"/>
    <cellStyle name="Normal 2 12 2 4 2 3 2 4" xfId="29346" xr:uid="{00000000-0005-0000-0000-0000A8450000}"/>
    <cellStyle name="Normal 2 12 2 4 2 3 3" xfId="17866" xr:uid="{00000000-0005-0000-0000-0000A9450000}"/>
    <cellStyle name="Normal 2 12 2 4 2 3 3 2" xfId="40509" xr:uid="{00000000-0005-0000-0000-0000AA450000}"/>
    <cellStyle name="Normal 2 12 2 4 2 3 4" xfId="10426" xr:uid="{00000000-0005-0000-0000-0000AB450000}"/>
    <cellStyle name="Normal 2 12 2 4 2 3 4 2" xfId="33069" xr:uid="{00000000-0005-0000-0000-0000AC450000}"/>
    <cellStyle name="Normal 2 12 2 4 2 3 5" xfId="25628" xr:uid="{00000000-0005-0000-0000-0000AD450000}"/>
    <cellStyle name="Normal 2 12 2 4 2 4" xfId="4853" xr:uid="{00000000-0005-0000-0000-0000AE450000}"/>
    <cellStyle name="Normal 2 12 2 4 2 4 2" xfId="19737" xr:uid="{00000000-0005-0000-0000-0000AF450000}"/>
    <cellStyle name="Normal 2 12 2 4 2 4 2 2" xfId="42380" xr:uid="{00000000-0005-0000-0000-0000B0450000}"/>
    <cellStyle name="Normal 2 12 2 4 2 4 3" xfId="12297" xr:uid="{00000000-0005-0000-0000-0000B1450000}"/>
    <cellStyle name="Normal 2 12 2 4 2 4 3 2" xfId="34940" xr:uid="{00000000-0005-0000-0000-0000B2450000}"/>
    <cellStyle name="Normal 2 12 2 4 2 4 4" xfId="27499" xr:uid="{00000000-0005-0000-0000-0000B3450000}"/>
    <cellStyle name="Normal 2 12 2 4 2 5" xfId="16019" xr:uid="{00000000-0005-0000-0000-0000B4450000}"/>
    <cellStyle name="Normal 2 12 2 4 2 5 2" xfId="38662" xr:uid="{00000000-0005-0000-0000-0000B5450000}"/>
    <cellStyle name="Normal 2 12 2 4 2 6" xfId="8579" xr:uid="{00000000-0005-0000-0000-0000B6450000}"/>
    <cellStyle name="Normal 2 12 2 4 2 6 2" xfId="31222" xr:uid="{00000000-0005-0000-0000-0000B7450000}"/>
    <cellStyle name="Normal 2 12 2 4 2 7" xfId="23781" xr:uid="{00000000-0005-0000-0000-0000B8450000}"/>
    <cellStyle name="Normal 2 12 2 4 3" xfId="1592" xr:uid="{00000000-0005-0000-0000-0000B9450000}"/>
    <cellStyle name="Normal 2 12 2 4 3 2" xfId="3442" xr:uid="{00000000-0005-0000-0000-0000BA450000}"/>
    <cellStyle name="Normal 2 12 2 4 3 2 2" xfId="7163" xr:uid="{00000000-0005-0000-0000-0000BB450000}"/>
    <cellStyle name="Normal 2 12 2 4 3 2 2 2" xfId="22047" xr:uid="{00000000-0005-0000-0000-0000BC450000}"/>
    <cellStyle name="Normal 2 12 2 4 3 2 2 2 2" xfId="44690" xr:uid="{00000000-0005-0000-0000-0000BD450000}"/>
    <cellStyle name="Normal 2 12 2 4 3 2 2 3" xfId="14607" xr:uid="{00000000-0005-0000-0000-0000BE450000}"/>
    <cellStyle name="Normal 2 12 2 4 3 2 2 3 2" xfId="37250" xr:uid="{00000000-0005-0000-0000-0000BF450000}"/>
    <cellStyle name="Normal 2 12 2 4 3 2 2 4" xfId="29809" xr:uid="{00000000-0005-0000-0000-0000C0450000}"/>
    <cellStyle name="Normal 2 12 2 4 3 2 3" xfId="18329" xr:uid="{00000000-0005-0000-0000-0000C1450000}"/>
    <cellStyle name="Normal 2 12 2 4 3 2 3 2" xfId="40972" xr:uid="{00000000-0005-0000-0000-0000C2450000}"/>
    <cellStyle name="Normal 2 12 2 4 3 2 4" xfId="10889" xr:uid="{00000000-0005-0000-0000-0000C3450000}"/>
    <cellStyle name="Normal 2 12 2 4 3 2 4 2" xfId="33532" xr:uid="{00000000-0005-0000-0000-0000C4450000}"/>
    <cellStyle name="Normal 2 12 2 4 3 2 5" xfId="26091" xr:uid="{00000000-0005-0000-0000-0000C5450000}"/>
    <cellStyle name="Normal 2 12 2 4 3 3" xfId="5316" xr:uid="{00000000-0005-0000-0000-0000C6450000}"/>
    <cellStyle name="Normal 2 12 2 4 3 3 2" xfId="20200" xr:uid="{00000000-0005-0000-0000-0000C7450000}"/>
    <cellStyle name="Normal 2 12 2 4 3 3 2 2" xfId="42843" xr:uid="{00000000-0005-0000-0000-0000C8450000}"/>
    <cellStyle name="Normal 2 12 2 4 3 3 3" xfId="12760" xr:uid="{00000000-0005-0000-0000-0000C9450000}"/>
    <cellStyle name="Normal 2 12 2 4 3 3 3 2" xfId="35403" xr:uid="{00000000-0005-0000-0000-0000CA450000}"/>
    <cellStyle name="Normal 2 12 2 4 3 3 4" xfId="27962" xr:uid="{00000000-0005-0000-0000-0000CB450000}"/>
    <cellStyle name="Normal 2 12 2 4 3 4" xfId="16482" xr:uid="{00000000-0005-0000-0000-0000CC450000}"/>
    <cellStyle name="Normal 2 12 2 4 3 4 2" xfId="39125" xr:uid="{00000000-0005-0000-0000-0000CD450000}"/>
    <cellStyle name="Normal 2 12 2 4 3 5" xfId="9042" xr:uid="{00000000-0005-0000-0000-0000CE450000}"/>
    <cellStyle name="Normal 2 12 2 4 3 5 2" xfId="31685" xr:uid="{00000000-0005-0000-0000-0000CF450000}"/>
    <cellStyle name="Normal 2 12 2 4 3 6" xfId="24244" xr:uid="{00000000-0005-0000-0000-0000D0450000}"/>
    <cellStyle name="Normal 2 12 2 4 4" xfId="2517" xr:uid="{00000000-0005-0000-0000-0000D1450000}"/>
    <cellStyle name="Normal 2 12 2 4 4 2" xfId="6238" xr:uid="{00000000-0005-0000-0000-0000D2450000}"/>
    <cellStyle name="Normal 2 12 2 4 4 2 2" xfId="21122" xr:uid="{00000000-0005-0000-0000-0000D3450000}"/>
    <cellStyle name="Normal 2 12 2 4 4 2 2 2" xfId="43765" xr:uid="{00000000-0005-0000-0000-0000D4450000}"/>
    <cellStyle name="Normal 2 12 2 4 4 2 3" xfId="13682" xr:uid="{00000000-0005-0000-0000-0000D5450000}"/>
    <cellStyle name="Normal 2 12 2 4 4 2 3 2" xfId="36325" xr:uid="{00000000-0005-0000-0000-0000D6450000}"/>
    <cellStyle name="Normal 2 12 2 4 4 2 4" xfId="28884" xr:uid="{00000000-0005-0000-0000-0000D7450000}"/>
    <cellStyle name="Normal 2 12 2 4 4 3" xfId="17404" xr:uid="{00000000-0005-0000-0000-0000D8450000}"/>
    <cellStyle name="Normal 2 12 2 4 4 3 2" xfId="40047" xr:uid="{00000000-0005-0000-0000-0000D9450000}"/>
    <cellStyle name="Normal 2 12 2 4 4 4" xfId="9964" xr:uid="{00000000-0005-0000-0000-0000DA450000}"/>
    <cellStyle name="Normal 2 12 2 4 4 4 2" xfId="32607" xr:uid="{00000000-0005-0000-0000-0000DB450000}"/>
    <cellStyle name="Normal 2 12 2 4 4 5" xfId="25166" xr:uid="{00000000-0005-0000-0000-0000DC450000}"/>
    <cellStyle name="Normal 2 12 2 4 5" xfId="4391" xr:uid="{00000000-0005-0000-0000-0000DD450000}"/>
    <cellStyle name="Normal 2 12 2 4 5 2" xfId="19275" xr:uid="{00000000-0005-0000-0000-0000DE450000}"/>
    <cellStyle name="Normal 2 12 2 4 5 2 2" xfId="41918" xr:uid="{00000000-0005-0000-0000-0000DF450000}"/>
    <cellStyle name="Normal 2 12 2 4 5 3" xfId="11835" xr:uid="{00000000-0005-0000-0000-0000E0450000}"/>
    <cellStyle name="Normal 2 12 2 4 5 3 2" xfId="34478" xr:uid="{00000000-0005-0000-0000-0000E1450000}"/>
    <cellStyle name="Normal 2 12 2 4 5 4" xfId="27037" xr:uid="{00000000-0005-0000-0000-0000E2450000}"/>
    <cellStyle name="Normal 2 12 2 4 6" xfId="15557" xr:uid="{00000000-0005-0000-0000-0000E3450000}"/>
    <cellStyle name="Normal 2 12 2 4 6 2" xfId="38200" xr:uid="{00000000-0005-0000-0000-0000E4450000}"/>
    <cellStyle name="Normal 2 12 2 4 7" xfId="8117" xr:uid="{00000000-0005-0000-0000-0000E5450000}"/>
    <cellStyle name="Normal 2 12 2 4 7 2" xfId="30760" xr:uid="{00000000-0005-0000-0000-0000E6450000}"/>
    <cellStyle name="Normal 2 12 2 4 8" xfId="23319" xr:uid="{00000000-0005-0000-0000-0000E7450000}"/>
    <cellStyle name="Normal 2 12 2 5" xfId="915" xr:uid="{00000000-0005-0000-0000-0000E8450000}"/>
    <cellStyle name="Normal 2 12 2 5 2" xfId="1843" xr:uid="{00000000-0005-0000-0000-0000E9450000}"/>
    <cellStyle name="Normal 2 12 2 5 2 2" xfId="3693" xr:uid="{00000000-0005-0000-0000-0000EA450000}"/>
    <cellStyle name="Normal 2 12 2 5 2 2 2" xfId="7414" xr:uid="{00000000-0005-0000-0000-0000EB450000}"/>
    <cellStyle name="Normal 2 12 2 5 2 2 2 2" xfId="22298" xr:uid="{00000000-0005-0000-0000-0000EC450000}"/>
    <cellStyle name="Normal 2 12 2 5 2 2 2 2 2" xfId="44941" xr:uid="{00000000-0005-0000-0000-0000ED450000}"/>
    <cellStyle name="Normal 2 12 2 5 2 2 2 3" xfId="14858" xr:uid="{00000000-0005-0000-0000-0000EE450000}"/>
    <cellStyle name="Normal 2 12 2 5 2 2 2 3 2" xfId="37501" xr:uid="{00000000-0005-0000-0000-0000EF450000}"/>
    <cellStyle name="Normal 2 12 2 5 2 2 2 4" xfId="30060" xr:uid="{00000000-0005-0000-0000-0000F0450000}"/>
    <cellStyle name="Normal 2 12 2 5 2 2 3" xfId="18580" xr:uid="{00000000-0005-0000-0000-0000F1450000}"/>
    <cellStyle name="Normal 2 12 2 5 2 2 3 2" xfId="41223" xr:uid="{00000000-0005-0000-0000-0000F2450000}"/>
    <cellStyle name="Normal 2 12 2 5 2 2 4" xfId="11140" xr:uid="{00000000-0005-0000-0000-0000F3450000}"/>
    <cellStyle name="Normal 2 12 2 5 2 2 4 2" xfId="33783" xr:uid="{00000000-0005-0000-0000-0000F4450000}"/>
    <cellStyle name="Normal 2 12 2 5 2 2 5" xfId="26342" xr:uid="{00000000-0005-0000-0000-0000F5450000}"/>
    <cellStyle name="Normal 2 12 2 5 2 3" xfId="5567" xr:uid="{00000000-0005-0000-0000-0000F6450000}"/>
    <cellStyle name="Normal 2 12 2 5 2 3 2" xfId="20451" xr:uid="{00000000-0005-0000-0000-0000F7450000}"/>
    <cellStyle name="Normal 2 12 2 5 2 3 2 2" xfId="43094" xr:uid="{00000000-0005-0000-0000-0000F8450000}"/>
    <cellStyle name="Normal 2 12 2 5 2 3 3" xfId="13011" xr:uid="{00000000-0005-0000-0000-0000F9450000}"/>
    <cellStyle name="Normal 2 12 2 5 2 3 3 2" xfId="35654" xr:uid="{00000000-0005-0000-0000-0000FA450000}"/>
    <cellStyle name="Normal 2 12 2 5 2 3 4" xfId="28213" xr:uid="{00000000-0005-0000-0000-0000FB450000}"/>
    <cellStyle name="Normal 2 12 2 5 2 4" xfId="16733" xr:uid="{00000000-0005-0000-0000-0000FC450000}"/>
    <cellStyle name="Normal 2 12 2 5 2 4 2" xfId="39376" xr:uid="{00000000-0005-0000-0000-0000FD450000}"/>
    <cellStyle name="Normal 2 12 2 5 2 5" xfId="9293" xr:uid="{00000000-0005-0000-0000-0000FE450000}"/>
    <cellStyle name="Normal 2 12 2 5 2 5 2" xfId="31936" xr:uid="{00000000-0005-0000-0000-0000FF450000}"/>
    <cellStyle name="Normal 2 12 2 5 2 6" xfId="24495" xr:uid="{00000000-0005-0000-0000-000000460000}"/>
    <cellStyle name="Normal 2 12 2 5 3" xfId="2768" xr:uid="{00000000-0005-0000-0000-000001460000}"/>
    <cellStyle name="Normal 2 12 2 5 3 2" xfId="6489" xr:uid="{00000000-0005-0000-0000-000002460000}"/>
    <cellStyle name="Normal 2 12 2 5 3 2 2" xfId="21373" xr:uid="{00000000-0005-0000-0000-000003460000}"/>
    <cellStyle name="Normal 2 12 2 5 3 2 2 2" xfId="44016" xr:uid="{00000000-0005-0000-0000-000004460000}"/>
    <cellStyle name="Normal 2 12 2 5 3 2 3" xfId="13933" xr:uid="{00000000-0005-0000-0000-000005460000}"/>
    <cellStyle name="Normal 2 12 2 5 3 2 3 2" xfId="36576" xr:uid="{00000000-0005-0000-0000-000006460000}"/>
    <cellStyle name="Normal 2 12 2 5 3 2 4" xfId="29135" xr:uid="{00000000-0005-0000-0000-000007460000}"/>
    <cellStyle name="Normal 2 12 2 5 3 3" xfId="17655" xr:uid="{00000000-0005-0000-0000-000008460000}"/>
    <cellStyle name="Normal 2 12 2 5 3 3 2" xfId="40298" xr:uid="{00000000-0005-0000-0000-000009460000}"/>
    <cellStyle name="Normal 2 12 2 5 3 4" xfId="10215" xr:uid="{00000000-0005-0000-0000-00000A460000}"/>
    <cellStyle name="Normal 2 12 2 5 3 4 2" xfId="32858" xr:uid="{00000000-0005-0000-0000-00000B460000}"/>
    <cellStyle name="Normal 2 12 2 5 3 5" xfId="25417" xr:uid="{00000000-0005-0000-0000-00000C460000}"/>
    <cellStyle name="Normal 2 12 2 5 4" xfId="4642" xr:uid="{00000000-0005-0000-0000-00000D460000}"/>
    <cellStyle name="Normal 2 12 2 5 4 2" xfId="19526" xr:uid="{00000000-0005-0000-0000-00000E460000}"/>
    <cellStyle name="Normal 2 12 2 5 4 2 2" xfId="42169" xr:uid="{00000000-0005-0000-0000-00000F460000}"/>
    <cellStyle name="Normal 2 12 2 5 4 3" xfId="12086" xr:uid="{00000000-0005-0000-0000-000010460000}"/>
    <cellStyle name="Normal 2 12 2 5 4 3 2" xfId="34729" xr:uid="{00000000-0005-0000-0000-000011460000}"/>
    <cellStyle name="Normal 2 12 2 5 4 4" xfId="27288" xr:uid="{00000000-0005-0000-0000-000012460000}"/>
    <cellStyle name="Normal 2 12 2 5 5" xfId="15808" xr:uid="{00000000-0005-0000-0000-000013460000}"/>
    <cellStyle name="Normal 2 12 2 5 5 2" xfId="38451" xr:uid="{00000000-0005-0000-0000-000014460000}"/>
    <cellStyle name="Normal 2 12 2 5 6" xfId="8368" xr:uid="{00000000-0005-0000-0000-000015460000}"/>
    <cellStyle name="Normal 2 12 2 5 6 2" xfId="31011" xr:uid="{00000000-0005-0000-0000-000016460000}"/>
    <cellStyle name="Normal 2 12 2 5 7" xfId="23570" xr:uid="{00000000-0005-0000-0000-000017460000}"/>
    <cellStyle name="Normal 2 12 2 6" xfId="1381" xr:uid="{00000000-0005-0000-0000-000018460000}"/>
    <cellStyle name="Normal 2 12 2 6 2" xfId="3231" xr:uid="{00000000-0005-0000-0000-000019460000}"/>
    <cellStyle name="Normal 2 12 2 6 2 2" xfId="6952" xr:uid="{00000000-0005-0000-0000-00001A460000}"/>
    <cellStyle name="Normal 2 12 2 6 2 2 2" xfId="21836" xr:uid="{00000000-0005-0000-0000-00001B460000}"/>
    <cellStyle name="Normal 2 12 2 6 2 2 2 2" xfId="44479" xr:uid="{00000000-0005-0000-0000-00001C460000}"/>
    <cellStyle name="Normal 2 12 2 6 2 2 3" xfId="14396" xr:uid="{00000000-0005-0000-0000-00001D460000}"/>
    <cellStyle name="Normal 2 12 2 6 2 2 3 2" xfId="37039" xr:uid="{00000000-0005-0000-0000-00001E460000}"/>
    <cellStyle name="Normal 2 12 2 6 2 2 4" xfId="29598" xr:uid="{00000000-0005-0000-0000-00001F460000}"/>
    <cellStyle name="Normal 2 12 2 6 2 3" xfId="18118" xr:uid="{00000000-0005-0000-0000-000020460000}"/>
    <cellStyle name="Normal 2 12 2 6 2 3 2" xfId="40761" xr:uid="{00000000-0005-0000-0000-000021460000}"/>
    <cellStyle name="Normal 2 12 2 6 2 4" xfId="10678" xr:uid="{00000000-0005-0000-0000-000022460000}"/>
    <cellStyle name="Normal 2 12 2 6 2 4 2" xfId="33321" xr:uid="{00000000-0005-0000-0000-000023460000}"/>
    <cellStyle name="Normal 2 12 2 6 2 5" xfId="25880" xr:uid="{00000000-0005-0000-0000-000024460000}"/>
    <cellStyle name="Normal 2 12 2 6 3" xfId="5105" xr:uid="{00000000-0005-0000-0000-000025460000}"/>
    <cellStyle name="Normal 2 12 2 6 3 2" xfId="19989" xr:uid="{00000000-0005-0000-0000-000026460000}"/>
    <cellStyle name="Normal 2 12 2 6 3 2 2" xfId="42632" xr:uid="{00000000-0005-0000-0000-000027460000}"/>
    <cellStyle name="Normal 2 12 2 6 3 3" xfId="12549" xr:uid="{00000000-0005-0000-0000-000028460000}"/>
    <cellStyle name="Normal 2 12 2 6 3 3 2" xfId="35192" xr:uid="{00000000-0005-0000-0000-000029460000}"/>
    <cellStyle name="Normal 2 12 2 6 3 4" xfId="27751" xr:uid="{00000000-0005-0000-0000-00002A460000}"/>
    <cellStyle name="Normal 2 12 2 6 4" xfId="16271" xr:uid="{00000000-0005-0000-0000-00002B460000}"/>
    <cellStyle name="Normal 2 12 2 6 4 2" xfId="38914" xr:uid="{00000000-0005-0000-0000-00002C460000}"/>
    <cellStyle name="Normal 2 12 2 6 5" xfId="8831" xr:uid="{00000000-0005-0000-0000-00002D460000}"/>
    <cellStyle name="Normal 2 12 2 6 5 2" xfId="31474" xr:uid="{00000000-0005-0000-0000-00002E460000}"/>
    <cellStyle name="Normal 2 12 2 6 6" xfId="24033" xr:uid="{00000000-0005-0000-0000-00002F460000}"/>
    <cellStyle name="Normal 2 12 2 7" xfId="2306" xr:uid="{00000000-0005-0000-0000-000030460000}"/>
    <cellStyle name="Normal 2 12 2 7 2" xfId="6027" xr:uid="{00000000-0005-0000-0000-000031460000}"/>
    <cellStyle name="Normal 2 12 2 7 2 2" xfId="20911" xr:uid="{00000000-0005-0000-0000-000032460000}"/>
    <cellStyle name="Normal 2 12 2 7 2 2 2" xfId="43554" xr:uid="{00000000-0005-0000-0000-000033460000}"/>
    <cellStyle name="Normal 2 12 2 7 2 3" xfId="13471" xr:uid="{00000000-0005-0000-0000-000034460000}"/>
    <cellStyle name="Normal 2 12 2 7 2 3 2" xfId="36114" xr:uid="{00000000-0005-0000-0000-000035460000}"/>
    <cellStyle name="Normal 2 12 2 7 2 4" xfId="28673" xr:uid="{00000000-0005-0000-0000-000036460000}"/>
    <cellStyle name="Normal 2 12 2 7 3" xfId="17193" xr:uid="{00000000-0005-0000-0000-000037460000}"/>
    <cellStyle name="Normal 2 12 2 7 3 2" xfId="39836" xr:uid="{00000000-0005-0000-0000-000038460000}"/>
    <cellStyle name="Normal 2 12 2 7 4" xfId="9753" xr:uid="{00000000-0005-0000-0000-000039460000}"/>
    <cellStyle name="Normal 2 12 2 7 4 2" xfId="32396" xr:uid="{00000000-0005-0000-0000-00003A460000}"/>
    <cellStyle name="Normal 2 12 2 7 5" xfId="24955" xr:uid="{00000000-0005-0000-0000-00003B460000}"/>
    <cellStyle name="Normal 2 12 2 8" xfId="4180" xr:uid="{00000000-0005-0000-0000-00003C460000}"/>
    <cellStyle name="Normal 2 12 2 8 2" xfId="19064" xr:uid="{00000000-0005-0000-0000-00003D460000}"/>
    <cellStyle name="Normal 2 12 2 8 2 2" xfId="41707" xr:uid="{00000000-0005-0000-0000-00003E460000}"/>
    <cellStyle name="Normal 2 12 2 8 3" xfId="11624" xr:uid="{00000000-0005-0000-0000-00003F460000}"/>
    <cellStyle name="Normal 2 12 2 8 3 2" xfId="34267" xr:uid="{00000000-0005-0000-0000-000040460000}"/>
    <cellStyle name="Normal 2 12 2 8 4" xfId="26826" xr:uid="{00000000-0005-0000-0000-000041460000}"/>
    <cellStyle name="Normal 2 12 2 9" xfId="15346" xr:uid="{00000000-0005-0000-0000-000042460000}"/>
    <cellStyle name="Normal 2 12 2 9 2" xfId="37989" xr:uid="{00000000-0005-0000-0000-000043460000}"/>
    <cellStyle name="Normal 2 12 3" xfId="480" xr:uid="{00000000-0005-0000-0000-000044460000}"/>
    <cellStyle name="Normal 2 12 3 10" xfId="23141" xr:uid="{00000000-0005-0000-0000-000045460000}"/>
    <cellStyle name="Normal 2 12 3 2" xfId="586" xr:uid="{00000000-0005-0000-0000-000046460000}"/>
    <cellStyle name="Normal 2 12 3 2 2" xfId="798" xr:uid="{00000000-0005-0000-0000-000047460000}"/>
    <cellStyle name="Normal 2 12 3 2 2 2" xfId="1263" xr:uid="{00000000-0005-0000-0000-000048460000}"/>
    <cellStyle name="Normal 2 12 3 2 2 2 2" xfId="2191" xr:uid="{00000000-0005-0000-0000-000049460000}"/>
    <cellStyle name="Normal 2 12 3 2 2 2 2 2" xfId="4041" xr:uid="{00000000-0005-0000-0000-00004A460000}"/>
    <cellStyle name="Normal 2 12 3 2 2 2 2 2 2" xfId="7762" xr:uid="{00000000-0005-0000-0000-00004B460000}"/>
    <cellStyle name="Normal 2 12 3 2 2 2 2 2 2 2" xfId="22646" xr:uid="{00000000-0005-0000-0000-00004C460000}"/>
    <cellStyle name="Normal 2 12 3 2 2 2 2 2 2 2 2" xfId="45289" xr:uid="{00000000-0005-0000-0000-00004D460000}"/>
    <cellStyle name="Normal 2 12 3 2 2 2 2 2 2 3" xfId="15206" xr:uid="{00000000-0005-0000-0000-00004E460000}"/>
    <cellStyle name="Normal 2 12 3 2 2 2 2 2 2 3 2" xfId="37849" xr:uid="{00000000-0005-0000-0000-00004F460000}"/>
    <cellStyle name="Normal 2 12 3 2 2 2 2 2 2 4" xfId="30408" xr:uid="{00000000-0005-0000-0000-000050460000}"/>
    <cellStyle name="Normal 2 12 3 2 2 2 2 2 3" xfId="18928" xr:uid="{00000000-0005-0000-0000-000051460000}"/>
    <cellStyle name="Normal 2 12 3 2 2 2 2 2 3 2" xfId="41571" xr:uid="{00000000-0005-0000-0000-000052460000}"/>
    <cellStyle name="Normal 2 12 3 2 2 2 2 2 4" xfId="11488" xr:uid="{00000000-0005-0000-0000-000053460000}"/>
    <cellStyle name="Normal 2 12 3 2 2 2 2 2 4 2" xfId="34131" xr:uid="{00000000-0005-0000-0000-000054460000}"/>
    <cellStyle name="Normal 2 12 3 2 2 2 2 2 5" xfId="26690" xr:uid="{00000000-0005-0000-0000-000055460000}"/>
    <cellStyle name="Normal 2 12 3 2 2 2 2 3" xfId="5915" xr:uid="{00000000-0005-0000-0000-000056460000}"/>
    <cellStyle name="Normal 2 12 3 2 2 2 2 3 2" xfId="20799" xr:uid="{00000000-0005-0000-0000-000057460000}"/>
    <cellStyle name="Normal 2 12 3 2 2 2 2 3 2 2" xfId="43442" xr:uid="{00000000-0005-0000-0000-000058460000}"/>
    <cellStyle name="Normal 2 12 3 2 2 2 2 3 3" xfId="13359" xr:uid="{00000000-0005-0000-0000-000059460000}"/>
    <cellStyle name="Normal 2 12 3 2 2 2 2 3 3 2" xfId="36002" xr:uid="{00000000-0005-0000-0000-00005A460000}"/>
    <cellStyle name="Normal 2 12 3 2 2 2 2 3 4" xfId="28561" xr:uid="{00000000-0005-0000-0000-00005B460000}"/>
    <cellStyle name="Normal 2 12 3 2 2 2 2 4" xfId="17081" xr:uid="{00000000-0005-0000-0000-00005C460000}"/>
    <cellStyle name="Normal 2 12 3 2 2 2 2 4 2" xfId="39724" xr:uid="{00000000-0005-0000-0000-00005D460000}"/>
    <cellStyle name="Normal 2 12 3 2 2 2 2 5" xfId="9641" xr:uid="{00000000-0005-0000-0000-00005E460000}"/>
    <cellStyle name="Normal 2 12 3 2 2 2 2 5 2" xfId="32284" xr:uid="{00000000-0005-0000-0000-00005F460000}"/>
    <cellStyle name="Normal 2 12 3 2 2 2 2 6" xfId="24843" xr:uid="{00000000-0005-0000-0000-000060460000}"/>
    <cellStyle name="Normal 2 12 3 2 2 2 3" xfId="3116" xr:uid="{00000000-0005-0000-0000-000061460000}"/>
    <cellStyle name="Normal 2 12 3 2 2 2 3 2" xfId="6837" xr:uid="{00000000-0005-0000-0000-000062460000}"/>
    <cellStyle name="Normal 2 12 3 2 2 2 3 2 2" xfId="21721" xr:uid="{00000000-0005-0000-0000-000063460000}"/>
    <cellStyle name="Normal 2 12 3 2 2 2 3 2 2 2" xfId="44364" xr:uid="{00000000-0005-0000-0000-000064460000}"/>
    <cellStyle name="Normal 2 12 3 2 2 2 3 2 3" xfId="14281" xr:uid="{00000000-0005-0000-0000-000065460000}"/>
    <cellStyle name="Normal 2 12 3 2 2 2 3 2 3 2" xfId="36924" xr:uid="{00000000-0005-0000-0000-000066460000}"/>
    <cellStyle name="Normal 2 12 3 2 2 2 3 2 4" xfId="29483" xr:uid="{00000000-0005-0000-0000-000067460000}"/>
    <cellStyle name="Normal 2 12 3 2 2 2 3 3" xfId="18003" xr:uid="{00000000-0005-0000-0000-000068460000}"/>
    <cellStyle name="Normal 2 12 3 2 2 2 3 3 2" xfId="40646" xr:uid="{00000000-0005-0000-0000-000069460000}"/>
    <cellStyle name="Normal 2 12 3 2 2 2 3 4" xfId="10563" xr:uid="{00000000-0005-0000-0000-00006A460000}"/>
    <cellStyle name="Normal 2 12 3 2 2 2 3 4 2" xfId="33206" xr:uid="{00000000-0005-0000-0000-00006B460000}"/>
    <cellStyle name="Normal 2 12 3 2 2 2 3 5" xfId="25765" xr:uid="{00000000-0005-0000-0000-00006C460000}"/>
    <cellStyle name="Normal 2 12 3 2 2 2 4" xfId="4990" xr:uid="{00000000-0005-0000-0000-00006D460000}"/>
    <cellStyle name="Normal 2 12 3 2 2 2 4 2" xfId="19874" xr:uid="{00000000-0005-0000-0000-00006E460000}"/>
    <cellStyle name="Normal 2 12 3 2 2 2 4 2 2" xfId="42517" xr:uid="{00000000-0005-0000-0000-00006F460000}"/>
    <cellStyle name="Normal 2 12 3 2 2 2 4 3" xfId="12434" xr:uid="{00000000-0005-0000-0000-000070460000}"/>
    <cellStyle name="Normal 2 12 3 2 2 2 4 3 2" xfId="35077" xr:uid="{00000000-0005-0000-0000-000071460000}"/>
    <cellStyle name="Normal 2 12 3 2 2 2 4 4" xfId="27636" xr:uid="{00000000-0005-0000-0000-000072460000}"/>
    <cellStyle name="Normal 2 12 3 2 2 2 5" xfId="16156" xr:uid="{00000000-0005-0000-0000-000073460000}"/>
    <cellStyle name="Normal 2 12 3 2 2 2 5 2" xfId="38799" xr:uid="{00000000-0005-0000-0000-000074460000}"/>
    <cellStyle name="Normal 2 12 3 2 2 2 6" xfId="8716" xr:uid="{00000000-0005-0000-0000-000075460000}"/>
    <cellStyle name="Normal 2 12 3 2 2 2 6 2" xfId="31359" xr:uid="{00000000-0005-0000-0000-000076460000}"/>
    <cellStyle name="Normal 2 12 3 2 2 2 7" xfId="23918" xr:uid="{00000000-0005-0000-0000-000077460000}"/>
    <cellStyle name="Normal 2 12 3 2 2 3" xfId="1729" xr:uid="{00000000-0005-0000-0000-000078460000}"/>
    <cellStyle name="Normal 2 12 3 2 2 3 2" xfId="3579" xr:uid="{00000000-0005-0000-0000-000079460000}"/>
    <cellStyle name="Normal 2 12 3 2 2 3 2 2" xfId="7300" xr:uid="{00000000-0005-0000-0000-00007A460000}"/>
    <cellStyle name="Normal 2 12 3 2 2 3 2 2 2" xfId="22184" xr:uid="{00000000-0005-0000-0000-00007B460000}"/>
    <cellStyle name="Normal 2 12 3 2 2 3 2 2 2 2" xfId="44827" xr:uid="{00000000-0005-0000-0000-00007C460000}"/>
    <cellStyle name="Normal 2 12 3 2 2 3 2 2 3" xfId="14744" xr:uid="{00000000-0005-0000-0000-00007D460000}"/>
    <cellStyle name="Normal 2 12 3 2 2 3 2 2 3 2" xfId="37387" xr:uid="{00000000-0005-0000-0000-00007E460000}"/>
    <cellStyle name="Normal 2 12 3 2 2 3 2 2 4" xfId="29946" xr:uid="{00000000-0005-0000-0000-00007F460000}"/>
    <cellStyle name="Normal 2 12 3 2 2 3 2 3" xfId="18466" xr:uid="{00000000-0005-0000-0000-000080460000}"/>
    <cellStyle name="Normal 2 12 3 2 2 3 2 3 2" xfId="41109" xr:uid="{00000000-0005-0000-0000-000081460000}"/>
    <cellStyle name="Normal 2 12 3 2 2 3 2 4" xfId="11026" xr:uid="{00000000-0005-0000-0000-000082460000}"/>
    <cellStyle name="Normal 2 12 3 2 2 3 2 4 2" xfId="33669" xr:uid="{00000000-0005-0000-0000-000083460000}"/>
    <cellStyle name="Normal 2 12 3 2 2 3 2 5" xfId="26228" xr:uid="{00000000-0005-0000-0000-000084460000}"/>
    <cellStyle name="Normal 2 12 3 2 2 3 3" xfId="5453" xr:uid="{00000000-0005-0000-0000-000085460000}"/>
    <cellStyle name="Normal 2 12 3 2 2 3 3 2" xfId="20337" xr:uid="{00000000-0005-0000-0000-000086460000}"/>
    <cellStyle name="Normal 2 12 3 2 2 3 3 2 2" xfId="42980" xr:uid="{00000000-0005-0000-0000-000087460000}"/>
    <cellStyle name="Normal 2 12 3 2 2 3 3 3" xfId="12897" xr:uid="{00000000-0005-0000-0000-000088460000}"/>
    <cellStyle name="Normal 2 12 3 2 2 3 3 3 2" xfId="35540" xr:uid="{00000000-0005-0000-0000-000089460000}"/>
    <cellStyle name="Normal 2 12 3 2 2 3 3 4" xfId="28099" xr:uid="{00000000-0005-0000-0000-00008A460000}"/>
    <cellStyle name="Normal 2 12 3 2 2 3 4" xfId="16619" xr:uid="{00000000-0005-0000-0000-00008B460000}"/>
    <cellStyle name="Normal 2 12 3 2 2 3 4 2" xfId="39262" xr:uid="{00000000-0005-0000-0000-00008C460000}"/>
    <cellStyle name="Normal 2 12 3 2 2 3 5" xfId="9179" xr:uid="{00000000-0005-0000-0000-00008D460000}"/>
    <cellStyle name="Normal 2 12 3 2 2 3 5 2" xfId="31822" xr:uid="{00000000-0005-0000-0000-00008E460000}"/>
    <cellStyle name="Normal 2 12 3 2 2 3 6" xfId="24381" xr:uid="{00000000-0005-0000-0000-00008F460000}"/>
    <cellStyle name="Normal 2 12 3 2 2 4" xfId="2654" xr:uid="{00000000-0005-0000-0000-000090460000}"/>
    <cellStyle name="Normal 2 12 3 2 2 4 2" xfId="6375" xr:uid="{00000000-0005-0000-0000-000091460000}"/>
    <cellStyle name="Normal 2 12 3 2 2 4 2 2" xfId="21259" xr:uid="{00000000-0005-0000-0000-000092460000}"/>
    <cellStyle name="Normal 2 12 3 2 2 4 2 2 2" xfId="43902" xr:uid="{00000000-0005-0000-0000-000093460000}"/>
    <cellStyle name="Normal 2 12 3 2 2 4 2 3" xfId="13819" xr:uid="{00000000-0005-0000-0000-000094460000}"/>
    <cellStyle name="Normal 2 12 3 2 2 4 2 3 2" xfId="36462" xr:uid="{00000000-0005-0000-0000-000095460000}"/>
    <cellStyle name="Normal 2 12 3 2 2 4 2 4" xfId="29021" xr:uid="{00000000-0005-0000-0000-000096460000}"/>
    <cellStyle name="Normal 2 12 3 2 2 4 3" xfId="17541" xr:uid="{00000000-0005-0000-0000-000097460000}"/>
    <cellStyle name="Normal 2 12 3 2 2 4 3 2" xfId="40184" xr:uid="{00000000-0005-0000-0000-000098460000}"/>
    <cellStyle name="Normal 2 12 3 2 2 4 4" xfId="10101" xr:uid="{00000000-0005-0000-0000-000099460000}"/>
    <cellStyle name="Normal 2 12 3 2 2 4 4 2" xfId="32744" xr:uid="{00000000-0005-0000-0000-00009A460000}"/>
    <cellStyle name="Normal 2 12 3 2 2 4 5" xfId="25303" xr:uid="{00000000-0005-0000-0000-00009B460000}"/>
    <cellStyle name="Normal 2 12 3 2 2 5" xfId="4528" xr:uid="{00000000-0005-0000-0000-00009C460000}"/>
    <cellStyle name="Normal 2 12 3 2 2 5 2" xfId="19412" xr:uid="{00000000-0005-0000-0000-00009D460000}"/>
    <cellStyle name="Normal 2 12 3 2 2 5 2 2" xfId="42055" xr:uid="{00000000-0005-0000-0000-00009E460000}"/>
    <cellStyle name="Normal 2 12 3 2 2 5 3" xfId="11972" xr:uid="{00000000-0005-0000-0000-00009F460000}"/>
    <cellStyle name="Normal 2 12 3 2 2 5 3 2" xfId="34615" xr:uid="{00000000-0005-0000-0000-0000A0460000}"/>
    <cellStyle name="Normal 2 12 3 2 2 5 4" xfId="27174" xr:uid="{00000000-0005-0000-0000-0000A1460000}"/>
    <cellStyle name="Normal 2 12 3 2 2 6" xfId="15694" xr:uid="{00000000-0005-0000-0000-0000A2460000}"/>
    <cellStyle name="Normal 2 12 3 2 2 6 2" xfId="38337" xr:uid="{00000000-0005-0000-0000-0000A3460000}"/>
    <cellStyle name="Normal 2 12 3 2 2 7" xfId="8254" xr:uid="{00000000-0005-0000-0000-0000A4460000}"/>
    <cellStyle name="Normal 2 12 3 2 2 7 2" xfId="30897" xr:uid="{00000000-0005-0000-0000-0000A5460000}"/>
    <cellStyle name="Normal 2 12 3 2 2 8" xfId="23456" xr:uid="{00000000-0005-0000-0000-0000A6460000}"/>
    <cellStyle name="Normal 2 12 3 2 3" xfId="1052" xr:uid="{00000000-0005-0000-0000-0000A7460000}"/>
    <cellStyle name="Normal 2 12 3 2 3 2" xfId="1980" xr:uid="{00000000-0005-0000-0000-0000A8460000}"/>
    <cellStyle name="Normal 2 12 3 2 3 2 2" xfId="3830" xr:uid="{00000000-0005-0000-0000-0000A9460000}"/>
    <cellStyle name="Normal 2 12 3 2 3 2 2 2" xfId="7551" xr:uid="{00000000-0005-0000-0000-0000AA460000}"/>
    <cellStyle name="Normal 2 12 3 2 3 2 2 2 2" xfId="22435" xr:uid="{00000000-0005-0000-0000-0000AB460000}"/>
    <cellStyle name="Normal 2 12 3 2 3 2 2 2 2 2" xfId="45078" xr:uid="{00000000-0005-0000-0000-0000AC460000}"/>
    <cellStyle name="Normal 2 12 3 2 3 2 2 2 3" xfId="14995" xr:uid="{00000000-0005-0000-0000-0000AD460000}"/>
    <cellStyle name="Normal 2 12 3 2 3 2 2 2 3 2" xfId="37638" xr:uid="{00000000-0005-0000-0000-0000AE460000}"/>
    <cellStyle name="Normal 2 12 3 2 3 2 2 2 4" xfId="30197" xr:uid="{00000000-0005-0000-0000-0000AF460000}"/>
    <cellStyle name="Normal 2 12 3 2 3 2 2 3" xfId="18717" xr:uid="{00000000-0005-0000-0000-0000B0460000}"/>
    <cellStyle name="Normal 2 12 3 2 3 2 2 3 2" xfId="41360" xr:uid="{00000000-0005-0000-0000-0000B1460000}"/>
    <cellStyle name="Normal 2 12 3 2 3 2 2 4" xfId="11277" xr:uid="{00000000-0005-0000-0000-0000B2460000}"/>
    <cellStyle name="Normal 2 12 3 2 3 2 2 4 2" xfId="33920" xr:uid="{00000000-0005-0000-0000-0000B3460000}"/>
    <cellStyle name="Normal 2 12 3 2 3 2 2 5" xfId="26479" xr:uid="{00000000-0005-0000-0000-0000B4460000}"/>
    <cellStyle name="Normal 2 12 3 2 3 2 3" xfId="5704" xr:uid="{00000000-0005-0000-0000-0000B5460000}"/>
    <cellStyle name="Normal 2 12 3 2 3 2 3 2" xfId="20588" xr:uid="{00000000-0005-0000-0000-0000B6460000}"/>
    <cellStyle name="Normal 2 12 3 2 3 2 3 2 2" xfId="43231" xr:uid="{00000000-0005-0000-0000-0000B7460000}"/>
    <cellStyle name="Normal 2 12 3 2 3 2 3 3" xfId="13148" xr:uid="{00000000-0005-0000-0000-0000B8460000}"/>
    <cellStyle name="Normal 2 12 3 2 3 2 3 3 2" xfId="35791" xr:uid="{00000000-0005-0000-0000-0000B9460000}"/>
    <cellStyle name="Normal 2 12 3 2 3 2 3 4" xfId="28350" xr:uid="{00000000-0005-0000-0000-0000BA460000}"/>
    <cellStyle name="Normal 2 12 3 2 3 2 4" xfId="16870" xr:uid="{00000000-0005-0000-0000-0000BB460000}"/>
    <cellStyle name="Normal 2 12 3 2 3 2 4 2" xfId="39513" xr:uid="{00000000-0005-0000-0000-0000BC460000}"/>
    <cellStyle name="Normal 2 12 3 2 3 2 5" xfId="9430" xr:uid="{00000000-0005-0000-0000-0000BD460000}"/>
    <cellStyle name="Normal 2 12 3 2 3 2 5 2" xfId="32073" xr:uid="{00000000-0005-0000-0000-0000BE460000}"/>
    <cellStyle name="Normal 2 12 3 2 3 2 6" xfId="24632" xr:uid="{00000000-0005-0000-0000-0000BF460000}"/>
    <cellStyle name="Normal 2 12 3 2 3 3" xfId="2905" xr:uid="{00000000-0005-0000-0000-0000C0460000}"/>
    <cellStyle name="Normal 2 12 3 2 3 3 2" xfId="6626" xr:uid="{00000000-0005-0000-0000-0000C1460000}"/>
    <cellStyle name="Normal 2 12 3 2 3 3 2 2" xfId="21510" xr:uid="{00000000-0005-0000-0000-0000C2460000}"/>
    <cellStyle name="Normal 2 12 3 2 3 3 2 2 2" xfId="44153" xr:uid="{00000000-0005-0000-0000-0000C3460000}"/>
    <cellStyle name="Normal 2 12 3 2 3 3 2 3" xfId="14070" xr:uid="{00000000-0005-0000-0000-0000C4460000}"/>
    <cellStyle name="Normal 2 12 3 2 3 3 2 3 2" xfId="36713" xr:uid="{00000000-0005-0000-0000-0000C5460000}"/>
    <cellStyle name="Normal 2 12 3 2 3 3 2 4" xfId="29272" xr:uid="{00000000-0005-0000-0000-0000C6460000}"/>
    <cellStyle name="Normal 2 12 3 2 3 3 3" xfId="17792" xr:uid="{00000000-0005-0000-0000-0000C7460000}"/>
    <cellStyle name="Normal 2 12 3 2 3 3 3 2" xfId="40435" xr:uid="{00000000-0005-0000-0000-0000C8460000}"/>
    <cellStyle name="Normal 2 12 3 2 3 3 4" xfId="10352" xr:uid="{00000000-0005-0000-0000-0000C9460000}"/>
    <cellStyle name="Normal 2 12 3 2 3 3 4 2" xfId="32995" xr:uid="{00000000-0005-0000-0000-0000CA460000}"/>
    <cellStyle name="Normal 2 12 3 2 3 3 5" xfId="25554" xr:uid="{00000000-0005-0000-0000-0000CB460000}"/>
    <cellStyle name="Normal 2 12 3 2 3 4" xfId="4779" xr:uid="{00000000-0005-0000-0000-0000CC460000}"/>
    <cellStyle name="Normal 2 12 3 2 3 4 2" xfId="19663" xr:uid="{00000000-0005-0000-0000-0000CD460000}"/>
    <cellStyle name="Normal 2 12 3 2 3 4 2 2" xfId="42306" xr:uid="{00000000-0005-0000-0000-0000CE460000}"/>
    <cellStyle name="Normal 2 12 3 2 3 4 3" xfId="12223" xr:uid="{00000000-0005-0000-0000-0000CF460000}"/>
    <cellStyle name="Normal 2 12 3 2 3 4 3 2" xfId="34866" xr:uid="{00000000-0005-0000-0000-0000D0460000}"/>
    <cellStyle name="Normal 2 12 3 2 3 4 4" xfId="27425" xr:uid="{00000000-0005-0000-0000-0000D1460000}"/>
    <cellStyle name="Normal 2 12 3 2 3 5" xfId="15945" xr:uid="{00000000-0005-0000-0000-0000D2460000}"/>
    <cellStyle name="Normal 2 12 3 2 3 5 2" xfId="38588" xr:uid="{00000000-0005-0000-0000-0000D3460000}"/>
    <cellStyle name="Normal 2 12 3 2 3 6" xfId="8505" xr:uid="{00000000-0005-0000-0000-0000D4460000}"/>
    <cellStyle name="Normal 2 12 3 2 3 6 2" xfId="31148" xr:uid="{00000000-0005-0000-0000-0000D5460000}"/>
    <cellStyle name="Normal 2 12 3 2 3 7" xfId="23707" xr:uid="{00000000-0005-0000-0000-0000D6460000}"/>
    <cellStyle name="Normal 2 12 3 2 4" xfId="1518" xr:uid="{00000000-0005-0000-0000-0000D7460000}"/>
    <cellStyle name="Normal 2 12 3 2 4 2" xfId="3368" xr:uid="{00000000-0005-0000-0000-0000D8460000}"/>
    <cellStyle name="Normal 2 12 3 2 4 2 2" xfId="7089" xr:uid="{00000000-0005-0000-0000-0000D9460000}"/>
    <cellStyle name="Normal 2 12 3 2 4 2 2 2" xfId="21973" xr:uid="{00000000-0005-0000-0000-0000DA460000}"/>
    <cellStyle name="Normal 2 12 3 2 4 2 2 2 2" xfId="44616" xr:uid="{00000000-0005-0000-0000-0000DB460000}"/>
    <cellStyle name="Normal 2 12 3 2 4 2 2 3" xfId="14533" xr:uid="{00000000-0005-0000-0000-0000DC460000}"/>
    <cellStyle name="Normal 2 12 3 2 4 2 2 3 2" xfId="37176" xr:uid="{00000000-0005-0000-0000-0000DD460000}"/>
    <cellStyle name="Normal 2 12 3 2 4 2 2 4" xfId="29735" xr:uid="{00000000-0005-0000-0000-0000DE460000}"/>
    <cellStyle name="Normal 2 12 3 2 4 2 3" xfId="18255" xr:uid="{00000000-0005-0000-0000-0000DF460000}"/>
    <cellStyle name="Normal 2 12 3 2 4 2 3 2" xfId="40898" xr:uid="{00000000-0005-0000-0000-0000E0460000}"/>
    <cellStyle name="Normal 2 12 3 2 4 2 4" xfId="10815" xr:uid="{00000000-0005-0000-0000-0000E1460000}"/>
    <cellStyle name="Normal 2 12 3 2 4 2 4 2" xfId="33458" xr:uid="{00000000-0005-0000-0000-0000E2460000}"/>
    <cellStyle name="Normal 2 12 3 2 4 2 5" xfId="26017" xr:uid="{00000000-0005-0000-0000-0000E3460000}"/>
    <cellStyle name="Normal 2 12 3 2 4 3" xfId="5242" xr:uid="{00000000-0005-0000-0000-0000E4460000}"/>
    <cellStyle name="Normal 2 12 3 2 4 3 2" xfId="20126" xr:uid="{00000000-0005-0000-0000-0000E5460000}"/>
    <cellStyle name="Normal 2 12 3 2 4 3 2 2" xfId="42769" xr:uid="{00000000-0005-0000-0000-0000E6460000}"/>
    <cellStyle name="Normal 2 12 3 2 4 3 3" xfId="12686" xr:uid="{00000000-0005-0000-0000-0000E7460000}"/>
    <cellStyle name="Normal 2 12 3 2 4 3 3 2" xfId="35329" xr:uid="{00000000-0005-0000-0000-0000E8460000}"/>
    <cellStyle name="Normal 2 12 3 2 4 3 4" xfId="27888" xr:uid="{00000000-0005-0000-0000-0000E9460000}"/>
    <cellStyle name="Normal 2 12 3 2 4 4" xfId="16408" xr:uid="{00000000-0005-0000-0000-0000EA460000}"/>
    <cellStyle name="Normal 2 12 3 2 4 4 2" xfId="39051" xr:uid="{00000000-0005-0000-0000-0000EB460000}"/>
    <cellStyle name="Normal 2 12 3 2 4 5" xfId="8968" xr:uid="{00000000-0005-0000-0000-0000EC460000}"/>
    <cellStyle name="Normal 2 12 3 2 4 5 2" xfId="31611" xr:uid="{00000000-0005-0000-0000-0000ED460000}"/>
    <cellStyle name="Normal 2 12 3 2 4 6" xfId="24170" xr:uid="{00000000-0005-0000-0000-0000EE460000}"/>
    <cellStyle name="Normal 2 12 3 2 5" xfId="2443" xr:uid="{00000000-0005-0000-0000-0000EF460000}"/>
    <cellStyle name="Normal 2 12 3 2 5 2" xfId="6164" xr:uid="{00000000-0005-0000-0000-0000F0460000}"/>
    <cellStyle name="Normal 2 12 3 2 5 2 2" xfId="21048" xr:uid="{00000000-0005-0000-0000-0000F1460000}"/>
    <cellStyle name="Normal 2 12 3 2 5 2 2 2" xfId="43691" xr:uid="{00000000-0005-0000-0000-0000F2460000}"/>
    <cellStyle name="Normal 2 12 3 2 5 2 3" xfId="13608" xr:uid="{00000000-0005-0000-0000-0000F3460000}"/>
    <cellStyle name="Normal 2 12 3 2 5 2 3 2" xfId="36251" xr:uid="{00000000-0005-0000-0000-0000F4460000}"/>
    <cellStyle name="Normal 2 12 3 2 5 2 4" xfId="28810" xr:uid="{00000000-0005-0000-0000-0000F5460000}"/>
    <cellStyle name="Normal 2 12 3 2 5 3" xfId="17330" xr:uid="{00000000-0005-0000-0000-0000F6460000}"/>
    <cellStyle name="Normal 2 12 3 2 5 3 2" xfId="39973" xr:uid="{00000000-0005-0000-0000-0000F7460000}"/>
    <cellStyle name="Normal 2 12 3 2 5 4" xfId="9890" xr:uid="{00000000-0005-0000-0000-0000F8460000}"/>
    <cellStyle name="Normal 2 12 3 2 5 4 2" xfId="32533" xr:uid="{00000000-0005-0000-0000-0000F9460000}"/>
    <cellStyle name="Normal 2 12 3 2 5 5" xfId="25092" xr:uid="{00000000-0005-0000-0000-0000FA460000}"/>
    <cellStyle name="Normal 2 12 3 2 6" xfId="4317" xr:uid="{00000000-0005-0000-0000-0000FB460000}"/>
    <cellStyle name="Normal 2 12 3 2 6 2" xfId="19201" xr:uid="{00000000-0005-0000-0000-0000FC460000}"/>
    <cellStyle name="Normal 2 12 3 2 6 2 2" xfId="41844" xr:uid="{00000000-0005-0000-0000-0000FD460000}"/>
    <cellStyle name="Normal 2 12 3 2 6 3" xfId="11761" xr:uid="{00000000-0005-0000-0000-0000FE460000}"/>
    <cellStyle name="Normal 2 12 3 2 6 3 2" xfId="34404" xr:uid="{00000000-0005-0000-0000-0000FF460000}"/>
    <cellStyle name="Normal 2 12 3 2 6 4" xfId="26963" xr:uid="{00000000-0005-0000-0000-000000470000}"/>
    <cellStyle name="Normal 2 12 3 2 7" xfId="15483" xr:uid="{00000000-0005-0000-0000-000001470000}"/>
    <cellStyle name="Normal 2 12 3 2 7 2" xfId="38126" xr:uid="{00000000-0005-0000-0000-000002470000}"/>
    <cellStyle name="Normal 2 12 3 2 8" xfId="8043" xr:uid="{00000000-0005-0000-0000-000003470000}"/>
    <cellStyle name="Normal 2 12 3 2 8 2" xfId="30686" xr:uid="{00000000-0005-0000-0000-000004470000}"/>
    <cellStyle name="Normal 2 12 3 2 9" xfId="23246" xr:uid="{00000000-0005-0000-0000-000005470000}"/>
    <cellStyle name="Normal 2 12 3 3" xfId="693" xr:uid="{00000000-0005-0000-0000-000006470000}"/>
    <cellStyle name="Normal 2 12 3 3 2" xfId="1158" xr:uid="{00000000-0005-0000-0000-000007470000}"/>
    <cellStyle name="Normal 2 12 3 3 2 2" xfId="2086" xr:uid="{00000000-0005-0000-0000-000008470000}"/>
    <cellStyle name="Normal 2 12 3 3 2 2 2" xfId="3936" xr:uid="{00000000-0005-0000-0000-000009470000}"/>
    <cellStyle name="Normal 2 12 3 3 2 2 2 2" xfId="7657" xr:uid="{00000000-0005-0000-0000-00000A470000}"/>
    <cellStyle name="Normal 2 12 3 3 2 2 2 2 2" xfId="22541" xr:uid="{00000000-0005-0000-0000-00000B470000}"/>
    <cellStyle name="Normal 2 12 3 3 2 2 2 2 2 2" xfId="45184" xr:uid="{00000000-0005-0000-0000-00000C470000}"/>
    <cellStyle name="Normal 2 12 3 3 2 2 2 2 3" xfId="15101" xr:uid="{00000000-0005-0000-0000-00000D470000}"/>
    <cellStyle name="Normal 2 12 3 3 2 2 2 2 3 2" xfId="37744" xr:uid="{00000000-0005-0000-0000-00000E470000}"/>
    <cellStyle name="Normal 2 12 3 3 2 2 2 2 4" xfId="30303" xr:uid="{00000000-0005-0000-0000-00000F470000}"/>
    <cellStyle name="Normal 2 12 3 3 2 2 2 3" xfId="18823" xr:uid="{00000000-0005-0000-0000-000010470000}"/>
    <cellStyle name="Normal 2 12 3 3 2 2 2 3 2" xfId="41466" xr:uid="{00000000-0005-0000-0000-000011470000}"/>
    <cellStyle name="Normal 2 12 3 3 2 2 2 4" xfId="11383" xr:uid="{00000000-0005-0000-0000-000012470000}"/>
    <cellStyle name="Normal 2 12 3 3 2 2 2 4 2" xfId="34026" xr:uid="{00000000-0005-0000-0000-000013470000}"/>
    <cellStyle name="Normal 2 12 3 3 2 2 2 5" xfId="26585" xr:uid="{00000000-0005-0000-0000-000014470000}"/>
    <cellStyle name="Normal 2 12 3 3 2 2 3" xfId="5810" xr:uid="{00000000-0005-0000-0000-000015470000}"/>
    <cellStyle name="Normal 2 12 3 3 2 2 3 2" xfId="20694" xr:uid="{00000000-0005-0000-0000-000016470000}"/>
    <cellStyle name="Normal 2 12 3 3 2 2 3 2 2" xfId="43337" xr:uid="{00000000-0005-0000-0000-000017470000}"/>
    <cellStyle name="Normal 2 12 3 3 2 2 3 3" xfId="13254" xr:uid="{00000000-0005-0000-0000-000018470000}"/>
    <cellStyle name="Normal 2 12 3 3 2 2 3 3 2" xfId="35897" xr:uid="{00000000-0005-0000-0000-000019470000}"/>
    <cellStyle name="Normal 2 12 3 3 2 2 3 4" xfId="28456" xr:uid="{00000000-0005-0000-0000-00001A470000}"/>
    <cellStyle name="Normal 2 12 3 3 2 2 4" xfId="16976" xr:uid="{00000000-0005-0000-0000-00001B470000}"/>
    <cellStyle name="Normal 2 12 3 3 2 2 4 2" xfId="39619" xr:uid="{00000000-0005-0000-0000-00001C470000}"/>
    <cellStyle name="Normal 2 12 3 3 2 2 5" xfId="9536" xr:uid="{00000000-0005-0000-0000-00001D470000}"/>
    <cellStyle name="Normal 2 12 3 3 2 2 5 2" xfId="32179" xr:uid="{00000000-0005-0000-0000-00001E470000}"/>
    <cellStyle name="Normal 2 12 3 3 2 2 6" xfId="24738" xr:uid="{00000000-0005-0000-0000-00001F470000}"/>
    <cellStyle name="Normal 2 12 3 3 2 3" xfId="3011" xr:uid="{00000000-0005-0000-0000-000020470000}"/>
    <cellStyle name="Normal 2 12 3 3 2 3 2" xfId="6732" xr:uid="{00000000-0005-0000-0000-000021470000}"/>
    <cellStyle name="Normal 2 12 3 3 2 3 2 2" xfId="21616" xr:uid="{00000000-0005-0000-0000-000022470000}"/>
    <cellStyle name="Normal 2 12 3 3 2 3 2 2 2" xfId="44259" xr:uid="{00000000-0005-0000-0000-000023470000}"/>
    <cellStyle name="Normal 2 12 3 3 2 3 2 3" xfId="14176" xr:uid="{00000000-0005-0000-0000-000024470000}"/>
    <cellStyle name="Normal 2 12 3 3 2 3 2 3 2" xfId="36819" xr:uid="{00000000-0005-0000-0000-000025470000}"/>
    <cellStyle name="Normal 2 12 3 3 2 3 2 4" xfId="29378" xr:uid="{00000000-0005-0000-0000-000026470000}"/>
    <cellStyle name="Normal 2 12 3 3 2 3 3" xfId="17898" xr:uid="{00000000-0005-0000-0000-000027470000}"/>
    <cellStyle name="Normal 2 12 3 3 2 3 3 2" xfId="40541" xr:uid="{00000000-0005-0000-0000-000028470000}"/>
    <cellStyle name="Normal 2 12 3 3 2 3 4" xfId="10458" xr:uid="{00000000-0005-0000-0000-000029470000}"/>
    <cellStyle name="Normal 2 12 3 3 2 3 4 2" xfId="33101" xr:uid="{00000000-0005-0000-0000-00002A470000}"/>
    <cellStyle name="Normal 2 12 3 3 2 3 5" xfId="25660" xr:uid="{00000000-0005-0000-0000-00002B470000}"/>
    <cellStyle name="Normal 2 12 3 3 2 4" xfId="4885" xr:uid="{00000000-0005-0000-0000-00002C470000}"/>
    <cellStyle name="Normal 2 12 3 3 2 4 2" xfId="19769" xr:uid="{00000000-0005-0000-0000-00002D470000}"/>
    <cellStyle name="Normal 2 12 3 3 2 4 2 2" xfId="42412" xr:uid="{00000000-0005-0000-0000-00002E470000}"/>
    <cellStyle name="Normal 2 12 3 3 2 4 3" xfId="12329" xr:uid="{00000000-0005-0000-0000-00002F470000}"/>
    <cellStyle name="Normal 2 12 3 3 2 4 3 2" xfId="34972" xr:uid="{00000000-0005-0000-0000-000030470000}"/>
    <cellStyle name="Normal 2 12 3 3 2 4 4" xfId="27531" xr:uid="{00000000-0005-0000-0000-000031470000}"/>
    <cellStyle name="Normal 2 12 3 3 2 5" xfId="16051" xr:uid="{00000000-0005-0000-0000-000032470000}"/>
    <cellStyle name="Normal 2 12 3 3 2 5 2" xfId="38694" xr:uid="{00000000-0005-0000-0000-000033470000}"/>
    <cellStyle name="Normal 2 12 3 3 2 6" xfId="8611" xr:uid="{00000000-0005-0000-0000-000034470000}"/>
    <cellStyle name="Normal 2 12 3 3 2 6 2" xfId="31254" xr:uid="{00000000-0005-0000-0000-000035470000}"/>
    <cellStyle name="Normal 2 12 3 3 2 7" xfId="23813" xr:uid="{00000000-0005-0000-0000-000036470000}"/>
    <cellStyle name="Normal 2 12 3 3 3" xfId="1624" xr:uid="{00000000-0005-0000-0000-000037470000}"/>
    <cellStyle name="Normal 2 12 3 3 3 2" xfId="3474" xr:uid="{00000000-0005-0000-0000-000038470000}"/>
    <cellStyle name="Normal 2 12 3 3 3 2 2" xfId="7195" xr:uid="{00000000-0005-0000-0000-000039470000}"/>
    <cellStyle name="Normal 2 12 3 3 3 2 2 2" xfId="22079" xr:uid="{00000000-0005-0000-0000-00003A470000}"/>
    <cellStyle name="Normal 2 12 3 3 3 2 2 2 2" xfId="44722" xr:uid="{00000000-0005-0000-0000-00003B470000}"/>
    <cellStyle name="Normal 2 12 3 3 3 2 2 3" xfId="14639" xr:uid="{00000000-0005-0000-0000-00003C470000}"/>
    <cellStyle name="Normal 2 12 3 3 3 2 2 3 2" xfId="37282" xr:uid="{00000000-0005-0000-0000-00003D470000}"/>
    <cellStyle name="Normal 2 12 3 3 3 2 2 4" xfId="29841" xr:uid="{00000000-0005-0000-0000-00003E470000}"/>
    <cellStyle name="Normal 2 12 3 3 3 2 3" xfId="18361" xr:uid="{00000000-0005-0000-0000-00003F470000}"/>
    <cellStyle name="Normal 2 12 3 3 3 2 3 2" xfId="41004" xr:uid="{00000000-0005-0000-0000-000040470000}"/>
    <cellStyle name="Normal 2 12 3 3 3 2 4" xfId="10921" xr:uid="{00000000-0005-0000-0000-000041470000}"/>
    <cellStyle name="Normal 2 12 3 3 3 2 4 2" xfId="33564" xr:uid="{00000000-0005-0000-0000-000042470000}"/>
    <cellStyle name="Normal 2 12 3 3 3 2 5" xfId="26123" xr:uid="{00000000-0005-0000-0000-000043470000}"/>
    <cellStyle name="Normal 2 12 3 3 3 3" xfId="5348" xr:uid="{00000000-0005-0000-0000-000044470000}"/>
    <cellStyle name="Normal 2 12 3 3 3 3 2" xfId="20232" xr:uid="{00000000-0005-0000-0000-000045470000}"/>
    <cellStyle name="Normal 2 12 3 3 3 3 2 2" xfId="42875" xr:uid="{00000000-0005-0000-0000-000046470000}"/>
    <cellStyle name="Normal 2 12 3 3 3 3 3" xfId="12792" xr:uid="{00000000-0005-0000-0000-000047470000}"/>
    <cellStyle name="Normal 2 12 3 3 3 3 3 2" xfId="35435" xr:uid="{00000000-0005-0000-0000-000048470000}"/>
    <cellStyle name="Normal 2 12 3 3 3 3 4" xfId="27994" xr:uid="{00000000-0005-0000-0000-000049470000}"/>
    <cellStyle name="Normal 2 12 3 3 3 4" xfId="16514" xr:uid="{00000000-0005-0000-0000-00004A470000}"/>
    <cellStyle name="Normal 2 12 3 3 3 4 2" xfId="39157" xr:uid="{00000000-0005-0000-0000-00004B470000}"/>
    <cellStyle name="Normal 2 12 3 3 3 5" xfId="9074" xr:uid="{00000000-0005-0000-0000-00004C470000}"/>
    <cellStyle name="Normal 2 12 3 3 3 5 2" xfId="31717" xr:uid="{00000000-0005-0000-0000-00004D470000}"/>
    <cellStyle name="Normal 2 12 3 3 3 6" xfId="24276" xr:uid="{00000000-0005-0000-0000-00004E470000}"/>
    <cellStyle name="Normal 2 12 3 3 4" xfId="2549" xr:uid="{00000000-0005-0000-0000-00004F470000}"/>
    <cellStyle name="Normal 2 12 3 3 4 2" xfId="6270" xr:uid="{00000000-0005-0000-0000-000050470000}"/>
    <cellStyle name="Normal 2 12 3 3 4 2 2" xfId="21154" xr:uid="{00000000-0005-0000-0000-000051470000}"/>
    <cellStyle name="Normal 2 12 3 3 4 2 2 2" xfId="43797" xr:uid="{00000000-0005-0000-0000-000052470000}"/>
    <cellStyle name="Normal 2 12 3 3 4 2 3" xfId="13714" xr:uid="{00000000-0005-0000-0000-000053470000}"/>
    <cellStyle name="Normal 2 12 3 3 4 2 3 2" xfId="36357" xr:uid="{00000000-0005-0000-0000-000054470000}"/>
    <cellStyle name="Normal 2 12 3 3 4 2 4" xfId="28916" xr:uid="{00000000-0005-0000-0000-000055470000}"/>
    <cellStyle name="Normal 2 12 3 3 4 3" xfId="17436" xr:uid="{00000000-0005-0000-0000-000056470000}"/>
    <cellStyle name="Normal 2 12 3 3 4 3 2" xfId="40079" xr:uid="{00000000-0005-0000-0000-000057470000}"/>
    <cellStyle name="Normal 2 12 3 3 4 4" xfId="9996" xr:uid="{00000000-0005-0000-0000-000058470000}"/>
    <cellStyle name="Normal 2 12 3 3 4 4 2" xfId="32639" xr:uid="{00000000-0005-0000-0000-000059470000}"/>
    <cellStyle name="Normal 2 12 3 3 4 5" xfId="25198" xr:uid="{00000000-0005-0000-0000-00005A470000}"/>
    <cellStyle name="Normal 2 12 3 3 5" xfId="4423" xr:uid="{00000000-0005-0000-0000-00005B470000}"/>
    <cellStyle name="Normal 2 12 3 3 5 2" xfId="19307" xr:uid="{00000000-0005-0000-0000-00005C470000}"/>
    <cellStyle name="Normal 2 12 3 3 5 2 2" xfId="41950" xr:uid="{00000000-0005-0000-0000-00005D470000}"/>
    <cellStyle name="Normal 2 12 3 3 5 3" xfId="11867" xr:uid="{00000000-0005-0000-0000-00005E470000}"/>
    <cellStyle name="Normal 2 12 3 3 5 3 2" xfId="34510" xr:uid="{00000000-0005-0000-0000-00005F470000}"/>
    <cellStyle name="Normal 2 12 3 3 5 4" xfId="27069" xr:uid="{00000000-0005-0000-0000-000060470000}"/>
    <cellStyle name="Normal 2 12 3 3 6" xfId="15589" xr:uid="{00000000-0005-0000-0000-000061470000}"/>
    <cellStyle name="Normal 2 12 3 3 6 2" xfId="38232" xr:uid="{00000000-0005-0000-0000-000062470000}"/>
    <cellStyle name="Normal 2 12 3 3 7" xfId="8149" xr:uid="{00000000-0005-0000-0000-000063470000}"/>
    <cellStyle name="Normal 2 12 3 3 7 2" xfId="30792" xr:uid="{00000000-0005-0000-0000-000064470000}"/>
    <cellStyle name="Normal 2 12 3 3 8" xfId="23351" xr:uid="{00000000-0005-0000-0000-000065470000}"/>
    <cellStyle name="Normal 2 12 3 4" xfId="947" xr:uid="{00000000-0005-0000-0000-000066470000}"/>
    <cellStyle name="Normal 2 12 3 4 2" xfId="1875" xr:uid="{00000000-0005-0000-0000-000067470000}"/>
    <cellStyle name="Normal 2 12 3 4 2 2" xfId="3725" xr:uid="{00000000-0005-0000-0000-000068470000}"/>
    <cellStyle name="Normal 2 12 3 4 2 2 2" xfId="7446" xr:uid="{00000000-0005-0000-0000-000069470000}"/>
    <cellStyle name="Normal 2 12 3 4 2 2 2 2" xfId="22330" xr:uid="{00000000-0005-0000-0000-00006A470000}"/>
    <cellStyle name="Normal 2 12 3 4 2 2 2 2 2" xfId="44973" xr:uid="{00000000-0005-0000-0000-00006B470000}"/>
    <cellStyle name="Normal 2 12 3 4 2 2 2 3" xfId="14890" xr:uid="{00000000-0005-0000-0000-00006C470000}"/>
    <cellStyle name="Normal 2 12 3 4 2 2 2 3 2" xfId="37533" xr:uid="{00000000-0005-0000-0000-00006D470000}"/>
    <cellStyle name="Normal 2 12 3 4 2 2 2 4" xfId="30092" xr:uid="{00000000-0005-0000-0000-00006E470000}"/>
    <cellStyle name="Normal 2 12 3 4 2 2 3" xfId="18612" xr:uid="{00000000-0005-0000-0000-00006F470000}"/>
    <cellStyle name="Normal 2 12 3 4 2 2 3 2" xfId="41255" xr:uid="{00000000-0005-0000-0000-000070470000}"/>
    <cellStyle name="Normal 2 12 3 4 2 2 4" xfId="11172" xr:uid="{00000000-0005-0000-0000-000071470000}"/>
    <cellStyle name="Normal 2 12 3 4 2 2 4 2" xfId="33815" xr:uid="{00000000-0005-0000-0000-000072470000}"/>
    <cellStyle name="Normal 2 12 3 4 2 2 5" xfId="26374" xr:uid="{00000000-0005-0000-0000-000073470000}"/>
    <cellStyle name="Normal 2 12 3 4 2 3" xfId="5599" xr:uid="{00000000-0005-0000-0000-000074470000}"/>
    <cellStyle name="Normal 2 12 3 4 2 3 2" xfId="20483" xr:uid="{00000000-0005-0000-0000-000075470000}"/>
    <cellStyle name="Normal 2 12 3 4 2 3 2 2" xfId="43126" xr:uid="{00000000-0005-0000-0000-000076470000}"/>
    <cellStyle name="Normal 2 12 3 4 2 3 3" xfId="13043" xr:uid="{00000000-0005-0000-0000-000077470000}"/>
    <cellStyle name="Normal 2 12 3 4 2 3 3 2" xfId="35686" xr:uid="{00000000-0005-0000-0000-000078470000}"/>
    <cellStyle name="Normal 2 12 3 4 2 3 4" xfId="28245" xr:uid="{00000000-0005-0000-0000-000079470000}"/>
    <cellStyle name="Normal 2 12 3 4 2 4" xfId="16765" xr:uid="{00000000-0005-0000-0000-00007A470000}"/>
    <cellStyle name="Normal 2 12 3 4 2 4 2" xfId="39408" xr:uid="{00000000-0005-0000-0000-00007B470000}"/>
    <cellStyle name="Normal 2 12 3 4 2 5" xfId="9325" xr:uid="{00000000-0005-0000-0000-00007C470000}"/>
    <cellStyle name="Normal 2 12 3 4 2 5 2" xfId="31968" xr:uid="{00000000-0005-0000-0000-00007D470000}"/>
    <cellStyle name="Normal 2 12 3 4 2 6" xfId="24527" xr:uid="{00000000-0005-0000-0000-00007E470000}"/>
    <cellStyle name="Normal 2 12 3 4 3" xfId="2800" xr:uid="{00000000-0005-0000-0000-00007F470000}"/>
    <cellStyle name="Normal 2 12 3 4 3 2" xfId="6521" xr:uid="{00000000-0005-0000-0000-000080470000}"/>
    <cellStyle name="Normal 2 12 3 4 3 2 2" xfId="21405" xr:uid="{00000000-0005-0000-0000-000081470000}"/>
    <cellStyle name="Normal 2 12 3 4 3 2 2 2" xfId="44048" xr:uid="{00000000-0005-0000-0000-000082470000}"/>
    <cellStyle name="Normal 2 12 3 4 3 2 3" xfId="13965" xr:uid="{00000000-0005-0000-0000-000083470000}"/>
    <cellStyle name="Normal 2 12 3 4 3 2 3 2" xfId="36608" xr:uid="{00000000-0005-0000-0000-000084470000}"/>
    <cellStyle name="Normal 2 12 3 4 3 2 4" xfId="29167" xr:uid="{00000000-0005-0000-0000-000085470000}"/>
    <cellStyle name="Normal 2 12 3 4 3 3" xfId="17687" xr:uid="{00000000-0005-0000-0000-000086470000}"/>
    <cellStyle name="Normal 2 12 3 4 3 3 2" xfId="40330" xr:uid="{00000000-0005-0000-0000-000087470000}"/>
    <cellStyle name="Normal 2 12 3 4 3 4" xfId="10247" xr:uid="{00000000-0005-0000-0000-000088470000}"/>
    <cellStyle name="Normal 2 12 3 4 3 4 2" xfId="32890" xr:uid="{00000000-0005-0000-0000-000089470000}"/>
    <cellStyle name="Normal 2 12 3 4 3 5" xfId="25449" xr:uid="{00000000-0005-0000-0000-00008A470000}"/>
    <cellStyle name="Normal 2 12 3 4 4" xfId="4674" xr:uid="{00000000-0005-0000-0000-00008B470000}"/>
    <cellStyle name="Normal 2 12 3 4 4 2" xfId="19558" xr:uid="{00000000-0005-0000-0000-00008C470000}"/>
    <cellStyle name="Normal 2 12 3 4 4 2 2" xfId="42201" xr:uid="{00000000-0005-0000-0000-00008D470000}"/>
    <cellStyle name="Normal 2 12 3 4 4 3" xfId="12118" xr:uid="{00000000-0005-0000-0000-00008E470000}"/>
    <cellStyle name="Normal 2 12 3 4 4 3 2" xfId="34761" xr:uid="{00000000-0005-0000-0000-00008F470000}"/>
    <cellStyle name="Normal 2 12 3 4 4 4" xfId="27320" xr:uid="{00000000-0005-0000-0000-000090470000}"/>
    <cellStyle name="Normal 2 12 3 4 5" xfId="15840" xr:uid="{00000000-0005-0000-0000-000091470000}"/>
    <cellStyle name="Normal 2 12 3 4 5 2" xfId="38483" xr:uid="{00000000-0005-0000-0000-000092470000}"/>
    <cellStyle name="Normal 2 12 3 4 6" xfId="8400" xr:uid="{00000000-0005-0000-0000-000093470000}"/>
    <cellStyle name="Normal 2 12 3 4 6 2" xfId="31043" xr:uid="{00000000-0005-0000-0000-000094470000}"/>
    <cellStyle name="Normal 2 12 3 4 7" xfId="23602" xr:uid="{00000000-0005-0000-0000-000095470000}"/>
    <cellStyle name="Normal 2 12 3 5" xfId="1413" xr:uid="{00000000-0005-0000-0000-000096470000}"/>
    <cellStyle name="Normal 2 12 3 5 2" xfId="3263" xr:uid="{00000000-0005-0000-0000-000097470000}"/>
    <cellStyle name="Normal 2 12 3 5 2 2" xfId="6984" xr:uid="{00000000-0005-0000-0000-000098470000}"/>
    <cellStyle name="Normal 2 12 3 5 2 2 2" xfId="21868" xr:uid="{00000000-0005-0000-0000-000099470000}"/>
    <cellStyle name="Normal 2 12 3 5 2 2 2 2" xfId="44511" xr:uid="{00000000-0005-0000-0000-00009A470000}"/>
    <cellStyle name="Normal 2 12 3 5 2 2 3" xfId="14428" xr:uid="{00000000-0005-0000-0000-00009B470000}"/>
    <cellStyle name="Normal 2 12 3 5 2 2 3 2" xfId="37071" xr:uid="{00000000-0005-0000-0000-00009C470000}"/>
    <cellStyle name="Normal 2 12 3 5 2 2 4" xfId="29630" xr:uid="{00000000-0005-0000-0000-00009D470000}"/>
    <cellStyle name="Normal 2 12 3 5 2 3" xfId="18150" xr:uid="{00000000-0005-0000-0000-00009E470000}"/>
    <cellStyle name="Normal 2 12 3 5 2 3 2" xfId="40793" xr:uid="{00000000-0005-0000-0000-00009F470000}"/>
    <cellStyle name="Normal 2 12 3 5 2 4" xfId="10710" xr:uid="{00000000-0005-0000-0000-0000A0470000}"/>
    <cellStyle name="Normal 2 12 3 5 2 4 2" xfId="33353" xr:uid="{00000000-0005-0000-0000-0000A1470000}"/>
    <cellStyle name="Normal 2 12 3 5 2 5" xfId="25912" xr:uid="{00000000-0005-0000-0000-0000A2470000}"/>
    <cellStyle name="Normal 2 12 3 5 3" xfId="5137" xr:uid="{00000000-0005-0000-0000-0000A3470000}"/>
    <cellStyle name="Normal 2 12 3 5 3 2" xfId="20021" xr:uid="{00000000-0005-0000-0000-0000A4470000}"/>
    <cellStyle name="Normal 2 12 3 5 3 2 2" xfId="42664" xr:uid="{00000000-0005-0000-0000-0000A5470000}"/>
    <cellStyle name="Normal 2 12 3 5 3 3" xfId="12581" xr:uid="{00000000-0005-0000-0000-0000A6470000}"/>
    <cellStyle name="Normal 2 12 3 5 3 3 2" xfId="35224" xr:uid="{00000000-0005-0000-0000-0000A7470000}"/>
    <cellStyle name="Normal 2 12 3 5 3 4" xfId="27783" xr:uid="{00000000-0005-0000-0000-0000A8470000}"/>
    <cellStyle name="Normal 2 12 3 5 4" xfId="16303" xr:uid="{00000000-0005-0000-0000-0000A9470000}"/>
    <cellStyle name="Normal 2 12 3 5 4 2" xfId="38946" xr:uid="{00000000-0005-0000-0000-0000AA470000}"/>
    <cellStyle name="Normal 2 12 3 5 5" xfId="8863" xr:uid="{00000000-0005-0000-0000-0000AB470000}"/>
    <cellStyle name="Normal 2 12 3 5 5 2" xfId="31506" xr:uid="{00000000-0005-0000-0000-0000AC470000}"/>
    <cellStyle name="Normal 2 12 3 5 6" xfId="24065" xr:uid="{00000000-0005-0000-0000-0000AD470000}"/>
    <cellStyle name="Normal 2 12 3 6" xfId="2338" xr:uid="{00000000-0005-0000-0000-0000AE470000}"/>
    <cellStyle name="Normal 2 12 3 6 2" xfId="6059" xr:uid="{00000000-0005-0000-0000-0000AF470000}"/>
    <cellStyle name="Normal 2 12 3 6 2 2" xfId="20943" xr:uid="{00000000-0005-0000-0000-0000B0470000}"/>
    <cellStyle name="Normal 2 12 3 6 2 2 2" xfId="43586" xr:uid="{00000000-0005-0000-0000-0000B1470000}"/>
    <cellStyle name="Normal 2 12 3 6 2 3" xfId="13503" xr:uid="{00000000-0005-0000-0000-0000B2470000}"/>
    <cellStyle name="Normal 2 12 3 6 2 3 2" xfId="36146" xr:uid="{00000000-0005-0000-0000-0000B3470000}"/>
    <cellStyle name="Normal 2 12 3 6 2 4" xfId="28705" xr:uid="{00000000-0005-0000-0000-0000B4470000}"/>
    <cellStyle name="Normal 2 12 3 6 3" xfId="17225" xr:uid="{00000000-0005-0000-0000-0000B5470000}"/>
    <cellStyle name="Normal 2 12 3 6 3 2" xfId="39868" xr:uid="{00000000-0005-0000-0000-0000B6470000}"/>
    <cellStyle name="Normal 2 12 3 6 4" xfId="9785" xr:uid="{00000000-0005-0000-0000-0000B7470000}"/>
    <cellStyle name="Normal 2 12 3 6 4 2" xfId="32428" xr:uid="{00000000-0005-0000-0000-0000B8470000}"/>
    <cellStyle name="Normal 2 12 3 6 5" xfId="24987" xr:uid="{00000000-0005-0000-0000-0000B9470000}"/>
    <cellStyle name="Normal 2 12 3 7" xfId="4212" xr:uid="{00000000-0005-0000-0000-0000BA470000}"/>
    <cellStyle name="Normal 2 12 3 7 2" xfId="19096" xr:uid="{00000000-0005-0000-0000-0000BB470000}"/>
    <cellStyle name="Normal 2 12 3 7 2 2" xfId="41739" xr:uid="{00000000-0005-0000-0000-0000BC470000}"/>
    <cellStyle name="Normal 2 12 3 7 3" xfId="11656" xr:uid="{00000000-0005-0000-0000-0000BD470000}"/>
    <cellStyle name="Normal 2 12 3 7 3 2" xfId="34299" xr:uid="{00000000-0005-0000-0000-0000BE470000}"/>
    <cellStyle name="Normal 2 12 3 7 4" xfId="26858" xr:uid="{00000000-0005-0000-0000-0000BF470000}"/>
    <cellStyle name="Normal 2 12 3 8" xfId="15378" xr:uid="{00000000-0005-0000-0000-0000C0470000}"/>
    <cellStyle name="Normal 2 12 3 8 2" xfId="38021" xr:uid="{00000000-0005-0000-0000-0000C1470000}"/>
    <cellStyle name="Normal 2 12 3 9" xfId="7938" xr:uid="{00000000-0005-0000-0000-0000C2470000}"/>
    <cellStyle name="Normal 2 12 3 9 2" xfId="30581" xr:uid="{00000000-0005-0000-0000-0000C3470000}"/>
    <cellStyle name="Normal 2 12 4" xfId="534" xr:uid="{00000000-0005-0000-0000-0000C4470000}"/>
    <cellStyle name="Normal 2 12 4 2" xfId="746" xr:uid="{00000000-0005-0000-0000-0000C5470000}"/>
    <cellStyle name="Normal 2 12 4 2 2" xfId="1211" xr:uid="{00000000-0005-0000-0000-0000C6470000}"/>
    <cellStyle name="Normal 2 12 4 2 2 2" xfId="2139" xr:uid="{00000000-0005-0000-0000-0000C7470000}"/>
    <cellStyle name="Normal 2 12 4 2 2 2 2" xfId="3989" xr:uid="{00000000-0005-0000-0000-0000C8470000}"/>
    <cellStyle name="Normal 2 12 4 2 2 2 2 2" xfId="7710" xr:uid="{00000000-0005-0000-0000-0000C9470000}"/>
    <cellStyle name="Normal 2 12 4 2 2 2 2 2 2" xfId="22594" xr:uid="{00000000-0005-0000-0000-0000CA470000}"/>
    <cellStyle name="Normal 2 12 4 2 2 2 2 2 2 2" xfId="45237" xr:uid="{00000000-0005-0000-0000-0000CB470000}"/>
    <cellStyle name="Normal 2 12 4 2 2 2 2 2 3" xfId="15154" xr:uid="{00000000-0005-0000-0000-0000CC470000}"/>
    <cellStyle name="Normal 2 12 4 2 2 2 2 2 3 2" xfId="37797" xr:uid="{00000000-0005-0000-0000-0000CD470000}"/>
    <cellStyle name="Normal 2 12 4 2 2 2 2 2 4" xfId="30356" xr:uid="{00000000-0005-0000-0000-0000CE470000}"/>
    <cellStyle name="Normal 2 12 4 2 2 2 2 3" xfId="18876" xr:uid="{00000000-0005-0000-0000-0000CF470000}"/>
    <cellStyle name="Normal 2 12 4 2 2 2 2 3 2" xfId="41519" xr:uid="{00000000-0005-0000-0000-0000D0470000}"/>
    <cellStyle name="Normal 2 12 4 2 2 2 2 4" xfId="11436" xr:uid="{00000000-0005-0000-0000-0000D1470000}"/>
    <cellStyle name="Normal 2 12 4 2 2 2 2 4 2" xfId="34079" xr:uid="{00000000-0005-0000-0000-0000D2470000}"/>
    <cellStyle name="Normal 2 12 4 2 2 2 2 5" xfId="26638" xr:uid="{00000000-0005-0000-0000-0000D3470000}"/>
    <cellStyle name="Normal 2 12 4 2 2 2 3" xfId="5863" xr:uid="{00000000-0005-0000-0000-0000D4470000}"/>
    <cellStyle name="Normal 2 12 4 2 2 2 3 2" xfId="20747" xr:uid="{00000000-0005-0000-0000-0000D5470000}"/>
    <cellStyle name="Normal 2 12 4 2 2 2 3 2 2" xfId="43390" xr:uid="{00000000-0005-0000-0000-0000D6470000}"/>
    <cellStyle name="Normal 2 12 4 2 2 2 3 3" xfId="13307" xr:uid="{00000000-0005-0000-0000-0000D7470000}"/>
    <cellStyle name="Normal 2 12 4 2 2 2 3 3 2" xfId="35950" xr:uid="{00000000-0005-0000-0000-0000D8470000}"/>
    <cellStyle name="Normal 2 12 4 2 2 2 3 4" xfId="28509" xr:uid="{00000000-0005-0000-0000-0000D9470000}"/>
    <cellStyle name="Normal 2 12 4 2 2 2 4" xfId="17029" xr:uid="{00000000-0005-0000-0000-0000DA470000}"/>
    <cellStyle name="Normal 2 12 4 2 2 2 4 2" xfId="39672" xr:uid="{00000000-0005-0000-0000-0000DB470000}"/>
    <cellStyle name="Normal 2 12 4 2 2 2 5" xfId="9589" xr:uid="{00000000-0005-0000-0000-0000DC470000}"/>
    <cellStyle name="Normal 2 12 4 2 2 2 5 2" xfId="32232" xr:uid="{00000000-0005-0000-0000-0000DD470000}"/>
    <cellStyle name="Normal 2 12 4 2 2 2 6" xfId="24791" xr:uid="{00000000-0005-0000-0000-0000DE470000}"/>
    <cellStyle name="Normal 2 12 4 2 2 3" xfId="3064" xr:uid="{00000000-0005-0000-0000-0000DF470000}"/>
    <cellStyle name="Normal 2 12 4 2 2 3 2" xfId="6785" xr:uid="{00000000-0005-0000-0000-0000E0470000}"/>
    <cellStyle name="Normal 2 12 4 2 2 3 2 2" xfId="21669" xr:uid="{00000000-0005-0000-0000-0000E1470000}"/>
    <cellStyle name="Normal 2 12 4 2 2 3 2 2 2" xfId="44312" xr:uid="{00000000-0005-0000-0000-0000E2470000}"/>
    <cellStyle name="Normal 2 12 4 2 2 3 2 3" xfId="14229" xr:uid="{00000000-0005-0000-0000-0000E3470000}"/>
    <cellStyle name="Normal 2 12 4 2 2 3 2 3 2" xfId="36872" xr:uid="{00000000-0005-0000-0000-0000E4470000}"/>
    <cellStyle name="Normal 2 12 4 2 2 3 2 4" xfId="29431" xr:uid="{00000000-0005-0000-0000-0000E5470000}"/>
    <cellStyle name="Normal 2 12 4 2 2 3 3" xfId="17951" xr:uid="{00000000-0005-0000-0000-0000E6470000}"/>
    <cellStyle name="Normal 2 12 4 2 2 3 3 2" xfId="40594" xr:uid="{00000000-0005-0000-0000-0000E7470000}"/>
    <cellStyle name="Normal 2 12 4 2 2 3 4" xfId="10511" xr:uid="{00000000-0005-0000-0000-0000E8470000}"/>
    <cellStyle name="Normal 2 12 4 2 2 3 4 2" xfId="33154" xr:uid="{00000000-0005-0000-0000-0000E9470000}"/>
    <cellStyle name="Normal 2 12 4 2 2 3 5" xfId="25713" xr:uid="{00000000-0005-0000-0000-0000EA470000}"/>
    <cellStyle name="Normal 2 12 4 2 2 4" xfId="4938" xr:uid="{00000000-0005-0000-0000-0000EB470000}"/>
    <cellStyle name="Normal 2 12 4 2 2 4 2" xfId="19822" xr:uid="{00000000-0005-0000-0000-0000EC470000}"/>
    <cellStyle name="Normal 2 12 4 2 2 4 2 2" xfId="42465" xr:uid="{00000000-0005-0000-0000-0000ED470000}"/>
    <cellStyle name="Normal 2 12 4 2 2 4 3" xfId="12382" xr:uid="{00000000-0005-0000-0000-0000EE470000}"/>
    <cellStyle name="Normal 2 12 4 2 2 4 3 2" xfId="35025" xr:uid="{00000000-0005-0000-0000-0000EF470000}"/>
    <cellStyle name="Normal 2 12 4 2 2 4 4" xfId="27584" xr:uid="{00000000-0005-0000-0000-0000F0470000}"/>
    <cellStyle name="Normal 2 12 4 2 2 5" xfId="16104" xr:uid="{00000000-0005-0000-0000-0000F1470000}"/>
    <cellStyle name="Normal 2 12 4 2 2 5 2" xfId="38747" xr:uid="{00000000-0005-0000-0000-0000F2470000}"/>
    <cellStyle name="Normal 2 12 4 2 2 6" xfId="8664" xr:uid="{00000000-0005-0000-0000-0000F3470000}"/>
    <cellStyle name="Normal 2 12 4 2 2 6 2" xfId="31307" xr:uid="{00000000-0005-0000-0000-0000F4470000}"/>
    <cellStyle name="Normal 2 12 4 2 2 7" xfId="23866" xr:uid="{00000000-0005-0000-0000-0000F5470000}"/>
    <cellStyle name="Normal 2 12 4 2 3" xfId="1677" xr:uid="{00000000-0005-0000-0000-0000F6470000}"/>
    <cellStyle name="Normal 2 12 4 2 3 2" xfId="3527" xr:uid="{00000000-0005-0000-0000-0000F7470000}"/>
    <cellStyle name="Normal 2 12 4 2 3 2 2" xfId="7248" xr:uid="{00000000-0005-0000-0000-0000F8470000}"/>
    <cellStyle name="Normal 2 12 4 2 3 2 2 2" xfId="22132" xr:uid="{00000000-0005-0000-0000-0000F9470000}"/>
    <cellStyle name="Normal 2 12 4 2 3 2 2 2 2" xfId="44775" xr:uid="{00000000-0005-0000-0000-0000FA470000}"/>
    <cellStyle name="Normal 2 12 4 2 3 2 2 3" xfId="14692" xr:uid="{00000000-0005-0000-0000-0000FB470000}"/>
    <cellStyle name="Normal 2 12 4 2 3 2 2 3 2" xfId="37335" xr:uid="{00000000-0005-0000-0000-0000FC470000}"/>
    <cellStyle name="Normal 2 12 4 2 3 2 2 4" xfId="29894" xr:uid="{00000000-0005-0000-0000-0000FD470000}"/>
    <cellStyle name="Normal 2 12 4 2 3 2 3" xfId="18414" xr:uid="{00000000-0005-0000-0000-0000FE470000}"/>
    <cellStyle name="Normal 2 12 4 2 3 2 3 2" xfId="41057" xr:uid="{00000000-0005-0000-0000-0000FF470000}"/>
    <cellStyle name="Normal 2 12 4 2 3 2 4" xfId="10974" xr:uid="{00000000-0005-0000-0000-000000480000}"/>
    <cellStyle name="Normal 2 12 4 2 3 2 4 2" xfId="33617" xr:uid="{00000000-0005-0000-0000-000001480000}"/>
    <cellStyle name="Normal 2 12 4 2 3 2 5" xfId="26176" xr:uid="{00000000-0005-0000-0000-000002480000}"/>
    <cellStyle name="Normal 2 12 4 2 3 3" xfId="5401" xr:uid="{00000000-0005-0000-0000-000003480000}"/>
    <cellStyle name="Normal 2 12 4 2 3 3 2" xfId="20285" xr:uid="{00000000-0005-0000-0000-000004480000}"/>
    <cellStyle name="Normal 2 12 4 2 3 3 2 2" xfId="42928" xr:uid="{00000000-0005-0000-0000-000005480000}"/>
    <cellStyle name="Normal 2 12 4 2 3 3 3" xfId="12845" xr:uid="{00000000-0005-0000-0000-000006480000}"/>
    <cellStyle name="Normal 2 12 4 2 3 3 3 2" xfId="35488" xr:uid="{00000000-0005-0000-0000-000007480000}"/>
    <cellStyle name="Normal 2 12 4 2 3 3 4" xfId="28047" xr:uid="{00000000-0005-0000-0000-000008480000}"/>
    <cellStyle name="Normal 2 12 4 2 3 4" xfId="16567" xr:uid="{00000000-0005-0000-0000-000009480000}"/>
    <cellStyle name="Normal 2 12 4 2 3 4 2" xfId="39210" xr:uid="{00000000-0005-0000-0000-00000A480000}"/>
    <cellStyle name="Normal 2 12 4 2 3 5" xfId="9127" xr:uid="{00000000-0005-0000-0000-00000B480000}"/>
    <cellStyle name="Normal 2 12 4 2 3 5 2" xfId="31770" xr:uid="{00000000-0005-0000-0000-00000C480000}"/>
    <cellStyle name="Normal 2 12 4 2 3 6" xfId="24329" xr:uid="{00000000-0005-0000-0000-00000D480000}"/>
    <cellStyle name="Normal 2 12 4 2 4" xfId="2602" xr:uid="{00000000-0005-0000-0000-00000E480000}"/>
    <cellStyle name="Normal 2 12 4 2 4 2" xfId="6323" xr:uid="{00000000-0005-0000-0000-00000F480000}"/>
    <cellStyle name="Normal 2 12 4 2 4 2 2" xfId="21207" xr:uid="{00000000-0005-0000-0000-000010480000}"/>
    <cellStyle name="Normal 2 12 4 2 4 2 2 2" xfId="43850" xr:uid="{00000000-0005-0000-0000-000011480000}"/>
    <cellStyle name="Normal 2 12 4 2 4 2 3" xfId="13767" xr:uid="{00000000-0005-0000-0000-000012480000}"/>
    <cellStyle name="Normal 2 12 4 2 4 2 3 2" xfId="36410" xr:uid="{00000000-0005-0000-0000-000013480000}"/>
    <cellStyle name="Normal 2 12 4 2 4 2 4" xfId="28969" xr:uid="{00000000-0005-0000-0000-000014480000}"/>
    <cellStyle name="Normal 2 12 4 2 4 3" xfId="17489" xr:uid="{00000000-0005-0000-0000-000015480000}"/>
    <cellStyle name="Normal 2 12 4 2 4 3 2" xfId="40132" xr:uid="{00000000-0005-0000-0000-000016480000}"/>
    <cellStyle name="Normal 2 12 4 2 4 4" xfId="10049" xr:uid="{00000000-0005-0000-0000-000017480000}"/>
    <cellStyle name="Normal 2 12 4 2 4 4 2" xfId="32692" xr:uid="{00000000-0005-0000-0000-000018480000}"/>
    <cellStyle name="Normal 2 12 4 2 4 5" xfId="25251" xr:uid="{00000000-0005-0000-0000-000019480000}"/>
    <cellStyle name="Normal 2 12 4 2 5" xfId="4476" xr:uid="{00000000-0005-0000-0000-00001A480000}"/>
    <cellStyle name="Normal 2 12 4 2 5 2" xfId="19360" xr:uid="{00000000-0005-0000-0000-00001B480000}"/>
    <cellStyle name="Normal 2 12 4 2 5 2 2" xfId="42003" xr:uid="{00000000-0005-0000-0000-00001C480000}"/>
    <cellStyle name="Normal 2 12 4 2 5 3" xfId="11920" xr:uid="{00000000-0005-0000-0000-00001D480000}"/>
    <cellStyle name="Normal 2 12 4 2 5 3 2" xfId="34563" xr:uid="{00000000-0005-0000-0000-00001E480000}"/>
    <cellStyle name="Normal 2 12 4 2 5 4" xfId="27122" xr:uid="{00000000-0005-0000-0000-00001F480000}"/>
    <cellStyle name="Normal 2 12 4 2 6" xfId="15642" xr:uid="{00000000-0005-0000-0000-000020480000}"/>
    <cellStyle name="Normal 2 12 4 2 6 2" xfId="38285" xr:uid="{00000000-0005-0000-0000-000021480000}"/>
    <cellStyle name="Normal 2 12 4 2 7" xfId="8202" xr:uid="{00000000-0005-0000-0000-000022480000}"/>
    <cellStyle name="Normal 2 12 4 2 7 2" xfId="30845" xr:uid="{00000000-0005-0000-0000-000023480000}"/>
    <cellStyle name="Normal 2 12 4 2 8" xfId="23404" xr:uid="{00000000-0005-0000-0000-000024480000}"/>
    <cellStyle name="Normal 2 12 4 3" xfId="1000" xr:uid="{00000000-0005-0000-0000-000025480000}"/>
    <cellStyle name="Normal 2 12 4 3 2" xfId="1928" xr:uid="{00000000-0005-0000-0000-000026480000}"/>
    <cellStyle name="Normal 2 12 4 3 2 2" xfId="3778" xr:uid="{00000000-0005-0000-0000-000027480000}"/>
    <cellStyle name="Normal 2 12 4 3 2 2 2" xfId="7499" xr:uid="{00000000-0005-0000-0000-000028480000}"/>
    <cellStyle name="Normal 2 12 4 3 2 2 2 2" xfId="22383" xr:uid="{00000000-0005-0000-0000-000029480000}"/>
    <cellStyle name="Normal 2 12 4 3 2 2 2 2 2" xfId="45026" xr:uid="{00000000-0005-0000-0000-00002A480000}"/>
    <cellStyle name="Normal 2 12 4 3 2 2 2 3" xfId="14943" xr:uid="{00000000-0005-0000-0000-00002B480000}"/>
    <cellStyle name="Normal 2 12 4 3 2 2 2 3 2" xfId="37586" xr:uid="{00000000-0005-0000-0000-00002C480000}"/>
    <cellStyle name="Normal 2 12 4 3 2 2 2 4" xfId="30145" xr:uid="{00000000-0005-0000-0000-00002D480000}"/>
    <cellStyle name="Normal 2 12 4 3 2 2 3" xfId="18665" xr:uid="{00000000-0005-0000-0000-00002E480000}"/>
    <cellStyle name="Normal 2 12 4 3 2 2 3 2" xfId="41308" xr:uid="{00000000-0005-0000-0000-00002F480000}"/>
    <cellStyle name="Normal 2 12 4 3 2 2 4" xfId="11225" xr:uid="{00000000-0005-0000-0000-000030480000}"/>
    <cellStyle name="Normal 2 12 4 3 2 2 4 2" xfId="33868" xr:uid="{00000000-0005-0000-0000-000031480000}"/>
    <cellStyle name="Normal 2 12 4 3 2 2 5" xfId="26427" xr:uid="{00000000-0005-0000-0000-000032480000}"/>
    <cellStyle name="Normal 2 12 4 3 2 3" xfId="5652" xr:uid="{00000000-0005-0000-0000-000033480000}"/>
    <cellStyle name="Normal 2 12 4 3 2 3 2" xfId="20536" xr:uid="{00000000-0005-0000-0000-000034480000}"/>
    <cellStyle name="Normal 2 12 4 3 2 3 2 2" xfId="43179" xr:uid="{00000000-0005-0000-0000-000035480000}"/>
    <cellStyle name="Normal 2 12 4 3 2 3 3" xfId="13096" xr:uid="{00000000-0005-0000-0000-000036480000}"/>
    <cellStyle name="Normal 2 12 4 3 2 3 3 2" xfId="35739" xr:uid="{00000000-0005-0000-0000-000037480000}"/>
    <cellStyle name="Normal 2 12 4 3 2 3 4" xfId="28298" xr:uid="{00000000-0005-0000-0000-000038480000}"/>
    <cellStyle name="Normal 2 12 4 3 2 4" xfId="16818" xr:uid="{00000000-0005-0000-0000-000039480000}"/>
    <cellStyle name="Normal 2 12 4 3 2 4 2" xfId="39461" xr:uid="{00000000-0005-0000-0000-00003A480000}"/>
    <cellStyle name="Normal 2 12 4 3 2 5" xfId="9378" xr:uid="{00000000-0005-0000-0000-00003B480000}"/>
    <cellStyle name="Normal 2 12 4 3 2 5 2" xfId="32021" xr:uid="{00000000-0005-0000-0000-00003C480000}"/>
    <cellStyle name="Normal 2 12 4 3 2 6" xfId="24580" xr:uid="{00000000-0005-0000-0000-00003D480000}"/>
    <cellStyle name="Normal 2 12 4 3 3" xfId="2853" xr:uid="{00000000-0005-0000-0000-00003E480000}"/>
    <cellStyle name="Normal 2 12 4 3 3 2" xfId="6574" xr:uid="{00000000-0005-0000-0000-00003F480000}"/>
    <cellStyle name="Normal 2 12 4 3 3 2 2" xfId="21458" xr:uid="{00000000-0005-0000-0000-000040480000}"/>
    <cellStyle name="Normal 2 12 4 3 3 2 2 2" xfId="44101" xr:uid="{00000000-0005-0000-0000-000041480000}"/>
    <cellStyle name="Normal 2 12 4 3 3 2 3" xfId="14018" xr:uid="{00000000-0005-0000-0000-000042480000}"/>
    <cellStyle name="Normal 2 12 4 3 3 2 3 2" xfId="36661" xr:uid="{00000000-0005-0000-0000-000043480000}"/>
    <cellStyle name="Normal 2 12 4 3 3 2 4" xfId="29220" xr:uid="{00000000-0005-0000-0000-000044480000}"/>
    <cellStyle name="Normal 2 12 4 3 3 3" xfId="17740" xr:uid="{00000000-0005-0000-0000-000045480000}"/>
    <cellStyle name="Normal 2 12 4 3 3 3 2" xfId="40383" xr:uid="{00000000-0005-0000-0000-000046480000}"/>
    <cellStyle name="Normal 2 12 4 3 3 4" xfId="10300" xr:uid="{00000000-0005-0000-0000-000047480000}"/>
    <cellStyle name="Normal 2 12 4 3 3 4 2" xfId="32943" xr:uid="{00000000-0005-0000-0000-000048480000}"/>
    <cellStyle name="Normal 2 12 4 3 3 5" xfId="25502" xr:uid="{00000000-0005-0000-0000-000049480000}"/>
    <cellStyle name="Normal 2 12 4 3 4" xfId="4727" xr:uid="{00000000-0005-0000-0000-00004A480000}"/>
    <cellStyle name="Normal 2 12 4 3 4 2" xfId="19611" xr:uid="{00000000-0005-0000-0000-00004B480000}"/>
    <cellStyle name="Normal 2 12 4 3 4 2 2" xfId="42254" xr:uid="{00000000-0005-0000-0000-00004C480000}"/>
    <cellStyle name="Normal 2 12 4 3 4 3" xfId="12171" xr:uid="{00000000-0005-0000-0000-00004D480000}"/>
    <cellStyle name="Normal 2 12 4 3 4 3 2" xfId="34814" xr:uid="{00000000-0005-0000-0000-00004E480000}"/>
    <cellStyle name="Normal 2 12 4 3 4 4" xfId="27373" xr:uid="{00000000-0005-0000-0000-00004F480000}"/>
    <cellStyle name="Normal 2 12 4 3 5" xfId="15893" xr:uid="{00000000-0005-0000-0000-000050480000}"/>
    <cellStyle name="Normal 2 12 4 3 5 2" xfId="38536" xr:uid="{00000000-0005-0000-0000-000051480000}"/>
    <cellStyle name="Normal 2 12 4 3 6" xfId="8453" xr:uid="{00000000-0005-0000-0000-000052480000}"/>
    <cellStyle name="Normal 2 12 4 3 6 2" xfId="31096" xr:uid="{00000000-0005-0000-0000-000053480000}"/>
    <cellStyle name="Normal 2 12 4 3 7" xfId="23655" xr:uid="{00000000-0005-0000-0000-000054480000}"/>
    <cellStyle name="Normal 2 12 4 4" xfId="1466" xr:uid="{00000000-0005-0000-0000-000055480000}"/>
    <cellStyle name="Normal 2 12 4 4 2" xfId="3316" xr:uid="{00000000-0005-0000-0000-000056480000}"/>
    <cellStyle name="Normal 2 12 4 4 2 2" xfId="7037" xr:uid="{00000000-0005-0000-0000-000057480000}"/>
    <cellStyle name="Normal 2 12 4 4 2 2 2" xfId="21921" xr:uid="{00000000-0005-0000-0000-000058480000}"/>
    <cellStyle name="Normal 2 12 4 4 2 2 2 2" xfId="44564" xr:uid="{00000000-0005-0000-0000-000059480000}"/>
    <cellStyle name="Normal 2 12 4 4 2 2 3" xfId="14481" xr:uid="{00000000-0005-0000-0000-00005A480000}"/>
    <cellStyle name="Normal 2 12 4 4 2 2 3 2" xfId="37124" xr:uid="{00000000-0005-0000-0000-00005B480000}"/>
    <cellStyle name="Normal 2 12 4 4 2 2 4" xfId="29683" xr:uid="{00000000-0005-0000-0000-00005C480000}"/>
    <cellStyle name="Normal 2 12 4 4 2 3" xfId="18203" xr:uid="{00000000-0005-0000-0000-00005D480000}"/>
    <cellStyle name="Normal 2 12 4 4 2 3 2" xfId="40846" xr:uid="{00000000-0005-0000-0000-00005E480000}"/>
    <cellStyle name="Normal 2 12 4 4 2 4" xfId="10763" xr:uid="{00000000-0005-0000-0000-00005F480000}"/>
    <cellStyle name="Normal 2 12 4 4 2 4 2" xfId="33406" xr:uid="{00000000-0005-0000-0000-000060480000}"/>
    <cellStyle name="Normal 2 12 4 4 2 5" xfId="25965" xr:uid="{00000000-0005-0000-0000-000061480000}"/>
    <cellStyle name="Normal 2 12 4 4 3" xfId="5190" xr:uid="{00000000-0005-0000-0000-000062480000}"/>
    <cellStyle name="Normal 2 12 4 4 3 2" xfId="20074" xr:uid="{00000000-0005-0000-0000-000063480000}"/>
    <cellStyle name="Normal 2 12 4 4 3 2 2" xfId="42717" xr:uid="{00000000-0005-0000-0000-000064480000}"/>
    <cellStyle name="Normal 2 12 4 4 3 3" xfId="12634" xr:uid="{00000000-0005-0000-0000-000065480000}"/>
    <cellStyle name="Normal 2 12 4 4 3 3 2" xfId="35277" xr:uid="{00000000-0005-0000-0000-000066480000}"/>
    <cellStyle name="Normal 2 12 4 4 3 4" xfId="27836" xr:uid="{00000000-0005-0000-0000-000067480000}"/>
    <cellStyle name="Normal 2 12 4 4 4" xfId="16356" xr:uid="{00000000-0005-0000-0000-000068480000}"/>
    <cellStyle name="Normal 2 12 4 4 4 2" xfId="38999" xr:uid="{00000000-0005-0000-0000-000069480000}"/>
    <cellStyle name="Normal 2 12 4 4 5" xfId="8916" xr:uid="{00000000-0005-0000-0000-00006A480000}"/>
    <cellStyle name="Normal 2 12 4 4 5 2" xfId="31559" xr:uid="{00000000-0005-0000-0000-00006B480000}"/>
    <cellStyle name="Normal 2 12 4 4 6" xfId="24118" xr:uid="{00000000-0005-0000-0000-00006C480000}"/>
    <cellStyle name="Normal 2 12 4 5" xfId="2391" xr:uid="{00000000-0005-0000-0000-00006D480000}"/>
    <cellStyle name="Normal 2 12 4 5 2" xfId="6112" xr:uid="{00000000-0005-0000-0000-00006E480000}"/>
    <cellStyle name="Normal 2 12 4 5 2 2" xfId="20996" xr:uid="{00000000-0005-0000-0000-00006F480000}"/>
    <cellStyle name="Normal 2 12 4 5 2 2 2" xfId="43639" xr:uid="{00000000-0005-0000-0000-000070480000}"/>
    <cellStyle name="Normal 2 12 4 5 2 3" xfId="13556" xr:uid="{00000000-0005-0000-0000-000071480000}"/>
    <cellStyle name="Normal 2 12 4 5 2 3 2" xfId="36199" xr:uid="{00000000-0005-0000-0000-000072480000}"/>
    <cellStyle name="Normal 2 12 4 5 2 4" xfId="28758" xr:uid="{00000000-0005-0000-0000-000073480000}"/>
    <cellStyle name="Normal 2 12 4 5 3" xfId="17278" xr:uid="{00000000-0005-0000-0000-000074480000}"/>
    <cellStyle name="Normal 2 12 4 5 3 2" xfId="39921" xr:uid="{00000000-0005-0000-0000-000075480000}"/>
    <cellStyle name="Normal 2 12 4 5 4" xfId="9838" xr:uid="{00000000-0005-0000-0000-000076480000}"/>
    <cellStyle name="Normal 2 12 4 5 4 2" xfId="32481" xr:uid="{00000000-0005-0000-0000-000077480000}"/>
    <cellStyle name="Normal 2 12 4 5 5" xfId="25040" xr:uid="{00000000-0005-0000-0000-000078480000}"/>
    <cellStyle name="Normal 2 12 4 6" xfId="4265" xr:uid="{00000000-0005-0000-0000-000079480000}"/>
    <cellStyle name="Normal 2 12 4 6 2" xfId="19149" xr:uid="{00000000-0005-0000-0000-00007A480000}"/>
    <cellStyle name="Normal 2 12 4 6 2 2" xfId="41792" xr:uid="{00000000-0005-0000-0000-00007B480000}"/>
    <cellStyle name="Normal 2 12 4 6 3" xfId="11709" xr:uid="{00000000-0005-0000-0000-00007C480000}"/>
    <cellStyle name="Normal 2 12 4 6 3 2" xfId="34352" xr:uid="{00000000-0005-0000-0000-00007D480000}"/>
    <cellStyle name="Normal 2 12 4 6 4" xfId="26911" xr:uid="{00000000-0005-0000-0000-00007E480000}"/>
    <cellStyle name="Normal 2 12 4 7" xfId="15431" xr:uid="{00000000-0005-0000-0000-00007F480000}"/>
    <cellStyle name="Normal 2 12 4 7 2" xfId="38074" xr:uid="{00000000-0005-0000-0000-000080480000}"/>
    <cellStyle name="Normal 2 12 4 8" xfId="7991" xr:uid="{00000000-0005-0000-0000-000081480000}"/>
    <cellStyle name="Normal 2 12 4 8 2" xfId="30634" xr:uid="{00000000-0005-0000-0000-000082480000}"/>
    <cellStyle name="Normal 2 12 4 9" xfId="23194" xr:uid="{00000000-0005-0000-0000-000083480000}"/>
    <cellStyle name="Normal 2 12 5" xfId="640" xr:uid="{00000000-0005-0000-0000-000084480000}"/>
    <cellStyle name="Normal 2 12 5 2" xfId="1106" xr:uid="{00000000-0005-0000-0000-000085480000}"/>
    <cellStyle name="Normal 2 12 5 2 2" xfId="2034" xr:uid="{00000000-0005-0000-0000-000086480000}"/>
    <cellStyle name="Normal 2 12 5 2 2 2" xfId="3884" xr:uid="{00000000-0005-0000-0000-000087480000}"/>
    <cellStyle name="Normal 2 12 5 2 2 2 2" xfId="7605" xr:uid="{00000000-0005-0000-0000-000088480000}"/>
    <cellStyle name="Normal 2 12 5 2 2 2 2 2" xfId="22489" xr:uid="{00000000-0005-0000-0000-000089480000}"/>
    <cellStyle name="Normal 2 12 5 2 2 2 2 2 2" xfId="45132" xr:uid="{00000000-0005-0000-0000-00008A480000}"/>
    <cellStyle name="Normal 2 12 5 2 2 2 2 3" xfId="15049" xr:uid="{00000000-0005-0000-0000-00008B480000}"/>
    <cellStyle name="Normal 2 12 5 2 2 2 2 3 2" xfId="37692" xr:uid="{00000000-0005-0000-0000-00008C480000}"/>
    <cellStyle name="Normal 2 12 5 2 2 2 2 4" xfId="30251" xr:uid="{00000000-0005-0000-0000-00008D480000}"/>
    <cellStyle name="Normal 2 12 5 2 2 2 3" xfId="18771" xr:uid="{00000000-0005-0000-0000-00008E480000}"/>
    <cellStyle name="Normal 2 12 5 2 2 2 3 2" xfId="41414" xr:uid="{00000000-0005-0000-0000-00008F480000}"/>
    <cellStyle name="Normal 2 12 5 2 2 2 4" xfId="11331" xr:uid="{00000000-0005-0000-0000-000090480000}"/>
    <cellStyle name="Normal 2 12 5 2 2 2 4 2" xfId="33974" xr:uid="{00000000-0005-0000-0000-000091480000}"/>
    <cellStyle name="Normal 2 12 5 2 2 2 5" xfId="26533" xr:uid="{00000000-0005-0000-0000-000092480000}"/>
    <cellStyle name="Normal 2 12 5 2 2 3" xfId="5758" xr:uid="{00000000-0005-0000-0000-000093480000}"/>
    <cellStyle name="Normal 2 12 5 2 2 3 2" xfId="20642" xr:uid="{00000000-0005-0000-0000-000094480000}"/>
    <cellStyle name="Normal 2 12 5 2 2 3 2 2" xfId="43285" xr:uid="{00000000-0005-0000-0000-000095480000}"/>
    <cellStyle name="Normal 2 12 5 2 2 3 3" xfId="13202" xr:uid="{00000000-0005-0000-0000-000096480000}"/>
    <cellStyle name="Normal 2 12 5 2 2 3 3 2" xfId="35845" xr:uid="{00000000-0005-0000-0000-000097480000}"/>
    <cellStyle name="Normal 2 12 5 2 2 3 4" xfId="28404" xr:uid="{00000000-0005-0000-0000-000098480000}"/>
    <cellStyle name="Normal 2 12 5 2 2 4" xfId="16924" xr:uid="{00000000-0005-0000-0000-000099480000}"/>
    <cellStyle name="Normal 2 12 5 2 2 4 2" xfId="39567" xr:uid="{00000000-0005-0000-0000-00009A480000}"/>
    <cellStyle name="Normal 2 12 5 2 2 5" xfId="9484" xr:uid="{00000000-0005-0000-0000-00009B480000}"/>
    <cellStyle name="Normal 2 12 5 2 2 5 2" xfId="32127" xr:uid="{00000000-0005-0000-0000-00009C480000}"/>
    <cellStyle name="Normal 2 12 5 2 2 6" xfId="24686" xr:uid="{00000000-0005-0000-0000-00009D480000}"/>
    <cellStyle name="Normal 2 12 5 2 3" xfId="2959" xr:uid="{00000000-0005-0000-0000-00009E480000}"/>
    <cellStyle name="Normal 2 12 5 2 3 2" xfId="6680" xr:uid="{00000000-0005-0000-0000-00009F480000}"/>
    <cellStyle name="Normal 2 12 5 2 3 2 2" xfId="21564" xr:uid="{00000000-0005-0000-0000-0000A0480000}"/>
    <cellStyle name="Normal 2 12 5 2 3 2 2 2" xfId="44207" xr:uid="{00000000-0005-0000-0000-0000A1480000}"/>
    <cellStyle name="Normal 2 12 5 2 3 2 3" xfId="14124" xr:uid="{00000000-0005-0000-0000-0000A2480000}"/>
    <cellStyle name="Normal 2 12 5 2 3 2 3 2" xfId="36767" xr:uid="{00000000-0005-0000-0000-0000A3480000}"/>
    <cellStyle name="Normal 2 12 5 2 3 2 4" xfId="29326" xr:uid="{00000000-0005-0000-0000-0000A4480000}"/>
    <cellStyle name="Normal 2 12 5 2 3 3" xfId="17846" xr:uid="{00000000-0005-0000-0000-0000A5480000}"/>
    <cellStyle name="Normal 2 12 5 2 3 3 2" xfId="40489" xr:uid="{00000000-0005-0000-0000-0000A6480000}"/>
    <cellStyle name="Normal 2 12 5 2 3 4" xfId="10406" xr:uid="{00000000-0005-0000-0000-0000A7480000}"/>
    <cellStyle name="Normal 2 12 5 2 3 4 2" xfId="33049" xr:uid="{00000000-0005-0000-0000-0000A8480000}"/>
    <cellStyle name="Normal 2 12 5 2 3 5" xfId="25608" xr:uid="{00000000-0005-0000-0000-0000A9480000}"/>
    <cellStyle name="Normal 2 12 5 2 4" xfId="4833" xr:uid="{00000000-0005-0000-0000-0000AA480000}"/>
    <cellStyle name="Normal 2 12 5 2 4 2" xfId="19717" xr:uid="{00000000-0005-0000-0000-0000AB480000}"/>
    <cellStyle name="Normal 2 12 5 2 4 2 2" xfId="42360" xr:uid="{00000000-0005-0000-0000-0000AC480000}"/>
    <cellStyle name="Normal 2 12 5 2 4 3" xfId="12277" xr:uid="{00000000-0005-0000-0000-0000AD480000}"/>
    <cellStyle name="Normal 2 12 5 2 4 3 2" xfId="34920" xr:uid="{00000000-0005-0000-0000-0000AE480000}"/>
    <cellStyle name="Normal 2 12 5 2 4 4" xfId="27479" xr:uid="{00000000-0005-0000-0000-0000AF480000}"/>
    <cellStyle name="Normal 2 12 5 2 5" xfId="15999" xr:uid="{00000000-0005-0000-0000-0000B0480000}"/>
    <cellStyle name="Normal 2 12 5 2 5 2" xfId="38642" xr:uid="{00000000-0005-0000-0000-0000B1480000}"/>
    <cellStyle name="Normal 2 12 5 2 6" xfId="8559" xr:uid="{00000000-0005-0000-0000-0000B2480000}"/>
    <cellStyle name="Normal 2 12 5 2 6 2" xfId="31202" xr:uid="{00000000-0005-0000-0000-0000B3480000}"/>
    <cellStyle name="Normal 2 12 5 2 7" xfId="23761" xr:uid="{00000000-0005-0000-0000-0000B4480000}"/>
    <cellStyle name="Normal 2 12 5 3" xfId="1572" xr:uid="{00000000-0005-0000-0000-0000B5480000}"/>
    <cellStyle name="Normal 2 12 5 3 2" xfId="3422" xr:uid="{00000000-0005-0000-0000-0000B6480000}"/>
    <cellStyle name="Normal 2 12 5 3 2 2" xfId="7143" xr:uid="{00000000-0005-0000-0000-0000B7480000}"/>
    <cellStyle name="Normal 2 12 5 3 2 2 2" xfId="22027" xr:uid="{00000000-0005-0000-0000-0000B8480000}"/>
    <cellStyle name="Normal 2 12 5 3 2 2 2 2" xfId="44670" xr:uid="{00000000-0005-0000-0000-0000B9480000}"/>
    <cellStyle name="Normal 2 12 5 3 2 2 3" xfId="14587" xr:uid="{00000000-0005-0000-0000-0000BA480000}"/>
    <cellStyle name="Normal 2 12 5 3 2 2 3 2" xfId="37230" xr:uid="{00000000-0005-0000-0000-0000BB480000}"/>
    <cellStyle name="Normal 2 12 5 3 2 2 4" xfId="29789" xr:uid="{00000000-0005-0000-0000-0000BC480000}"/>
    <cellStyle name="Normal 2 12 5 3 2 3" xfId="18309" xr:uid="{00000000-0005-0000-0000-0000BD480000}"/>
    <cellStyle name="Normal 2 12 5 3 2 3 2" xfId="40952" xr:uid="{00000000-0005-0000-0000-0000BE480000}"/>
    <cellStyle name="Normal 2 12 5 3 2 4" xfId="10869" xr:uid="{00000000-0005-0000-0000-0000BF480000}"/>
    <cellStyle name="Normal 2 12 5 3 2 4 2" xfId="33512" xr:uid="{00000000-0005-0000-0000-0000C0480000}"/>
    <cellStyle name="Normal 2 12 5 3 2 5" xfId="26071" xr:uid="{00000000-0005-0000-0000-0000C1480000}"/>
    <cellStyle name="Normal 2 12 5 3 3" xfId="5296" xr:uid="{00000000-0005-0000-0000-0000C2480000}"/>
    <cellStyle name="Normal 2 12 5 3 3 2" xfId="20180" xr:uid="{00000000-0005-0000-0000-0000C3480000}"/>
    <cellStyle name="Normal 2 12 5 3 3 2 2" xfId="42823" xr:uid="{00000000-0005-0000-0000-0000C4480000}"/>
    <cellStyle name="Normal 2 12 5 3 3 3" xfId="12740" xr:uid="{00000000-0005-0000-0000-0000C5480000}"/>
    <cellStyle name="Normal 2 12 5 3 3 3 2" xfId="35383" xr:uid="{00000000-0005-0000-0000-0000C6480000}"/>
    <cellStyle name="Normal 2 12 5 3 3 4" xfId="27942" xr:uid="{00000000-0005-0000-0000-0000C7480000}"/>
    <cellStyle name="Normal 2 12 5 3 4" xfId="16462" xr:uid="{00000000-0005-0000-0000-0000C8480000}"/>
    <cellStyle name="Normal 2 12 5 3 4 2" xfId="39105" xr:uid="{00000000-0005-0000-0000-0000C9480000}"/>
    <cellStyle name="Normal 2 12 5 3 5" xfId="9022" xr:uid="{00000000-0005-0000-0000-0000CA480000}"/>
    <cellStyle name="Normal 2 12 5 3 5 2" xfId="31665" xr:uid="{00000000-0005-0000-0000-0000CB480000}"/>
    <cellStyle name="Normal 2 12 5 3 6" xfId="24224" xr:uid="{00000000-0005-0000-0000-0000CC480000}"/>
    <cellStyle name="Normal 2 12 5 4" xfId="2497" xr:uid="{00000000-0005-0000-0000-0000CD480000}"/>
    <cellStyle name="Normal 2 12 5 4 2" xfId="6218" xr:uid="{00000000-0005-0000-0000-0000CE480000}"/>
    <cellStyle name="Normal 2 12 5 4 2 2" xfId="21102" xr:uid="{00000000-0005-0000-0000-0000CF480000}"/>
    <cellStyle name="Normal 2 12 5 4 2 2 2" xfId="43745" xr:uid="{00000000-0005-0000-0000-0000D0480000}"/>
    <cellStyle name="Normal 2 12 5 4 2 3" xfId="13662" xr:uid="{00000000-0005-0000-0000-0000D1480000}"/>
    <cellStyle name="Normal 2 12 5 4 2 3 2" xfId="36305" xr:uid="{00000000-0005-0000-0000-0000D2480000}"/>
    <cellStyle name="Normal 2 12 5 4 2 4" xfId="28864" xr:uid="{00000000-0005-0000-0000-0000D3480000}"/>
    <cellStyle name="Normal 2 12 5 4 3" xfId="17384" xr:uid="{00000000-0005-0000-0000-0000D4480000}"/>
    <cellStyle name="Normal 2 12 5 4 3 2" xfId="40027" xr:uid="{00000000-0005-0000-0000-0000D5480000}"/>
    <cellStyle name="Normal 2 12 5 4 4" xfId="9944" xr:uid="{00000000-0005-0000-0000-0000D6480000}"/>
    <cellStyle name="Normal 2 12 5 4 4 2" xfId="32587" xr:uid="{00000000-0005-0000-0000-0000D7480000}"/>
    <cellStyle name="Normal 2 12 5 4 5" xfId="25146" xr:uid="{00000000-0005-0000-0000-0000D8480000}"/>
    <cellStyle name="Normal 2 12 5 5" xfId="4371" xr:uid="{00000000-0005-0000-0000-0000D9480000}"/>
    <cellStyle name="Normal 2 12 5 5 2" xfId="19255" xr:uid="{00000000-0005-0000-0000-0000DA480000}"/>
    <cellStyle name="Normal 2 12 5 5 2 2" xfId="41898" xr:uid="{00000000-0005-0000-0000-0000DB480000}"/>
    <cellStyle name="Normal 2 12 5 5 3" xfId="11815" xr:uid="{00000000-0005-0000-0000-0000DC480000}"/>
    <cellStyle name="Normal 2 12 5 5 3 2" xfId="34458" xr:uid="{00000000-0005-0000-0000-0000DD480000}"/>
    <cellStyle name="Normal 2 12 5 5 4" xfId="27017" xr:uid="{00000000-0005-0000-0000-0000DE480000}"/>
    <cellStyle name="Normal 2 12 5 6" xfId="15537" xr:uid="{00000000-0005-0000-0000-0000DF480000}"/>
    <cellStyle name="Normal 2 12 5 6 2" xfId="38180" xr:uid="{00000000-0005-0000-0000-0000E0480000}"/>
    <cellStyle name="Normal 2 12 5 7" xfId="8097" xr:uid="{00000000-0005-0000-0000-0000E1480000}"/>
    <cellStyle name="Normal 2 12 5 7 2" xfId="30740" xr:uid="{00000000-0005-0000-0000-0000E2480000}"/>
    <cellStyle name="Normal 2 12 5 8" xfId="23299" xr:uid="{00000000-0005-0000-0000-0000E3480000}"/>
    <cellStyle name="Normal 2 12 6" xfId="895" xr:uid="{00000000-0005-0000-0000-0000E4480000}"/>
    <cellStyle name="Normal 2 12 6 2" xfId="1823" xr:uid="{00000000-0005-0000-0000-0000E5480000}"/>
    <cellStyle name="Normal 2 12 6 2 2" xfId="3673" xr:uid="{00000000-0005-0000-0000-0000E6480000}"/>
    <cellStyle name="Normal 2 12 6 2 2 2" xfId="7394" xr:uid="{00000000-0005-0000-0000-0000E7480000}"/>
    <cellStyle name="Normal 2 12 6 2 2 2 2" xfId="22278" xr:uid="{00000000-0005-0000-0000-0000E8480000}"/>
    <cellStyle name="Normal 2 12 6 2 2 2 2 2" xfId="44921" xr:uid="{00000000-0005-0000-0000-0000E9480000}"/>
    <cellStyle name="Normal 2 12 6 2 2 2 3" xfId="14838" xr:uid="{00000000-0005-0000-0000-0000EA480000}"/>
    <cellStyle name="Normal 2 12 6 2 2 2 3 2" xfId="37481" xr:uid="{00000000-0005-0000-0000-0000EB480000}"/>
    <cellStyle name="Normal 2 12 6 2 2 2 4" xfId="30040" xr:uid="{00000000-0005-0000-0000-0000EC480000}"/>
    <cellStyle name="Normal 2 12 6 2 2 3" xfId="18560" xr:uid="{00000000-0005-0000-0000-0000ED480000}"/>
    <cellStyle name="Normal 2 12 6 2 2 3 2" xfId="41203" xr:uid="{00000000-0005-0000-0000-0000EE480000}"/>
    <cellStyle name="Normal 2 12 6 2 2 4" xfId="11120" xr:uid="{00000000-0005-0000-0000-0000EF480000}"/>
    <cellStyle name="Normal 2 12 6 2 2 4 2" xfId="33763" xr:uid="{00000000-0005-0000-0000-0000F0480000}"/>
    <cellStyle name="Normal 2 12 6 2 2 5" xfId="26322" xr:uid="{00000000-0005-0000-0000-0000F1480000}"/>
    <cellStyle name="Normal 2 12 6 2 3" xfId="5547" xr:uid="{00000000-0005-0000-0000-0000F2480000}"/>
    <cellStyle name="Normal 2 12 6 2 3 2" xfId="20431" xr:uid="{00000000-0005-0000-0000-0000F3480000}"/>
    <cellStyle name="Normal 2 12 6 2 3 2 2" xfId="43074" xr:uid="{00000000-0005-0000-0000-0000F4480000}"/>
    <cellStyle name="Normal 2 12 6 2 3 3" xfId="12991" xr:uid="{00000000-0005-0000-0000-0000F5480000}"/>
    <cellStyle name="Normal 2 12 6 2 3 3 2" xfId="35634" xr:uid="{00000000-0005-0000-0000-0000F6480000}"/>
    <cellStyle name="Normal 2 12 6 2 3 4" xfId="28193" xr:uid="{00000000-0005-0000-0000-0000F7480000}"/>
    <cellStyle name="Normal 2 12 6 2 4" xfId="16713" xr:uid="{00000000-0005-0000-0000-0000F8480000}"/>
    <cellStyle name="Normal 2 12 6 2 4 2" xfId="39356" xr:uid="{00000000-0005-0000-0000-0000F9480000}"/>
    <cellStyle name="Normal 2 12 6 2 5" xfId="9273" xr:uid="{00000000-0005-0000-0000-0000FA480000}"/>
    <cellStyle name="Normal 2 12 6 2 5 2" xfId="31916" xr:uid="{00000000-0005-0000-0000-0000FB480000}"/>
    <cellStyle name="Normal 2 12 6 2 6" xfId="24475" xr:uid="{00000000-0005-0000-0000-0000FC480000}"/>
    <cellStyle name="Normal 2 12 6 3" xfId="2748" xr:uid="{00000000-0005-0000-0000-0000FD480000}"/>
    <cellStyle name="Normal 2 12 6 3 2" xfId="6469" xr:uid="{00000000-0005-0000-0000-0000FE480000}"/>
    <cellStyle name="Normal 2 12 6 3 2 2" xfId="21353" xr:uid="{00000000-0005-0000-0000-0000FF480000}"/>
    <cellStyle name="Normal 2 12 6 3 2 2 2" xfId="43996" xr:uid="{00000000-0005-0000-0000-000000490000}"/>
    <cellStyle name="Normal 2 12 6 3 2 3" xfId="13913" xr:uid="{00000000-0005-0000-0000-000001490000}"/>
    <cellStyle name="Normal 2 12 6 3 2 3 2" xfId="36556" xr:uid="{00000000-0005-0000-0000-000002490000}"/>
    <cellStyle name="Normal 2 12 6 3 2 4" xfId="29115" xr:uid="{00000000-0005-0000-0000-000003490000}"/>
    <cellStyle name="Normal 2 12 6 3 3" xfId="17635" xr:uid="{00000000-0005-0000-0000-000004490000}"/>
    <cellStyle name="Normal 2 12 6 3 3 2" xfId="40278" xr:uid="{00000000-0005-0000-0000-000005490000}"/>
    <cellStyle name="Normal 2 12 6 3 4" xfId="10195" xr:uid="{00000000-0005-0000-0000-000006490000}"/>
    <cellStyle name="Normal 2 12 6 3 4 2" xfId="32838" xr:uid="{00000000-0005-0000-0000-000007490000}"/>
    <cellStyle name="Normal 2 12 6 3 5" xfId="25397" xr:uid="{00000000-0005-0000-0000-000008490000}"/>
    <cellStyle name="Normal 2 12 6 4" xfId="4622" xr:uid="{00000000-0005-0000-0000-000009490000}"/>
    <cellStyle name="Normal 2 12 6 4 2" xfId="19506" xr:uid="{00000000-0005-0000-0000-00000A490000}"/>
    <cellStyle name="Normal 2 12 6 4 2 2" xfId="42149" xr:uid="{00000000-0005-0000-0000-00000B490000}"/>
    <cellStyle name="Normal 2 12 6 4 3" xfId="12066" xr:uid="{00000000-0005-0000-0000-00000C490000}"/>
    <cellStyle name="Normal 2 12 6 4 3 2" xfId="34709" xr:uid="{00000000-0005-0000-0000-00000D490000}"/>
    <cellStyle name="Normal 2 12 6 4 4" xfId="27268" xr:uid="{00000000-0005-0000-0000-00000E490000}"/>
    <cellStyle name="Normal 2 12 6 5" xfId="15788" xr:uid="{00000000-0005-0000-0000-00000F490000}"/>
    <cellStyle name="Normal 2 12 6 5 2" xfId="38431" xr:uid="{00000000-0005-0000-0000-000010490000}"/>
    <cellStyle name="Normal 2 12 6 6" xfId="8348" xr:uid="{00000000-0005-0000-0000-000011490000}"/>
    <cellStyle name="Normal 2 12 6 6 2" xfId="30991" xr:uid="{00000000-0005-0000-0000-000012490000}"/>
    <cellStyle name="Normal 2 12 6 7" xfId="23550" xr:uid="{00000000-0005-0000-0000-000013490000}"/>
    <cellStyle name="Normal 2 12 7" xfId="1361" xr:uid="{00000000-0005-0000-0000-000014490000}"/>
    <cellStyle name="Normal 2 12 7 2" xfId="3211" xr:uid="{00000000-0005-0000-0000-000015490000}"/>
    <cellStyle name="Normal 2 12 7 2 2" xfId="6932" xr:uid="{00000000-0005-0000-0000-000016490000}"/>
    <cellStyle name="Normal 2 12 7 2 2 2" xfId="21816" xr:uid="{00000000-0005-0000-0000-000017490000}"/>
    <cellStyle name="Normal 2 12 7 2 2 2 2" xfId="44459" xr:uid="{00000000-0005-0000-0000-000018490000}"/>
    <cellStyle name="Normal 2 12 7 2 2 3" xfId="14376" xr:uid="{00000000-0005-0000-0000-000019490000}"/>
    <cellStyle name="Normal 2 12 7 2 2 3 2" xfId="37019" xr:uid="{00000000-0005-0000-0000-00001A490000}"/>
    <cellStyle name="Normal 2 12 7 2 2 4" xfId="29578" xr:uid="{00000000-0005-0000-0000-00001B490000}"/>
    <cellStyle name="Normal 2 12 7 2 3" xfId="18098" xr:uid="{00000000-0005-0000-0000-00001C490000}"/>
    <cellStyle name="Normal 2 12 7 2 3 2" xfId="40741" xr:uid="{00000000-0005-0000-0000-00001D490000}"/>
    <cellStyle name="Normal 2 12 7 2 4" xfId="10658" xr:uid="{00000000-0005-0000-0000-00001E490000}"/>
    <cellStyle name="Normal 2 12 7 2 4 2" xfId="33301" xr:uid="{00000000-0005-0000-0000-00001F490000}"/>
    <cellStyle name="Normal 2 12 7 2 5" xfId="25860" xr:uid="{00000000-0005-0000-0000-000020490000}"/>
    <cellStyle name="Normal 2 12 7 3" xfId="5085" xr:uid="{00000000-0005-0000-0000-000021490000}"/>
    <cellStyle name="Normal 2 12 7 3 2" xfId="19969" xr:uid="{00000000-0005-0000-0000-000022490000}"/>
    <cellStyle name="Normal 2 12 7 3 2 2" xfId="42612" xr:uid="{00000000-0005-0000-0000-000023490000}"/>
    <cellStyle name="Normal 2 12 7 3 3" xfId="12529" xr:uid="{00000000-0005-0000-0000-000024490000}"/>
    <cellStyle name="Normal 2 12 7 3 3 2" xfId="35172" xr:uid="{00000000-0005-0000-0000-000025490000}"/>
    <cellStyle name="Normal 2 12 7 3 4" xfId="27731" xr:uid="{00000000-0005-0000-0000-000026490000}"/>
    <cellStyle name="Normal 2 12 7 4" xfId="16251" xr:uid="{00000000-0005-0000-0000-000027490000}"/>
    <cellStyle name="Normal 2 12 7 4 2" xfId="38894" xr:uid="{00000000-0005-0000-0000-000028490000}"/>
    <cellStyle name="Normal 2 12 7 5" xfId="8811" xr:uid="{00000000-0005-0000-0000-000029490000}"/>
    <cellStyle name="Normal 2 12 7 5 2" xfId="31454" xr:uid="{00000000-0005-0000-0000-00002A490000}"/>
    <cellStyle name="Normal 2 12 7 6" xfId="24013" xr:uid="{00000000-0005-0000-0000-00002B490000}"/>
    <cellStyle name="Normal 2 12 8" xfId="2286" xr:uid="{00000000-0005-0000-0000-00002C490000}"/>
    <cellStyle name="Normal 2 12 8 2" xfId="6007" xr:uid="{00000000-0005-0000-0000-00002D490000}"/>
    <cellStyle name="Normal 2 12 8 2 2" xfId="20891" xr:uid="{00000000-0005-0000-0000-00002E490000}"/>
    <cellStyle name="Normal 2 12 8 2 2 2" xfId="43534" xr:uid="{00000000-0005-0000-0000-00002F490000}"/>
    <cellStyle name="Normal 2 12 8 2 3" xfId="13451" xr:uid="{00000000-0005-0000-0000-000030490000}"/>
    <cellStyle name="Normal 2 12 8 2 3 2" xfId="36094" xr:uid="{00000000-0005-0000-0000-000031490000}"/>
    <cellStyle name="Normal 2 12 8 2 4" xfId="28653" xr:uid="{00000000-0005-0000-0000-000032490000}"/>
    <cellStyle name="Normal 2 12 8 3" xfId="17173" xr:uid="{00000000-0005-0000-0000-000033490000}"/>
    <cellStyle name="Normal 2 12 8 3 2" xfId="39816" xr:uid="{00000000-0005-0000-0000-000034490000}"/>
    <cellStyle name="Normal 2 12 8 4" xfId="9733" xr:uid="{00000000-0005-0000-0000-000035490000}"/>
    <cellStyle name="Normal 2 12 8 4 2" xfId="32376" xr:uid="{00000000-0005-0000-0000-000036490000}"/>
    <cellStyle name="Normal 2 12 8 5" xfId="24935" xr:uid="{00000000-0005-0000-0000-000037490000}"/>
    <cellStyle name="Normal 2 12 9" xfId="4160" xr:uid="{00000000-0005-0000-0000-000038490000}"/>
    <cellStyle name="Normal 2 12 9 2" xfId="19044" xr:uid="{00000000-0005-0000-0000-000039490000}"/>
    <cellStyle name="Normal 2 12 9 2 2" xfId="41687" xr:uid="{00000000-0005-0000-0000-00003A490000}"/>
    <cellStyle name="Normal 2 12 9 3" xfId="11604" xr:uid="{00000000-0005-0000-0000-00003B490000}"/>
    <cellStyle name="Normal 2 12 9 3 2" xfId="34247" xr:uid="{00000000-0005-0000-0000-00003C490000}"/>
    <cellStyle name="Normal 2 12 9 4" xfId="26806" xr:uid="{00000000-0005-0000-0000-00003D490000}"/>
    <cellStyle name="Normal 2 13" xfId="421" xr:uid="{00000000-0005-0000-0000-00003E490000}"/>
    <cellStyle name="Normal 2 13 10" xfId="15327" xr:uid="{00000000-0005-0000-0000-00003F490000}"/>
    <cellStyle name="Normal 2 13 10 2" xfId="37970" xr:uid="{00000000-0005-0000-0000-000040490000}"/>
    <cellStyle name="Normal 2 13 11" xfId="7887" xr:uid="{00000000-0005-0000-0000-000041490000}"/>
    <cellStyle name="Normal 2 13 11 2" xfId="30530" xr:uid="{00000000-0005-0000-0000-000042490000}"/>
    <cellStyle name="Normal 2 13 12" xfId="23090" xr:uid="{00000000-0005-0000-0000-000043490000}"/>
    <cellStyle name="Normal 2 13 2" xfId="448" xr:uid="{00000000-0005-0000-0000-000044490000}"/>
    <cellStyle name="Normal 2 13 2 10" xfId="7907" xr:uid="{00000000-0005-0000-0000-000045490000}"/>
    <cellStyle name="Normal 2 13 2 10 2" xfId="30550" xr:uid="{00000000-0005-0000-0000-000046490000}"/>
    <cellStyle name="Normal 2 13 2 11" xfId="23110" xr:uid="{00000000-0005-0000-0000-000047490000}"/>
    <cellStyle name="Normal 2 13 2 2" xfId="501" xr:uid="{00000000-0005-0000-0000-000048490000}"/>
    <cellStyle name="Normal 2 13 2 2 10" xfId="23162" xr:uid="{00000000-0005-0000-0000-000049490000}"/>
    <cellStyle name="Normal 2 13 2 2 2" xfId="607" xr:uid="{00000000-0005-0000-0000-00004A490000}"/>
    <cellStyle name="Normal 2 13 2 2 2 2" xfId="819" xr:uid="{00000000-0005-0000-0000-00004B490000}"/>
    <cellStyle name="Normal 2 13 2 2 2 2 2" xfId="1284" xr:uid="{00000000-0005-0000-0000-00004C490000}"/>
    <cellStyle name="Normal 2 13 2 2 2 2 2 2" xfId="2212" xr:uid="{00000000-0005-0000-0000-00004D490000}"/>
    <cellStyle name="Normal 2 13 2 2 2 2 2 2 2" xfId="4062" xr:uid="{00000000-0005-0000-0000-00004E490000}"/>
    <cellStyle name="Normal 2 13 2 2 2 2 2 2 2 2" xfId="7783" xr:uid="{00000000-0005-0000-0000-00004F490000}"/>
    <cellStyle name="Normal 2 13 2 2 2 2 2 2 2 2 2" xfId="22667" xr:uid="{00000000-0005-0000-0000-000050490000}"/>
    <cellStyle name="Normal 2 13 2 2 2 2 2 2 2 2 2 2" xfId="45310" xr:uid="{00000000-0005-0000-0000-000051490000}"/>
    <cellStyle name="Normal 2 13 2 2 2 2 2 2 2 2 3" xfId="15227" xr:uid="{00000000-0005-0000-0000-000052490000}"/>
    <cellStyle name="Normal 2 13 2 2 2 2 2 2 2 2 3 2" xfId="37870" xr:uid="{00000000-0005-0000-0000-000053490000}"/>
    <cellStyle name="Normal 2 13 2 2 2 2 2 2 2 2 4" xfId="30429" xr:uid="{00000000-0005-0000-0000-000054490000}"/>
    <cellStyle name="Normal 2 13 2 2 2 2 2 2 2 3" xfId="18949" xr:uid="{00000000-0005-0000-0000-000055490000}"/>
    <cellStyle name="Normal 2 13 2 2 2 2 2 2 2 3 2" xfId="41592" xr:uid="{00000000-0005-0000-0000-000056490000}"/>
    <cellStyle name="Normal 2 13 2 2 2 2 2 2 2 4" xfId="11509" xr:uid="{00000000-0005-0000-0000-000057490000}"/>
    <cellStyle name="Normal 2 13 2 2 2 2 2 2 2 4 2" xfId="34152" xr:uid="{00000000-0005-0000-0000-000058490000}"/>
    <cellStyle name="Normal 2 13 2 2 2 2 2 2 2 5" xfId="26711" xr:uid="{00000000-0005-0000-0000-000059490000}"/>
    <cellStyle name="Normal 2 13 2 2 2 2 2 2 3" xfId="5936" xr:uid="{00000000-0005-0000-0000-00005A490000}"/>
    <cellStyle name="Normal 2 13 2 2 2 2 2 2 3 2" xfId="20820" xr:uid="{00000000-0005-0000-0000-00005B490000}"/>
    <cellStyle name="Normal 2 13 2 2 2 2 2 2 3 2 2" xfId="43463" xr:uid="{00000000-0005-0000-0000-00005C490000}"/>
    <cellStyle name="Normal 2 13 2 2 2 2 2 2 3 3" xfId="13380" xr:uid="{00000000-0005-0000-0000-00005D490000}"/>
    <cellStyle name="Normal 2 13 2 2 2 2 2 2 3 3 2" xfId="36023" xr:uid="{00000000-0005-0000-0000-00005E490000}"/>
    <cellStyle name="Normal 2 13 2 2 2 2 2 2 3 4" xfId="28582" xr:uid="{00000000-0005-0000-0000-00005F490000}"/>
    <cellStyle name="Normal 2 13 2 2 2 2 2 2 4" xfId="17102" xr:uid="{00000000-0005-0000-0000-000060490000}"/>
    <cellStyle name="Normal 2 13 2 2 2 2 2 2 4 2" xfId="39745" xr:uid="{00000000-0005-0000-0000-000061490000}"/>
    <cellStyle name="Normal 2 13 2 2 2 2 2 2 5" xfId="9662" xr:uid="{00000000-0005-0000-0000-000062490000}"/>
    <cellStyle name="Normal 2 13 2 2 2 2 2 2 5 2" xfId="32305" xr:uid="{00000000-0005-0000-0000-000063490000}"/>
    <cellStyle name="Normal 2 13 2 2 2 2 2 2 6" xfId="24864" xr:uid="{00000000-0005-0000-0000-000064490000}"/>
    <cellStyle name="Normal 2 13 2 2 2 2 2 3" xfId="3137" xr:uid="{00000000-0005-0000-0000-000065490000}"/>
    <cellStyle name="Normal 2 13 2 2 2 2 2 3 2" xfId="6858" xr:uid="{00000000-0005-0000-0000-000066490000}"/>
    <cellStyle name="Normal 2 13 2 2 2 2 2 3 2 2" xfId="21742" xr:uid="{00000000-0005-0000-0000-000067490000}"/>
    <cellStyle name="Normal 2 13 2 2 2 2 2 3 2 2 2" xfId="44385" xr:uid="{00000000-0005-0000-0000-000068490000}"/>
    <cellStyle name="Normal 2 13 2 2 2 2 2 3 2 3" xfId="14302" xr:uid="{00000000-0005-0000-0000-000069490000}"/>
    <cellStyle name="Normal 2 13 2 2 2 2 2 3 2 3 2" xfId="36945" xr:uid="{00000000-0005-0000-0000-00006A490000}"/>
    <cellStyle name="Normal 2 13 2 2 2 2 2 3 2 4" xfId="29504" xr:uid="{00000000-0005-0000-0000-00006B490000}"/>
    <cellStyle name="Normal 2 13 2 2 2 2 2 3 3" xfId="18024" xr:uid="{00000000-0005-0000-0000-00006C490000}"/>
    <cellStyle name="Normal 2 13 2 2 2 2 2 3 3 2" xfId="40667" xr:uid="{00000000-0005-0000-0000-00006D490000}"/>
    <cellStyle name="Normal 2 13 2 2 2 2 2 3 4" xfId="10584" xr:uid="{00000000-0005-0000-0000-00006E490000}"/>
    <cellStyle name="Normal 2 13 2 2 2 2 2 3 4 2" xfId="33227" xr:uid="{00000000-0005-0000-0000-00006F490000}"/>
    <cellStyle name="Normal 2 13 2 2 2 2 2 3 5" xfId="25786" xr:uid="{00000000-0005-0000-0000-000070490000}"/>
    <cellStyle name="Normal 2 13 2 2 2 2 2 4" xfId="5011" xr:uid="{00000000-0005-0000-0000-000071490000}"/>
    <cellStyle name="Normal 2 13 2 2 2 2 2 4 2" xfId="19895" xr:uid="{00000000-0005-0000-0000-000072490000}"/>
    <cellStyle name="Normal 2 13 2 2 2 2 2 4 2 2" xfId="42538" xr:uid="{00000000-0005-0000-0000-000073490000}"/>
    <cellStyle name="Normal 2 13 2 2 2 2 2 4 3" xfId="12455" xr:uid="{00000000-0005-0000-0000-000074490000}"/>
    <cellStyle name="Normal 2 13 2 2 2 2 2 4 3 2" xfId="35098" xr:uid="{00000000-0005-0000-0000-000075490000}"/>
    <cellStyle name="Normal 2 13 2 2 2 2 2 4 4" xfId="27657" xr:uid="{00000000-0005-0000-0000-000076490000}"/>
    <cellStyle name="Normal 2 13 2 2 2 2 2 5" xfId="16177" xr:uid="{00000000-0005-0000-0000-000077490000}"/>
    <cellStyle name="Normal 2 13 2 2 2 2 2 5 2" xfId="38820" xr:uid="{00000000-0005-0000-0000-000078490000}"/>
    <cellStyle name="Normal 2 13 2 2 2 2 2 6" xfId="8737" xr:uid="{00000000-0005-0000-0000-000079490000}"/>
    <cellStyle name="Normal 2 13 2 2 2 2 2 6 2" xfId="31380" xr:uid="{00000000-0005-0000-0000-00007A490000}"/>
    <cellStyle name="Normal 2 13 2 2 2 2 2 7" xfId="23939" xr:uid="{00000000-0005-0000-0000-00007B490000}"/>
    <cellStyle name="Normal 2 13 2 2 2 2 3" xfId="1750" xr:uid="{00000000-0005-0000-0000-00007C490000}"/>
    <cellStyle name="Normal 2 13 2 2 2 2 3 2" xfId="3600" xr:uid="{00000000-0005-0000-0000-00007D490000}"/>
    <cellStyle name="Normal 2 13 2 2 2 2 3 2 2" xfId="7321" xr:uid="{00000000-0005-0000-0000-00007E490000}"/>
    <cellStyle name="Normal 2 13 2 2 2 2 3 2 2 2" xfId="22205" xr:uid="{00000000-0005-0000-0000-00007F490000}"/>
    <cellStyle name="Normal 2 13 2 2 2 2 3 2 2 2 2" xfId="44848" xr:uid="{00000000-0005-0000-0000-000080490000}"/>
    <cellStyle name="Normal 2 13 2 2 2 2 3 2 2 3" xfId="14765" xr:uid="{00000000-0005-0000-0000-000081490000}"/>
    <cellStyle name="Normal 2 13 2 2 2 2 3 2 2 3 2" xfId="37408" xr:uid="{00000000-0005-0000-0000-000082490000}"/>
    <cellStyle name="Normal 2 13 2 2 2 2 3 2 2 4" xfId="29967" xr:uid="{00000000-0005-0000-0000-000083490000}"/>
    <cellStyle name="Normal 2 13 2 2 2 2 3 2 3" xfId="18487" xr:uid="{00000000-0005-0000-0000-000084490000}"/>
    <cellStyle name="Normal 2 13 2 2 2 2 3 2 3 2" xfId="41130" xr:uid="{00000000-0005-0000-0000-000085490000}"/>
    <cellStyle name="Normal 2 13 2 2 2 2 3 2 4" xfId="11047" xr:uid="{00000000-0005-0000-0000-000086490000}"/>
    <cellStyle name="Normal 2 13 2 2 2 2 3 2 4 2" xfId="33690" xr:uid="{00000000-0005-0000-0000-000087490000}"/>
    <cellStyle name="Normal 2 13 2 2 2 2 3 2 5" xfId="26249" xr:uid="{00000000-0005-0000-0000-000088490000}"/>
    <cellStyle name="Normal 2 13 2 2 2 2 3 3" xfId="5474" xr:uid="{00000000-0005-0000-0000-000089490000}"/>
    <cellStyle name="Normal 2 13 2 2 2 2 3 3 2" xfId="20358" xr:uid="{00000000-0005-0000-0000-00008A490000}"/>
    <cellStyle name="Normal 2 13 2 2 2 2 3 3 2 2" xfId="43001" xr:uid="{00000000-0005-0000-0000-00008B490000}"/>
    <cellStyle name="Normal 2 13 2 2 2 2 3 3 3" xfId="12918" xr:uid="{00000000-0005-0000-0000-00008C490000}"/>
    <cellStyle name="Normal 2 13 2 2 2 2 3 3 3 2" xfId="35561" xr:uid="{00000000-0005-0000-0000-00008D490000}"/>
    <cellStyle name="Normal 2 13 2 2 2 2 3 3 4" xfId="28120" xr:uid="{00000000-0005-0000-0000-00008E490000}"/>
    <cellStyle name="Normal 2 13 2 2 2 2 3 4" xfId="16640" xr:uid="{00000000-0005-0000-0000-00008F490000}"/>
    <cellStyle name="Normal 2 13 2 2 2 2 3 4 2" xfId="39283" xr:uid="{00000000-0005-0000-0000-000090490000}"/>
    <cellStyle name="Normal 2 13 2 2 2 2 3 5" xfId="9200" xr:uid="{00000000-0005-0000-0000-000091490000}"/>
    <cellStyle name="Normal 2 13 2 2 2 2 3 5 2" xfId="31843" xr:uid="{00000000-0005-0000-0000-000092490000}"/>
    <cellStyle name="Normal 2 13 2 2 2 2 3 6" xfId="24402" xr:uid="{00000000-0005-0000-0000-000093490000}"/>
    <cellStyle name="Normal 2 13 2 2 2 2 4" xfId="2675" xr:uid="{00000000-0005-0000-0000-000094490000}"/>
    <cellStyle name="Normal 2 13 2 2 2 2 4 2" xfId="6396" xr:uid="{00000000-0005-0000-0000-000095490000}"/>
    <cellStyle name="Normal 2 13 2 2 2 2 4 2 2" xfId="21280" xr:uid="{00000000-0005-0000-0000-000096490000}"/>
    <cellStyle name="Normal 2 13 2 2 2 2 4 2 2 2" xfId="43923" xr:uid="{00000000-0005-0000-0000-000097490000}"/>
    <cellStyle name="Normal 2 13 2 2 2 2 4 2 3" xfId="13840" xr:uid="{00000000-0005-0000-0000-000098490000}"/>
    <cellStyle name="Normal 2 13 2 2 2 2 4 2 3 2" xfId="36483" xr:uid="{00000000-0005-0000-0000-000099490000}"/>
    <cellStyle name="Normal 2 13 2 2 2 2 4 2 4" xfId="29042" xr:uid="{00000000-0005-0000-0000-00009A490000}"/>
    <cellStyle name="Normal 2 13 2 2 2 2 4 3" xfId="17562" xr:uid="{00000000-0005-0000-0000-00009B490000}"/>
    <cellStyle name="Normal 2 13 2 2 2 2 4 3 2" xfId="40205" xr:uid="{00000000-0005-0000-0000-00009C490000}"/>
    <cellStyle name="Normal 2 13 2 2 2 2 4 4" xfId="10122" xr:uid="{00000000-0005-0000-0000-00009D490000}"/>
    <cellStyle name="Normal 2 13 2 2 2 2 4 4 2" xfId="32765" xr:uid="{00000000-0005-0000-0000-00009E490000}"/>
    <cellStyle name="Normal 2 13 2 2 2 2 4 5" xfId="25324" xr:uid="{00000000-0005-0000-0000-00009F490000}"/>
    <cellStyle name="Normal 2 13 2 2 2 2 5" xfId="4549" xr:uid="{00000000-0005-0000-0000-0000A0490000}"/>
    <cellStyle name="Normal 2 13 2 2 2 2 5 2" xfId="19433" xr:uid="{00000000-0005-0000-0000-0000A1490000}"/>
    <cellStyle name="Normal 2 13 2 2 2 2 5 2 2" xfId="42076" xr:uid="{00000000-0005-0000-0000-0000A2490000}"/>
    <cellStyle name="Normal 2 13 2 2 2 2 5 3" xfId="11993" xr:uid="{00000000-0005-0000-0000-0000A3490000}"/>
    <cellStyle name="Normal 2 13 2 2 2 2 5 3 2" xfId="34636" xr:uid="{00000000-0005-0000-0000-0000A4490000}"/>
    <cellStyle name="Normal 2 13 2 2 2 2 5 4" xfId="27195" xr:uid="{00000000-0005-0000-0000-0000A5490000}"/>
    <cellStyle name="Normal 2 13 2 2 2 2 6" xfId="15715" xr:uid="{00000000-0005-0000-0000-0000A6490000}"/>
    <cellStyle name="Normal 2 13 2 2 2 2 6 2" xfId="38358" xr:uid="{00000000-0005-0000-0000-0000A7490000}"/>
    <cellStyle name="Normal 2 13 2 2 2 2 7" xfId="8275" xr:uid="{00000000-0005-0000-0000-0000A8490000}"/>
    <cellStyle name="Normal 2 13 2 2 2 2 7 2" xfId="30918" xr:uid="{00000000-0005-0000-0000-0000A9490000}"/>
    <cellStyle name="Normal 2 13 2 2 2 2 8" xfId="23477" xr:uid="{00000000-0005-0000-0000-0000AA490000}"/>
    <cellStyle name="Normal 2 13 2 2 2 3" xfId="1073" xr:uid="{00000000-0005-0000-0000-0000AB490000}"/>
    <cellStyle name="Normal 2 13 2 2 2 3 2" xfId="2001" xr:uid="{00000000-0005-0000-0000-0000AC490000}"/>
    <cellStyle name="Normal 2 13 2 2 2 3 2 2" xfId="3851" xr:uid="{00000000-0005-0000-0000-0000AD490000}"/>
    <cellStyle name="Normal 2 13 2 2 2 3 2 2 2" xfId="7572" xr:uid="{00000000-0005-0000-0000-0000AE490000}"/>
    <cellStyle name="Normal 2 13 2 2 2 3 2 2 2 2" xfId="22456" xr:uid="{00000000-0005-0000-0000-0000AF490000}"/>
    <cellStyle name="Normal 2 13 2 2 2 3 2 2 2 2 2" xfId="45099" xr:uid="{00000000-0005-0000-0000-0000B0490000}"/>
    <cellStyle name="Normal 2 13 2 2 2 3 2 2 2 3" xfId="15016" xr:uid="{00000000-0005-0000-0000-0000B1490000}"/>
    <cellStyle name="Normal 2 13 2 2 2 3 2 2 2 3 2" xfId="37659" xr:uid="{00000000-0005-0000-0000-0000B2490000}"/>
    <cellStyle name="Normal 2 13 2 2 2 3 2 2 2 4" xfId="30218" xr:uid="{00000000-0005-0000-0000-0000B3490000}"/>
    <cellStyle name="Normal 2 13 2 2 2 3 2 2 3" xfId="18738" xr:uid="{00000000-0005-0000-0000-0000B4490000}"/>
    <cellStyle name="Normal 2 13 2 2 2 3 2 2 3 2" xfId="41381" xr:uid="{00000000-0005-0000-0000-0000B5490000}"/>
    <cellStyle name="Normal 2 13 2 2 2 3 2 2 4" xfId="11298" xr:uid="{00000000-0005-0000-0000-0000B6490000}"/>
    <cellStyle name="Normal 2 13 2 2 2 3 2 2 4 2" xfId="33941" xr:uid="{00000000-0005-0000-0000-0000B7490000}"/>
    <cellStyle name="Normal 2 13 2 2 2 3 2 2 5" xfId="26500" xr:uid="{00000000-0005-0000-0000-0000B8490000}"/>
    <cellStyle name="Normal 2 13 2 2 2 3 2 3" xfId="5725" xr:uid="{00000000-0005-0000-0000-0000B9490000}"/>
    <cellStyle name="Normal 2 13 2 2 2 3 2 3 2" xfId="20609" xr:uid="{00000000-0005-0000-0000-0000BA490000}"/>
    <cellStyle name="Normal 2 13 2 2 2 3 2 3 2 2" xfId="43252" xr:uid="{00000000-0005-0000-0000-0000BB490000}"/>
    <cellStyle name="Normal 2 13 2 2 2 3 2 3 3" xfId="13169" xr:uid="{00000000-0005-0000-0000-0000BC490000}"/>
    <cellStyle name="Normal 2 13 2 2 2 3 2 3 3 2" xfId="35812" xr:uid="{00000000-0005-0000-0000-0000BD490000}"/>
    <cellStyle name="Normal 2 13 2 2 2 3 2 3 4" xfId="28371" xr:uid="{00000000-0005-0000-0000-0000BE490000}"/>
    <cellStyle name="Normal 2 13 2 2 2 3 2 4" xfId="16891" xr:uid="{00000000-0005-0000-0000-0000BF490000}"/>
    <cellStyle name="Normal 2 13 2 2 2 3 2 4 2" xfId="39534" xr:uid="{00000000-0005-0000-0000-0000C0490000}"/>
    <cellStyle name="Normal 2 13 2 2 2 3 2 5" xfId="9451" xr:uid="{00000000-0005-0000-0000-0000C1490000}"/>
    <cellStyle name="Normal 2 13 2 2 2 3 2 5 2" xfId="32094" xr:uid="{00000000-0005-0000-0000-0000C2490000}"/>
    <cellStyle name="Normal 2 13 2 2 2 3 2 6" xfId="24653" xr:uid="{00000000-0005-0000-0000-0000C3490000}"/>
    <cellStyle name="Normal 2 13 2 2 2 3 3" xfId="2926" xr:uid="{00000000-0005-0000-0000-0000C4490000}"/>
    <cellStyle name="Normal 2 13 2 2 2 3 3 2" xfId="6647" xr:uid="{00000000-0005-0000-0000-0000C5490000}"/>
    <cellStyle name="Normal 2 13 2 2 2 3 3 2 2" xfId="21531" xr:uid="{00000000-0005-0000-0000-0000C6490000}"/>
    <cellStyle name="Normal 2 13 2 2 2 3 3 2 2 2" xfId="44174" xr:uid="{00000000-0005-0000-0000-0000C7490000}"/>
    <cellStyle name="Normal 2 13 2 2 2 3 3 2 3" xfId="14091" xr:uid="{00000000-0005-0000-0000-0000C8490000}"/>
    <cellStyle name="Normal 2 13 2 2 2 3 3 2 3 2" xfId="36734" xr:uid="{00000000-0005-0000-0000-0000C9490000}"/>
    <cellStyle name="Normal 2 13 2 2 2 3 3 2 4" xfId="29293" xr:uid="{00000000-0005-0000-0000-0000CA490000}"/>
    <cellStyle name="Normal 2 13 2 2 2 3 3 3" xfId="17813" xr:uid="{00000000-0005-0000-0000-0000CB490000}"/>
    <cellStyle name="Normal 2 13 2 2 2 3 3 3 2" xfId="40456" xr:uid="{00000000-0005-0000-0000-0000CC490000}"/>
    <cellStyle name="Normal 2 13 2 2 2 3 3 4" xfId="10373" xr:uid="{00000000-0005-0000-0000-0000CD490000}"/>
    <cellStyle name="Normal 2 13 2 2 2 3 3 4 2" xfId="33016" xr:uid="{00000000-0005-0000-0000-0000CE490000}"/>
    <cellStyle name="Normal 2 13 2 2 2 3 3 5" xfId="25575" xr:uid="{00000000-0005-0000-0000-0000CF490000}"/>
    <cellStyle name="Normal 2 13 2 2 2 3 4" xfId="4800" xr:uid="{00000000-0005-0000-0000-0000D0490000}"/>
    <cellStyle name="Normal 2 13 2 2 2 3 4 2" xfId="19684" xr:uid="{00000000-0005-0000-0000-0000D1490000}"/>
    <cellStyle name="Normal 2 13 2 2 2 3 4 2 2" xfId="42327" xr:uid="{00000000-0005-0000-0000-0000D2490000}"/>
    <cellStyle name="Normal 2 13 2 2 2 3 4 3" xfId="12244" xr:uid="{00000000-0005-0000-0000-0000D3490000}"/>
    <cellStyle name="Normal 2 13 2 2 2 3 4 3 2" xfId="34887" xr:uid="{00000000-0005-0000-0000-0000D4490000}"/>
    <cellStyle name="Normal 2 13 2 2 2 3 4 4" xfId="27446" xr:uid="{00000000-0005-0000-0000-0000D5490000}"/>
    <cellStyle name="Normal 2 13 2 2 2 3 5" xfId="15966" xr:uid="{00000000-0005-0000-0000-0000D6490000}"/>
    <cellStyle name="Normal 2 13 2 2 2 3 5 2" xfId="38609" xr:uid="{00000000-0005-0000-0000-0000D7490000}"/>
    <cellStyle name="Normal 2 13 2 2 2 3 6" xfId="8526" xr:uid="{00000000-0005-0000-0000-0000D8490000}"/>
    <cellStyle name="Normal 2 13 2 2 2 3 6 2" xfId="31169" xr:uid="{00000000-0005-0000-0000-0000D9490000}"/>
    <cellStyle name="Normal 2 13 2 2 2 3 7" xfId="23728" xr:uid="{00000000-0005-0000-0000-0000DA490000}"/>
    <cellStyle name="Normal 2 13 2 2 2 4" xfId="1539" xr:uid="{00000000-0005-0000-0000-0000DB490000}"/>
    <cellStyle name="Normal 2 13 2 2 2 4 2" xfId="3389" xr:uid="{00000000-0005-0000-0000-0000DC490000}"/>
    <cellStyle name="Normal 2 13 2 2 2 4 2 2" xfId="7110" xr:uid="{00000000-0005-0000-0000-0000DD490000}"/>
    <cellStyle name="Normal 2 13 2 2 2 4 2 2 2" xfId="21994" xr:uid="{00000000-0005-0000-0000-0000DE490000}"/>
    <cellStyle name="Normal 2 13 2 2 2 4 2 2 2 2" xfId="44637" xr:uid="{00000000-0005-0000-0000-0000DF490000}"/>
    <cellStyle name="Normal 2 13 2 2 2 4 2 2 3" xfId="14554" xr:uid="{00000000-0005-0000-0000-0000E0490000}"/>
    <cellStyle name="Normal 2 13 2 2 2 4 2 2 3 2" xfId="37197" xr:uid="{00000000-0005-0000-0000-0000E1490000}"/>
    <cellStyle name="Normal 2 13 2 2 2 4 2 2 4" xfId="29756" xr:uid="{00000000-0005-0000-0000-0000E2490000}"/>
    <cellStyle name="Normal 2 13 2 2 2 4 2 3" xfId="18276" xr:uid="{00000000-0005-0000-0000-0000E3490000}"/>
    <cellStyle name="Normal 2 13 2 2 2 4 2 3 2" xfId="40919" xr:uid="{00000000-0005-0000-0000-0000E4490000}"/>
    <cellStyle name="Normal 2 13 2 2 2 4 2 4" xfId="10836" xr:uid="{00000000-0005-0000-0000-0000E5490000}"/>
    <cellStyle name="Normal 2 13 2 2 2 4 2 4 2" xfId="33479" xr:uid="{00000000-0005-0000-0000-0000E6490000}"/>
    <cellStyle name="Normal 2 13 2 2 2 4 2 5" xfId="26038" xr:uid="{00000000-0005-0000-0000-0000E7490000}"/>
    <cellStyle name="Normal 2 13 2 2 2 4 3" xfId="5263" xr:uid="{00000000-0005-0000-0000-0000E8490000}"/>
    <cellStyle name="Normal 2 13 2 2 2 4 3 2" xfId="20147" xr:uid="{00000000-0005-0000-0000-0000E9490000}"/>
    <cellStyle name="Normal 2 13 2 2 2 4 3 2 2" xfId="42790" xr:uid="{00000000-0005-0000-0000-0000EA490000}"/>
    <cellStyle name="Normal 2 13 2 2 2 4 3 3" xfId="12707" xr:uid="{00000000-0005-0000-0000-0000EB490000}"/>
    <cellStyle name="Normal 2 13 2 2 2 4 3 3 2" xfId="35350" xr:uid="{00000000-0005-0000-0000-0000EC490000}"/>
    <cellStyle name="Normal 2 13 2 2 2 4 3 4" xfId="27909" xr:uid="{00000000-0005-0000-0000-0000ED490000}"/>
    <cellStyle name="Normal 2 13 2 2 2 4 4" xfId="16429" xr:uid="{00000000-0005-0000-0000-0000EE490000}"/>
    <cellStyle name="Normal 2 13 2 2 2 4 4 2" xfId="39072" xr:uid="{00000000-0005-0000-0000-0000EF490000}"/>
    <cellStyle name="Normal 2 13 2 2 2 4 5" xfId="8989" xr:uid="{00000000-0005-0000-0000-0000F0490000}"/>
    <cellStyle name="Normal 2 13 2 2 2 4 5 2" xfId="31632" xr:uid="{00000000-0005-0000-0000-0000F1490000}"/>
    <cellStyle name="Normal 2 13 2 2 2 4 6" xfId="24191" xr:uid="{00000000-0005-0000-0000-0000F2490000}"/>
    <cellStyle name="Normal 2 13 2 2 2 5" xfId="2464" xr:uid="{00000000-0005-0000-0000-0000F3490000}"/>
    <cellStyle name="Normal 2 13 2 2 2 5 2" xfId="6185" xr:uid="{00000000-0005-0000-0000-0000F4490000}"/>
    <cellStyle name="Normal 2 13 2 2 2 5 2 2" xfId="21069" xr:uid="{00000000-0005-0000-0000-0000F5490000}"/>
    <cellStyle name="Normal 2 13 2 2 2 5 2 2 2" xfId="43712" xr:uid="{00000000-0005-0000-0000-0000F6490000}"/>
    <cellStyle name="Normal 2 13 2 2 2 5 2 3" xfId="13629" xr:uid="{00000000-0005-0000-0000-0000F7490000}"/>
    <cellStyle name="Normal 2 13 2 2 2 5 2 3 2" xfId="36272" xr:uid="{00000000-0005-0000-0000-0000F8490000}"/>
    <cellStyle name="Normal 2 13 2 2 2 5 2 4" xfId="28831" xr:uid="{00000000-0005-0000-0000-0000F9490000}"/>
    <cellStyle name="Normal 2 13 2 2 2 5 3" xfId="17351" xr:uid="{00000000-0005-0000-0000-0000FA490000}"/>
    <cellStyle name="Normal 2 13 2 2 2 5 3 2" xfId="39994" xr:uid="{00000000-0005-0000-0000-0000FB490000}"/>
    <cellStyle name="Normal 2 13 2 2 2 5 4" xfId="9911" xr:uid="{00000000-0005-0000-0000-0000FC490000}"/>
    <cellStyle name="Normal 2 13 2 2 2 5 4 2" xfId="32554" xr:uid="{00000000-0005-0000-0000-0000FD490000}"/>
    <cellStyle name="Normal 2 13 2 2 2 5 5" xfId="25113" xr:uid="{00000000-0005-0000-0000-0000FE490000}"/>
    <cellStyle name="Normal 2 13 2 2 2 6" xfId="4338" xr:uid="{00000000-0005-0000-0000-0000FF490000}"/>
    <cellStyle name="Normal 2 13 2 2 2 6 2" xfId="19222" xr:uid="{00000000-0005-0000-0000-0000004A0000}"/>
    <cellStyle name="Normal 2 13 2 2 2 6 2 2" xfId="41865" xr:uid="{00000000-0005-0000-0000-0000014A0000}"/>
    <cellStyle name="Normal 2 13 2 2 2 6 3" xfId="11782" xr:uid="{00000000-0005-0000-0000-0000024A0000}"/>
    <cellStyle name="Normal 2 13 2 2 2 6 3 2" xfId="34425" xr:uid="{00000000-0005-0000-0000-0000034A0000}"/>
    <cellStyle name="Normal 2 13 2 2 2 6 4" xfId="26984" xr:uid="{00000000-0005-0000-0000-0000044A0000}"/>
    <cellStyle name="Normal 2 13 2 2 2 7" xfId="15504" xr:uid="{00000000-0005-0000-0000-0000054A0000}"/>
    <cellStyle name="Normal 2 13 2 2 2 7 2" xfId="38147" xr:uid="{00000000-0005-0000-0000-0000064A0000}"/>
    <cellStyle name="Normal 2 13 2 2 2 8" xfId="8064" xr:uid="{00000000-0005-0000-0000-0000074A0000}"/>
    <cellStyle name="Normal 2 13 2 2 2 8 2" xfId="30707" xr:uid="{00000000-0005-0000-0000-0000084A0000}"/>
    <cellStyle name="Normal 2 13 2 2 2 9" xfId="23267" xr:uid="{00000000-0005-0000-0000-0000094A0000}"/>
    <cellStyle name="Normal 2 13 2 2 3" xfId="714" xr:uid="{00000000-0005-0000-0000-00000A4A0000}"/>
    <cellStyle name="Normal 2 13 2 2 3 2" xfId="1179" xr:uid="{00000000-0005-0000-0000-00000B4A0000}"/>
    <cellStyle name="Normal 2 13 2 2 3 2 2" xfId="2107" xr:uid="{00000000-0005-0000-0000-00000C4A0000}"/>
    <cellStyle name="Normal 2 13 2 2 3 2 2 2" xfId="3957" xr:uid="{00000000-0005-0000-0000-00000D4A0000}"/>
    <cellStyle name="Normal 2 13 2 2 3 2 2 2 2" xfId="7678" xr:uid="{00000000-0005-0000-0000-00000E4A0000}"/>
    <cellStyle name="Normal 2 13 2 2 3 2 2 2 2 2" xfId="22562" xr:uid="{00000000-0005-0000-0000-00000F4A0000}"/>
    <cellStyle name="Normal 2 13 2 2 3 2 2 2 2 2 2" xfId="45205" xr:uid="{00000000-0005-0000-0000-0000104A0000}"/>
    <cellStyle name="Normal 2 13 2 2 3 2 2 2 2 3" xfId="15122" xr:uid="{00000000-0005-0000-0000-0000114A0000}"/>
    <cellStyle name="Normal 2 13 2 2 3 2 2 2 2 3 2" xfId="37765" xr:uid="{00000000-0005-0000-0000-0000124A0000}"/>
    <cellStyle name="Normal 2 13 2 2 3 2 2 2 2 4" xfId="30324" xr:uid="{00000000-0005-0000-0000-0000134A0000}"/>
    <cellStyle name="Normal 2 13 2 2 3 2 2 2 3" xfId="18844" xr:uid="{00000000-0005-0000-0000-0000144A0000}"/>
    <cellStyle name="Normal 2 13 2 2 3 2 2 2 3 2" xfId="41487" xr:uid="{00000000-0005-0000-0000-0000154A0000}"/>
    <cellStyle name="Normal 2 13 2 2 3 2 2 2 4" xfId="11404" xr:uid="{00000000-0005-0000-0000-0000164A0000}"/>
    <cellStyle name="Normal 2 13 2 2 3 2 2 2 4 2" xfId="34047" xr:uid="{00000000-0005-0000-0000-0000174A0000}"/>
    <cellStyle name="Normal 2 13 2 2 3 2 2 2 5" xfId="26606" xr:uid="{00000000-0005-0000-0000-0000184A0000}"/>
    <cellStyle name="Normal 2 13 2 2 3 2 2 3" xfId="5831" xr:uid="{00000000-0005-0000-0000-0000194A0000}"/>
    <cellStyle name="Normal 2 13 2 2 3 2 2 3 2" xfId="20715" xr:uid="{00000000-0005-0000-0000-00001A4A0000}"/>
    <cellStyle name="Normal 2 13 2 2 3 2 2 3 2 2" xfId="43358" xr:uid="{00000000-0005-0000-0000-00001B4A0000}"/>
    <cellStyle name="Normal 2 13 2 2 3 2 2 3 3" xfId="13275" xr:uid="{00000000-0005-0000-0000-00001C4A0000}"/>
    <cellStyle name="Normal 2 13 2 2 3 2 2 3 3 2" xfId="35918" xr:uid="{00000000-0005-0000-0000-00001D4A0000}"/>
    <cellStyle name="Normal 2 13 2 2 3 2 2 3 4" xfId="28477" xr:uid="{00000000-0005-0000-0000-00001E4A0000}"/>
    <cellStyle name="Normal 2 13 2 2 3 2 2 4" xfId="16997" xr:uid="{00000000-0005-0000-0000-00001F4A0000}"/>
    <cellStyle name="Normal 2 13 2 2 3 2 2 4 2" xfId="39640" xr:uid="{00000000-0005-0000-0000-0000204A0000}"/>
    <cellStyle name="Normal 2 13 2 2 3 2 2 5" xfId="9557" xr:uid="{00000000-0005-0000-0000-0000214A0000}"/>
    <cellStyle name="Normal 2 13 2 2 3 2 2 5 2" xfId="32200" xr:uid="{00000000-0005-0000-0000-0000224A0000}"/>
    <cellStyle name="Normal 2 13 2 2 3 2 2 6" xfId="24759" xr:uid="{00000000-0005-0000-0000-0000234A0000}"/>
    <cellStyle name="Normal 2 13 2 2 3 2 3" xfId="3032" xr:uid="{00000000-0005-0000-0000-0000244A0000}"/>
    <cellStyle name="Normal 2 13 2 2 3 2 3 2" xfId="6753" xr:uid="{00000000-0005-0000-0000-0000254A0000}"/>
    <cellStyle name="Normal 2 13 2 2 3 2 3 2 2" xfId="21637" xr:uid="{00000000-0005-0000-0000-0000264A0000}"/>
    <cellStyle name="Normal 2 13 2 2 3 2 3 2 2 2" xfId="44280" xr:uid="{00000000-0005-0000-0000-0000274A0000}"/>
    <cellStyle name="Normal 2 13 2 2 3 2 3 2 3" xfId="14197" xr:uid="{00000000-0005-0000-0000-0000284A0000}"/>
    <cellStyle name="Normal 2 13 2 2 3 2 3 2 3 2" xfId="36840" xr:uid="{00000000-0005-0000-0000-0000294A0000}"/>
    <cellStyle name="Normal 2 13 2 2 3 2 3 2 4" xfId="29399" xr:uid="{00000000-0005-0000-0000-00002A4A0000}"/>
    <cellStyle name="Normal 2 13 2 2 3 2 3 3" xfId="17919" xr:uid="{00000000-0005-0000-0000-00002B4A0000}"/>
    <cellStyle name="Normal 2 13 2 2 3 2 3 3 2" xfId="40562" xr:uid="{00000000-0005-0000-0000-00002C4A0000}"/>
    <cellStyle name="Normal 2 13 2 2 3 2 3 4" xfId="10479" xr:uid="{00000000-0005-0000-0000-00002D4A0000}"/>
    <cellStyle name="Normal 2 13 2 2 3 2 3 4 2" xfId="33122" xr:uid="{00000000-0005-0000-0000-00002E4A0000}"/>
    <cellStyle name="Normal 2 13 2 2 3 2 3 5" xfId="25681" xr:uid="{00000000-0005-0000-0000-00002F4A0000}"/>
    <cellStyle name="Normal 2 13 2 2 3 2 4" xfId="4906" xr:uid="{00000000-0005-0000-0000-0000304A0000}"/>
    <cellStyle name="Normal 2 13 2 2 3 2 4 2" xfId="19790" xr:uid="{00000000-0005-0000-0000-0000314A0000}"/>
    <cellStyle name="Normal 2 13 2 2 3 2 4 2 2" xfId="42433" xr:uid="{00000000-0005-0000-0000-0000324A0000}"/>
    <cellStyle name="Normal 2 13 2 2 3 2 4 3" xfId="12350" xr:uid="{00000000-0005-0000-0000-0000334A0000}"/>
    <cellStyle name="Normal 2 13 2 2 3 2 4 3 2" xfId="34993" xr:uid="{00000000-0005-0000-0000-0000344A0000}"/>
    <cellStyle name="Normal 2 13 2 2 3 2 4 4" xfId="27552" xr:uid="{00000000-0005-0000-0000-0000354A0000}"/>
    <cellStyle name="Normal 2 13 2 2 3 2 5" xfId="16072" xr:uid="{00000000-0005-0000-0000-0000364A0000}"/>
    <cellStyle name="Normal 2 13 2 2 3 2 5 2" xfId="38715" xr:uid="{00000000-0005-0000-0000-0000374A0000}"/>
    <cellStyle name="Normal 2 13 2 2 3 2 6" xfId="8632" xr:uid="{00000000-0005-0000-0000-0000384A0000}"/>
    <cellStyle name="Normal 2 13 2 2 3 2 6 2" xfId="31275" xr:uid="{00000000-0005-0000-0000-0000394A0000}"/>
    <cellStyle name="Normal 2 13 2 2 3 2 7" xfId="23834" xr:uid="{00000000-0005-0000-0000-00003A4A0000}"/>
    <cellStyle name="Normal 2 13 2 2 3 3" xfId="1645" xr:uid="{00000000-0005-0000-0000-00003B4A0000}"/>
    <cellStyle name="Normal 2 13 2 2 3 3 2" xfId="3495" xr:uid="{00000000-0005-0000-0000-00003C4A0000}"/>
    <cellStyle name="Normal 2 13 2 2 3 3 2 2" xfId="7216" xr:uid="{00000000-0005-0000-0000-00003D4A0000}"/>
    <cellStyle name="Normal 2 13 2 2 3 3 2 2 2" xfId="22100" xr:uid="{00000000-0005-0000-0000-00003E4A0000}"/>
    <cellStyle name="Normal 2 13 2 2 3 3 2 2 2 2" xfId="44743" xr:uid="{00000000-0005-0000-0000-00003F4A0000}"/>
    <cellStyle name="Normal 2 13 2 2 3 3 2 2 3" xfId="14660" xr:uid="{00000000-0005-0000-0000-0000404A0000}"/>
    <cellStyle name="Normal 2 13 2 2 3 3 2 2 3 2" xfId="37303" xr:uid="{00000000-0005-0000-0000-0000414A0000}"/>
    <cellStyle name="Normal 2 13 2 2 3 3 2 2 4" xfId="29862" xr:uid="{00000000-0005-0000-0000-0000424A0000}"/>
    <cellStyle name="Normal 2 13 2 2 3 3 2 3" xfId="18382" xr:uid="{00000000-0005-0000-0000-0000434A0000}"/>
    <cellStyle name="Normal 2 13 2 2 3 3 2 3 2" xfId="41025" xr:uid="{00000000-0005-0000-0000-0000444A0000}"/>
    <cellStyle name="Normal 2 13 2 2 3 3 2 4" xfId="10942" xr:uid="{00000000-0005-0000-0000-0000454A0000}"/>
    <cellStyle name="Normal 2 13 2 2 3 3 2 4 2" xfId="33585" xr:uid="{00000000-0005-0000-0000-0000464A0000}"/>
    <cellStyle name="Normal 2 13 2 2 3 3 2 5" xfId="26144" xr:uid="{00000000-0005-0000-0000-0000474A0000}"/>
    <cellStyle name="Normal 2 13 2 2 3 3 3" xfId="5369" xr:uid="{00000000-0005-0000-0000-0000484A0000}"/>
    <cellStyle name="Normal 2 13 2 2 3 3 3 2" xfId="20253" xr:uid="{00000000-0005-0000-0000-0000494A0000}"/>
    <cellStyle name="Normal 2 13 2 2 3 3 3 2 2" xfId="42896" xr:uid="{00000000-0005-0000-0000-00004A4A0000}"/>
    <cellStyle name="Normal 2 13 2 2 3 3 3 3" xfId="12813" xr:uid="{00000000-0005-0000-0000-00004B4A0000}"/>
    <cellStyle name="Normal 2 13 2 2 3 3 3 3 2" xfId="35456" xr:uid="{00000000-0005-0000-0000-00004C4A0000}"/>
    <cellStyle name="Normal 2 13 2 2 3 3 3 4" xfId="28015" xr:uid="{00000000-0005-0000-0000-00004D4A0000}"/>
    <cellStyle name="Normal 2 13 2 2 3 3 4" xfId="16535" xr:uid="{00000000-0005-0000-0000-00004E4A0000}"/>
    <cellStyle name="Normal 2 13 2 2 3 3 4 2" xfId="39178" xr:uid="{00000000-0005-0000-0000-00004F4A0000}"/>
    <cellStyle name="Normal 2 13 2 2 3 3 5" xfId="9095" xr:uid="{00000000-0005-0000-0000-0000504A0000}"/>
    <cellStyle name="Normal 2 13 2 2 3 3 5 2" xfId="31738" xr:uid="{00000000-0005-0000-0000-0000514A0000}"/>
    <cellStyle name="Normal 2 13 2 2 3 3 6" xfId="24297" xr:uid="{00000000-0005-0000-0000-0000524A0000}"/>
    <cellStyle name="Normal 2 13 2 2 3 4" xfId="2570" xr:uid="{00000000-0005-0000-0000-0000534A0000}"/>
    <cellStyle name="Normal 2 13 2 2 3 4 2" xfId="6291" xr:uid="{00000000-0005-0000-0000-0000544A0000}"/>
    <cellStyle name="Normal 2 13 2 2 3 4 2 2" xfId="21175" xr:uid="{00000000-0005-0000-0000-0000554A0000}"/>
    <cellStyle name="Normal 2 13 2 2 3 4 2 2 2" xfId="43818" xr:uid="{00000000-0005-0000-0000-0000564A0000}"/>
    <cellStyle name="Normal 2 13 2 2 3 4 2 3" xfId="13735" xr:uid="{00000000-0005-0000-0000-0000574A0000}"/>
    <cellStyle name="Normal 2 13 2 2 3 4 2 3 2" xfId="36378" xr:uid="{00000000-0005-0000-0000-0000584A0000}"/>
    <cellStyle name="Normal 2 13 2 2 3 4 2 4" xfId="28937" xr:uid="{00000000-0005-0000-0000-0000594A0000}"/>
    <cellStyle name="Normal 2 13 2 2 3 4 3" xfId="17457" xr:uid="{00000000-0005-0000-0000-00005A4A0000}"/>
    <cellStyle name="Normal 2 13 2 2 3 4 3 2" xfId="40100" xr:uid="{00000000-0005-0000-0000-00005B4A0000}"/>
    <cellStyle name="Normal 2 13 2 2 3 4 4" xfId="10017" xr:uid="{00000000-0005-0000-0000-00005C4A0000}"/>
    <cellStyle name="Normal 2 13 2 2 3 4 4 2" xfId="32660" xr:uid="{00000000-0005-0000-0000-00005D4A0000}"/>
    <cellStyle name="Normal 2 13 2 2 3 4 5" xfId="25219" xr:uid="{00000000-0005-0000-0000-00005E4A0000}"/>
    <cellStyle name="Normal 2 13 2 2 3 5" xfId="4444" xr:uid="{00000000-0005-0000-0000-00005F4A0000}"/>
    <cellStyle name="Normal 2 13 2 2 3 5 2" xfId="19328" xr:uid="{00000000-0005-0000-0000-0000604A0000}"/>
    <cellStyle name="Normal 2 13 2 2 3 5 2 2" xfId="41971" xr:uid="{00000000-0005-0000-0000-0000614A0000}"/>
    <cellStyle name="Normal 2 13 2 2 3 5 3" xfId="11888" xr:uid="{00000000-0005-0000-0000-0000624A0000}"/>
    <cellStyle name="Normal 2 13 2 2 3 5 3 2" xfId="34531" xr:uid="{00000000-0005-0000-0000-0000634A0000}"/>
    <cellStyle name="Normal 2 13 2 2 3 5 4" xfId="27090" xr:uid="{00000000-0005-0000-0000-0000644A0000}"/>
    <cellStyle name="Normal 2 13 2 2 3 6" xfId="15610" xr:uid="{00000000-0005-0000-0000-0000654A0000}"/>
    <cellStyle name="Normal 2 13 2 2 3 6 2" xfId="38253" xr:uid="{00000000-0005-0000-0000-0000664A0000}"/>
    <cellStyle name="Normal 2 13 2 2 3 7" xfId="8170" xr:uid="{00000000-0005-0000-0000-0000674A0000}"/>
    <cellStyle name="Normal 2 13 2 2 3 7 2" xfId="30813" xr:uid="{00000000-0005-0000-0000-0000684A0000}"/>
    <cellStyle name="Normal 2 13 2 2 3 8" xfId="23372" xr:uid="{00000000-0005-0000-0000-0000694A0000}"/>
    <cellStyle name="Normal 2 13 2 2 4" xfId="968" xr:uid="{00000000-0005-0000-0000-00006A4A0000}"/>
    <cellStyle name="Normal 2 13 2 2 4 2" xfId="1896" xr:uid="{00000000-0005-0000-0000-00006B4A0000}"/>
    <cellStyle name="Normal 2 13 2 2 4 2 2" xfId="3746" xr:uid="{00000000-0005-0000-0000-00006C4A0000}"/>
    <cellStyle name="Normal 2 13 2 2 4 2 2 2" xfId="7467" xr:uid="{00000000-0005-0000-0000-00006D4A0000}"/>
    <cellStyle name="Normal 2 13 2 2 4 2 2 2 2" xfId="22351" xr:uid="{00000000-0005-0000-0000-00006E4A0000}"/>
    <cellStyle name="Normal 2 13 2 2 4 2 2 2 2 2" xfId="44994" xr:uid="{00000000-0005-0000-0000-00006F4A0000}"/>
    <cellStyle name="Normal 2 13 2 2 4 2 2 2 3" xfId="14911" xr:uid="{00000000-0005-0000-0000-0000704A0000}"/>
    <cellStyle name="Normal 2 13 2 2 4 2 2 2 3 2" xfId="37554" xr:uid="{00000000-0005-0000-0000-0000714A0000}"/>
    <cellStyle name="Normal 2 13 2 2 4 2 2 2 4" xfId="30113" xr:uid="{00000000-0005-0000-0000-0000724A0000}"/>
    <cellStyle name="Normal 2 13 2 2 4 2 2 3" xfId="18633" xr:uid="{00000000-0005-0000-0000-0000734A0000}"/>
    <cellStyle name="Normal 2 13 2 2 4 2 2 3 2" xfId="41276" xr:uid="{00000000-0005-0000-0000-0000744A0000}"/>
    <cellStyle name="Normal 2 13 2 2 4 2 2 4" xfId="11193" xr:uid="{00000000-0005-0000-0000-0000754A0000}"/>
    <cellStyle name="Normal 2 13 2 2 4 2 2 4 2" xfId="33836" xr:uid="{00000000-0005-0000-0000-0000764A0000}"/>
    <cellStyle name="Normal 2 13 2 2 4 2 2 5" xfId="26395" xr:uid="{00000000-0005-0000-0000-0000774A0000}"/>
    <cellStyle name="Normal 2 13 2 2 4 2 3" xfId="5620" xr:uid="{00000000-0005-0000-0000-0000784A0000}"/>
    <cellStyle name="Normal 2 13 2 2 4 2 3 2" xfId="20504" xr:uid="{00000000-0005-0000-0000-0000794A0000}"/>
    <cellStyle name="Normal 2 13 2 2 4 2 3 2 2" xfId="43147" xr:uid="{00000000-0005-0000-0000-00007A4A0000}"/>
    <cellStyle name="Normal 2 13 2 2 4 2 3 3" xfId="13064" xr:uid="{00000000-0005-0000-0000-00007B4A0000}"/>
    <cellStyle name="Normal 2 13 2 2 4 2 3 3 2" xfId="35707" xr:uid="{00000000-0005-0000-0000-00007C4A0000}"/>
    <cellStyle name="Normal 2 13 2 2 4 2 3 4" xfId="28266" xr:uid="{00000000-0005-0000-0000-00007D4A0000}"/>
    <cellStyle name="Normal 2 13 2 2 4 2 4" xfId="16786" xr:uid="{00000000-0005-0000-0000-00007E4A0000}"/>
    <cellStyle name="Normal 2 13 2 2 4 2 4 2" xfId="39429" xr:uid="{00000000-0005-0000-0000-00007F4A0000}"/>
    <cellStyle name="Normal 2 13 2 2 4 2 5" xfId="9346" xr:uid="{00000000-0005-0000-0000-0000804A0000}"/>
    <cellStyle name="Normal 2 13 2 2 4 2 5 2" xfId="31989" xr:uid="{00000000-0005-0000-0000-0000814A0000}"/>
    <cellStyle name="Normal 2 13 2 2 4 2 6" xfId="24548" xr:uid="{00000000-0005-0000-0000-0000824A0000}"/>
    <cellStyle name="Normal 2 13 2 2 4 3" xfId="2821" xr:uid="{00000000-0005-0000-0000-0000834A0000}"/>
    <cellStyle name="Normal 2 13 2 2 4 3 2" xfId="6542" xr:uid="{00000000-0005-0000-0000-0000844A0000}"/>
    <cellStyle name="Normal 2 13 2 2 4 3 2 2" xfId="21426" xr:uid="{00000000-0005-0000-0000-0000854A0000}"/>
    <cellStyle name="Normal 2 13 2 2 4 3 2 2 2" xfId="44069" xr:uid="{00000000-0005-0000-0000-0000864A0000}"/>
    <cellStyle name="Normal 2 13 2 2 4 3 2 3" xfId="13986" xr:uid="{00000000-0005-0000-0000-0000874A0000}"/>
    <cellStyle name="Normal 2 13 2 2 4 3 2 3 2" xfId="36629" xr:uid="{00000000-0005-0000-0000-0000884A0000}"/>
    <cellStyle name="Normal 2 13 2 2 4 3 2 4" xfId="29188" xr:uid="{00000000-0005-0000-0000-0000894A0000}"/>
    <cellStyle name="Normal 2 13 2 2 4 3 3" xfId="17708" xr:uid="{00000000-0005-0000-0000-00008A4A0000}"/>
    <cellStyle name="Normal 2 13 2 2 4 3 3 2" xfId="40351" xr:uid="{00000000-0005-0000-0000-00008B4A0000}"/>
    <cellStyle name="Normal 2 13 2 2 4 3 4" xfId="10268" xr:uid="{00000000-0005-0000-0000-00008C4A0000}"/>
    <cellStyle name="Normal 2 13 2 2 4 3 4 2" xfId="32911" xr:uid="{00000000-0005-0000-0000-00008D4A0000}"/>
    <cellStyle name="Normal 2 13 2 2 4 3 5" xfId="25470" xr:uid="{00000000-0005-0000-0000-00008E4A0000}"/>
    <cellStyle name="Normal 2 13 2 2 4 4" xfId="4695" xr:uid="{00000000-0005-0000-0000-00008F4A0000}"/>
    <cellStyle name="Normal 2 13 2 2 4 4 2" xfId="19579" xr:uid="{00000000-0005-0000-0000-0000904A0000}"/>
    <cellStyle name="Normal 2 13 2 2 4 4 2 2" xfId="42222" xr:uid="{00000000-0005-0000-0000-0000914A0000}"/>
    <cellStyle name="Normal 2 13 2 2 4 4 3" xfId="12139" xr:uid="{00000000-0005-0000-0000-0000924A0000}"/>
    <cellStyle name="Normal 2 13 2 2 4 4 3 2" xfId="34782" xr:uid="{00000000-0005-0000-0000-0000934A0000}"/>
    <cellStyle name="Normal 2 13 2 2 4 4 4" xfId="27341" xr:uid="{00000000-0005-0000-0000-0000944A0000}"/>
    <cellStyle name="Normal 2 13 2 2 4 5" xfId="15861" xr:uid="{00000000-0005-0000-0000-0000954A0000}"/>
    <cellStyle name="Normal 2 13 2 2 4 5 2" xfId="38504" xr:uid="{00000000-0005-0000-0000-0000964A0000}"/>
    <cellStyle name="Normal 2 13 2 2 4 6" xfId="8421" xr:uid="{00000000-0005-0000-0000-0000974A0000}"/>
    <cellStyle name="Normal 2 13 2 2 4 6 2" xfId="31064" xr:uid="{00000000-0005-0000-0000-0000984A0000}"/>
    <cellStyle name="Normal 2 13 2 2 4 7" xfId="23623" xr:uid="{00000000-0005-0000-0000-0000994A0000}"/>
    <cellStyle name="Normal 2 13 2 2 5" xfId="1434" xr:uid="{00000000-0005-0000-0000-00009A4A0000}"/>
    <cellStyle name="Normal 2 13 2 2 5 2" xfId="3284" xr:uid="{00000000-0005-0000-0000-00009B4A0000}"/>
    <cellStyle name="Normal 2 13 2 2 5 2 2" xfId="7005" xr:uid="{00000000-0005-0000-0000-00009C4A0000}"/>
    <cellStyle name="Normal 2 13 2 2 5 2 2 2" xfId="21889" xr:uid="{00000000-0005-0000-0000-00009D4A0000}"/>
    <cellStyle name="Normal 2 13 2 2 5 2 2 2 2" xfId="44532" xr:uid="{00000000-0005-0000-0000-00009E4A0000}"/>
    <cellStyle name="Normal 2 13 2 2 5 2 2 3" xfId="14449" xr:uid="{00000000-0005-0000-0000-00009F4A0000}"/>
    <cellStyle name="Normal 2 13 2 2 5 2 2 3 2" xfId="37092" xr:uid="{00000000-0005-0000-0000-0000A04A0000}"/>
    <cellStyle name="Normal 2 13 2 2 5 2 2 4" xfId="29651" xr:uid="{00000000-0005-0000-0000-0000A14A0000}"/>
    <cellStyle name="Normal 2 13 2 2 5 2 3" xfId="18171" xr:uid="{00000000-0005-0000-0000-0000A24A0000}"/>
    <cellStyle name="Normal 2 13 2 2 5 2 3 2" xfId="40814" xr:uid="{00000000-0005-0000-0000-0000A34A0000}"/>
    <cellStyle name="Normal 2 13 2 2 5 2 4" xfId="10731" xr:uid="{00000000-0005-0000-0000-0000A44A0000}"/>
    <cellStyle name="Normal 2 13 2 2 5 2 4 2" xfId="33374" xr:uid="{00000000-0005-0000-0000-0000A54A0000}"/>
    <cellStyle name="Normal 2 13 2 2 5 2 5" xfId="25933" xr:uid="{00000000-0005-0000-0000-0000A64A0000}"/>
    <cellStyle name="Normal 2 13 2 2 5 3" xfId="5158" xr:uid="{00000000-0005-0000-0000-0000A74A0000}"/>
    <cellStyle name="Normal 2 13 2 2 5 3 2" xfId="20042" xr:uid="{00000000-0005-0000-0000-0000A84A0000}"/>
    <cellStyle name="Normal 2 13 2 2 5 3 2 2" xfId="42685" xr:uid="{00000000-0005-0000-0000-0000A94A0000}"/>
    <cellStyle name="Normal 2 13 2 2 5 3 3" xfId="12602" xr:uid="{00000000-0005-0000-0000-0000AA4A0000}"/>
    <cellStyle name="Normal 2 13 2 2 5 3 3 2" xfId="35245" xr:uid="{00000000-0005-0000-0000-0000AB4A0000}"/>
    <cellStyle name="Normal 2 13 2 2 5 3 4" xfId="27804" xr:uid="{00000000-0005-0000-0000-0000AC4A0000}"/>
    <cellStyle name="Normal 2 13 2 2 5 4" xfId="16324" xr:uid="{00000000-0005-0000-0000-0000AD4A0000}"/>
    <cellStyle name="Normal 2 13 2 2 5 4 2" xfId="38967" xr:uid="{00000000-0005-0000-0000-0000AE4A0000}"/>
    <cellStyle name="Normal 2 13 2 2 5 5" xfId="8884" xr:uid="{00000000-0005-0000-0000-0000AF4A0000}"/>
    <cellStyle name="Normal 2 13 2 2 5 5 2" xfId="31527" xr:uid="{00000000-0005-0000-0000-0000B04A0000}"/>
    <cellStyle name="Normal 2 13 2 2 5 6" xfId="24086" xr:uid="{00000000-0005-0000-0000-0000B14A0000}"/>
    <cellStyle name="Normal 2 13 2 2 6" xfId="2359" xr:uid="{00000000-0005-0000-0000-0000B24A0000}"/>
    <cellStyle name="Normal 2 13 2 2 6 2" xfId="6080" xr:uid="{00000000-0005-0000-0000-0000B34A0000}"/>
    <cellStyle name="Normal 2 13 2 2 6 2 2" xfId="20964" xr:uid="{00000000-0005-0000-0000-0000B44A0000}"/>
    <cellStyle name="Normal 2 13 2 2 6 2 2 2" xfId="43607" xr:uid="{00000000-0005-0000-0000-0000B54A0000}"/>
    <cellStyle name="Normal 2 13 2 2 6 2 3" xfId="13524" xr:uid="{00000000-0005-0000-0000-0000B64A0000}"/>
    <cellStyle name="Normal 2 13 2 2 6 2 3 2" xfId="36167" xr:uid="{00000000-0005-0000-0000-0000B74A0000}"/>
    <cellStyle name="Normal 2 13 2 2 6 2 4" xfId="28726" xr:uid="{00000000-0005-0000-0000-0000B84A0000}"/>
    <cellStyle name="Normal 2 13 2 2 6 3" xfId="17246" xr:uid="{00000000-0005-0000-0000-0000B94A0000}"/>
    <cellStyle name="Normal 2 13 2 2 6 3 2" xfId="39889" xr:uid="{00000000-0005-0000-0000-0000BA4A0000}"/>
    <cellStyle name="Normal 2 13 2 2 6 4" xfId="9806" xr:uid="{00000000-0005-0000-0000-0000BB4A0000}"/>
    <cellStyle name="Normal 2 13 2 2 6 4 2" xfId="32449" xr:uid="{00000000-0005-0000-0000-0000BC4A0000}"/>
    <cellStyle name="Normal 2 13 2 2 6 5" xfId="25008" xr:uid="{00000000-0005-0000-0000-0000BD4A0000}"/>
    <cellStyle name="Normal 2 13 2 2 7" xfId="4233" xr:uid="{00000000-0005-0000-0000-0000BE4A0000}"/>
    <cellStyle name="Normal 2 13 2 2 7 2" xfId="19117" xr:uid="{00000000-0005-0000-0000-0000BF4A0000}"/>
    <cellStyle name="Normal 2 13 2 2 7 2 2" xfId="41760" xr:uid="{00000000-0005-0000-0000-0000C04A0000}"/>
    <cellStyle name="Normal 2 13 2 2 7 3" xfId="11677" xr:uid="{00000000-0005-0000-0000-0000C14A0000}"/>
    <cellStyle name="Normal 2 13 2 2 7 3 2" xfId="34320" xr:uid="{00000000-0005-0000-0000-0000C24A0000}"/>
    <cellStyle name="Normal 2 13 2 2 7 4" xfId="26879" xr:uid="{00000000-0005-0000-0000-0000C34A0000}"/>
    <cellStyle name="Normal 2 13 2 2 8" xfId="15399" xr:uid="{00000000-0005-0000-0000-0000C44A0000}"/>
    <cellStyle name="Normal 2 13 2 2 8 2" xfId="38042" xr:uid="{00000000-0005-0000-0000-0000C54A0000}"/>
    <cellStyle name="Normal 2 13 2 2 9" xfId="7959" xr:uid="{00000000-0005-0000-0000-0000C64A0000}"/>
    <cellStyle name="Normal 2 13 2 2 9 2" xfId="30602" xr:uid="{00000000-0005-0000-0000-0000C74A0000}"/>
    <cellStyle name="Normal 2 13 2 3" xfId="555" xr:uid="{00000000-0005-0000-0000-0000C84A0000}"/>
    <cellStyle name="Normal 2 13 2 3 2" xfId="767" xr:uid="{00000000-0005-0000-0000-0000C94A0000}"/>
    <cellStyle name="Normal 2 13 2 3 2 2" xfId="1232" xr:uid="{00000000-0005-0000-0000-0000CA4A0000}"/>
    <cellStyle name="Normal 2 13 2 3 2 2 2" xfId="2160" xr:uid="{00000000-0005-0000-0000-0000CB4A0000}"/>
    <cellStyle name="Normal 2 13 2 3 2 2 2 2" xfId="4010" xr:uid="{00000000-0005-0000-0000-0000CC4A0000}"/>
    <cellStyle name="Normal 2 13 2 3 2 2 2 2 2" xfId="7731" xr:uid="{00000000-0005-0000-0000-0000CD4A0000}"/>
    <cellStyle name="Normal 2 13 2 3 2 2 2 2 2 2" xfId="22615" xr:uid="{00000000-0005-0000-0000-0000CE4A0000}"/>
    <cellStyle name="Normal 2 13 2 3 2 2 2 2 2 2 2" xfId="45258" xr:uid="{00000000-0005-0000-0000-0000CF4A0000}"/>
    <cellStyle name="Normal 2 13 2 3 2 2 2 2 2 3" xfId="15175" xr:uid="{00000000-0005-0000-0000-0000D04A0000}"/>
    <cellStyle name="Normal 2 13 2 3 2 2 2 2 2 3 2" xfId="37818" xr:uid="{00000000-0005-0000-0000-0000D14A0000}"/>
    <cellStyle name="Normal 2 13 2 3 2 2 2 2 2 4" xfId="30377" xr:uid="{00000000-0005-0000-0000-0000D24A0000}"/>
    <cellStyle name="Normal 2 13 2 3 2 2 2 2 3" xfId="18897" xr:uid="{00000000-0005-0000-0000-0000D34A0000}"/>
    <cellStyle name="Normal 2 13 2 3 2 2 2 2 3 2" xfId="41540" xr:uid="{00000000-0005-0000-0000-0000D44A0000}"/>
    <cellStyle name="Normal 2 13 2 3 2 2 2 2 4" xfId="11457" xr:uid="{00000000-0005-0000-0000-0000D54A0000}"/>
    <cellStyle name="Normal 2 13 2 3 2 2 2 2 4 2" xfId="34100" xr:uid="{00000000-0005-0000-0000-0000D64A0000}"/>
    <cellStyle name="Normal 2 13 2 3 2 2 2 2 5" xfId="26659" xr:uid="{00000000-0005-0000-0000-0000D74A0000}"/>
    <cellStyle name="Normal 2 13 2 3 2 2 2 3" xfId="5884" xr:uid="{00000000-0005-0000-0000-0000D84A0000}"/>
    <cellStyle name="Normal 2 13 2 3 2 2 2 3 2" xfId="20768" xr:uid="{00000000-0005-0000-0000-0000D94A0000}"/>
    <cellStyle name="Normal 2 13 2 3 2 2 2 3 2 2" xfId="43411" xr:uid="{00000000-0005-0000-0000-0000DA4A0000}"/>
    <cellStyle name="Normal 2 13 2 3 2 2 2 3 3" xfId="13328" xr:uid="{00000000-0005-0000-0000-0000DB4A0000}"/>
    <cellStyle name="Normal 2 13 2 3 2 2 2 3 3 2" xfId="35971" xr:uid="{00000000-0005-0000-0000-0000DC4A0000}"/>
    <cellStyle name="Normal 2 13 2 3 2 2 2 3 4" xfId="28530" xr:uid="{00000000-0005-0000-0000-0000DD4A0000}"/>
    <cellStyle name="Normal 2 13 2 3 2 2 2 4" xfId="17050" xr:uid="{00000000-0005-0000-0000-0000DE4A0000}"/>
    <cellStyle name="Normal 2 13 2 3 2 2 2 4 2" xfId="39693" xr:uid="{00000000-0005-0000-0000-0000DF4A0000}"/>
    <cellStyle name="Normal 2 13 2 3 2 2 2 5" xfId="9610" xr:uid="{00000000-0005-0000-0000-0000E04A0000}"/>
    <cellStyle name="Normal 2 13 2 3 2 2 2 5 2" xfId="32253" xr:uid="{00000000-0005-0000-0000-0000E14A0000}"/>
    <cellStyle name="Normal 2 13 2 3 2 2 2 6" xfId="24812" xr:uid="{00000000-0005-0000-0000-0000E24A0000}"/>
    <cellStyle name="Normal 2 13 2 3 2 2 3" xfId="3085" xr:uid="{00000000-0005-0000-0000-0000E34A0000}"/>
    <cellStyle name="Normal 2 13 2 3 2 2 3 2" xfId="6806" xr:uid="{00000000-0005-0000-0000-0000E44A0000}"/>
    <cellStyle name="Normal 2 13 2 3 2 2 3 2 2" xfId="21690" xr:uid="{00000000-0005-0000-0000-0000E54A0000}"/>
    <cellStyle name="Normal 2 13 2 3 2 2 3 2 2 2" xfId="44333" xr:uid="{00000000-0005-0000-0000-0000E64A0000}"/>
    <cellStyle name="Normal 2 13 2 3 2 2 3 2 3" xfId="14250" xr:uid="{00000000-0005-0000-0000-0000E74A0000}"/>
    <cellStyle name="Normal 2 13 2 3 2 2 3 2 3 2" xfId="36893" xr:uid="{00000000-0005-0000-0000-0000E84A0000}"/>
    <cellStyle name="Normal 2 13 2 3 2 2 3 2 4" xfId="29452" xr:uid="{00000000-0005-0000-0000-0000E94A0000}"/>
    <cellStyle name="Normal 2 13 2 3 2 2 3 3" xfId="17972" xr:uid="{00000000-0005-0000-0000-0000EA4A0000}"/>
    <cellStyle name="Normal 2 13 2 3 2 2 3 3 2" xfId="40615" xr:uid="{00000000-0005-0000-0000-0000EB4A0000}"/>
    <cellStyle name="Normal 2 13 2 3 2 2 3 4" xfId="10532" xr:uid="{00000000-0005-0000-0000-0000EC4A0000}"/>
    <cellStyle name="Normal 2 13 2 3 2 2 3 4 2" xfId="33175" xr:uid="{00000000-0005-0000-0000-0000ED4A0000}"/>
    <cellStyle name="Normal 2 13 2 3 2 2 3 5" xfId="25734" xr:uid="{00000000-0005-0000-0000-0000EE4A0000}"/>
    <cellStyle name="Normal 2 13 2 3 2 2 4" xfId="4959" xr:uid="{00000000-0005-0000-0000-0000EF4A0000}"/>
    <cellStyle name="Normal 2 13 2 3 2 2 4 2" xfId="19843" xr:uid="{00000000-0005-0000-0000-0000F04A0000}"/>
    <cellStyle name="Normal 2 13 2 3 2 2 4 2 2" xfId="42486" xr:uid="{00000000-0005-0000-0000-0000F14A0000}"/>
    <cellStyle name="Normal 2 13 2 3 2 2 4 3" xfId="12403" xr:uid="{00000000-0005-0000-0000-0000F24A0000}"/>
    <cellStyle name="Normal 2 13 2 3 2 2 4 3 2" xfId="35046" xr:uid="{00000000-0005-0000-0000-0000F34A0000}"/>
    <cellStyle name="Normal 2 13 2 3 2 2 4 4" xfId="27605" xr:uid="{00000000-0005-0000-0000-0000F44A0000}"/>
    <cellStyle name="Normal 2 13 2 3 2 2 5" xfId="16125" xr:uid="{00000000-0005-0000-0000-0000F54A0000}"/>
    <cellStyle name="Normal 2 13 2 3 2 2 5 2" xfId="38768" xr:uid="{00000000-0005-0000-0000-0000F64A0000}"/>
    <cellStyle name="Normal 2 13 2 3 2 2 6" xfId="8685" xr:uid="{00000000-0005-0000-0000-0000F74A0000}"/>
    <cellStyle name="Normal 2 13 2 3 2 2 6 2" xfId="31328" xr:uid="{00000000-0005-0000-0000-0000F84A0000}"/>
    <cellStyle name="Normal 2 13 2 3 2 2 7" xfId="23887" xr:uid="{00000000-0005-0000-0000-0000F94A0000}"/>
    <cellStyle name="Normal 2 13 2 3 2 3" xfId="1698" xr:uid="{00000000-0005-0000-0000-0000FA4A0000}"/>
    <cellStyle name="Normal 2 13 2 3 2 3 2" xfId="3548" xr:uid="{00000000-0005-0000-0000-0000FB4A0000}"/>
    <cellStyle name="Normal 2 13 2 3 2 3 2 2" xfId="7269" xr:uid="{00000000-0005-0000-0000-0000FC4A0000}"/>
    <cellStyle name="Normal 2 13 2 3 2 3 2 2 2" xfId="22153" xr:uid="{00000000-0005-0000-0000-0000FD4A0000}"/>
    <cellStyle name="Normal 2 13 2 3 2 3 2 2 2 2" xfId="44796" xr:uid="{00000000-0005-0000-0000-0000FE4A0000}"/>
    <cellStyle name="Normal 2 13 2 3 2 3 2 2 3" xfId="14713" xr:uid="{00000000-0005-0000-0000-0000FF4A0000}"/>
    <cellStyle name="Normal 2 13 2 3 2 3 2 2 3 2" xfId="37356" xr:uid="{00000000-0005-0000-0000-0000004B0000}"/>
    <cellStyle name="Normal 2 13 2 3 2 3 2 2 4" xfId="29915" xr:uid="{00000000-0005-0000-0000-0000014B0000}"/>
    <cellStyle name="Normal 2 13 2 3 2 3 2 3" xfId="18435" xr:uid="{00000000-0005-0000-0000-0000024B0000}"/>
    <cellStyle name="Normal 2 13 2 3 2 3 2 3 2" xfId="41078" xr:uid="{00000000-0005-0000-0000-0000034B0000}"/>
    <cellStyle name="Normal 2 13 2 3 2 3 2 4" xfId="10995" xr:uid="{00000000-0005-0000-0000-0000044B0000}"/>
    <cellStyle name="Normal 2 13 2 3 2 3 2 4 2" xfId="33638" xr:uid="{00000000-0005-0000-0000-0000054B0000}"/>
    <cellStyle name="Normal 2 13 2 3 2 3 2 5" xfId="26197" xr:uid="{00000000-0005-0000-0000-0000064B0000}"/>
    <cellStyle name="Normal 2 13 2 3 2 3 3" xfId="5422" xr:uid="{00000000-0005-0000-0000-0000074B0000}"/>
    <cellStyle name="Normal 2 13 2 3 2 3 3 2" xfId="20306" xr:uid="{00000000-0005-0000-0000-0000084B0000}"/>
    <cellStyle name="Normal 2 13 2 3 2 3 3 2 2" xfId="42949" xr:uid="{00000000-0005-0000-0000-0000094B0000}"/>
    <cellStyle name="Normal 2 13 2 3 2 3 3 3" xfId="12866" xr:uid="{00000000-0005-0000-0000-00000A4B0000}"/>
    <cellStyle name="Normal 2 13 2 3 2 3 3 3 2" xfId="35509" xr:uid="{00000000-0005-0000-0000-00000B4B0000}"/>
    <cellStyle name="Normal 2 13 2 3 2 3 3 4" xfId="28068" xr:uid="{00000000-0005-0000-0000-00000C4B0000}"/>
    <cellStyle name="Normal 2 13 2 3 2 3 4" xfId="16588" xr:uid="{00000000-0005-0000-0000-00000D4B0000}"/>
    <cellStyle name="Normal 2 13 2 3 2 3 4 2" xfId="39231" xr:uid="{00000000-0005-0000-0000-00000E4B0000}"/>
    <cellStyle name="Normal 2 13 2 3 2 3 5" xfId="9148" xr:uid="{00000000-0005-0000-0000-00000F4B0000}"/>
    <cellStyle name="Normal 2 13 2 3 2 3 5 2" xfId="31791" xr:uid="{00000000-0005-0000-0000-0000104B0000}"/>
    <cellStyle name="Normal 2 13 2 3 2 3 6" xfId="24350" xr:uid="{00000000-0005-0000-0000-0000114B0000}"/>
    <cellStyle name="Normal 2 13 2 3 2 4" xfId="2623" xr:uid="{00000000-0005-0000-0000-0000124B0000}"/>
    <cellStyle name="Normal 2 13 2 3 2 4 2" xfId="6344" xr:uid="{00000000-0005-0000-0000-0000134B0000}"/>
    <cellStyle name="Normal 2 13 2 3 2 4 2 2" xfId="21228" xr:uid="{00000000-0005-0000-0000-0000144B0000}"/>
    <cellStyle name="Normal 2 13 2 3 2 4 2 2 2" xfId="43871" xr:uid="{00000000-0005-0000-0000-0000154B0000}"/>
    <cellStyle name="Normal 2 13 2 3 2 4 2 3" xfId="13788" xr:uid="{00000000-0005-0000-0000-0000164B0000}"/>
    <cellStyle name="Normal 2 13 2 3 2 4 2 3 2" xfId="36431" xr:uid="{00000000-0005-0000-0000-0000174B0000}"/>
    <cellStyle name="Normal 2 13 2 3 2 4 2 4" xfId="28990" xr:uid="{00000000-0005-0000-0000-0000184B0000}"/>
    <cellStyle name="Normal 2 13 2 3 2 4 3" xfId="17510" xr:uid="{00000000-0005-0000-0000-0000194B0000}"/>
    <cellStyle name="Normal 2 13 2 3 2 4 3 2" xfId="40153" xr:uid="{00000000-0005-0000-0000-00001A4B0000}"/>
    <cellStyle name="Normal 2 13 2 3 2 4 4" xfId="10070" xr:uid="{00000000-0005-0000-0000-00001B4B0000}"/>
    <cellStyle name="Normal 2 13 2 3 2 4 4 2" xfId="32713" xr:uid="{00000000-0005-0000-0000-00001C4B0000}"/>
    <cellStyle name="Normal 2 13 2 3 2 4 5" xfId="25272" xr:uid="{00000000-0005-0000-0000-00001D4B0000}"/>
    <cellStyle name="Normal 2 13 2 3 2 5" xfId="4497" xr:uid="{00000000-0005-0000-0000-00001E4B0000}"/>
    <cellStyle name="Normal 2 13 2 3 2 5 2" xfId="19381" xr:uid="{00000000-0005-0000-0000-00001F4B0000}"/>
    <cellStyle name="Normal 2 13 2 3 2 5 2 2" xfId="42024" xr:uid="{00000000-0005-0000-0000-0000204B0000}"/>
    <cellStyle name="Normal 2 13 2 3 2 5 3" xfId="11941" xr:uid="{00000000-0005-0000-0000-0000214B0000}"/>
    <cellStyle name="Normal 2 13 2 3 2 5 3 2" xfId="34584" xr:uid="{00000000-0005-0000-0000-0000224B0000}"/>
    <cellStyle name="Normal 2 13 2 3 2 5 4" xfId="27143" xr:uid="{00000000-0005-0000-0000-0000234B0000}"/>
    <cellStyle name="Normal 2 13 2 3 2 6" xfId="15663" xr:uid="{00000000-0005-0000-0000-0000244B0000}"/>
    <cellStyle name="Normal 2 13 2 3 2 6 2" xfId="38306" xr:uid="{00000000-0005-0000-0000-0000254B0000}"/>
    <cellStyle name="Normal 2 13 2 3 2 7" xfId="8223" xr:uid="{00000000-0005-0000-0000-0000264B0000}"/>
    <cellStyle name="Normal 2 13 2 3 2 7 2" xfId="30866" xr:uid="{00000000-0005-0000-0000-0000274B0000}"/>
    <cellStyle name="Normal 2 13 2 3 2 8" xfId="23425" xr:uid="{00000000-0005-0000-0000-0000284B0000}"/>
    <cellStyle name="Normal 2 13 2 3 3" xfId="1021" xr:uid="{00000000-0005-0000-0000-0000294B0000}"/>
    <cellStyle name="Normal 2 13 2 3 3 2" xfId="1949" xr:uid="{00000000-0005-0000-0000-00002A4B0000}"/>
    <cellStyle name="Normal 2 13 2 3 3 2 2" xfId="3799" xr:uid="{00000000-0005-0000-0000-00002B4B0000}"/>
    <cellStyle name="Normal 2 13 2 3 3 2 2 2" xfId="7520" xr:uid="{00000000-0005-0000-0000-00002C4B0000}"/>
    <cellStyle name="Normal 2 13 2 3 3 2 2 2 2" xfId="22404" xr:uid="{00000000-0005-0000-0000-00002D4B0000}"/>
    <cellStyle name="Normal 2 13 2 3 3 2 2 2 2 2" xfId="45047" xr:uid="{00000000-0005-0000-0000-00002E4B0000}"/>
    <cellStyle name="Normal 2 13 2 3 3 2 2 2 3" xfId="14964" xr:uid="{00000000-0005-0000-0000-00002F4B0000}"/>
    <cellStyle name="Normal 2 13 2 3 3 2 2 2 3 2" xfId="37607" xr:uid="{00000000-0005-0000-0000-0000304B0000}"/>
    <cellStyle name="Normal 2 13 2 3 3 2 2 2 4" xfId="30166" xr:uid="{00000000-0005-0000-0000-0000314B0000}"/>
    <cellStyle name="Normal 2 13 2 3 3 2 2 3" xfId="18686" xr:uid="{00000000-0005-0000-0000-0000324B0000}"/>
    <cellStyle name="Normal 2 13 2 3 3 2 2 3 2" xfId="41329" xr:uid="{00000000-0005-0000-0000-0000334B0000}"/>
    <cellStyle name="Normal 2 13 2 3 3 2 2 4" xfId="11246" xr:uid="{00000000-0005-0000-0000-0000344B0000}"/>
    <cellStyle name="Normal 2 13 2 3 3 2 2 4 2" xfId="33889" xr:uid="{00000000-0005-0000-0000-0000354B0000}"/>
    <cellStyle name="Normal 2 13 2 3 3 2 2 5" xfId="26448" xr:uid="{00000000-0005-0000-0000-0000364B0000}"/>
    <cellStyle name="Normal 2 13 2 3 3 2 3" xfId="5673" xr:uid="{00000000-0005-0000-0000-0000374B0000}"/>
    <cellStyle name="Normal 2 13 2 3 3 2 3 2" xfId="20557" xr:uid="{00000000-0005-0000-0000-0000384B0000}"/>
    <cellStyle name="Normal 2 13 2 3 3 2 3 2 2" xfId="43200" xr:uid="{00000000-0005-0000-0000-0000394B0000}"/>
    <cellStyle name="Normal 2 13 2 3 3 2 3 3" xfId="13117" xr:uid="{00000000-0005-0000-0000-00003A4B0000}"/>
    <cellStyle name="Normal 2 13 2 3 3 2 3 3 2" xfId="35760" xr:uid="{00000000-0005-0000-0000-00003B4B0000}"/>
    <cellStyle name="Normal 2 13 2 3 3 2 3 4" xfId="28319" xr:uid="{00000000-0005-0000-0000-00003C4B0000}"/>
    <cellStyle name="Normal 2 13 2 3 3 2 4" xfId="16839" xr:uid="{00000000-0005-0000-0000-00003D4B0000}"/>
    <cellStyle name="Normal 2 13 2 3 3 2 4 2" xfId="39482" xr:uid="{00000000-0005-0000-0000-00003E4B0000}"/>
    <cellStyle name="Normal 2 13 2 3 3 2 5" xfId="9399" xr:uid="{00000000-0005-0000-0000-00003F4B0000}"/>
    <cellStyle name="Normal 2 13 2 3 3 2 5 2" xfId="32042" xr:uid="{00000000-0005-0000-0000-0000404B0000}"/>
    <cellStyle name="Normal 2 13 2 3 3 2 6" xfId="24601" xr:uid="{00000000-0005-0000-0000-0000414B0000}"/>
    <cellStyle name="Normal 2 13 2 3 3 3" xfId="2874" xr:uid="{00000000-0005-0000-0000-0000424B0000}"/>
    <cellStyle name="Normal 2 13 2 3 3 3 2" xfId="6595" xr:uid="{00000000-0005-0000-0000-0000434B0000}"/>
    <cellStyle name="Normal 2 13 2 3 3 3 2 2" xfId="21479" xr:uid="{00000000-0005-0000-0000-0000444B0000}"/>
    <cellStyle name="Normal 2 13 2 3 3 3 2 2 2" xfId="44122" xr:uid="{00000000-0005-0000-0000-0000454B0000}"/>
    <cellStyle name="Normal 2 13 2 3 3 3 2 3" xfId="14039" xr:uid="{00000000-0005-0000-0000-0000464B0000}"/>
    <cellStyle name="Normal 2 13 2 3 3 3 2 3 2" xfId="36682" xr:uid="{00000000-0005-0000-0000-0000474B0000}"/>
    <cellStyle name="Normal 2 13 2 3 3 3 2 4" xfId="29241" xr:uid="{00000000-0005-0000-0000-0000484B0000}"/>
    <cellStyle name="Normal 2 13 2 3 3 3 3" xfId="17761" xr:uid="{00000000-0005-0000-0000-0000494B0000}"/>
    <cellStyle name="Normal 2 13 2 3 3 3 3 2" xfId="40404" xr:uid="{00000000-0005-0000-0000-00004A4B0000}"/>
    <cellStyle name="Normal 2 13 2 3 3 3 4" xfId="10321" xr:uid="{00000000-0005-0000-0000-00004B4B0000}"/>
    <cellStyle name="Normal 2 13 2 3 3 3 4 2" xfId="32964" xr:uid="{00000000-0005-0000-0000-00004C4B0000}"/>
    <cellStyle name="Normal 2 13 2 3 3 3 5" xfId="25523" xr:uid="{00000000-0005-0000-0000-00004D4B0000}"/>
    <cellStyle name="Normal 2 13 2 3 3 4" xfId="4748" xr:uid="{00000000-0005-0000-0000-00004E4B0000}"/>
    <cellStyle name="Normal 2 13 2 3 3 4 2" xfId="19632" xr:uid="{00000000-0005-0000-0000-00004F4B0000}"/>
    <cellStyle name="Normal 2 13 2 3 3 4 2 2" xfId="42275" xr:uid="{00000000-0005-0000-0000-0000504B0000}"/>
    <cellStyle name="Normal 2 13 2 3 3 4 3" xfId="12192" xr:uid="{00000000-0005-0000-0000-0000514B0000}"/>
    <cellStyle name="Normal 2 13 2 3 3 4 3 2" xfId="34835" xr:uid="{00000000-0005-0000-0000-0000524B0000}"/>
    <cellStyle name="Normal 2 13 2 3 3 4 4" xfId="27394" xr:uid="{00000000-0005-0000-0000-0000534B0000}"/>
    <cellStyle name="Normal 2 13 2 3 3 5" xfId="15914" xr:uid="{00000000-0005-0000-0000-0000544B0000}"/>
    <cellStyle name="Normal 2 13 2 3 3 5 2" xfId="38557" xr:uid="{00000000-0005-0000-0000-0000554B0000}"/>
    <cellStyle name="Normal 2 13 2 3 3 6" xfId="8474" xr:uid="{00000000-0005-0000-0000-0000564B0000}"/>
    <cellStyle name="Normal 2 13 2 3 3 6 2" xfId="31117" xr:uid="{00000000-0005-0000-0000-0000574B0000}"/>
    <cellStyle name="Normal 2 13 2 3 3 7" xfId="23676" xr:uid="{00000000-0005-0000-0000-0000584B0000}"/>
    <cellStyle name="Normal 2 13 2 3 4" xfId="1487" xr:uid="{00000000-0005-0000-0000-0000594B0000}"/>
    <cellStyle name="Normal 2 13 2 3 4 2" xfId="3337" xr:uid="{00000000-0005-0000-0000-00005A4B0000}"/>
    <cellStyle name="Normal 2 13 2 3 4 2 2" xfId="7058" xr:uid="{00000000-0005-0000-0000-00005B4B0000}"/>
    <cellStyle name="Normal 2 13 2 3 4 2 2 2" xfId="21942" xr:uid="{00000000-0005-0000-0000-00005C4B0000}"/>
    <cellStyle name="Normal 2 13 2 3 4 2 2 2 2" xfId="44585" xr:uid="{00000000-0005-0000-0000-00005D4B0000}"/>
    <cellStyle name="Normal 2 13 2 3 4 2 2 3" xfId="14502" xr:uid="{00000000-0005-0000-0000-00005E4B0000}"/>
    <cellStyle name="Normal 2 13 2 3 4 2 2 3 2" xfId="37145" xr:uid="{00000000-0005-0000-0000-00005F4B0000}"/>
    <cellStyle name="Normal 2 13 2 3 4 2 2 4" xfId="29704" xr:uid="{00000000-0005-0000-0000-0000604B0000}"/>
    <cellStyle name="Normal 2 13 2 3 4 2 3" xfId="18224" xr:uid="{00000000-0005-0000-0000-0000614B0000}"/>
    <cellStyle name="Normal 2 13 2 3 4 2 3 2" xfId="40867" xr:uid="{00000000-0005-0000-0000-0000624B0000}"/>
    <cellStyle name="Normal 2 13 2 3 4 2 4" xfId="10784" xr:uid="{00000000-0005-0000-0000-0000634B0000}"/>
    <cellStyle name="Normal 2 13 2 3 4 2 4 2" xfId="33427" xr:uid="{00000000-0005-0000-0000-0000644B0000}"/>
    <cellStyle name="Normal 2 13 2 3 4 2 5" xfId="25986" xr:uid="{00000000-0005-0000-0000-0000654B0000}"/>
    <cellStyle name="Normal 2 13 2 3 4 3" xfId="5211" xr:uid="{00000000-0005-0000-0000-0000664B0000}"/>
    <cellStyle name="Normal 2 13 2 3 4 3 2" xfId="20095" xr:uid="{00000000-0005-0000-0000-0000674B0000}"/>
    <cellStyle name="Normal 2 13 2 3 4 3 2 2" xfId="42738" xr:uid="{00000000-0005-0000-0000-0000684B0000}"/>
    <cellStyle name="Normal 2 13 2 3 4 3 3" xfId="12655" xr:uid="{00000000-0005-0000-0000-0000694B0000}"/>
    <cellStyle name="Normal 2 13 2 3 4 3 3 2" xfId="35298" xr:uid="{00000000-0005-0000-0000-00006A4B0000}"/>
    <cellStyle name="Normal 2 13 2 3 4 3 4" xfId="27857" xr:uid="{00000000-0005-0000-0000-00006B4B0000}"/>
    <cellStyle name="Normal 2 13 2 3 4 4" xfId="16377" xr:uid="{00000000-0005-0000-0000-00006C4B0000}"/>
    <cellStyle name="Normal 2 13 2 3 4 4 2" xfId="39020" xr:uid="{00000000-0005-0000-0000-00006D4B0000}"/>
    <cellStyle name="Normal 2 13 2 3 4 5" xfId="8937" xr:uid="{00000000-0005-0000-0000-00006E4B0000}"/>
    <cellStyle name="Normal 2 13 2 3 4 5 2" xfId="31580" xr:uid="{00000000-0005-0000-0000-00006F4B0000}"/>
    <cellStyle name="Normal 2 13 2 3 4 6" xfId="24139" xr:uid="{00000000-0005-0000-0000-0000704B0000}"/>
    <cellStyle name="Normal 2 13 2 3 5" xfId="2412" xr:uid="{00000000-0005-0000-0000-0000714B0000}"/>
    <cellStyle name="Normal 2 13 2 3 5 2" xfId="6133" xr:uid="{00000000-0005-0000-0000-0000724B0000}"/>
    <cellStyle name="Normal 2 13 2 3 5 2 2" xfId="21017" xr:uid="{00000000-0005-0000-0000-0000734B0000}"/>
    <cellStyle name="Normal 2 13 2 3 5 2 2 2" xfId="43660" xr:uid="{00000000-0005-0000-0000-0000744B0000}"/>
    <cellStyle name="Normal 2 13 2 3 5 2 3" xfId="13577" xr:uid="{00000000-0005-0000-0000-0000754B0000}"/>
    <cellStyle name="Normal 2 13 2 3 5 2 3 2" xfId="36220" xr:uid="{00000000-0005-0000-0000-0000764B0000}"/>
    <cellStyle name="Normal 2 13 2 3 5 2 4" xfId="28779" xr:uid="{00000000-0005-0000-0000-0000774B0000}"/>
    <cellStyle name="Normal 2 13 2 3 5 3" xfId="17299" xr:uid="{00000000-0005-0000-0000-0000784B0000}"/>
    <cellStyle name="Normal 2 13 2 3 5 3 2" xfId="39942" xr:uid="{00000000-0005-0000-0000-0000794B0000}"/>
    <cellStyle name="Normal 2 13 2 3 5 4" xfId="9859" xr:uid="{00000000-0005-0000-0000-00007A4B0000}"/>
    <cellStyle name="Normal 2 13 2 3 5 4 2" xfId="32502" xr:uid="{00000000-0005-0000-0000-00007B4B0000}"/>
    <cellStyle name="Normal 2 13 2 3 5 5" xfId="25061" xr:uid="{00000000-0005-0000-0000-00007C4B0000}"/>
    <cellStyle name="Normal 2 13 2 3 6" xfId="4286" xr:uid="{00000000-0005-0000-0000-00007D4B0000}"/>
    <cellStyle name="Normal 2 13 2 3 6 2" xfId="19170" xr:uid="{00000000-0005-0000-0000-00007E4B0000}"/>
    <cellStyle name="Normal 2 13 2 3 6 2 2" xfId="41813" xr:uid="{00000000-0005-0000-0000-00007F4B0000}"/>
    <cellStyle name="Normal 2 13 2 3 6 3" xfId="11730" xr:uid="{00000000-0005-0000-0000-0000804B0000}"/>
    <cellStyle name="Normal 2 13 2 3 6 3 2" xfId="34373" xr:uid="{00000000-0005-0000-0000-0000814B0000}"/>
    <cellStyle name="Normal 2 13 2 3 6 4" xfId="26932" xr:uid="{00000000-0005-0000-0000-0000824B0000}"/>
    <cellStyle name="Normal 2 13 2 3 7" xfId="15452" xr:uid="{00000000-0005-0000-0000-0000834B0000}"/>
    <cellStyle name="Normal 2 13 2 3 7 2" xfId="38095" xr:uid="{00000000-0005-0000-0000-0000844B0000}"/>
    <cellStyle name="Normal 2 13 2 3 8" xfId="8012" xr:uid="{00000000-0005-0000-0000-0000854B0000}"/>
    <cellStyle name="Normal 2 13 2 3 8 2" xfId="30655" xr:uid="{00000000-0005-0000-0000-0000864B0000}"/>
    <cellStyle name="Normal 2 13 2 3 9" xfId="23215" xr:uid="{00000000-0005-0000-0000-0000874B0000}"/>
    <cellStyle name="Normal 2 13 2 4" xfId="662" xr:uid="{00000000-0005-0000-0000-0000884B0000}"/>
    <cellStyle name="Normal 2 13 2 4 2" xfId="1127" xr:uid="{00000000-0005-0000-0000-0000894B0000}"/>
    <cellStyle name="Normal 2 13 2 4 2 2" xfId="2055" xr:uid="{00000000-0005-0000-0000-00008A4B0000}"/>
    <cellStyle name="Normal 2 13 2 4 2 2 2" xfId="3905" xr:uid="{00000000-0005-0000-0000-00008B4B0000}"/>
    <cellStyle name="Normal 2 13 2 4 2 2 2 2" xfId="7626" xr:uid="{00000000-0005-0000-0000-00008C4B0000}"/>
    <cellStyle name="Normal 2 13 2 4 2 2 2 2 2" xfId="22510" xr:uid="{00000000-0005-0000-0000-00008D4B0000}"/>
    <cellStyle name="Normal 2 13 2 4 2 2 2 2 2 2" xfId="45153" xr:uid="{00000000-0005-0000-0000-00008E4B0000}"/>
    <cellStyle name="Normal 2 13 2 4 2 2 2 2 3" xfId="15070" xr:uid="{00000000-0005-0000-0000-00008F4B0000}"/>
    <cellStyle name="Normal 2 13 2 4 2 2 2 2 3 2" xfId="37713" xr:uid="{00000000-0005-0000-0000-0000904B0000}"/>
    <cellStyle name="Normal 2 13 2 4 2 2 2 2 4" xfId="30272" xr:uid="{00000000-0005-0000-0000-0000914B0000}"/>
    <cellStyle name="Normal 2 13 2 4 2 2 2 3" xfId="18792" xr:uid="{00000000-0005-0000-0000-0000924B0000}"/>
    <cellStyle name="Normal 2 13 2 4 2 2 2 3 2" xfId="41435" xr:uid="{00000000-0005-0000-0000-0000934B0000}"/>
    <cellStyle name="Normal 2 13 2 4 2 2 2 4" xfId="11352" xr:uid="{00000000-0005-0000-0000-0000944B0000}"/>
    <cellStyle name="Normal 2 13 2 4 2 2 2 4 2" xfId="33995" xr:uid="{00000000-0005-0000-0000-0000954B0000}"/>
    <cellStyle name="Normal 2 13 2 4 2 2 2 5" xfId="26554" xr:uid="{00000000-0005-0000-0000-0000964B0000}"/>
    <cellStyle name="Normal 2 13 2 4 2 2 3" xfId="5779" xr:uid="{00000000-0005-0000-0000-0000974B0000}"/>
    <cellStyle name="Normal 2 13 2 4 2 2 3 2" xfId="20663" xr:uid="{00000000-0005-0000-0000-0000984B0000}"/>
    <cellStyle name="Normal 2 13 2 4 2 2 3 2 2" xfId="43306" xr:uid="{00000000-0005-0000-0000-0000994B0000}"/>
    <cellStyle name="Normal 2 13 2 4 2 2 3 3" xfId="13223" xr:uid="{00000000-0005-0000-0000-00009A4B0000}"/>
    <cellStyle name="Normal 2 13 2 4 2 2 3 3 2" xfId="35866" xr:uid="{00000000-0005-0000-0000-00009B4B0000}"/>
    <cellStyle name="Normal 2 13 2 4 2 2 3 4" xfId="28425" xr:uid="{00000000-0005-0000-0000-00009C4B0000}"/>
    <cellStyle name="Normal 2 13 2 4 2 2 4" xfId="16945" xr:uid="{00000000-0005-0000-0000-00009D4B0000}"/>
    <cellStyle name="Normal 2 13 2 4 2 2 4 2" xfId="39588" xr:uid="{00000000-0005-0000-0000-00009E4B0000}"/>
    <cellStyle name="Normal 2 13 2 4 2 2 5" xfId="9505" xr:uid="{00000000-0005-0000-0000-00009F4B0000}"/>
    <cellStyle name="Normal 2 13 2 4 2 2 5 2" xfId="32148" xr:uid="{00000000-0005-0000-0000-0000A04B0000}"/>
    <cellStyle name="Normal 2 13 2 4 2 2 6" xfId="24707" xr:uid="{00000000-0005-0000-0000-0000A14B0000}"/>
    <cellStyle name="Normal 2 13 2 4 2 3" xfId="2980" xr:uid="{00000000-0005-0000-0000-0000A24B0000}"/>
    <cellStyle name="Normal 2 13 2 4 2 3 2" xfId="6701" xr:uid="{00000000-0005-0000-0000-0000A34B0000}"/>
    <cellStyle name="Normal 2 13 2 4 2 3 2 2" xfId="21585" xr:uid="{00000000-0005-0000-0000-0000A44B0000}"/>
    <cellStyle name="Normal 2 13 2 4 2 3 2 2 2" xfId="44228" xr:uid="{00000000-0005-0000-0000-0000A54B0000}"/>
    <cellStyle name="Normal 2 13 2 4 2 3 2 3" xfId="14145" xr:uid="{00000000-0005-0000-0000-0000A64B0000}"/>
    <cellStyle name="Normal 2 13 2 4 2 3 2 3 2" xfId="36788" xr:uid="{00000000-0005-0000-0000-0000A74B0000}"/>
    <cellStyle name="Normal 2 13 2 4 2 3 2 4" xfId="29347" xr:uid="{00000000-0005-0000-0000-0000A84B0000}"/>
    <cellStyle name="Normal 2 13 2 4 2 3 3" xfId="17867" xr:uid="{00000000-0005-0000-0000-0000A94B0000}"/>
    <cellStyle name="Normal 2 13 2 4 2 3 3 2" xfId="40510" xr:uid="{00000000-0005-0000-0000-0000AA4B0000}"/>
    <cellStyle name="Normal 2 13 2 4 2 3 4" xfId="10427" xr:uid="{00000000-0005-0000-0000-0000AB4B0000}"/>
    <cellStyle name="Normal 2 13 2 4 2 3 4 2" xfId="33070" xr:uid="{00000000-0005-0000-0000-0000AC4B0000}"/>
    <cellStyle name="Normal 2 13 2 4 2 3 5" xfId="25629" xr:uid="{00000000-0005-0000-0000-0000AD4B0000}"/>
    <cellStyle name="Normal 2 13 2 4 2 4" xfId="4854" xr:uid="{00000000-0005-0000-0000-0000AE4B0000}"/>
    <cellStyle name="Normal 2 13 2 4 2 4 2" xfId="19738" xr:uid="{00000000-0005-0000-0000-0000AF4B0000}"/>
    <cellStyle name="Normal 2 13 2 4 2 4 2 2" xfId="42381" xr:uid="{00000000-0005-0000-0000-0000B04B0000}"/>
    <cellStyle name="Normal 2 13 2 4 2 4 3" xfId="12298" xr:uid="{00000000-0005-0000-0000-0000B14B0000}"/>
    <cellStyle name="Normal 2 13 2 4 2 4 3 2" xfId="34941" xr:uid="{00000000-0005-0000-0000-0000B24B0000}"/>
    <cellStyle name="Normal 2 13 2 4 2 4 4" xfId="27500" xr:uid="{00000000-0005-0000-0000-0000B34B0000}"/>
    <cellStyle name="Normal 2 13 2 4 2 5" xfId="16020" xr:uid="{00000000-0005-0000-0000-0000B44B0000}"/>
    <cellStyle name="Normal 2 13 2 4 2 5 2" xfId="38663" xr:uid="{00000000-0005-0000-0000-0000B54B0000}"/>
    <cellStyle name="Normal 2 13 2 4 2 6" xfId="8580" xr:uid="{00000000-0005-0000-0000-0000B64B0000}"/>
    <cellStyle name="Normal 2 13 2 4 2 6 2" xfId="31223" xr:uid="{00000000-0005-0000-0000-0000B74B0000}"/>
    <cellStyle name="Normal 2 13 2 4 2 7" xfId="23782" xr:uid="{00000000-0005-0000-0000-0000B84B0000}"/>
    <cellStyle name="Normal 2 13 2 4 3" xfId="1593" xr:uid="{00000000-0005-0000-0000-0000B94B0000}"/>
    <cellStyle name="Normal 2 13 2 4 3 2" xfId="3443" xr:uid="{00000000-0005-0000-0000-0000BA4B0000}"/>
    <cellStyle name="Normal 2 13 2 4 3 2 2" xfId="7164" xr:uid="{00000000-0005-0000-0000-0000BB4B0000}"/>
    <cellStyle name="Normal 2 13 2 4 3 2 2 2" xfId="22048" xr:uid="{00000000-0005-0000-0000-0000BC4B0000}"/>
    <cellStyle name="Normal 2 13 2 4 3 2 2 2 2" xfId="44691" xr:uid="{00000000-0005-0000-0000-0000BD4B0000}"/>
    <cellStyle name="Normal 2 13 2 4 3 2 2 3" xfId="14608" xr:uid="{00000000-0005-0000-0000-0000BE4B0000}"/>
    <cellStyle name="Normal 2 13 2 4 3 2 2 3 2" xfId="37251" xr:uid="{00000000-0005-0000-0000-0000BF4B0000}"/>
    <cellStyle name="Normal 2 13 2 4 3 2 2 4" xfId="29810" xr:uid="{00000000-0005-0000-0000-0000C04B0000}"/>
    <cellStyle name="Normal 2 13 2 4 3 2 3" xfId="18330" xr:uid="{00000000-0005-0000-0000-0000C14B0000}"/>
    <cellStyle name="Normal 2 13 2 4 3 2 3 2" xfId="40973" xr:uid="{00000000-0005-0000-0000-0000C24B0000}"/>
    <cellStyle name="Normal 2 13 2 4 3 2 4" xfId="10890" xr:uid="{00000000-0005-0000-0000-0000C34B0000}"/>
    <cellStyle name="Normal 2 13 2 4 3 2 4 2" xfId="33533" xr:uid="{00000000-0005-0000-0000-0000C44B0000}"/>
    <cellStyle name="Normal 2 13 2 4 3 2 5" xfId="26092" xr:uid="{00000000-0005-0000-0000-0000C54B0000}"/>
    <cellStyle name="Normal 2 13 2 4 3 3" xfId="5317" xr:uid="{00000000-0005-0000-0000-0000C64B0000}"/>
    <cellStyle name="Normal 2 13 2 4 3 3 2" xfId="20201" xr:uid="{00000000-0005-0000-0000-0000C74B0000}"/>
    <cellStyle name="Normal 2 13 2 4 3 3 2 2" xfId="42844" xr:uid="{00000000-0005-0000-0000-0000C84B0000}"/>
    <cellStyle name="Normal 2 13 2 4 3 3 3" xfId="12761" xr:uid="{00000000-0005-0000-0000-0000C94B0000}"/>
    <cellStyle name="Normal 2 13 2 4 3 3 3 2" xfId="35404" xr:uid="{00000000-0005-0000-0000-0000CA4B0000}"/>
    <cellStyle name="Normal 2 13 2 4 3 3 4" xfId="27963" xr:uid="{00000000-0005-0000-0000-0000CB4B0000}"/>
    <cellStyle name="Normal 2 13 2 4 3 4" xfId="16483" xr:uid="{00000000-0005-0000-0000-0000CC4B0000}"/>
    <cellStyle name="Normal 2 13 2 4 3 4 2" xfId="39126" xr:uid="{00000000-0005-0000-0000-0000CD4B0000}"/>
    <cellStyle name="Normal 2 13 2 4 3 5" xfId="9043" xr:uid="{00000000-0005-0000-0000-0000CE4B0000}"/>
    <cellStyle name="Normal 2 13 2 4 3 5 2" xfId="31686" xr:uid="{00000000-0005-0000-0000-0000CF4B0000}"/>
    <cellStyle name="Normal 2 13 2 4 3 6" xfId="24245" xr:uid="{00000000-0005-0000-0000-0000D04B0000}"/>
    <cellStyle name="Normal 2 13 2 4 4" xfId="2518" xr:uid="{00000000-0005-0000-0000-0000D14B0000}"/>
    <cellStyle name="Normal 2 13 2 4 4 2" xfId="6239" xr:uid="{00000000-0005-0000-0000-0000D24B0000}"/>
    <cellStyle name="Normal 2 13 2 4 4 2 2" xfId="21123" xr:uid="{00000000-0005-0000-0000-0000D34B0000}"/>
    <cellStyle name="Normal 2 13 2 4 4 2 2 2" xfId="43766" xr:uid="{00000000-0005-0000-0000-0000D44B0000}"/>
    <cellStyle name="Normal 2 13 2 4 4 2 3" xfId="13683" xr:uid="{00000000-0005-0000-0000-0000D54B0000}"/>
    <cellStyle name="Normal 2 13 2 4 4 2 3 2" xfId="36326" xr:uid="{00000000-0005-0000-0000-0000D64B0000}"/>
    <cellStyle name="Normal 2 13 2 4 4 2 4" xfId="28885" xr:uid="{00000000-0005-0000-0000-0000D74B0000}"/>
    <cellStyle name="Normal 2 13 2 4 4 3" xfId="17405" xr:uid="{00000000-0005-0000-0000-0000D84B0000}"/>
    <cellStyle name="Normal 2 13 2 4 4 3 2" xfId="40048" xr:uid="{00000000-0005-0000-0000-0000D94B0000}"/>
    <cellStyle name="Normal 2 13 2 4 4 4" xfId="9965" xr:uid="{00000000-0005-0000-0000-0000DA4B0000}"/>
    <cellStyle name="Normal 2 13 2 4 4 4 2" xfId="32608" xr:uid="{00000000-0005-0000-0000-0000DB4B0000}"/>
    <cellStyle name="Normal 2 13 2 4 4 5" xfId="25167" xr:uid="{00000000-0005-0000-0000-0000DC4B0000}"/>
    <cellStyle name="Normal 2 13 2 4 5" xfId="4392" xr:uid="{00000000-0005-0000-0000-0000DD4B0000}"/>
    <cellStyle name="Normal 2 13 2 4 5 2" xfId="19276" xr:uid="{00000000-0005-0000-0000-0000DE4B0000}"/>
    <cellStyle name="Normal 2 13 2 4 5 2 2" xfId="41919" xr:uid="{00000000-0005-0000-0000-0000DF4B0000}"/>
    <cellStyle name="Normal 2 13 2 4 5 3" xfId="11836" xr:uid="{00000000-0005-0000-0000-0000E04B0000}"/>
    <cellStyle name="Normal 2 13 2 4 5 3 2" xfId="34479" xr:uid="{00000000-0005-0000-0000-0000E14B0000}"/>
    <cellStyle name="Normal 2 13 2 4 5 4" xfId="27038" xr:uid="{00000000-0005-0000-0000-0000E24B0000}"/>
    <cellStyle name="Normal 2 13 2 4 6" xfId="15558" xr:uid="{00000000-0005-0000-0000-0000E34B0000}"/>
    <cellStyle name="Normal 2 13 2 4 6 2" xfId="38201" xr:uid="{00000000-0005-0000-0000-0000E44B0000}"/>
    <cellStyle name="Normal 2 13 2 4 7" xfId="8118" xr:uid="{00000000-0005-0000-0000-0000E54B0000}"/>
    <cellStyle name="Normal 2 13 2 4 7 2" xfId="30761" xr:uid="{00000000-0005-0000-0000-0000E64B0000}"/>
    <cellStyle name="Normal 2 13 2 4 8" xfId="23320" xr:uid="{00000000-0005-0000-0000-0000E74B0000}"/>
    <cellStyle name="Normal 2 13 2 5" xfId="916" xr:uid="{00000000-0005-0000-0000-0000E84B0000}"/>
    <cellStyle name="Normal 2 13 2 5 2" xfId="1844" xr:uid="{00000000-0005-0000-0000-0000E94B0000}"/>
    <cellStyle name="Normal 2 13 2 5 2 2" xfId="3694" xr:uid="{00000000-0005-0000-0000-0000EA4B0000}"/>
    <cellStyle name="Normal 2 13 2 5 2 2 2" xfId="7415" xr:uid="{00000000-0005-0000-0000-0000EB4B0000}"/>
    <cellStyle name="Normal 2 13 2 5 2 2 2 2" xfId="22299" xr:uid="{00000000-0005-0000-0000-0000EC4B0000}"/>
    <cellStyle name="Normal 2 13 2 5 2 2 2 2 2" xfId="44942" xr:uid="{00000000-0005-0000-0000-0000ED4B0000}"/>
    <cellStyle name="Normal 2 13 2 5 2 2 2 3" xfId="14859" xr:uid="{00000000-0005-0000-0000-0000EE4B0000}"/>
    <cellStyle name="Normal 2 13 2 5 2 2 2 3 2" xfId="37502" xr:uid="{00000000-0005-0000-0000-0000EF4B0000}"/>
    <cellStyle name="Normal 2 13 2 5 2 2 2 4" xfId="30061" xr:uid="{00000000-0005-0000-0000-0000F04B0000}"/>
    <cellStyle name="Normal 2 13 2 5 2 2 3" xfId="18581" xr:uid="{00000000-0005-0000-0000-0000F14B0000}"/>
    <cellStyle name="Normal 2 13 2 5 2 2 3 2" xfId="41224" xr:uid="{00000000-0005-0000-0000-0000F24B0000}"/>
    <cellStyle name="Normal 2 13 2 5 2 2 4" xfId="11141" xr:uid="{00000000-0005-0000-0000-0000F34B0000}"/>
    <cellStyle name="Normal 2 13 2 5 2 2 4 2" xfId="33784" xr:uid="{00000000-0005-0000-0000-0000F44B0000}"/>
    <cellStyle name="Normal 2 13 2 5 2 2 5" xfId="26343" xr:uid="{00000000-0005-0000-0000-0000F54B0000}"/>
    <cellStyle name="Normal 2 13 2 5 2 3" xfId="5568" xr:uid="{00000000-0005-0000-0000-0000F64B0000}"/>
    <cellStyle name="Normal 2 13 2 5 2 3 2" xfId="20452" xr:uid="{00000000-0005-0000-0000-0000F74B0000}"/>
    <cellStyle name="Normal 2 13 2 5 2 3 2 2" xfId="43095" xr:uid="{00000000-0005-0000-0000-0000F84B0000}"/>
    <cellStyle name="Normal 2 13 2 5 2 3 3" xfId="13012" xr:uid="{00000000-0005-0000-0000-0000F94B0000}"/>
    <cellStyle name="Normal 2 13 2 5 2 3 3 2" xfId="35655" xr:uid="{00000000-0005-0000-0000-0000FA4B0000}"/>
    <cellStyle name="Normal 2 13 2 5 2 3 4" xfId="28214" xr:uid="{00000000-0005-0000-0000-0000FB4B0000}"/>
    <cellStyle name="Normal 2 13 2 5 2 4" xfId="16734" xr:uid="{00000000-0005-0000-0000-0000FC4B0000}"/>
    <cellStyle name="Normal 2 13 2 5 2 4 2" xfId="39377" xr:uid="{00000000-0005-0000-0000-0000FD4B0000}"/>
    <cellStyle name="Normal 2 13 2 5 2 5" xfId="9294" xr:uid="{00000000-0005-0000-0000-0000FE4B0000}"/>
    <cellStyle name="Normal 2 13 2 5 2 5 2" xfId="31937" xr:uid="{00000000-0005-0000-0000-0000FF4B0000}"/>
    <cellStyle name="Normal 2 13 2 5 2 6" xfId="24496" xr:uid="{00000000-0005-0000-0000-0000004C0000}"/>
    <cellStyle name="Normal 2 13 2 5 3" xfId="2769" xr:uid="{00000000-0005-0000-0000-0000014C0000}"/>
    <cellStyle name="Normal 2 13 2 5 3 2" xfId="6490" xr:uid="{00000000-0005-0000-0000-0000024C0000}"/>
    <cellStyle name="Normal 2 13 2 5 3 2 2" xfId="21374" xr:uid="{00000000-0005-0000-0000-0000034C0000}"/>
    <cellStyle name="Normal 2 13 2 5 3 2 2 2" xfId="44017" xr:uid="{00000000-0005-0000-0000-0000044C0000}"/>
    <cellStyle name="Normal 2 13 2 5 3 2 3" xfId="13934" xr:uid="{00000000-0005-0000-0000-0000054C0000}"/>
    <cellStyle name="Normal 2 13 2 5 3 2 3 2" xfId="36577" xr:uid="{00000000-0005-0000-0000-0000064C0000}"/>
    <cellStyle name="Normal 2 13 2 5 3 2 4" xfId="29136" xr:uid="{00000000-0005-0000-0000-0000074C0000}"/>
    <cellStyle name="Normal 2 13 2 5 3 3" xfId="17656" xr:uid="{00000000-0005-0000-0000-0000084C0000}"/>
    <cellStyle name="Normal 2 13 2 5 3 3 2" xfId="40299" xr:uid="{00000000-0005-0000-0000-0000094C0000}"/>
    <cellStyle name="Normal 2 13 2 5 3 4" xfId="10216" xr:uid="{00000000-0005-0000-0000-00000A4C0000}"/>
    <cellStyle name="Normal 2 13 2 5 3 4 2" xfId="32859" xr:uid="{00000000-0005-0000-0000-00000B4C0000}"/>
    <cellStyle name="Normal 2 13 2 5 3 5" xfId="25418" xr:uid="{00000000-0005-0000-0000-00000C4C0000}"/>
    <cellStyle name="Normal 2 13 2 5 4" xfId="4643" xr:uid="{00000000-0005-0000-0000-00000D4C0000}"/>
    <cellStyle name="Normal 2 13 2 5 4 2" xfId="19527" xr:uid="{00000000-0005-0000-0000-00000E4C0000}"/>
    <cellStyle name="Normal 2 13 2 5 4 2 2" xfId="42170" xr:uid="{00000000-0005-0000-0000-00000F4C0000}"/>
    <cellStyle name="Normal 2 13 2 5 4 3" xfId="12087" xr:uid="{00000000-0005-0000-0000-0000104C0000}"/>
    <cellStyle name="Normal 2 13 2 5 4 3 2" xfId="34730" xr:uid="{00000000-0005-0000-0000-0000114C0000}"/>
    <cellStyle name="Normal 2 13 2 5 4 4" xfId="27289" xr:uid="{00000000-0005-0000-0000-0000124C0000}"/>
    <cellStyle name="Normal 2 13 2 5 5" xfId="15809" xr:uid="{00000000-0005-0000-0000-0000134C0000}"/>
    <cellStyle name="Normal 2 13 2 5 5 2" xfId="38452" xr:uid="{00000000-0005-0000-0000-0000144C0000}"/>
    <cellStyle name="Normal 2 13 2 5 6" xfId="8369" xr:uid="{00000000-0005-0000-0000-0000154C0000}"/>
    <cellStyle name="Normal 2 13 2 5 6 2" xfId="31012" xr:uid="{00000000-0005-0000-0000-0000164C0000}"/>
    <cellStyle name="Normal 2 13 2 5 7" xfId="23571" xr:uid="{00000000-0005-0000-0000-0000174C0000}"/>
    <cellStyle name="Normal 2 13 2 6" xfId="1382" xr:uid="{00000000-0005-0000-0000-0000184C0000}"/>
    <cellStyle name="Normal 2 13 2 6 2" xfId="3232" xr:uid="{00000000-0005-0000-0000-0000194C0000}"/>
    <cellStyle name="Normal 2 13 2 6 2 2" xfId="6953" xr:uid="{00000000-0005-0000-0000-00001A4C0000}"/>
    <cellStyle name="Normal 2 13 2 6 2 2 2" xfId="21837" xr:uid="{00000000-0005-0000-0000-00001B4C0000}"/>
    <cellStyle name="Normal 2 13 2 6 2 2 2 2" xfId="44480" xr:uid="{00000000-0005-0000-0000-00001C4C0000}"/>
    <cellStyle name="Normal 2 13 2 6 2 2 3" xfId="14397" xr:uid="{00000000-0005-0000-0000-00001D4C0000}"/>
    <cellStyle name="Normal 2 13 2 6 2 2 3 2" xfId="37040" xr:uid="{00000000-0005-0000-0000-00001E4C0000}"/>
    <cellStyle name="Normal 2 13 2 6 2 2 4" xfId="29599" xr:uid="{00000000-0005-0000-0000-00001F4C0000}"/>
    <cellStyle name="Normal 2 13 2 6 2 3" xfId="18119" xr:uid="{00000000-0005-0000-0000-0000204C0000}"/>
    <cellStyle name="Normal 2 13 2 6 2 3 2" xfId="40762" xr:uid="{00000000-0005-0000-0000-0000214C0000}"/>
    <cellStyle name="Normal 2 13 2 6 2 4" xfId="10679" xr:uid="{00000000-0005-0000-0000-0000224C0000}"/>
    <cellStyle name="Normal 2 13 2 6 2 4 2" xfId="33322" xr:uid="{00000000-0005-0000-0000-0000234C0000}"/>
    <cellStyle name="Normal 2 13 2 6 2 5" xfId="25881" xr:uid="{00000000-0005-0000-0000-0000244C0000}"/>
    <cellStyle name="Normal 2 13 2 6 3" xfId="5106" xr:uid="{00000000-0005-0000-0000-0000254C0000}"/>
    <cellStyle name="Normal 2 13 2 6 3 2" xfId="19990" xr:uid="{00000000-0005-0000-0000-0000264C0000}"/>
    <cellStyle name="Normal 2 13 2 6 3 2 2" xfId="42633" xr:uid="{00000000-0005-0000-0000-0000274C0000}"/>
    <cellStyle name="Normal 2 13 2 6 3 3" xfId="12550" xr:uid="{00000000-0005-0000-0000-0000284C0000}"/>
    <cellStyle name="Normal 2 13 2 6 3 3 2" xfId="35193" xr:uid="{00000000-0005-0000-0000-0000294C0000}"/>
    <cellStyle name="Normal 2 13 2 6 3 4" xfId="27752" xr:uid="{00000000-0005-0000-0000-00002A4C0000}"/>
    <cellStyle name="Normal 2 13 2 6 4" xfId="16272" xr:uid="{00000000-0005-0000-0000-00002B4C0000}"/>
    <cellStyle name="Normal 2 13 2 6 4 2" xfId="38915" xr:uid="{00000000-0005-0000-0000-00002C4C0000}"/>
    <cellStyle name="Normal 2 13 2 6 5" xfId="8832" xr:uid="{00000000-0005-0000-0000-00002D4C0000}"/>
    <cellStyle name="Normal 2 13 2 6 5 2" xfId="31475" xr:uid="{00000000-0005-0000-0000-00002E4C0000}"/>
    <cellStyle name="Normal 2 13 2 6 6" xfId="24034" xr:uid="{00000000-0005-0000-0000-00002F4C0000}"/>
    <cellStyle name="Normal 2 13 2 7" xfId="2307" xr:uid="{00000000-0005-0000-0000-0000304C0000}"/>
    <cellStyle name="Normal 2 13 2 7 2" xfId="6028" xr:uid="{00000000-0005-0000-0000-0000314C0000}"/>
    <cellStyle name="Normal 2 13 2 7 2 2" xfId="20912" xr:uid="{00000000-0005-0000-0000-0000324C0000}"/>
    <cellStyle name="Normal 2 13 2 7 2 2 2" xfId="43555" xr:uid="{00000000-0005-0000-0000-0000334C0000}"/>
    <cellStyle name="Normal 2 13 2 7 2 3" xfId="13472" xr:uid="{00000000-0005-0000-0000-0000344C0000}"/>
    <cellStyle name="Normal 2 13 2 7 2 3 2" xfId="36115" xr:uid="{00000000-0005-0000-0000-0000354C0000}"/>
    <cellStyle name="Normal 2 13 2 7 2 4" xfId="28674" xr:uid="{00000000-0005-0000-0000-0000364C0000}"/>
    <cellStyle name="Normal 2 13 2 7 3" xfId="17194" xr:uid="{00000000-0005-0000-0000-0000374C0000}"/>
    <cellStyle name="Normal 2 13 2 7 3 2" xfId="39837" xr:uid="{00000000-0005-0000-0000-0000384C0000}"/>
    <cellStyle name="Normal 2 13 2 7 4" xfId="9754" xr:uid="{00000000-0005-0000-0000-0000394C0000}"/>
    <cellStyle name="Normal 2 13 2 7 4 2" xfId="32397" xr:uid="{00000000-0005-0000-0000-00003A4C0000}"/>
    <cellStyle name="Normal 2 13 2 7 5" xfId="24956" xr:uid="{00000000-0005-0000-0000-00003B4C0000}"/>
    <cellStyle name="Normal 2 13 2 8" xfId="4181" xr:uid="{00000000-0005-0000-0000-00003C4C0000}"/>
    <cellStyle name="Normal 2 13 2 8 2" xfId="19065" xr:uid="{00000000-0005-0000-0000-00003D4C0000}"/>
    <cellStyle name="Normal 2 13 2 8 2 2" xfId="41708" xr:uid="{00000000-0005-0000-0000-00003E4C0000}"/>
    <cellStyle name="Normal 2 13 2 8 3" xfId="11625" xr:uid="{00000000-0005-0000-0000-00003F4C0000}"/>
    <cellStyle name="Normal 2 13 2 8 3 2" xfId="34268" xr:uid="{00000000-0005-0000-0000-0000404C0000}"/>
    <cellStyle name="Normal 2 13 2 8 4" xfId="26827" xr:uid="{00000000-0005-0000-0000-0000414C0000}"/>
    <cellStyle name="Normal 2 13 2 9" xfId="15347" xr:uid="{00000000-0005-0000-0000-0000424C0000}"/>
    <cellStyle name="Normal 2 13 2 9 2" xfId="37990" xr:uid="{00000000-0005-0000-0000-0000434C0000}"/>
    <cellStyle name="Normal 2 13 3" xfId="481" xr:uid="{00000000-0005-0000-0000-0000444C0000}"/>
    <cellStyle name="Normal 2 13 3 10" xfId="23142" xr:uid="{00000000-0005-0000-0000-0000454C0000}"/>
    <cellStyle name="Normal 2 13 3 2" xfId="587" xr:uid="{00000000-0005-0000-0000-0000464C0000}"/>
    <cellStyle name="Normal 2 13 3 2 2" xfId="799" xr:uid="{00000000-0005-0000-0000-0000474C0000}"/>
    <cellStyle name="Normal 2 13 3 2 2 2" xfId="1264" xr:uid="{00000000-0005-0000-0000-0000484C0000}"/>
    <cellStyle name="Normal 2 13 3 2 2 2 2" xfId="2192" xr:uid="{00000000-0005-0000-0000-0000494C0000}"/>
    <cellStyle name="Normal 2 13 3 2 2 2 2 2" xfId="4042" xr:uid="{00000000-0005-0000-0000-00004A4C0000}"/>
    <cellStyle name="Normal 2 13 3 2 2 2 2 2 2" xfId="7763" xr:uid="{00000000-0005-0000-0000-00004B4C0000}"/>
    <cellStyle name="Normal 2 13 3 2 2 2 2 2 2 2" xfId="22647" xr:uid="{00000000-0005-0000-0000-00004C4C0000}"/>
    <cellStyle name="Normal 2 13 3 2 2 2 2 2 2 2 2" xfId="45290" xr:uid="{00000000-0005-0000-0000-00004D4C0000}"/>
    <cellStyle name="Normal 2 13 3 2 2 2 2 2 2 3" xfId="15207" xr:uid="{00000000-0005-0000-0000-00004E4C0000}"/>
    <cellStyle name="Normal 2 13 3 2 2 2 2 2 2 3 2" xfId="37850" xr:uid="{00000000-0005-0000-0000-00004F4C0000}"/>
    <cellStyle name="Normal 2 13 3 2 2 2 2 2 2 4" xfId="30409" xr:uid="{00000000-0005-0000-0000-0000504C0000}"/>
    <cellStyle name="Normal 2 13 3 2 2 2 2 2 3" xfId="18929" xr:uid="{00000000-0005-0000-0000-0000514C0000}"/>
    <cellStyle name="Normal 2 13 3 2 2 2 2 2 3 2" xfId="41572" xr:uid="{00000000-0005-0000-0000-0000524C0000}"/>
    <cellStyle name="Normal 2 13 3 2 2 2 2 2 4" xfId="11489" xr:uid="{00000000-0005-0000-0000-0000534C0000}"/>
    <cellStyle name="Normal 2 13 3 2 2 2 2 2 4 2" xfId="34132" xr:uid="{00000000-0005-0000-0000-0000544C0000}"/>
    <cellStyle name="Normal 2 13 3 2 2 2 2 2 5" xfId="26691" xr:uid="{00000000-0005-0000-0000-0000554C0000}"/>
    <cellStyle name="Normal 2 13 3 2 2 2 2 3" xfId="5916" xr:uid="{00000000-0005-0000-0000-0000564C0000}"/>
    <cellStyle name="Normal 2 13 3 2 2 2 2 3 2" xfId="20800" xr:uid="{00000000-0005-0000-0000-0000574C0000}"/>
    <cellStyle name="Normal 2 13 3 2 2 2 2 3 2 2" xfId="43443" xr:uid="{00000000-0005-0000-0000-0000584C0000}"/>
    <cellStyle name="Normal 2 13 3 2 2 2 2 3 3" xfId="13360" xr:uid="{00000000-0005-0000-0000-0000594C0000}"/>
    <cellStyle name="Normal 2 13 3 2 2 2 2 3 3 2" xfId="36003" xr:uid="{00000000-0005-0000-0000-00005A4C0000}"/>
    <cellStyle name="Normal 2 13 3 2 2 2 2 3 4" xfId="28562" xr:uid="{00000000-0005-0000-0000-00005B4C0000}"/>
    <cellStyle name="Normal 2 13 3 2 2 2 2 4" xfId="17082" xr:uid="{00000000-0005-0000-0000-00005C4C0000}"/>
    <cellStyle name="Normal 2 13 3 2 2 2 2 4 2" xfId="39725" xr:uid="{00000000-0005-0000-0000-00005D4C0000}"/>
    <cellStyle name="Normal 2 13 3 2 2 2 2 5" xfId="9642" xr:uid="{00000000-0005-0000-0000-00005E4C0000}"/>
    <cellStyle name="Normal 2 13 3 2 2 2 2 5 2" xfId="32285" xr:uid="{00000000-0005-0000-0000-00005F4C0000}"/>
    <cellStyle name="Normal 2 13 3 2 2 2 2 6" xfId="24844" xr:uid="{00000000-0005-0000-0000-0000604C0000}"/>
    <cellStyle name="Normal 2 13 3 2 2 2 3" xfId="3117" xr:uid="{00000000-0005-0000-0000-0000614C0000}"/>
    <cellStyle name="Normal 2 13 3 2 2 2 3 2" xfId="6838" xr:uid="{00000000-0005-0000-0000-0000624C0000}"/>
    <cellStyle name="Normal 2 13 3 2 2 2 3 2 2" xfId="21722" xr:uid="{00000000-0005-0000-0000-0000634C0000}"/>
    <cellStyle name="Normal 2 13 3 2 2 2 3 2 2 2" xfId="44365" xr:uid="{00000000-0005-0000-0000-0000644C0000}"/>
    <cellStyle name="Normal 2 13 3 2 2 2 3 2 3" xfId="14282" xr:uid="{00000000-0005-0000-0000-0000654C0000}"/>
    <cellStyle name="Normal 2 13 3 2 2 2 3 2 3 2" xfId="36925" xr:uid="{00000000-0005-0000-0000-0000664C0000}"/>
    <cellStyle name="Normal 2 13 3 2 2 2 3 2 4" xfId="29484" xr:uid="{00000000-0005-0000-0000-0000674C0000}"/>
    <cellStyle name="Normal 2 13 3 2 2 2 3 3" xfId="18004" xr:uid="{00000000-0005-0000-0000-0000684C0000}"/>
    <cellStyle name="Normal 2 13 3 2 2 2 3 3 2" xfId="40647" xr:uid="{00000000-0005-0000-0000-0000694C0000}"/>
    <cellStyle name="Normal 2 13 3 2 2 2 3 4" xfId="10564" xr:uid="{00000000-0005-0000-0000-00006A4C0000}"/>
    <cellStyle name="Normal 2 13 3 2 2 2 3 4 2" xfId="33207" xr:uid="{00000000-0005-0000-0000-00006B4C0000}"/>
    <cellStyle name="Normal 2 13 3 2 2 2 3 5" xfId="25766" xr:uid="{00000000-0005-0000-0000-00006C4C0000}"/>
    <cellStyle name="Normal 2 13 3 2 2 2 4" xfId="4991" xr:uid="{00000000-0005-0000-0000-00006D4C0000}"/>
    <cellStyle name="Normal 2 13 3 2 2 2 4 2" xfId="19875" xr:uid="{00000000-0005-0000-0000-00006E4C0000}"/>
    <cellStyle name="Normal 2 13 3 2 2 2 4 2 2" xfId="42518" xr:uid="{00000000-0005-0000-0000-00006F4C0000}"/>
    <cellStyle name="Normal 2 13 3 2 2 2 4 3" xfId="12435" xr:uid="{00000000-0005-0000-0000-0000704C0000}"/>
    <cellStyle name="Normal 2 13 3 2 2 2 4 3 2" xfId="35078" xr:uid="{00000000-0005-0000-0000-0000714C0000}"/>
    <cellStyle name="Normal 2 13 3 2 2 2 4 4" xfId="27637" xr:uid="{00000000-0005-0000-0000-0000724C0000}"/>
    <cellStyle name="Normal 2 13 3 2 2 2 5" xfId="16157" xr:uid="{00000000-0005-0000-0000-0000734C0000}"/>
    <cellStyle name="Normal 2 13 3 2 2 2 5 2" xfId="38800" xr:uid="{00000000-0005-0000-0000-0000744C0000}"/>
    <cellStyle name="Normal 2 13 3 2 2 2 6" xfId="8717" xr:uid="{00000000-0005-0000-0000-0000754C0000}"/>
    <cellStyle name="Normal 2 13 3 2 2 2 6 2" xfId="31360" xr:uid="{00000000-0005-0000-0000-0000764C0000}"/>
    <cellStyle name="Normal 2 13 3 2 2 2 7" xfId="23919" xr:uid="{00000000-0005-0000-0000-0000774C0000}"/>
    <cellStyle name="Normal 2 13 3 2 2 3" xfId="1730" xr:uid="{00000000-0005-0000-0000-0000784C0000}"/>
    <cellStyle name="Normal 2 13 3 2 2 3 2" xfId="3580" xr:uid="{00000000-0005-0000-0000-0000794C0000}"/>
    <cellStyle name="Normal 2 13 3 2 2 3 2 2" xfId="7301" xr:uid="{00000000-0005-0000-0000-00007A4C0000}"/>
    <cellStyle name="Normal 2 13 3 2 2 3 2 2 2" xfId="22185" xr:uid="{00000000-0005-0000-0000-00007B4C0000}"/>
    <cellStyle name="Normal 2 13 3 2 2 3 2 2 2 2" xfId="44828" xr:uid="{00000000-0005-0000-0000-00007C4C0000}"/>
    <cellStyle name="Normal 2 13 3 2 2 3 2 2 3" xfId="14745" xr:uid="{00000000-0005-0000-0000-00007D4C0000}"/>
    <cellStyle name="Normal 2 13 3 2 2 3 2 2 3 2" xfId="37388" xr:uid="{00000000-0005-0000-0000-00007E4C0000}"/>
    <cellStyle name="Normal 2 13 3 2 2 3 2 2 4" xfId="29947" xr:uid="{00000000-0005-0000-0000-00007F4C0000}"/>
    <cellStyle name="Normal 2 13 3 2 2 3 2 3" xfId="18467" xr:uid="{00000000-0005-0000-0000-0000804C0000}"/>
    <cellStyle name="Normal 2 13 3 2 2 3 2 3 2" xfId="41110" xr:uid="{00000000-0005-0000-0000-0000814C0000}"/>
    <cellStyle name="Normal 2 13 3 2 2 3 2 4" xfId="11027" xr:uid="{00000000-0005-0000-0000-0000824C0000}"/>
    <cellStyle name="Normal 2 13 3 2 2 3 2 4 2" xfId="33670" xr:uid="{00000000-0005-0000-0000-0000834C0000}"/>
    <cellStyle name="Normal 2 13 3 2 2 3 2 5" xfId="26229" xr:uid="{00000000-0005-0000-0000-0000844C0000}"/>
    <cellStyle name="Normal 2 13 3 2 2 3 3" xfId="5454" xr:uid="{00000000-0005-0000-0000-0000854C0000}"/>
    <cellStyle name="Normal 2 13 3 2 2 3 3 2" xfId="20338" xr:uid="{00000000-0005-0000-0000-0000864C0000}"/>
    <cellStyle name="Normal 2 13 3 2 2 3 3 2 2" xfId="42981" xr:uid="{00000000-0005-0000-0000-0000874C0000}"/>
    <cellStyle name="Normal 2 13 3 2 2 3 3 3" xfId="12898" xr:uid="{00000000-0005-0000-0000-0000884C0000}"/>
    <cellStyle name="Normal 2 13 3 2 2 3 3 3 2" xfId="35541" xr:uid="{00000000-0005-0000-0000-0000894C0000}"/>
    <cellStyle name="Normal 2 13 3 2 2 3 3 4" xfId="28100" xr:uid="{00000000-0005-0000-0000-00008A4C0000}"/>
    <cellStyle name="Normal 2 13 3 2 2 3 4" xfId="16620" xr:uid="{00000000-0005-0000-0000-00008B4C0000}"/>
    <cellStyle name="Normal 2 13 3 2 2 3 4 2" xfId="39263" xr:uid="{00000000-0005-0000-0000-00008C4C0000}"/>
    <cellStyle name="Normal 2 13 3 2 2 3 5" xfId="9180" xr:uid="{00000000-0005-0000-0000-00008D4C0000}"/>
    <cellStyle name="Normal 2 13 3 2 2 3 5 2" xfId="31823" xr:uid="{00000000-0005-0000-0000-00008E4C0000}"/>
    <cellStyle name="Normal 2 13 3 2 2 3 6" xfId="24382" xr:uid="{00000000-0005-0000-0000-00008F4C0000}"/>
    <cellStyle name="Normal 2 13 3 2 2 4" xfId="2655" xr:uid="{00000000-0005-0000-0000-0000904C0000}"/>
    <cellStyle name="Normal 2 13 3 2 2 4 2" xfId="6376" xr:uid="{00000000-0005-0000-0000-0000914C0000}"/>
    <cellStyle name="Normal 2 13 3 2 2 4 2 2" xfId="21260" xr:uid="{00000000-0005-0000-0000-0000924C0000}"/>
    <cellStyle name="Normal 2 13 3 2 2 4 2 2 2" xfId="43903" xr:uid="{00000000-0005-0000-0000-0000934C0000}"/>
    <cellStyle name="Normal 2 13 3 2 2 4 2 3" xfId="13820" xr:uid="{00000000-0005-0000-0000-0000944C0000}"/>
    <cellStyle name="Normal 2 13 3 2 2 4 2 3 2" xfId="36463" xr:uid="{00000000-0005-0000-0000-0000954C0000}"/>
    <cellStyle name="Normal 2 13 3 2 2 4 2 4" xfId="29022" xr:uid="{00000000-0005-0000-0000-0000964C0000}"/>
    <cellStyle name="Normal 2 13 3 2 2 4 3" xfId="17542" xr:uid="{00000000-0005-0000-0000-0000974C0000}"/>
    <cellStyle name="Normal 2 13 3 2 2 4 3 2" xfId="40185" xr:uid="{00000000-0005-0000-0000-0000984C0000}"/>
    <cellStyle name="Normal 2 13 3 2 2 4 4" xfId="10102" xr:uid="{00000000-0005-0000-0000-0000994C0000}"/>
    <cellStyle name="Normal 2 13 3 2 2 4 4 2" xfId="32745" xr:uid="{00000000-0005-0000-0000-00009A4C0000}"/>
    <cellStyle name="Normal 2 13 3 2 2 4 5" xfId="25304" xr:uid="{00000000-0005-0000-0000-00009B4C0000}"/>
    <cellStyle name="Normal 2 13 3 2 2 5" xfId="4529" xr:uid="{00000000-0005-0000-0000-00009C4C0000}"/>
    <cellStyle name="Normal 2 13 3 2 2 5 2" xfId="19413" xr:uid="{00000000-0005-0000-0000-00009D4C0000}"/>
    <cellStyle name="Normal 2 13 3 2 2 5 2 2" xfId="42056" xr:uid="{00000000-0005-0000-0000-00009E4C0000}"/>
    <cellStyle name="Normal 2 13 3 2 2 5 3" xfId="11973" xr:uid="{00000000-0005-0000-0000-00009F4C0000}"/>
    <cellStyle name="Normal 2 13 3 2 2 5 3 2" xfId="34616" xr:uid="{00000000-0005-0000-0000-0000A04C0000}"/>
    <cellStyle name="Normal 2 13 3 2 2 5 4" xfId="27175" xr:uid="{00000000-0005-0000-0000-0000A14C0000}"/>
    <cellStyle name="Normal 2 13 3 2 2 6" xfId="15695" xr:uid="{00000000-0005-0000-0000-0000A24C0000}"/>
    <cellStyle name="Normal 2 13 3 2 2 6 2" xfId="38338" xr:uid="{00000000-0005-0000-0000-0000A34C0000}"/>
    <cellStyle name="Normal 2 13 3 2 2 7" xfId="8255" xr:uid="{00000000-0005-0000-0000-0000A44C0000}"/>
    <cellStyle name="Normal 2 13 3 2 2 7 2" xfId="30898" xr:uid="{00000000-0005-0000-0000-0000A54C0000}"/>
    <cellStyle name="Normal 2 13 3 2 2 8" xfId="23457" xr:uid="{00000000-0005-0000-0000-0000A64C0000}"/>
    <cellStyle name="Normal 2 13 3 2 3" xfId="1053" xr:uid="{00000000-0005-0000-0000-0000A74C0000}"/>
    <cellStyle name="Normal 2 13 3 2 3 2" xfId="1981" xr:uid="{00000000-0005-0000-0000-0000A84C0000}"/>
    <cellStyle name="Normal 2 13 3 2 3 2 2" xfId="3831" xr:uid="{00000000-0005-0000-0000-0000A94C0000}"/>
    <cellStyle name="Normal 2 13 3 2 3 2 2 2" xfId="7552" xr:uid="{00000000-0005-0000-0000-0000AA4C0000}"/>
    <cellStyle name="Normal 2 13 3 2 3 2 2 2 2" xfId="22436" xr:uid="{00000000-0005-0000-0000-0000AB4C0000}"/>
    <cellStyle name="Normal 2 13 3 2 3 2 2 2 2 2" xfId="45079" xr:uid="{00000000-0005-0000-0000-0000AC4C0000}"/>
    <cellStyle name="Normal 2 13 3 2 3 2 2 2 3" xfId="14996" xr:uid="{00000000-0005-0000-0000-0000AD4C0000}"/>
    <cellStyle name="Normal 2 13 3 2 3 2 2 2 3 2" xfId="37639" xr:uid="{00000000-0005-0000-0000-0000AE4C0000}"/>
    <cellStyle name="Normal 2 13 3 2 3 2 2 2 4" xfId="30198" xr:uid="{00000000-0005-0000-0000-0000AF4C0000}"/>
    <cellStyle name="Normal 2 13 3 2 3 2 2 3" xfId="18718" xr:uid="{00000000-0005-0000-0000-0000B04C0000}"/>
    <cellStyle name="Normal 2 13 3 2 3 2 2 3 2" xfId="41361" xr:uid="{00000000-0005-0000-0000-0000B14C0000}"/>
    <cellStyle name="Normal 2 13 3 2 3 2 2 4" xfId="11278" xr:uid="{00000000-0005-0000-0000-0000B24C0000}"/>
    <cellStyle name="Normal 2 13 3 2 3 2 2 4 2" xfId="33921" xr:uid="{00000000-0005-0000-0000-0000B34C0000}"/>
    <cellStyle name="Normal 2 13 3 2 3 2 2 5" xfId="26480" xr:uid="{00000000-0005-0000-0000-0000B44C0000}"/>
    <cellStyle name="Normal 2 13 3 2 3 2 3" xfId="5705" xr:uid="{00000000-0005-0000-0000-0000B54C0000}"/>
    <cellStyle name="Normal 2 13 3 2 3 2 3 2" xfId="20589" xr:uid="{00000000-0005-0000-0000-0000B64C0000}"/>
    <cellStyle name="Normal 2 13 3 2 3 2 3 2 2" xfId="43232" xr:uid="{00000000-0005-0000-0000-0000B74C0000}"/>
    <cellStyle name="Normal 2 13 3 2 3 2 3 3" xfId="13149" xr:uid="{00000000-0005-0000-0000-0000B84C0000}"/>
    <cellStyle name="Normal 2 13 3 2 3 2 3 3 2" xfId="35792" xr:uid="{00000000-0005-0000-0000-0000B94C0000}"/>
    <cellStyle name="Normal 2 13 3 2 3 2 3 4" xfId="28351" xr:uid="{00000000-0005-0000-0000-0000BA4C0000}"/>
    <cellStyle name="Normal 2 13 3 2 3 2 4" xfId="16871" xr:uid="{00000000-0005-0000-0000-0000BB4C0000}"/>
    <cellStyle name="Normal 2 13 3 2 3 2 4 2" xfId="39514" xr:uid="{00000000-0005-0000-0000-0000BC4C0000}"/>
    <cellStyle name="Normal 2 13 3 2 3 2 5" xfId="9431" xr:uid="{00000000-0005-0000-0000-0000BD4C0000}"/>
    <cellStyle name="Normal 2 13 3 2 3 2 5 2" xfId="32074" xr:uid="{00000000-0005-0000-0000-0000BE4C0000}"/>
    <cellStyle name="Normal 2 13 3 2 3 2 6" xfId="24633" xr:uid="{00000000-0005-0000-0000-0000BF4C0000}"/>
    <cellStyle name="Normal 2 13 3 2 3 3" xfId="2906" xr:uid="{00000000-0005-0000-0000-0000C04C0000}"/>
    <cellStyle name="Normal 2 13 3 2 3 3 2" xfId="6627" xr:uid="{00000000-0005-0000-0000-0000C14C0000}"/>
    <cellStyle name="Normal 2 13 3 2 3 3 2 2" xfId="21511" xr:uid="{00000000-0005-0000-0000-0000C24C0000}"/>
    <cellStyle name="Normal 2 13 3 2 3 3 2 2 2" xfId="44154" xr:uid="{00000000-0005-0000-0000-0000C34C0000}"/>
    <cellStyle name="Normal 2 13 3 2 3 3 2 3" xfId="14071" xr:uid="{00000000-0005-0000-0000-0000C44C0000}"/>
    <cellStyle name="Normal 2 13 3 2 3 3 2 3 2" xfId="36714" xr:uid="{00000000-0005-0000-0000-0000C54C0000}"/>
    <cellStyle name="Normal 2 13 3 2 3 3 2 4" xfId="29273" xr:uid="{00000000-0005-0000-0000-0000C64C0000}"/>
    <cellStyle name="Normal 2 13 3 2 3 3 3" xfId="17793" xr:uid="{00000000-0005-0000-0000-0000C74C0000}"/>
    <cellStyle name="Normal 2 13 3 2 3 3 3 2" xfId="40436" xr:uid="{00000000-0005-0000-0000-0000C84C0000}"/>
    <cellStyle name="Normal 2 13 3 2 3 3 4" xfId="10353" xr:uid="{00000000-0005-0000-0000-0000C94C0000}"/>
    <cellStyle name="Normal 2 13 3 2 3 3 4 2" xfId="32996" xr:uid="{00000000-0005-0000-0000-0000CA4C0000}"/>
    <cellStyle name="Normal 2 13 3 2 3 3 5" xfId="25555" xr:uid="{00000000-0005-0000-0000-0000CB4C0000}"/>
    <cellStyle name="Normal 2 13 3 2 3 4" xfId="4780" xr:uid="{00000000-0005-0000-0000-0000CC4C0000}"/>
    <cellStyle name="Normal 2 13 3 2 3 4 2" xfId="19664" xr:uid="{00000000-0005-0000-0000-0000CD4C0000}"/>
    <cellStyle name="Normal 2 13 3 2 3 4 2 2" xfId="42307" xr:uid="{00000000-0005-0000-0000-0000CE4C0000}"/>
    <cellStyle name="Normal 2 13 3 2 3 4 3" xfId="12224" xr:uid="{00000000-0005-0000-0000-0000CF4C0000}"/>
    <cellStyle name="Normal 2 13 3 2 3 4 3 2" xfId="34867" xr:uid="{00000000-0005-0000-0000-0000D04C0000}"/>
    <cellStyle name="Normal 2 13 3 2 3 4 4" xfId="27426" xr:uid="{00000000-0005-0000-0000-0000D14C0000}"/>
    <cellStyle name="Normal 2 13 3 2 3 5" xfId="15946" xr:uid="{00000000-0005-0000-0000-0000D24C0000}"/>
    <cellStyle name="Normal 2 13 3 2 3 5 2" xfId="38589" xr:uid="{00000000-0005-0000-0000-0000D34C0000}"/>
    <cellStyle name="Normal 2 13 3 2 3 6" xfId="8506" xr:uid="{00000000-0005-0000-0000-0000D44C0000}"/>
    <cellStyle name="Normal 2 13 3 2 3 6 2" xfId="31149" xr:uid="{00000000-0005-0000-0000-0000D54C0000}"/>
    <cellStyle name="Normal 2 13 3 2 3 7" xfId="23708" xr:uid="{00000000-0005-0000-0000-0000D64C0000}"/>
    <cellStyle name="Normal 2 13 3 2 4" xfId="1519" xr:uid="{00000000-0005-0000-0000-0000D74C0000}"/>
    <cellStyle name="Normal 2 13 3 2 4 2" xfId="3369" xr:uid="{00000000-0005-0000-0000-0000D84C0000}"/>
    <cellStyle name="Normal 2 13 3 2 4 2 2" xfId="7090" xr:uid="{00000000-0005-0000-0000-0000D94C0000}"/>
    <cellStyle name="Normal 2 13 3 2 4 2 2 2" xfId="21974" xr:uid="{00000000-0005-0000-0000-0000DA4C0000}"/>
    <cellStyle name="Normal 2 13 3 2 4 2 2 2 2" xfId="44617" xr:uid="{00000000-0005-0000-0000-0000DB4C0000}"/>
    <cellStyle name="Normal 2 13 3 2 4 2 2 3" xfId="14534" xr:uid="{00000000-0005-0000-0000-0000DC4C0000}"/>
    <cellStyle name="Normal 2 13 3 2 4 2 2 3 2" xfId="37177" xr:uid="{00000000-0005-0000-0000-0000DD4C0000}"/>
    <cellStyle name="Normal 2 13 3 2 4 2 2 4" xfId="29736" xr:uid="{00000000-0005-0000-0000-0000DE4C0000}"/>
    <cellStyle name="Normal 2 13 3 2 4 2 3" xfId="18256" xr:uid="{00000000-0005-0000-0000-0000DF4C0000}"/>
    <cellStyle name="Normal 2 13 3 2 4 2 3 2" xfId="40899" xr:uid="{00000000-0005-0000-0000-0000E04C0000}"/>
    <cellStyle name="Normal 2 13 3 2 4 2 4" xfId="10816" xr:uid="{00000000-0005-0000-0000-0000E14C0000}"/>
    <cellStyle name="Normal 2 13 3 2 4 2 4 2" xfId="33459" xr:uid="{00000000-0005-0000-0000-0000E24C0000}"/>
    <cellStyle name="Normal 2 13 3 2 4 2 5" xfId="26018" xr:uid="{00000000-0005-0000-0000-0000E34C0000}"/>
    <cellStyle name="Normal 2 13 3 2 4 3" xfId="5243" xr:uid="{00000000-0005-0000-0000-0000E44C0000}"/>
    <cellStyle name="Normal 2 13 3 2 4 3 2" xfId="20127" xr:uid="{00000000-0005-0000-0000-0000E54C0000}"/>
    <cellStyle name="Normal 2 13 3 2 4 3 2 2" xfId="42770" xr:uid="{00000000-0005-0000-0000-0000E64C0000}"/>
    <cellStyle name="Normal 2 13 3 2 4 3 3" xfId="12687" xr:uid="{00000000-0005-0000-0000-0000E74C0000}"/>
    <cellStyle name="Normal 2 13 3 2 4 3 3 2" xfId="35330" xr:uid="{00000000-0005-0000-0000-0000E84C0000}"/>
    <cellStyle name="Normal 2 13 3 2 4 3 4" xfId="27889" xr:uid="{00000000-0005-0000-0000-0000E94C0000}"/>
    <cellStyle name="Normal 2 13 3 2 4 4" xfId="16409" xr:uid="{00000000-0005-0000-0000-0000EA4C0000}"/>
    <cellStyle name="Normal 2 13 3 2 4 4 2" xfId="39052" xr:uid="{00000000-0005-0000-0000-0000EB4C0000}"/>
    <cellStyle name="Normal 2 13 3 2 4 5" xfId="8969" xr:uid="{00000000-0005-0000-0000-0000EC4C0000}"/>
    <cellStyle name="Normal 2 13 3 2 4 5 2" xfId="31612" xr:uid="{00000000-0005-0000-0000-0000ED4C0000}"/>
    <cellStyle name="Normal 2 13 3 2 4 6" xfId="24171" xr:uid="{00000000-0005-0000-0000-0000EE4C0000}"/>
    <cellStyle name="Normal 2 13 3 2 5" xfId="2444" xr:uid="{00000000-0005-0000-0000-0000EF4C0000}"/>
    <cellStyle name="Normal 2 13 3 2 5 2" xfId="6165" xr:uid="{00000000-0005-0000-0000-0000F04C0000}"/>
    <cellStyle name="Normal 2 13 3 2 5 2 2" xfId="21049" xr:uid="{00000000-0005-0000-0000-0000F14C0000}"/>
    <cellStyle name="Normal 2 13 3 2 5 2 2 2" xfId="43692" xr:uid="{00000000-0005-0000-0000-0000F24C0000}"/>
    <cellStyle name="Normal 2 13 3 2 5 2 3" xfId="13609" xr:uid="{00000000-0005-0000-0000-0000F34C0000}"/>
    <cellStyle name="Normal 2 13 3 2 5 2 3 2" xfId="36252" xr:uid="{00000000-0005-0000-0000-0000F44C0000}"/>
    <cellStyle name="Normal 2 13 3 2 5 2 4" xfId="28811" xr:uid="{00000000-0005-0000-0000-0000F54C0000}"/>
    <cellStyle name="Normal 2 13 3 2 5 3" xfId="17331" xr:uid="{00000000-0005-0000-0000-0000F64C0000}"/>
    <cellStyle name="Normal 2 13 3 2 5 3 2" xfId="39974" xr:uid="{00000000-0005-0000-0000-0000F74C0000}"/>
    <cellStyle name="Normal 2 13 3 2 5 4" xfId="9891" xr:uid="{00000000-0005-0000-0000-0000F84C0000}"/>
    <cellStyle name="Normal 2 13 3 2 5 4 2" xfId="32534" xr:uid="{00000000-0005-0000-0000-0000F94C0000}"/>
    <cellStyle name="Normal 2 13 3 2 5 5" xfId="25093" xr:uid="{00000000-0005-0000-0000-0000FA4C0000}"/>
    <cellStyle name="Normal 2 13 3 2 6" xfId="4318" xr:uid="{00000000-0005-0000-0000-0000FB4C0000}"/>
    <cellStyle name="Normal 2 13 3 2 6 2" xfId="19202" xr:uid="{00000000-0005-0000-0000-0000FC4C0000}"/>
    <cellStyle name="Normal 2 13 3 2 6 2 2" xfId="41845" xr:uid="{00000000-0005-0000-0000-0000FD4C0000}"/>
    <cellStyle name="Normal 2 13 3 2 6 3" xfId="11762" xr:uid="{00000000-0005-0000-0000-0000FE4C0000}"/>
    <cellStyle name="Normal 2 13 3 2 6 3 2" xfId="34405" xr:uid="{00000000-0005-0000-0000-0000FF4C0000}"/>
    <cellStyle name="Normal 2 13 3 2 6 4" xfId="26964" xr:uid="{00000000-0005-0000-0000-0000004D0000}"/>
    <cellStyle name="Normal 2 13 3 2 7" xfId="15484" xr:uid="{00000000-0005-0000-0000-0000014D0000}"/>
    <cellStyle name="Normal 2 13 3 2 7 2" xfId="38127" xr:uid="{00000000-0005-0000-0000-0000024D0000}"/>
    <cellStyle name="Normal 2 13 3 2 8" xfId="8044" xr:uid="{00000000-0005-0000-0000-0000034D0000}"/>
    <cellStyle name="Normal 2 13 3 2 8 2" xfId="30687" xr:uid="{00000000-0005-0000-0000-0000044D0000}"/>
    <cellStyle name="Normal 2 13 3 2 9" xfId="23247" xr:uid="{00000000-0005-0000-0000-0000054D0000}"/>
    <cellStyle name="Normal 2 13 3 3" xfId="694" xr:uid="{00000000-0005-0000-0000-0000064D0000}"/>
    <cellStyle name="Normal 2 13 3 3 2" xfId="1159" xr:uid="{00000000-0005-0000-0000-0000074D0000}"/>
    <cellStyle name="Normal 2 13 3 3 2 2" xfId="2087" xr:uid="{00000000-0005-0000-0000-0000084D0000}"/>
    <cellStyle name="Normal 2 13 3 3 2 2 2" xfId="3937" xr:uid="{00000000-0005-0000-0000-0000094D0000}"/>
    <cellStyle name="Normal 2 13 3 3 2 2 2 2" xfId="7658" xr:uid="{00000000-0005-0000-0000-00000A4D0000}"/>
    <cellStyle name="Normal 2 13 3 3 2 2 2 2 2" xfId="22542" xr:uid="{00000000-0005-0000-0000-00000B4D0000}"/>
    <cellStyle name="Normal 2 13 3 3 2 2 2 2 2 2" xfId="45185" xr:uid="{00000000-0005-0000-0000-00000C4D0000}"/>
    <cellStyle name="Normal 2 13 3 3 2 2 2 2 3" xfId="15102" xr:uid="{00000000-0005-0000-0000-00000D4D0000}"/>
    <cellStyle name="Normal 2 13 3 3 2 2 2 2 3 2" xfId="37745" xr:uid="{00000000-0005-0000-0000-00000E4D0000}"/>
    <cellStyle name="Normal 2 13 3 3 2 2 2 2 4" xfId="30304" xr:uid="{00000000-0005-0000-0000-00000F4D0000}"/>
    <cellStyle name="Normal 2 13 3 3 2 2 2 3" xfId="18824" xr:uid="{00000000-0005-0000-0000-0000104D0000}"/>
    <cellStyle name="Normal 2 13 3 3 2 2 2 3 2" xfId="41467" xr:uid="{00000000-0005-0000-0000-0000114D0000}"/>
    <cellStyle name="Normal 2 13 3 3 2 2 2 4" xfId="11384" xr:uid="{00000000-0005-0000-0000-0000124D0000}"/>
    <cellStyle name="Normal 2 13 3 3 2 2 2 4 2" xfId="34027" xr:uid="{00000000-0005-0000-0000-0000134D0000}"/>
    <cellStyle name="Normal 2 13 3 3 2 2 2 5" xfId="26586" xr:uid="{00000000-0005-0000-0000-0000144D0000}"/>
    <cellStyle name="Normal 2 13 3 3 2 2 3" xfId="5811" xr:uid="{00000000-0005-0000-0000-0000154D0000}"/>
    <cellStyle name="Normal 2 13 3 3 2 2 3 2" xfId="20695" xr:uid="{00000000-0005-0000-0000-0000164D0000}"/>
    <cellStyle name="Normal 2 13 3 3 2 2 3 2 2" xfId="43338" xr:uid="{00000000-0005-0000-0000-0000174D0000}"/>
    <cellStyle name="Normal 2 13 3 3 2 2 3 3" xfId="13255" xr:uid="{00000000-0005-0000-0000-0000184D0000}"/>
    <cellStyle name="Normal 2 13 3 3 2 2 3 3 2" xfId="35898" xr:uid="{00000000-0005-0000-0000-0000194D0000}"/>
    <cellStyle name="Normal 2 13 3 3 2 2 3 4" xfId="28457" xr:uid="{00000000-0005-0000-0000-00001A4D0000}"/>
    <cellStyle name="Normal 2 13 3 3 2 2 4" xfId="16977" xr:uid="{00000000-0005-0000-0000-00001B4D0000}"/>
    <cellStyle name="Normal 2 13 3 3 2 2 4 2" xfId="39620" xr:uid="{00000000-0005-0000-0000-00001C4D0000}"/>
    <cellStyle name="Normal 2 13 3 3 2 2 5" xfId="9537" xr:uid="{00000000-0005-0000-0000-00001D4D0000}"/>
    <cellStyle name="Normal 2 13 3 3 2 2 5 2" xfId="32180" xr:uid="{00000000-0005-0000-0000-00001E4D0000}"/>
    <cellStyle name="Normal 2 13 3 3 2 2 6" xfId="24739" xr:uid="{00000000-0005-0000-0000-00001F4D0000}"/>
    <cellStyle name="Normal 2 13 3 3 2 3" xfId="3012" xr:uid="{00000000-0005-0000-0000-0000204D0000}"/>
    <cellStyle name="Normal 2 13 3 3 2 3 2" xfId="6733" xr:uid="{00000000-0005-0000-0000-0000214D0000}"/>
    <cellStyle name="Normal 2 13 3 3 2 3 2 2" xfId="21617" xr:uid="{00000000-0005-0000-0000-0000224D0000}"/>
    <cellStyle name="Normal 2 13 3 3 2 3 2 2 2" xfId="44260" xr:uid="{00000000-0005-0000-0000-0000234D0000}"/>
    <cellStyle name="Normal 2 13 3 3 2 3 2 3" xfId="14177" xr:uid="{00000000-0005-0000-0000-0000244D0000}"/>
    <cellStyle name="Normal 2 13 3 3 2 3 2 3 2" xfId="36820" xr:uid="{00000000-0005-0000-0000-0000254D0000}"/>
    <cellStyle name="Normal 2 13 3 3 2 3 2 4" xfId="29379" xr:uid="{00000000-0005-0000-0000-0000264D0000}"/>
    <cellStyle name="Normal 2 13 3 3 2 3 3" xfId="17899" xr:uid="{00000000-0005-0000-0000-0000274D0000}"/>
    <cellStyle name="Normal 2 13 3 3 2 3 3 2" xfId="40542" xr:uid="{00000000-0005-0000-0000-0000284D0000}"/>
    <cellStyle name="Normal 2 13 3 3 2 3 4" xfId="10459" xr:uid="{00000000-0005-0000-0000-0000294D0000}"/>
    <cellStyle name="Normal 2 13 3 3 2 3 4 2" xfId="33102" xr:uid="{00000000-0005-0000-0000-00002A4D0000}"/>
    <cellStyle name="Normal 2 13 3 3 2 3 5" xfId="25661" xr:uid="{00000000-0005-0000-0000-00002B4D0000}"/>
    <cellStyle name="Normal 2 13 3 3 2 4" xfId="4886" xr:uid="{00000000-0005-0000-0000-00002C4D0000}"/>
    <cellStyle name="Normal 2 13 3 3 2 4 2" xfId="19770" xr:uid="{00000000-0005-0000-0000-00002D4D0000}"/>
    <cellStyle name="Normal 2 13 3 3 2 4 2 2" xfId="42413" xr:uid="{00000000-0005-0000-0000-00002E4D0000}"/>
    <cellStyle name="Normal 2 13 3 3 2 4 3" xfId="12330" xr:uid="{00000000-0005-0000-0000-00002F4D0000}"/>
    <cellStyle name="Normal 2 13 3 3 2 4 3 2" xfId="34973" xr:uid="{00000000-0005-0000-0000-0000304D0000}"/>
    <cellStyle name="Normal 2 13 3 3 2 4 4" xfId="27532" xr:uid="{00000000-0005-0000-0000-0000314D0000}"/>
    <cellStyle name="Normal 2 13 3 3 2 5" xfId="16052" xr:uid="{00000000-0005-0000-0000-0000324D0000}"/>
    <cellStyle name="Normal 2 13 3 3 2 5 2" xfId="38695" xr:uid="{00000000-0005-0000-0000-0000334D0000}"/>
    <cellStyle name="Normal 2 13 3 3 2 6" xfId="8612" xr:uid="{00000000-0005-0000-0000-0000344D0000}"/>
    <cellStyle name="Normal 2 13 3 3 2 6 2" xfId="31255" xr:uid="{00000000-0005-0000-0000-0000354D0000}"/>
    <cellStyle name="Normal 2 13 3 3 2 7" xfId="23814" xr:uid="{00000000-0005-0000-0000-0000364D0000}"/>
    <cellStyle name="Normal 2 13 3 3 3" xfId="1625" xr:uid="{00000000-0005-0000-0000-0000374D0000}"/>
    <cellStyle name="Normal 2 13 3 3 3 2" xfId="3475" xr:uid="{00000000-0005-0000-0000-0000384D0000}"/>
    <cellStyle name="Normal 2 13 3 3 3 2 2" xfId="7196" xr:uid="{00000000-0005-0000-0000-0000394D0000}"/>
    <cellStyle name="Normal 2 13 3 3 3 2 2 2" xfId="22080" xr:uid="{00000000-0005-0000-0000-00003A4D0000}"/>
    <cellStyle name="Normal 2 13 3 3 3 2 2 2 2" xfId="44723" xr:uid="{00000000-0005-0000-0000-00003B4D0000}"/>
    <cellStyle name="Normal 2 13 3 3 3 2 2 3" xfId="14640" xr:uid="{00000000-0005-0000-0000-00003C4D0000}"/>
    <cellStyle name="Normal 2 13 3 3 3 2 2 3 2" xfId="37283" xr:uid="{00000000-0005-0000-0000-00003D4D0000}"/>
    <cellStyle name="Normal 2 13 3 3 3 2 2 4" xfId="29842" xr:uid="{00000000-0005-0000-0000-00003E4D0000}"/>
    <cellStyle name="Normal 2 13 3 3 3 2 3" xfId="18362" xr:uid="{00000000-0005-0000-0000-00003F4D0000}"/>
    <cellStyle name="Normal 2 13 3 3 3 2 3 2" xfId="41005" xr:uid="{00000000-0005-0000-0000-0000404D0000}"/>
    <cellStyle name="Normal 2 13 3 3 3 2 4" xfId="10922" xr:uid="{00000000-0005-0000-0000-0000414D0000}"/>
    <cellStyle name="Normal 2 13 3 3 3 2 4 2" xfId="33565" xr:uid="{00000000-0005-0000-0000-0000424D0000}"/>
    <cellStyle name="Normal 2 13 3 3 3 2 5" xfId="26124" xr:uid="{00000000-0005-0000-0000-0000434D0000}"/>
    <cellStyle name="Normal 2 13 3 3 3 3" xfId="5349" xr:uid="{00000000-0005-0000-0000-0000444D0000}"/>
    <cellStyle name="Normal 2 13 3 3 3 3 2" xfId="20233" xr:uid="{00000000-0005-0000-0000-0000454D0000}"/>
    <cellStyle name="Normal 2 13 3 3 3 3 2 2" xfId="42876" xr:uid="{00000000-0005-0000-0000-0000464D0000}"/>
    <cellStyle name="Normal 2 13 3 3 3 3 3" xfId="12793" xr:uid="{00000000-0005-0000-0000-0000474D0000}"/>
    <cellStyle name="Normal 2 13 3 3 3 3 3 2" xfId="35436" xr:uid="{00000000-0005-0000-0000-0000484D0000}"/>
    <cellStyle name="Normal 2 13 3 3 3 3 4" xfId="27995" xr:uid="{00000000-0005-0000-0000-0000494D0000}"/>
    <cellStyle name="Normal 2 13 3 3 3 4" xfId="16515" xr:uid="{00000000-0005-0000-0000-00004A4D0000}"/>
    <cellStyle name="Normal 2 13 3 3 3 4 2" xfId="39158" xr:uid="{00000000-0005-0000-0000-00004B4D0000}"/>
    <cellStyle name="Normal 2 13 3 3 3 5" xfId="9075" xr:uid="{00000000-0005-0000-0000-00004C4D0000}"/>
    <cellStyle name="Normal 2 13 3 3 3 5 2" xfId="31718" xr:uid="{00000000-0005-0000-0000-00004D4D0000}"/>
    <cellStyle name="Normal 2 13 3 3 3 6" xfId="24277" xr:uid="{00000000-0005-0000-0000-00004E4D0000}"/>
    <cellStyle name="Normal 2 13 3 3 4" xfId="2550" xr:uid="{00000000-0005-0000-0000-00004F4D0000}"/>
    <cellStyle name="Normal 2 13 3 3 4 2" xfId="6271" xr:uid="{00000000-0005-0000-0000-0000504D0000}"/>
    <cellStyle name="Normal 2 13 3 3 4 2 2" xfId="21155" xr:uid="{00000000-0005-0000-0000-0000514D0000}"/>
    <cellStyle name="Normal 2 13 3 3 4 2 2 2" xfId="43798" xr:uid="{00000000-0005-0000-0000-0000524D0000}"/>
    <cellStyle name="Normal 2 13 3 3 4 2 3" xfId="13715" xr:uid="{00000000-0005-0000-0000-0000534D0000}"/>
    <cellStyle name="Normal 2 13 3 3 4 2 3 2" xfId="36358" xr:uid="{00000000-0005-0000-0000-0000544D0000}"/>
    <cellStyle name="Normal 2 13 3 3 4 2 4" xfId="28917" xr:uid="{00000000-0005-0000-0000-0000554D0000}"/>
    <cellStyle name="Normal 2 13 3 3 4 3" xfId="17437" xr:uid="{00000000-0005-0000-0000-0000564D0000}"/>
    <cellStyle name="Normal 2 13 3 3 4 3 2" xfId="40080" xr:uid="{00000000-0005-0000-0000-0000574D0000}"/>
    <cellStyle name="Normal 2 13 3 3 4 4" xfId="9997" xr:uid="{00000000-0005-0000-0000-0000584D0000}"/>
    <cellStyle name="Normal 2 13 3 3 4 4 2" xfId="32640" xr:uid="{00000000-0005-0000-0000-0000594D0000}"/>
    <cellStyle name="Normal 2 13 3 3 4 5" xfId="25199" xr:uid="{00000000-0005-0000-0000-00005A4D0000}"/>
    <cellStyle name="Normal 2 13 3 3 5" xfId="4424" xr:uid="{00000000-0005-0000-0000-00005B4D0000}"/>
    <cellStyle name="Normal 2 13 3 3 5 2" xfId="19308" xr:uid="{00000000-0005-0000-0000-00005C4D0000}"/>
    <cellStyle name="Normal 2 13 3 3 5 2 2" xfId="41951" xr:uid="{00000000-0005-0000-0000-00005D4D0000}"/>
    <cellStyle name="Normal 2 13 3 3 5 3" xfId="11868" xr:uid="{00000000-0005-0000-0000-00005E4D0000}"/>
    <cellStyle name="Normal 2 13 3 3 5 3 2" xfId="34511" xr:uid="{00000000-0005-0000-0000-00005F4D0000}"/>
    <cellStyle name="Normal 2 13 3 3 5 4" xfId="27070" xr:uid="{00000000-0005-0000-0000-0000604D0000}"/>
    <cellStyle name="Normal 2 13 3 3 6" xfId="15590" xr:uid="{00000000-0005-0000-0000-0000614D0000}"/>
    <cellStyle name="Normal 2 13 3 3 6 2" xfId="38233" xr:uid="{00000000-0005-0000-0000-0000624D0000}"/>
    <cellStyle name="Normal 2 13 3 3 7" xfId="8150" xr:uid="{00000000-0005-0000-0000-0000634D0000}"/>
    <cellStyle name="Normal 2 13 3 3 7 2" xfId="30793" xr:uid="{00000000-0005-0000-0000-0000644D0000}"/>
    <cellStyle name="Normal 2 13 3 3 8" xfId="23352" xr:uid="{00000000-0005-0000-0000-0000654D0000}"/>
    <cellStyle name="Normal 2 13 3 4" xfId="948" xr:uid="{00000000-0005-0000-0000-0000664D0000}"/>
    <cellStyle name="Normal 2 13 3 4 2" xfId="1876" xr:uid="{00000000-0005-0000-0000-0000674D0000}"/>
    <cellStyle name="Normal 2 13 3 4 2 2" xfId="3726" xr:uid="{00000000-0005-0000-0000-0000684D0000}"/>
    <cellStyle name="Normal 2 13 3 4 2 2 2" xfId="7447" xr:uid="{00000000-0005-0000-0000-0000694D0000}"/>
    <cellStyle name="Normal 2 13 3 4 2 2 2 2" xfId="22331" xr:uid="{00000000-0005-0000-0000-00006A4D0000}"/>
    <cellStyle name="Normal 2 13 3 4 2 2 2 2 2" xfId="44974" xr:uid="{00000000-0005-0000-0000-00006B4D0000}"/>
    <cellStyle name="Normal 2 13 3 4 2 2 2 3" xfId="14891" xr:uid="{00000000-0005-0000-0000-00006C4D0000}"/>
    <cellStyle name="Normal 2 13 3 4 2 2 2 3 2" xfId="37534" xr:uid="{00000000-0005-0000-0000-00006D4D0000}"/>
    <cellStyle name="Normal 2 13 3 4 2 2 2 4" xfId="30093" xr:uid="{00000000-0005-0000-0000-00006E4D0000}"/>
    <cellStyle name="Normal 2 13 3 4 2 2 3" xfId="18613" xr:uid="{00000000-0005-0000-0000-00006F4D0000}"/>
    <cellStyle name="Normal 2 13 3 4 2 2 3 2" xfId="41256" xr:uid="{00000000-0005-0000-0000-0000704D0000}"/>
    <cellStyle name="Normal 2 13 3 4 2 2 4" xfId="11173" xr:uid="{00000000-0005-0000-0000-0000714D0000}"/>
    <cellStyle name="Normal 2 13 3 4 2 2 4 2" xfId="33816" xr:uid="{00000000-0005-0000-0000-0000724D0000}"/>
    <cellStyle name="Normal 2 13 3 4 2 2 5" xfId="26375" xr:uid="{00000000-0005-0000-0000-0000734D0000}"/>
    <cellStyle name="Normal 2 13 3 4 2 3" xfId="5600" xr:uid="{00000000-0005-0000-0000-0000744D0000}"/>
    <cellStyle name="Normal 2 13 3 4 2 3 2" xfId="20484" xr:uid="{00000000-0005-0000-0000-0000754D0000}"/>
    <cellStyle name="Normal 2 13 3 4 2 3 2 2" xfId="43127" xr:uid="{00000000-0005-0000-0000-0000764D0000}"/>
    <cellStyle name="Normal 2 13 3 4 2 3 3" xfId="13044" xr:uid="{00000000-0005-0000-0000-0000774D0000}"/>
    <cellStyle name="Normal 2 13 3 4 2 3 3 2" xfId="35687" xr:uid="{00000000-0005-0000-0000-0000784D0000}"/>
    <cellStyle name="Normal 2 13 3 4 2 3 4" xfId="28246" xr:uid="{00000000-0005-0000-0000-0000794D0000}"/>
    <cellStyle name="Normal 2 13 3 4 2 4" xfId="16766" xr:uid="{00000000-0005-0000-0000-00007A4D0000}"/>
    <cellStyle name="Normal 2 13 3 4 2 4 2" xfId="39409" xr:uid="{00000000-0005-0000-0000-00007B4D0000}"/>
    <cellStyle name="Normal 2 13 3 4 2 5" xfId="9326" xr:uid="{00000000-0005-0000-0000-00007C4D0000}"/>
    <cellStyle name="Normal 2 13 3 4 2 5 2" xfId="31969" xr:uid="{00000000-0005-0000-0000-00007D4D0000}"/>
    <cellStyle name="Normal 2 13 3 4 2 6" xfId="24528" xr:uid="{00000000-0005-0000-0000-00007E4D0000}"/>
    <cellStyle name="Normal 2 13 3 4 3" xfId="2801" xr:uid="{00000000-0005-0000-0000-00007F4D0000}"/>
    <cellStyle name="Normal 2 13 3 4 3 2" xfId="6522" xr:uid="{00000000-0005-0000-0000-0000804D0000}"/>
    <cellStyle name="Normal 2 13 3 4 3 2 2" xfId="21406" xr:uid="{00000000-0005-0000-0000-0000814D0000}"/>
    <cellStyle name="Normal 2 13 3 4 3 2 2 2" xfId="44049" xr:uid="{00000000-0005-0000-0000-0000824D0000}"/>
    <cellStyle name="Normal 2 13 3 4 3 2 3" xfId="13966" xr:uid="{00000000-0005-0000-0000-0000834D0000}"/>
    <cellStyle name="Normal 2 13 3 4 3 2 3 2" xfId="36609" xr:uid="{00000000-0005-0000-0000-0000844D0000}"/>
    <cellStyle name="Normal 2 13 3 4 3 2 4" xfId="29168" xr:uid="{00000000-0005-0000-0000-0000854D0000}"/>
    <cellStyle name="Normal 2 13 3 4 3 3" xfId="17688" xr:uid="{00000000-0005-0000-0000-0000864D0000}"/>
    <cellStyle name="Normal 2 13 3 4 3 3 2" xfId="40331" xr:uid="{00000000-0005-0000-0000-0000874D0000}"/>
    <cellStyle name="Normal 2 13 3 4 3 4" xfId="10248" xr:uid="{00000000-0005-0000-0000-0000884D0000}"/>
    <cellStyle name="Normal 2 13 3 4 3 4 2" xfId="32891" xr:uid="{00000000-0005-0000-0000-0000894D0000}"/>
    <cellStyle name="Normal 2 13 3 4 3 5" xfId="25450" xr:uid="{00000000-0005-0000-0000-00008A4D0000}"/>
    <cellStyle name="Normal 2 13 3 4 4" xfId="4675" xr:uid="{00000000-0005-0000-0000-00008B4D0000}"/>
    <cellStyle name="Normal 2 13 3 4 4 2" xfId="19559" xr:uid="{00000000-0005-0000-0000-00008C4D0000}"/>
    <cellStyle name="Normal 2 13 3 4 4 2 2" xfId="42202" xr:uid="{00000000-0005-0000-0000-00008D4D0000}"/>
    <cellStyle name="Normal 2 13 3 4 4 3" xfId="12119" xr:uid="{00000000-0005-0000-0000-00008E4D0000}"/>
    <cellStyle name="Normal 2 13 3 4 4 3 2" xfId="34762" xr:uid="{00000000-0005-0000-0000-00008F4D0000}"/>
    <cellStyle name="Normal 2 13 3 4 4 4" xfId="27321" xr:uid="{00000000-0005-0000-0000-0000904D0000}"/>
    <cellStyle name="Normal 2 13 3 4 5" xfId="15841" xr:uid="{00000000-0005-0000-0000-0000914D0000}"/>
    <cellStyle name="Normal 2 13 3 4 5 2" xfId="38484" xr:uid="{00000000-0005-0000-0000-0000924D0000}"/>
    <cellStyle name="Normal 2 13 3 4 6" xfId="8401" xr:uid="{00000000-0005-0000-0000-0000934D0000}"/>
    <cellStyle name="Normal 2 13 3 4 6 2" xfId="31044" xr:uid="{00000000-0005-0000-0000-0000944D0000}"/>
    <cellStyle name="Normal 2 13 3 4 7" xfId="23603" xr:uid="{00000000-0005-0000-0000-0000954D0000}"/>
    <cellStyle name="Normal 2 13 3 5" xfId="1414" xr:uid="{00000000-0005-0000-0000-0000964D0000}"/>
    <cellStyle name="Normal 2 13 3 5 2" xfId="3264" xr:uid="{00000000-0005-0000-0000-0000974D0000}"/>
    <cellStyle name="Normal 2 13 3 5 2 2" xfId="6985" xr:uid="{00000000-0005-0000-0000-0000984D0000}"/>
    <cellStyle name="Normal 2 13 3 5 2 2 2" xfId="21869" xr:uid="{00000000-0005-0000-0000-0000994D0000}"/>
    <cellStyle name="Normal 2 13 3 5 2 2 2 2" xfId="44512" xr:uid="{00000000-0005-0000-0000-00009A4D0000}"/>
    <cellStyle name="Normal 2 13 3 5 2 2 3" xfId="14429" xr:uid="{00000000-0005-0000-0000-00009B4D0000}"/>
    <cellStyle name="Normal 2 13 3 5 2 2 3 2" xfId="37072" xr:uid="{00000000-0005-0000-0000-00009C4D0000}"/>
    <cellStyle name="Normal 2 13 3 5 2 2 4" xfId="29631" xr:uid="{00000000-0005-0000-0000-00009D4D0000}"/>
    <cellStyle name="Normal 2 13 3 5 2 3" xfId="18151" xr:uid="{00000000-0005-0000-0000-00009E4D0000}"/>
    <cellStyle name="Normal 2 13 3 5 2 3 2" xfId="40794" xr:uid="{00000000-0005-0000-0000-00009F4D0000}"/>
    <cellStyle name="Normal 2 13 3 5 2 4" xfId="10711" xr:uid="{00000000-0005-0000-0000-0000A04D0000}"/>
    <cellStyle name="Normal 2 13 3 5 2 4 2" xfId="33354" xr:uid="{00000000-0005-0000-0000-0000A14D0000}"/>
    <cellStyle name="Normal 2 13 3 5 2 5" xfId="25913" xr:uid="{00000000-0005-0000-0000-0000A24D0000}"/>
    <cellStyle name="Normal 2 13 3 5 3" xfId="5138" xr:uid="{00000000-0005-0000-0000-0000A34D0000}"/>
    <cellStyle name="Normal 2 13 3 5 3 2" xfId="20022" xr:uid="{00000000-0005-0000-0000-0000A44D0000}"/>
    <cellStyle name="Normal 2 13 3 5 3 2 2" xfId="42665" xr:uid="{00000000-0005-0000-0000-0000A54D0000}"/>
    <cellStyle name="Normal 2 13 3 5 3 3" xfId="12582" xr:uid="{00000000-0005-0000-0000-0000A64D0000}"/>
    <cellStyle name="Normal 2 13 3 5 3 3 2" xfId="35225" xr:uid="{00000000-0005-0000-0000-0000A74D0000}"/>
    <cellStyle name="Normal 2 13 3 5 3 4" xfId="27784" xr:uid="{00000000-0005-0000-0000-0000A84D0000}"/>
    <cellStyle name="Normal 2 13 3 5 4" xfId="16304" xr:uid="{00000000-0005-0000-0000-0000A94D0000}"/>
    <cellStyle name="Normal 2 13 3 5 4 2" xfId="38947" xr:uid="{00000000-0005-0000-0000-0000AA4D0000}"/>
    <cellStyle name="Normal 2 13 3 5 5" xfId="8864" xr:uid="{00000000-0005-0000-0000-0000AB4D0000}"/>
    <cellStyle name="Normal 2 13 3 5 5 2" xfId="31507" xr:uid="{00000000-0005-0000-0000-0000AC4D0000}"/>
    <cellStyle name="Normal 2 13 3 5 6" xfId="24066" xr:uid="{00000000-0005-0000-0000-0000AD4D0000}"/>
    <cellStyle name="Normal 2 13 3 6" xfId="2339" xr:uid="{00000000-0005-0000-0000-0000AE4D0000}"/>
    <cellStyle name="Normal 2 13 3 6 2" xfId="6060" xr:uid="{00000000-0005-0000-0000-0000AF4D0000}"/>
    <cellStyle name="Normal 2 13 3 6 2 2" xfId="20944" xr:uid="{00000000-0005-0000-0000-0000B04D0000}"/>
    <cellStyle name="Normal 2 13 3 6 2 2 2" xfId="43587" xr:uid="{00000000-0005-0000-0000-0000B14D0000}"/>
    <cellStyle name="Normal 2 13 3 6 2 3" xfId="13504" xr:uid="{00000000-0005-0000-0000-0000B24D0000}"/>
    <cellStyle name="Normal 2 13 3 6 2 3 2" xfId="36147" xr:uid="{00000000-0005-0000-0000-0000B34D0000}"/>
    <cellStyle name="Normal 2 13 3 6 2 4" xfId="28706" xr:uid="{00000000-0005-0000-0000-0000B44D0000}"/>
    <cellStyle name="Normal 2 13 3 6 3" xfId="17226" xr:uid="{00000000-0005-0000-0000-0000B54D0000}"/>
    <cellStyle name="Normal 2 13 3 6 3 2" xfId="39869" xr:uid="{00000000-0005-0000-0000-0000B64D0000}"/>
    <cellStyle name="Normal 2 13 3 6 4" xfId="9786" xr:uid="{00000000-0005-0000-0000-0000B74D0000}"/>
    <cellStyle name="Normal 2 13 3 6 4 2" xfId="32429" xr:uid="{00000000-0005-0000-0000-0000B84D0000}"/>
    <cellStyle name="Normal 2 13 3 6 5" xfId="24988" xr:uid="{00000000-0005-0000-0000-0000B94D0000}"/>
    <cellStyle name="Normal 2 13 3 7" xfId="4213" xr:uid="{00000000-0005-0000-0000-0000BA4D0000}"/>
    <cellStyle name="Normal 2 13 3 7 2" xfId="19097" xr:uid="{00000000-0005-0000-0000-0000BB4D0000}"/>
    <cellStyle name="Normal 2 13 3 7 2 2" xfId="41740" xr:uid="{00000000-0005-0000-0000-0000BC4D0000}"/>
    <cellStyle name="Normal 2 13 3 7 3" xfId="11657" xr:uid="{00000000-0005-0000-0000-0000BD4D0000}"/>
    <cellStyle name="Normal 2 13 3 7 3 2" xfId="34300" xr:uid="{00000000-0005-0000-0000-0000BE4D0000}"/>
    <cellStyle name="Normal 2 13 3 7 4" xfId="26859" xr:uid="{00000000-0005-0000-0000-0000BF4D0000}"/>
    <cellStyle name="Normal 2 13 3 8" xfId="15379" xr:uid="{00000000-0005-0000-0000-0000C04D0000}"/>
    <cellStyle name="Normal 2 13 3 8 2" xfId="38022" xr:uid="{00000000-0005-0000-0000-0000C14D0000}"/>
    <cellStyle name="Normal 2 13 3 9" xfId="7939" xr:uid="{00000000-0005-0000-0000-0000C24D0000}"/>
    <cellStyle name="Normal 2 13 3 9 2" xfId="30582" xr:uid="{00000000-0005-0000-0000-0000C34D0000}"/>
    <cellStyle name="Normal 2 13 4" xfId="535" xr:uid="{00000000-0005-0000-0000-0000C44D0000}"/>
    <cellStyle name="Normal 2 13 4 2" xfId="747" xr:uid="{00000000-0005-0000-0000-0000C54D0000}"/>
    <cellStyle name="Normal 2 13 4 2 2" xfId="1212" xr:uid="{00000000-0005-0000-0000-0000C64D0000}"/>
    <cellStyle name="Normal 2 13 4 2 2 2" xfId="2140" xr:uid="{00000000-0005-0000-0000-0000C74D0000}"/>
    <cellStyle name="Normal 2 13 4 2 2 2 2" xfId="3990" xr:uid="{00000000-0005-0000-0000-0000C84D0000}"/>
    <cellStyle name="Normal 2 13 4 2 2 2 2 2" xfId="7711" xr:uid="{00000000-0005-0000-0000-0000C94D0000}"/>
    <cellStyle name="Normal 2 13 4 2 2 2 2 2 2" xfId="22595" xr:uid="{00000000-0005-0000-0000-0000CA4D0000}"/>
    <cellStyle name="Normal 2 13 4 2 2 2 2 2 2 2" xfId="45238" xr:uid="{00000000-0005-0000-0000-0000CB4D0000}"/>
    <cellStyle name="Normal 2 13 4 2 2 2 2 2 3" xfId="15155" xr:uid="{00000000-0005-0000-0000-0000CC4D0000}"/>
    <cellStyle name="Normal 2 13 4 2 2 2 2 2 3 2" xfId="37798" xr:uid="{00000000-0005-0000-0000-0000CD4D0000}"/>
    <cellStyle name="Normal 2 13 4 2 2 2 2 2 4" xfId="30357" xr:uid="{00000000-0005-0000-0000-0000CE4D0000}"/>
    <cellStyle name="Normal 2 13 4 2 2 2 2 3" xfId="18877" xr:uid="{00000000-0005-0000-0000-0000CF4D0000}"/>
    <cellStyle name="Normal 2 13 4 2 2 2 2 3 2" xfId="41520" xr:uid="{00000000-0005-0000-0000-0000D04D0000}"/>
    <cellStyle name="Normal 2 13 4 2 2 2 2 4" xfId="11437" xr:uid="{00000000-0005-0000-0000-0000D14D0000}"/>
    <cellStyle name="Normal 2 13 4 2 2 2 2 4 2" xfId="34080" xr:uid="{00000000-0005-0000-0000-0000D24D0000}"/>
    <cellStyle name="Normal 2 13 4 2 2 2 2 5" xfId="26639" xr:uid="{00000000-0005-0000-0000-0000D34D0000}"/>
    <cellStyle name="Normal 2 13 4 2 2 2 3" xfId="5864" xr:uid="{00000000-0005-0000-0000-0000D44D0000}"/>
    <cellStyle name="Normal 2 13 4 2 2 2 3 2" xfId="20748" xr:uid="{00000000-0005-0000-0000-0000D54D0000}"/>
    <cellStyle name="Normal 2 13 4 2 2 2 3 2 2" xfId="43391" xr:uid="{00000000-0005-0000-0000-0000D64D0000}"/>
    <cellStyle name="Normal 2 13 4 2 2 2 3 3" xfId="13308" xr:uid="{00000000-0005-0000-0000-0000D74D0000}"/>
    <cellStyle name="Normal 2 13 4 2 2 2 3 3 2" xfId="35951" xr:uid="{00000000-0005-0000-0000-0000D84D0000}"/>
    <cellStyle name="Normal 2 13 4 2 2 2 3 4" xfId="28510" xr:uid="{00000000-0005-0000-0000-0000D94D0000}"/>
    <cellStyle name="Normal 2 13 4 2 2 2 4" xfId="17030" xr:uid="{00000000-0005-0000-0000-0000DA4D0000}"/>
    <cellStyle name="Normal 2 13 4 2 2 2 4 2" xfId="39673" xr:uid="{00000000-0005-0000-0000-0000DB4D0000}"/>
    <cellStyle name="Normal 2 13 4 2 2 2 5" xfId="9590" xr:uid="{00000000-0005-0000-0000-0000DC4D0000}"/>
    <cellStyle name="Normal 2 13 4 2 2 2 5 2" xfId="32233" xr:uid="{00000000-0005-0000-0000-0000DD4D0000}"/>
    <cellStyle name="Normal 2 13 4 2 2 2 6" xfId="24792" xr:uid="{00000000-0005-0000-0000-0000DE4D0000}"/>
    <cellStyle name="Normal 2 13 4 2 2 3" xfId="3065" xr:uid="{00000000-0005-0000-0000-0000DF4D0000}"/>
    <cellStyle name="Normal 2 13 4 2 2 3 2" xfId="6786" xr:uid="{00000000-0005-0000-0000-0000E04D0000}"/>
    <cellStyle name="Normal 2 13 4 2 2 3 2 2" xfId="21670" xr:uid="{00000000-0005-0000-0000-0000E14D0000}"/>
    <cellStyle name="Normal 2 13 4 2 2 3 2 2 2" xfId="44313" xr:uid="{00000000-0005-0000-0000-0000E24D0000}"/>
    <cellStyle name="Normal 2 13 4 2 2 3 2 3" xfId="14230" xr:uid="{00000000-0005-0000-0000-0000E34D0000}"/>
    <cellStyle name="Normal 2 13 4 2 2 3 2 3 2" xfId="36873" xr:uid="{00000000-0005-0000-0000-0000E44D0000}"/>
    <cellStyle name="Normal 2 13 4 2 2 3 2 4" xfId="29432" xr:uid="{00000000-0005-0000-0000-0000E54D0000}"/>
    <cellStyle name="Normal 2 13 4 2 2 3 3" xfId="17952" xr:uid="{00000000-0005-0000-0000-0000E64D0000}"/>
    <cellStyle name="Normal 2 13 4 2 2 3 3 2" xfId="40595" xr:uid="{00000000-0005-0000-0000-0000E74D0000}"/>
    <cellStyle name="Normal 2 13 4 2 2 3 4" xfId="10512" xr:uid="{00000000-0005-0000-0000-0000E84D0000}"/>
    <cellStyle name="Normal 2 13 4 2 2 3 4 2" xfId="33155" xr:uid="{00000000-0005-0000-0000-0000E94D0000}"/>
    <cellStyle name="Normal 2 13 4 2 2 3 5" xfId="25714" xr:uid="{00000000-0005-0000-0000-0000EA4D0000}"/>
    <cellStyle name="Normal 2 13 4 2 2 4" xfId="4939" xr:uid="{00000000-0005-0000-0000-0000EB4D0000}"/>
    <cellStyle name="Normal 2 13 4 2 2 4 2" xfId="19823" xr:uid="{00000000-0005-0000-0000-0000EC4D0000}"/>
    <cellStyle name="Normal 2 13 4 2 2 4 2 2" xfId="42466" xr:uid="{00000000-0005-0000-0000-0000ED4D0000}"/>
    <cellStyle name="Normal 2 13 4 2 2 4 3" xfId="12383" xr:uid="{00000000-0005-0000-0000-0000EE4D0000}"/>
    <cellStyle name="Normal 2 13 4 2 2 4 3 2" xfId="35026" xr:uid="{00000000-0005-0000-0000-0000EF4D0000}"/>
    <cellStyle name="Normal 2 13 4 2 2 4 4" xfId="27585" xr:uid="{00000000-0005-0000-0000-0000F04D0000}"/>
    <cellStyle name="Normal 2 13 4 2 2 5" xfId="16105" xr:uid="{00000000-0005-0000-0000-0000F14D0000}"/>
    <cellStyle name="Normal 2 13 4 2 2 5 2" xfId="38748" xr:uid="{00000000-0005-0000-0000-0000F24D0000}"/>
    <cellStyle name="Normal 2 13 4 2 2 6" xfId="8665" xr:uid="{00000000-0005-0000-0000-0000F34D0000}"/>
    <cellStyle name="Normal 2 13 4 2 2 6 2" xfId="31308" xr:uid="{00000000-0005-0000-0000-0000F44D0000}"/>
    <cellStyle name="Normal 2 13 4 2 2 7" xfId="23867" xr:uid="{00000000-0005-0000-0000-0000F54D0000}"/>
    <cellStyle name="Normal 2 13 4 2 3" xfId="1678" xr:uid="{00000000-0005-0000-0000-0000F64D0000}"/>
    <cellStyle name="Normal 2 13 4 2 3 2" xfId="3528" xr:uid="{00000000-0005-0000-0000-0000F74D0000}"/>
    <cellStyle name="Normal 2 13 4 2 3 2 2" xfId="7249" xr:uid="{00000000-0005-0000-0000-0000F84D0000}"/>
    <cellStyle name="Normal 2 13 4 2 3 2 2 2" xfId="22133" xr:uid="{00000000-0005-0000-0000-0000F94D0000}"/>
    <cellStyle name="Normal 2 13 4 2 3 2 2 2 2" xfId="44776" xr:uid="{00000000-0005-0000-0000-0000FA4D0000}"/>
    <cellStyle name="Normal 2 13 4 2 3 2 2 3" xfId="14693" xr:uid="{00000000-0005-0000-0000-0000FB4D0000}"/>
    <cellStyle name="Normal 2 13 4 2 3 2 2 3 2" xfId="37336" xr:uid="{00000000-0005-0000-0000-0000FC4D0000}"/>
    <cellStyle name="Normal 2 13 4 2 3 2 2 4" xfId="29895" xr:uid="{00000000-0005-0000-0000-0000FD4D0000}"/>
    <cellStyle name="Normal 2 13 4 2 3 2 3" xfId="18415" xr:uid="{00000000-0005-0000-0000-0000FE4D0000}"/>
    <cellStyle name="Normal 2 13 4 2 3 2 3 2" xfId="41058" xr:uid="{00000000-0005-0000-0000-0000FF4D0000}"/>
    <cellStyle name="Normal 2 13 4 2 3 2 4" xfId="10975" xr:uid="{00000000-0005-0000-0000-0000004E0000}"/>
    <cellStyle name="Normal 2 13 4 2 3 2 4 2" xfId="33618" xr:uid="{00000000-0005-0000-0000-0000014E0000}"/>
    <cellStyle name="Normal 2 13 4 2 3 2 5" xfId="26177" xr:uid="{00000000-0005-0000-0000-0000024E0000}"/>
    <cellStyle name="Normal 2 13 4 2 3 3" xfId="5402" xr:uid="{00000000-0005-0000-0000-0000034E0000}"/>
    <cellStyle name="Normal 2 13 4 2 3 3 2" xfId="20286" xr:uid="{00000000-0005-0000-0000-0000044E0000}"/>
    <cellStyle name="Normal 2 13 4 2 3 3 2 2" xfId="42929" xr:uid="{00000000-0005-0000-0000-0000054E0000}"/>
    <cellStyle name="Normal 2 13 4 2 3 3 3" xfId="12846" xr:uid="{00000000-0005-0000-0000-0000064E0000}"/>
    <cellStyle name="Normal 2 13 4 2 3 3 3 2" xfId="35489" xr:uid="{00000000-0005-0000-0000-0000074E0000}"/>
    <cellStyle name="Normal 2 13 4 2 3 3 4" xfId="28048" xr:uid="{00000000-0005-0000-0000-0000084E0000}"/>
    <cellStyle name="Normal 2 13 4 2 3 4" xfId="16568" xr:uid="{00000000-0005-0000-0000-0000094E0000}"/>
    <cellStyle name="Normal 2 13 4 2 3 4 2" xfId="39211" xr:uid="{00000000-0005-0000-0000-00000A4E0000}"/>
    <cellStyle name="Normal 2 13 4 2 3 5" xfId="9128" xr:uid="{00000000-0005-0000-0000-00000B4E0000}"/>
    <cellStyle name="Normal 2 13 4 2 3 5 2" xfId="31771" xr:uid="{00000000-0005-0000-0000-00000C4E0000}"/>
    <cellStyle name="Normal 2 13 4 2 3 6" xfId="24330" xr:uid="{00000000-0005-0000-0000-00000D4E0000}"/>
    <cellStyle name="Normal 2 13 4 2 4" xfId="2603" xr:uid="{00000000-0005-0000-0000-00000E4E0000}"/>
    <cellStyle name="Normal 2 13 4 2 4 2" xfId="6324" xr:uid="{00000000-0005-0000-0000-00000F4E0000}"/>
    <cellStyle name="Normal 2 13 4 2 4 2 2" xfId="21208" xr:uid="{00000000-0005-0000-0000-0000104E0000}"/>
    <cellStyle name="Normal 2 13 4 2 4 2 2 2" xfId="43851" xr:uid="{00000000-0005-0000-0000-0000114E0000}"/>
    <cellStyle name="Normal 2 13 4 2 4 2 3" xfId="13768" xr:uid="{00000000-0005-0000-0000-0000124E0000}"/>
    <cellStyle name="Normal 2 13 4 2 4 2 3 2" xfId="36411" xr:uid="{00000000-0005-0000-0000-0000134E0000}"/>
    <cellStyle name="Normal 2 13 4 2 4 2 4" xfId="28970" xr:uid="{00000000-0005-0000-0000-0000144E0000}"/>
    <cellStyle name="Normal 2 13 4 2 4 3" xfId="17490" xr:uid="{00000000-0005-0000-0000-0000154E0000}"/>
    <cellStyle name="Normal 2 13 4 2 4 3 2" xfId="40133" xr:uid="{00000000-0005-0000-0000-0000164E0000}"/>
    <cellStyle name="Normal 2 13 4 2 4 4" xfId="10050" xr:uid="{00000000-0005-0000-0000-0000174E0000}"/>
    <cellStyle name="Normal 2 13 4 2 4 4 2" xfId="32693" xr:uid="{00000000-0005-0000-0000-0000184E0000}"/>
    <cellStyle name="Normal 2 13 4 2 4 5" xfId="25252" xr:uid="{00000000-0005-0000-0000-0000194E0000}"/>
    <cellStyle name="Normal 2 13 4 2 5" xfId="4477" xr:uid="{00000000-0005-0000-0000-00001A4E0000}"/>
    <cellStyle name="Normal 2 13 4 2 5 2" xfId="19361" xr:uid="{00000000-0005-0000-0000-00001B4E0000}"/>
    <cellStyle name="Normal 2 13 4 2 5 2 2" xfId="42004" xr:uid="{00000000-0005-0000-0000-00001C4E0000}"/>
    <cellStyle name="Normal 2 13 4 2 5 3" xfId="11921" xr:uid="{00000000-0005-0000-0000-00001D4E0000}"/>
    <cellStyle name="Normal 2 13 4 2 5 3 2" xfId="34564" xr:uid="{00000000-0005-0000-0000-00001E4E0000}"/>
    <cellStyle name="Normal 2 13 4 2 5 4" xfId="27123" xr:uid="{00000000-0005-0000-0000-00001F4E0000}"/>
    <cellStyle name="Normal 2 13 4 2 6" xfId="15643" xr:uid="{00000000-0005-0000-0000-0000204E0000}"/>
    <cellStyle name="Normal 2 13 4 2 6 2" xfId="38286" xr:uid="{00000000-0005-0000-0000-0000214E0000}"/>
    <cellStyle name="Normal 2 13 4 2 7" xfId="8203" xr:uid="{00000000-0005-0000-0000-0000224E0000}"/>
    <cellStyle name="Normal 2 13 4 2 7 2" xfId="30846" xr:uid="{00000000-0005-0000-0000-0000234E0000}"/>
    <cellStyle name="Normal 2 13 4 2 8" xfId="23405" xr:uid="{00000000-0005-0000-0000-0000244E0000}"/>
    <cellStyle name="Normal 2 13 4 3" xfId="1001" xr:uid="{00000000-0005-0000-0000-0000254E0000}"/>
    <cellStyle name="Normal 2 13 4 3 2" xfId="1929" xr:uid="{00000000-0005-0000-0000-0000264E0000}"/>
    <cellStyle name="Normal 2 13 4 3 2 2" xfId="3779" xr:uid="{00000000-0005-0000-0000-0000274E0000}"/>
    <cellStyle name="Normal 2 13 4 3 2 2 2" xfId="7500" xr:uid="{00000000-0005-0000-0000-0000284E0000}"/>
    <cellStyle name="Normal 2 13 4 3 2 2 2 2" xfId="22384" xr:uid="{00000000-0005-0000-0000-0000294E0000}"/>
    <cellStyle name="Normal 2 13 4 3 2 2 2 2 2" xfId="45027" xr:uid="{00000000-0005-0000-0000-00002A4E0000}"/>
    <cellStyle name="Normal 2 13 4 3 2 2 2 3" xfId="14944" xr:uid="{00000000-0005-0000-0000-00002B4E0000}"/>
    <cellStyle name="Normal 2 13 4 3 2 2 2 3 2" xfId="37587" xr:uid="{00000000-0005-0000-0000-00002C4E0000}"/>
    <cellStyle name="Normal 2 13 4 3 2 2 2 4" xfId="30146" xr:uid="{00000000-0005-0000-0000-00002D4E0000}"/>
    <cellStyle name="Normal 2 13 4 3 2 2 3" xfId="18666" xr:uid="{00000000-0005-0000-0000-00002E4E0000}"/>
    <cellStyle name="Normal 2 13 4 3 2 2 3 2" xfId="41309" xr:uid="{00000000-0005-0000-0000-00002F4E0000}"/>
    <cellStyle name="Normal 2 13 4 3 2 2 4" xfId="11226" xr:uid="{00000000-0005-0000-0000-0000304E0000}"/>
    <cellStyle name="Normal 2 13 4 3 2 2 4 2" xfId="33869" xr:uid="{00000000-0005-0000-0000-0000314E0000}"/>
    <cellStyle name="Normal 2 13 4 3 2 2 5" xfId="26428" xr:uid="{00000000-0005-0000-0000-0000324E0000}"/>
    <cellStyle name="Normal 2 13 4 3 2 3" xfId="5653" xr:uid="{00000000-0005-0000-0000-0000334E0000}"/>
    <cellStyle name="Normal 2 13 4 3 2 3 2" xfId="20537" xr:uid="{00000000-0005-0000-0000-0000344E0000}"/>
    <cellStyle name="Normal 2 13 4 3 2 3 2 2" xfId="43180" xr:uid="{00000000-0005-0000-0000-0000354E0000}"/>
    <cellStyle name="Normal 2 13 4 3 2 3 3" xfId="13097" xr:uid="{00000000-0005-0000-0000-0000364E0000}"/>
    <cellStyle name="Normal 2 13 4 3 2 3 3 2" xfId="35740" xr:uid="{00000000-0005-0000-0000-0000374E0000}"/>
    <cellStyle name="Normal 2 13 4 3 2 3 4" xfId="28299" xr:uid="{00000000-0005-0000-0000-0000384E0000}"/>
    <cellStyle name="Normal 2 13 4 3 2 4" xfId="16819" xr:uid="{00000000-0005-0000-0000-0000394E0000}"/>
    <cellStyle name="Normal 2 13 4 3 2 4 2" xfId="39462" xr:uid="{00000000-0005-0000-0000-00003A4E0000}"/>
    <cellStyle name="Normal 2 13 4 3 2 5" xfId="9379" xr:uid="{00000000-0005-0000-0000-00003B4E0000}"/>
    <cellStyle name="Normal 2 13 4 3 2 5 2" xfId="32022" xr:uid="{00000000-0005-0000-0000-00003C4E0000}"/>
    <cellStyle name="Normal 2 13 4 3 2 6" xfId="24581" xr:uid="{00000000-0005-0000-0000-00003D4E0000}"/>
    <cellStyle name="Normal 2 13 4 3 3" xfId="2854" xr:uid="{00000000-0005-0000-0000-00003E4E0000}"/>
    <cellStyle name="Normal 2 13 4 3 3 2" xfId="6575" xr:uid="{00000000-0005-0000-0000-00003F4E0000}"/>
    <cellStyle name="Normal 2 13 4 3 3 2 2" xfId="21459" xr:uid="{00000000-0005-0000-0000-0000404E0000}"/>
    <cellStyle name="Normal 2 13 4 3 3 2 2 2" xfId="44102" xr:uid="{00000000-0005-0000-0000-0000414E0000}"/>
    <cellStyle name="Normal 2 13 4 3 3 2 3" xfId="14019" xr:uid="{00000000-0005-0000-0000-0000424E0000}"/>
    <cellStyle name="Normal 2 13 4 3 3 2 3 2" xfId="36662" xr:uid="{00000000-0005-0000-0000-0000434E0000}"/>
    <cellStyle name="Normal 2 13 4 3 3 2 4" xfId="29221" xr:uid="{00000000-0005-0000-0000-0000444E0000}"/>
    <cellStyle name="Normal 2 13 4 3 3 3" xfId="17741" xr:uid="{00000000-0005-0000-0000-0000454E0000}"/>
    <cellStyle name="Normal 2 13 4 3 3 3 2" xfId="40384" xr:uid="{00000000-0005-0000-0000-0000464E0000}"/>
    <cellStyle name="Normal 2 13 4 3 3 4" xfId="10301" xr:uid="{00000000-0005-0000-0000-0000474E0000}"/>
    <cellStyle name="Normal 2 13 4 3 3 4 2" xfId="32944" xr:uid="{00000000-0005-0000-0000-0000484E0000}"/>
    <cellStyle name="Normal 2 13 4 3 3 5" xfId="25503" xr:uid="{00000000-0005-0000-0000-0000494E0000}"/>
    <cellStyle name="Normal 2 13 4 3 4" xfId="4728" xr:uid="{00000000-0005-0000-0000-00004A4E0000}"/>
    <cellStyle name="Normal 2 13 4 3 4 2" xfId="19612" xr:uid="{00000000-0005-0000-0000-00004B4E0000}"/>
    <cellStyle name="Normal 2 13 4 3 4 2 2" xfId="42255" xr:uid="{00000000-0005-0000-0000-00004C4E0000}"/>
    <cellStyle name="Normal 2 13 4 3 4 3" xfId="12172" xr:uid="{00000000-0005-0000-0000-00004D4E0000}"/>
    <cellStyle name="Normal 2 13 4 3 4 3 2" xfId="34815" xr:uid="{00000000-0005-0000-0000-00004E4E0000}"/>
    <cellStyle name="Normal 2 13 4 3 4 4" xfId="27374" xr:uid="{00000000-0005-0000-0000-00004F4E0000}"/>
    <cellStyle name="Normal 2 13 4 3 5" xfId="15894" xr:uid="{00000000-0005-0000-0000-0000504E0000}"/>
    <cellStyle name="Normal 2 13 4 3 5 2" xfId="38537" xr:uid="{00000000-0005-0000-0000-0000514E0000}"/>
    <cellStyle name="Normal 2 13 4 3 6" xfId="8454" xr:uid="{00000000-0005-0000-0000-0000524E0000}"/>
    <cellStyle name="Normal 2 13 4 3 6 2" xfId="31097" xr:uid="{00000000-0005-0000-0000-0000534E0000}"/>
    <cellStyle name="Normal 2 13 4 3 7" xfId="23656" xr:uid="{00000000-0005-0000-0000-0000544E0000}"/>
    <cellStyle name="Normal 2 13 4 4" xfId="1467" xr:uid="{00000000-0005-0000-0000-0000554E0000}"/>
    <cellStyle name="Normal 2 13 4 4 2" xfId="3317" xr:uid="{00000000-0005-0000-0000-0000564E0000}"/>
    <cellStyle name="Normal 2 13 4 4 2 2" xfId="7038" xr:uid="{00000000-0005-0000-0000-0000574E0000}"/>
    <cellStyle name="Normal 2 13 4 4 2 2 2" xfId="21922" xr:uid="{00000000-0005-0000-0000-0000584E0000}"/>
    <cellStyle name="Normal 2 13 4 4 2 2 2 2" xfId="44565" xr:uid="{00000000-0005-0000-0000-0000594E0000}"/>
    <cellStyle name="Normal 2 13 4 4 2 2 3" xfId="14482" xr:uid="{00000000-0005-0000-0000-00005A4E0000}"/>
    <cellStyle name="Normal 2 13 4 4 2 2 3 2" xfId="37125" xr:uid="{00000000-0005-0000-0000-00005B4E0000}"/>
    <cellStyle name="Normal 2 13 4 4 2 2 4" xfId="29684" xr:uid="{00000000-0005-0000-0000-00005C4E0000}"/>
    <cellStyle name="Normal 2 13 4 4 2 3" xfId="18204" xr:uid="{00000000-0005-0000-0000-00005D4E0000}"/>
    <cellStyle name="Normal 2 13 4 4 2 3 2" xfId="40847" xr:uid="{00000000-0005-0000-0000-00005E4E0000}"/>
    <cellStyle name="Normal 2 13 4 4 2 4" xfId="10764" xr:uid="{00000000-0005-0000-0000-00005F4E0000}"/>
    <cellStyle name="Normal 2 13 4 4 2 4 2" xfId="33407" xr:uid="{00000000-0005-0000-0000-0000604E0000}"/>
    <cellStyle name="Normal 2 13 4 4 2 5" xfId="25966" xr:uid="{00000000-0005-0000-0000-0000614E0000}"/>
    <cellStyle name="Normal 2 13 4 4 3" xfId="5191" xr:uid="{00000000-0005-0000-0000-0000624E0000}"/>
    <cellStyle name="Normal 2 13 4 4 3 2" xfId="20075" xr:uid="{00000000-0005-0000-0000-0000634E0000}"/>
    <cellStyle name="Normal 2 13 4 4 3 2 2" xfId="42718" xr:uid="{00000000-0005-0000-0000-0000644E0000}"/>
    <cellStyle name="Normal 2 13 4 4 3 3" xfId="12635" xr:uid="{00000000-0005-0000-0000-0000654E0000}"/>
    <cellStyle name="Normal 2 13 4 4 3 3 2" xfId="35278" xr:uid="{00000000-0005-0000-0000-0000664E0000}"/>
    <cellStyle name="Normal 2 13 4 4 3 4" xfId="27837" xr:uid="{00000000-0005-0000-0000-0000674E0000}"/>
    <cellStyle name="Normal 2 13 4 4 4" xfId="16357" xr:uid="{00000000-0005-0000-0000-0000684E0000}"/>
    <cellStyle name="Normal 2 13 4 4 4 2" xfId="39000" xr:uid="{00000000-0005-0000-0000-0000694E0000}"/>
    <cellStyle name="Normal 2 13 4 4 5" xfId="8917" xr:uid="{00000000-0005-0000-0000-00006A4E0000}"/>
    <cellStyle name="Normal 2 13 4 4 5 2" xfId="31560" xr:uid="{00000000-0005-0000-0000-00006B4E0000}"/>
    <cellStyle name="Normal 2 13 4 4 6" xfId="24119" xr:uid="{00000000-0005-0000-0000-00006C4E0000}"/>
    <cellStyle name="Normal 2 13 4 5" xfId="2392" xr:uid="{00000000-0005-0000-0000-00006D4E0000}"/>
    <cellStyle name="Normal 2 13 4 5 2" xfId="6113" xr:uid="{00000000-0005-0000-0000-00006E4E0000}"/>
    <cellStyle name="Normal 2 13 4 5 2 2" xfId="20997" xr:uid="{00000000-0005-0000-0000-00006F4E0000}"/>
    <cellStyle name="Normal 2 13 4 5 2 2 2" xfId="43640" xr:uid="{00000000-0005-0000-0000-0000704E0000}"/>
    <cellStyle name="Normal 2 13 4 5 2 3" xfId="13557" xr:uid="{00000000-0005-0000-0000-0000714E0000}"/>
    <cellStyle name="Normal 2 13 4 5 2 3 2" xfId="36200" xr:uid="{00000000-0005-0000-0000-0000724E0000}"/>
    <cellStyle name="Normal 2 13 4 5 2 4" xfId="28759" xr:uid="{00000000-0005-0000-0000-0000734E0000}"/>
    <cellStyle name="Normal 2 13 4 5 3" xfId="17279" xr:uid="{00000000-0005-0000-0000-0000744E0000}"/>
    <cellStyle name="Normal 2 13 4 5 3 2" xfId="39922" xr:uid="{00000000-0005-0000-0000-0000754E0000}"/>
    <cellStyle name="Normal 2 13 4 5 4" xfId="9839" xr:uid="{00000000-0005-0000-0000-0000764E0000}"/>
    <cellStyle name="Normal 2 13 4 5 4 2" xfId="32482" xr:uid="{00000000-0005-0000-0000-0000774E0000}"/>
    <cellStyle name="Normal 2 13 4 5 5" xfId="25041" xr:uid="{00000000-0005-0000-0000-0000784E0000}"/>
    <cellStyle name="Normal 2 13 4 6" xfId="4266" xr:uid="{00000000-0005-0000-0000-0000794E0000}"/>
    <cellStyle name="Normal 2 13 4 6 2" xfId="19150" xr:uid="{00000000-0005-0000-0000-00007A4E0000}"/>
    <cellStyle name="Normal 2 13 4 6 2 2" xfId="41793" xr:uid="{00000000-0005-0000-0000-00007B4E0000}"/>
    <cellStyle name="Normal 2 13 4 6 3" xfId="11710" xr:uid="{00000000-0005-0000-0000-00007C4E0000}"/>
    <cellStyle name="Normal 2 13 4 6 3 2" xfId="34353" xr:uid="{00000000-0005-0000-0000-00007D4E0000}"/>
    <cellStyle name="Normal 2 13 4 6 4" xfId="26912" xr:uid="{00000000-0005-0000-0000-00007E4E0000}"/>
    <cellStyle name="Normal 2 13 4 7" xfId="15432" xr:uid="{00000000-0005-0000-0000-00007F4E0000}"/>
    <cellStyle name="Normal 2 13 4 7 2" xfId="38075" xr:uid="{00000000-0005-0000-0000-0000804E0000}"/>
    <cellStyle name="Normal 2 13 4 8" xfId="7992" xr:uid="{00000000-0005-0000-0000-0000814E0000}"/>
    <cellStyle name="Normal 2 13 4 8 2" xfId="30635" xr:uid="{00000000-0005-0000-0000-0000824E0000}"/>
    <cellStyle name="Normal 2 13 4 9" xfId="23195" xr:uid="{00000000-0005-0000-0000-0000834E0000}"/>
    <cellStyle name="Normal 2 13 5" xfId="641" xr:uid="{00000000-0005-0000-0000-0000844E0000}"/>
    <cellStyle name="Normal 2 13 5 2" xfId="1107" xr:uid="{00000000-0005-0000-0000-0000854E0000}"/>
    <cellStyle name="Normal 2 13 5 2 2" xfId="2035" xr:uid="{00000000-0005-0000-0000-0000864E0000}"/>
    <cellStyle name="Normal 2 13 5 2 2 2" xfId="3885" xr:uid="{00000000-0005-0000-0000-0000874E0000}"/>
    <cellStyle name="Normal 2 13 5 2 2 2 2" xfId="7606" xr:uid="{00000000-0005-0000-0000-0000884E0000}"/>
    <cellStyle name="Normal 2 13 5 2 2 2 2 2" xfId="22490" xr:uid="{00000000-0005-0000-0000-0000894E0000}"/>
    <cellStyle name="Normal 2 13 5 2 2 2 2 2 2" xfId="45133" xr:uid="{00000000-0005-0000-0000-00008A4E0000}"/>
    <cellStyle name="Normal 2 13 5 2 2 2 2 3" xfId="15050" xr:uid="{00000000-0005-0000-0000-00008B4E0000}"/>
    <cellStyle name="Normal 2 13 5 2 2 2 2 3 2" xfId="37693" xr:uid="{00000000-0005-0000-0000-00008C4E0000}"/>
    <cellStyle name="Normal 2 13 5 2 2 2 2 4" xfId="30252" xr:uid="{00000000-0005-0000-0000-00008D4E0000}"/>
    <cellStyle name="Normal 2 13 5 2 2 2 3" xfId="18772" xr:uid="{00000000-0005-0000-0000-00008E4E0000}"/>
    <cellStyle name="Normal 2 13 5 2 2 2 3 2" xfId="41415" xr:uid="{00000000-0005-0000-0000-00008F4E0000}"/>
    <cellStyle name="Normal 2 13 5 2 2 2 4" xfId="11332" xr:uid="{00000000-0005-0000-0000-0000904E0000}"/>
    <cellStyle name="Normal 2 13 5 2 2 2 4 2" xfId="33975" xr:uid="{00000000-0005-0000-0000-0000914E0000}"/>
    <cellStyle name="Normal 2 13 5 2 2 2 5" xfId="26534" xr:uid="{00000000-0005-0000-0000-0000924E0000}"/>
    <cellStyle name="Normal 2 13 5 2 2 3" xfId="5759" xr:uid="{00000000-0005-0000-0000-0000934E0000}"/>
    <cellStyle name="Normal 2 13 5 2 2 3 2" xfId="20643" xr:uid="{00000000-0005-0000-0000-0000944E0000}"/>
    <cellStyle name="Normal 2 13 5 2 2 3 2 2" xfId="43286" xr:uid="{00000000-0005-0000-0000-0000954E0000}"/>
    <cellStyle name="Normal 2 13 5 2 2 3 3" xfId="13203" xr:uid="{00000000-0005-0000-0000-0000964E0000}"/>
    <cellStyle name="Normal 2 13 5 2 2 3 3 2" xfId="35846" xr:uid="{00000000-0005-0000-0000-0000974E0000}"/>
    <cellStyle name="Normal 2 13 5 2 2 3 4" xfId="28405" xr:uid="{00000000-0005-0000-0000-0000984E0000}"/>
    <cellStyle name="Normal 2 13 5 2 2 4" xfId="16925" xr:uid="{00000000-0005-0000-0000-0000994E0000}"/>
    <cellStyle name="Normal 2 13 5 2 2 4 2" xfId="39568" xr:uid="{00000000-0005-0000-0000-00009A4E0000}"/>
    <cellStyle name="Normal 2 13 5 2 2 5" xfId="9485" xr:uid="{00000000-0005-0000-0000-00009B4E0000}"/>
    <cellStyle name="Normal 2 13 5 2 2 5 2" xfId="32128" xr:uid="{00000000-0005-0000-0000-00009C4E0000}"/>
    <cellStyle name="Normal 2 13 5 2 2 6" xfId="24687" xr:uid="{00000000-0005-0000-0000-00009D4E0000}"/>
    <cellStyle name="Normal 2 13 5 2 3" xfId="2960" xr:uid="{00000000-0005-0000-0000-00009E4E0000}"/>
    <cellStyle name="Normal 2 13 5 2 3 2" xfId="6681" xr:uid="{00000000-0005-0000-0000-00009F4E0000}"/>
    <cellStyle name="Normal 2 13 5 2 3 2 2" xfId="21565" xr:uid="{00000000-0005-0000-0000-0000A04E0000}"/>
    <cellStyle name="Normal 2 13 5 2 3 2 2 2" xfId="44208" xr:uid="{00000000-0005-0000-0000-0000A14E0000}"/>
    <cellStyle name="Normal 2 13 5 2 3 2 3" xfId="14125" xr:uid="{00000000-0005-0000-0000-0000A24E0000}"/>
    <cellStyle name="Normal 2 13 5 2 3 2 3 2" xfId="36768" xr:uid="{00000000-0005-0000-0000-0000A34E0000}"/>
    <cellStyle name="Normal 2 13 5 2 3 2 4" xfId="29327" xr:uid="{00000000-0005-0000-0000-0000A44E0000}"/>
    <cellStyle name="Normal 2 13 5 2 3 3" xfId="17847" xr:uid="{00000000-0005-0000-0000-0000A54E0000}"/>
    <cellStyle name="Normal 2 13 5 2 3 3 2" xfId="40490" xr:uid="{00000000-0005-0000-0000-0000A64E0000}"/>
    <cellStyle name="Normal 2 13 5 2 3 4" xfId="10407" xr:uid="{00000000-0005-0000-0000-0000A74E0000}"/>
    <cellStyle name="Normal 2 13 5 2 3 4 2" xfId="33050" xr:uid="{00000000-0005-0000-0000-0000A84E0000}"/>
    <cellStyle name="Normal 2 13 5 2 3 5" xfId="25609" xr:uid="{00000000-0005-0000-0000-0000A94E0000}"/>
    <cellStyle name="Normal 2 13 5 2 4" xfId="4834" xr:uid="{00000000-0005-0000-0000-0000AA4E0000}"/>
    <cellStyle name="Normal 2 13 5 2 4 2" xfId="19718" xr:uid="{00000000-0005-0000-0000-0000AB4E0000}"/>
    <cellStyle name="Normal 2 13 5 2 4 2 2" xfId="42361" xr:uid="{00000000-0005-0000-0000-0000AC4E0000}"/>
    <cellStyle name="Normal 2 13 5 2 4 3" xfId="12278" xr:uid="{00000000-0005-0000-0000-0000AD4E0000}"/>
    <cellStyle name="Normal 2 13 5 2 4 3 2" xfId="34921" xr:uid="{00000000-0005-0000-0000-0000AE4E0000}"/>
    <cellStyle name="Normal 2 13 5 2 4 4" xfId="27480" xr:uid="{00000000-0005-0000-0000-0000AF4E0000}"/>
    <cellStyle name="Normal 2 13 5 2 5" xfId="16000" xr:uid="{00000000-0005-0000-0000-0000B04E0000}"/>
    <cellStyle name="Normal 2 13 5 2 5 2" xfId="38643" xr:uid="{00000000-0005-0000-0000-0000B14E0000}"/>
    <cellStyle name="Normal 2 13 5 2 6" xfId="8560" xr:uid="{00000000-0005-0000-0000-0000B24E0000}"/>
    <cellStyle name="Normal 2 13 5 2 6 2" xfId="31203" xr:uid="{00000000-0005-0000-0000-0000B34E0000}"/>
    <cellStyle name="Normal 2 13 5 2 7" xfId="23762" xr:uid="{00000000-0005-0000-0000-0000B44E0000}"/>
    <cellStyle name="Normal 2 13 5 3" xfId="1573" xr:uid="{00000000-0005-0000-0000-0000B54E0000}"/>
    <cellStyle name="Normal 2 13 5 3 2" xfId="3423" xr:uid="{00000000-0005-0000-0000-0000B64E0000}"/>
    <cellStyle name="Normal 2 13 5 3 2 2" xfId="7144" xr:uid="{00000000-0005-0000-0000-0000B74E0000}"/>
    <cellStyle name="Normal 2 13 5 3 2 2 2" xfId="22028" xr:uid="{00000000-0005-0000-0000-0000B84E0000}"/>
    <cellStyle name="Normal 2 13 5 3 2 2 2 2" xfId="44671" xr:uid="{00000000-0005-0000-0000-0000B94E0000}"/>
    <cellStyle name="Normal 2 13 5 3 2 2 3" xfId="14588" xr:uid="{00000000-0005-0000-0000-0000BA4E0000}"/>
    <cellStyle name="Normal 2 13 5 3 2 2 3 2" xfId="37231" xr:uid="{00000000-0005-0000-0000-0000BB4E0000}"/>
    <cellStyle name="Normal 2 13 5 3 2 2 4" xfId="29790" xr:uid="{00000000-0005-0000-0000-0000BC4E0000}"/>
    <cellStyle name="Normal 2 13 5 3 2 3" xfId="18310" xr:uid="{00000000-0005-0000-0000-0000BD4E0000}"/>
    <cellStyle name="Normal 2 13 5 3 2 3 2" xfId="40953" xr:uid="{00000000-0005-0000-0000-0000BE4E0000}"/>
    <cellStyle name="Normal 2 13 5 3 2 4" xfId="10870" xr:uid="{00000000-0005-0000-0000-0000BF4E0000}"/>
    <cellStyle name="Normal 2 13 5 3 2 4 2" xfId="33513" xr:uid="{00000000-0005-0000-0000-0000C04E0000}"/>
    <cellStyle name="Normal 2 13 5 3 2 5" xfId="26072" xr:uid="{00000000-0005-0000-0000-0000C14E0000}"/>
    <cellStyle name="Normal 2 13 5 3 3" xfId="5297" xr:uid="{00000000-0005-0000-0000-0000C24E0000}"/>
    <cellStyle name="Normal 2 13 5 3 3 2" xfId="20181" xr:uid="{00000000-0005-0000-0000-0000C34E0000}"/>
    <cellStyle name="Normal 2 13 5 3 3 2 2" xfId="42824" xr:uid="{00000000-0005-0000-0000-0000C44E0000}"/>
    <cellStyle name="Normal 2 13 5 3 3 3" xfId="12741" xr:uid="{00000000-0005-0000-0000-0000C54E0000}"/>
    <cellStyle name="Normal 2 13 5 3 3 3 2" xfId="35384" xr:uid="{00000000-0005-0000-0000-0000C64E0000}"/>
    <cellStyle name="Normal 2 13 5 3 3 4" xfId="27943" xr:uid="{00000000-0005-0000-0000-0000C74E0000}"/>
    <cellStyle name="Normal 2 13 5 3 4" xfId="16463" xr:uid="{00000000-0005-0000-0000-0000C84E0000}"/>
    <cellStyle name="Normal 2 13 5 3 4 2" xfId="39106" xr:uid="{00000000-0005-0000-0000-0000C94E0000}"/>
    <cellStyle name="Normal 2 13 5 3 5" xfId="9023" xr:uid="{00000000-0005-0000-0000-0000CA4E0000}"/>
    <cellStyle name="Normal 2 13 5 3 5 2" xfId="31666" xr:uid="{00000000-0005-0000-0000-0000CB4E0000}"/>
    <cellStyle name="Normal 2 13 5 3 6" xfId="24225" xr:uid="{00000000-0005-0000-0000-0000CC4E0000}"/>
    <cellStyle name="Normal 2 13 5 4" xfId="2498" xr:uid="{00000000-0005-0000-0000-0000CD4E0000}"/>
    <cellStyle name="Normal 2 13 5 4 2" xfId="6219" xr:uid="{00000000-0005-0000-0000-0000CE4E0000}"/>
    <cellStyle name="Normal 2 13 5 4 2 2" xfId="21103" xr:uid="{00000000-0005-0000-0000-0000CF4E0000}"/>
    <cellStyle name="Normal 2 13 5 4 2 2 2" xfId="43746" xr:uid="{00000000-0005-0000-0000-0000D04E0000}"/>
    <cellStyle name="Normal 2 13 5 4 2 3" xfId="13663" xr:uid="{00000000-0005-0000-0000-0000D14E0000}"/>
    <cellStyle name="Normal 2 13 5 4 2 3 2" xfId="36306" xr:uid="{00000000-0005-0000-0000-0000D24E0000}"/>
    <cellStyle name="Normal 2 13 5 4 2 4" xfId="28865" xr:uid="{00000000-0005-0000-0000-0000D34E0000}"/>
    <cellStyle name="Normal 2 13 5 4 3" xfId="17385" xr:uid="{00000000-0005-0000-0000-0000D44E0000}"/>
    <cellStyle name="Normal 2 13 5 4 3 2" xfId="40028" xr:uid="{00000000-0005-0000-0000-0000D54E0000}"/>
    <cellStyle name="Normal 2 13 5 4 4" xfId="9945" xr:uid="{00000000-0005-0000-0000-0000D64E0000}"/>
    <cellStyle name="Normal 2 13 5 4 4 2" xfId="32588" xr:uid="{00000000-0005-0000-0000-0000D74E0000}"/>
    <cellStyle name="Normal 2 13 5 4 5" xfId="25147" xr:uid="{00000000-0005-0000-0000-0000D84E0000}"/>
    <cellStyle name="Normal 2 13 5 5" xfId="4372" xr:uid="{00000000-0005-0000-0000-0000D94E0000}"/>
    <cellStyle name="Normal 2 13 5 5 2" xfId="19256" xr:uid="{00000000-0005-0000-0000-0000DA4E0000}"/>
    <cellStyle name="Normal 2 13 5 5 2 2" xfId="41899" xr:uid="{00000000-0005-0000-0000-0000DB4E0000}"/>
    <cellStyle name="Normal 2 13 5 5 3" xfId="11816" xr:uid="{00000000-0005-0000-0000-0000DC4E0000}"/>
    <cellStyle name="Normal 2 13 5 5 3 2" xfId="34459" xr:uid="{00000000-0005-0000-0000-0000DD4E0000}"/>
    <cellStyle name="Normal 2 13 5 5 4" xfId="27018" xr:uid="{00000000-0005-0000-0000-0000DE4E0000}"/>
    <cellStyle name="Normal 2 13 5 6" xfId="15538" xr:uid="{00000000-0005-0000-0000-0000DF4E0000}"/>
    <cellStyle name="Normal 2 13 5 6 2" xfId="38181" xr:uid="{00000000-0005-0000-0000-0000E04E0000}"/>
    <cellStyle name="Normal 2 13 5 7" xfId="8098" xr:uid="{00000000-0005-0000-0000-0000E14E0000}"/>
    <cellStyle name="Normal 2 13 5 7 2" xfId="30741" xr:uid="{00000000-0005-0000-0000-0000E24E0000}"/>
    <cellStyle name="Normal 2 13 5 8" xfId="23300" xr:uid="{00000000-0005-0000-0000-0000E34E0000}"/>
    <cellStyle name="Normal 2 13 6" xfId="896" xr:uid="{00000000-0005-0000-0000-0000E44E0000}"/>
    <cellStyle name="Normal 2 13 6 2" xfId="1824" xr:uid="{00000000-0005-0000-0000-0000E54E0000}"/>
    <cellStyle name="Normal 2 13 6 2 2" xfId="3674" xr:uid="{00000000-0005-0000-0000-0000E64E0000}"/>
    <cellStyle name="Normal 2 13 6 2 2 2" xfId="7395" xr:uid="{00000000-0005-0000-0000-0000E74E0000}"/>
    <cellStyle name="Normal 2 13 6 2 2 2 2" xfId="22279" xr:uid="{00000000-0005-0000-0000-0000E84E0000}"/>
    <cellStyle name="Normal 2 13 6 2 2 2 2 2" xfId="44922" xr:uid="{00000000-0005-0000-0000-0000E94E0000}"/>
    <cellStyle name="Normal 2 13 6 2 2 2 3" xfId="14839" xr:uid="{00000000-0005-0000-0000-0000EA4E0000}"/>
    <cellStyle name="Normal 2 13 6 2 2 2 3 2" xfId="37482" xr:uid="{00000000-0005-0000-0000-0000EB4E0000}"/>
    <cellStyle name="Normal 2 13 6 2 2 2 4" xfId="30041" xr:uid="{00000000-0005-0000-0000-0000EC4E0000}"/>
    <cellStyle name="Normal 2 13 6 2 2 3" xfId="18561" xr:uid="{00000000-0005-0000-0000-0000ED4E0000}"/>
    <cellStyle name="Normal 2 13 6 2 2 3 2" xfId="41204" xr:uid="{00000000-0005-0000-0000-0000EE4E0000}"/>
    <cellStyle name="Normal 2 13 6 2 2 4" xfId="11121" xr:uid="{00000000-0005-0000-0000-0000EF4E0000}"/>
    <cellStyle name="Normal 2 13 6 2 2 4 2" xfId="33764" xr:uid="{00000000-0005-0000-0000-0000F04E0000}"/>
    <cellStyle name="Normal 2 13 6 2 2 5" xfId="26323" xr:uid="{00000000-0005-0000-0000-0000F14E0000}"/>
    <cellStyle name="Normal 2 13 6 2 3" xfId="5548" xr:uid="{00000000-0005-0000-0000-0000F24E0000}"/>
    <cellStyle name="Normal 2 13 6 2 3 2" xfId="20432" xr:uid="{00000000-0005-0000-0000-0000F34E0000}"/>
    <cellStyle name="Normal 2 13 6 2 3 2 2" xfId="43075" xr:uid="{00000000-0005-0000-0000-0000F44E0000}"/>
    <cellStyle name="Normal 2 13 6 2 3 3" xfId="12992" xr:uid="{00000000-0005-0000-0000-0000F54E0000}"/>
    <cellStyle name="Normal 2 13 6 2 3 3 2" xfId="35635" xr:uid="{00000000-0005-0000-0000-0000F64E0000}"/>
    <cellStyle name="Normal 2 13 6 2 3 4" xfId="28194" xr:uid="{00000000-0005-0000-0000-0000F74E0000}"/>
    <cellStyle name="Normal 2 13 6 2 4" xfId="16714" xr:uid="{00000000-0005-0000-0000-0000F84E0000}"/>
    <cellStyle name="Normal 2 13 6 2 4 2" xfId="39357" xr:uid="{00000000-0005-0000-0000-0000F94E0000}"/>
    <cellStyle name="Normal 2 13 6 2 5" xfId="9274" xr:uid="{00000000-0005-0000-0000-0000FA4E0000}"/>
    <cellStyle name="Normal 2 13 6 2 5 2" xfId="31917" xr:uid="{00000000-0005-0000-0000-0000FB4E0000}"/>
    <cellStyle name="Normal 2 13 6 2 6" xfId="24476" xr:uid="{00000000-0005-0000-0000-0000FC4E0000}"/>
    <cellStyle name="Normal 2 13 6 3" xfId="2749" xr:uid="{00000000-0005-0000-0000-0000FD4E0000}"/>
    <cellStyle name="Normal 2 13 6 3 2" xfId="6470" xr:uid="{00000000-0005-0000-0000-0000FE4E0000}"/>
    <cellStyle name="Normal 2 13 6 3 2 2" xfId="21354" xr:uid="{00000000-0005-0000-0000-0000FF4E0000}"/>
    <cellStyle name="Normal 2 13 6 3 2 2 2" xfId="43997" xr:uid="{00000000-0005-0000-0000-0000004F0000}"/>
    <cellStyle name="Normal 2 13 6 3 2 3" xfId="13914" xr:uid="{00000000-0005-0000-0000-0000014F0000}"/>
    <cellStyle name="Normal 2 13 6 3 2 3 2" xfId="36557" xr:uid="{00000000-0005-0000-0000-0000024F0000}"/>
    <cellStyle name="Normal 2 13 6 3 2 4" xfId="29116" xr:uid="{00000000-0005-0000-0000-0000034F0000}"/>
    <cellStyle name="Normal 2 13 6 3 3" xfId="17636" xr:uid="{00000000-0005-0000-0000-0000044F0000}"/>
    <cellStyle name="Normal 2 13 6 3 3 2" xfId="40279" xr:uid="{00000000-0005-0000-0000-0000054F0000}"/>
    <cellStyle name="Normal 2 13 6 3 4" xfId="10196" xr:uid="{00000000-0005-0000-0000-0000064F0000}"/>
    <cellStyle name="Normal 2 13 6 3 4 2" xfId="32839" xr:uid="{00000000-0005-0000-0000-0000074F0000}"/>
    <cellStyle name="Normal 2 13 6 3 5" xfId="25398" xr:uid="{00000000-0005-0000-0000-0000084F0000}"/>
    <cellStyle name="Normal 2 13 6 4" xfId="4623" xr:uid="{00000000-0005-0000-0000-0000094F0000}"/>
    <cellStyle name="Normal 2 13 6 4 2" xfId="19507" xr:uid="{00000000-0005-0000-0000-00000A4F0000}"/>
    <cellStyle name="Normal 2 13 6 4 2 2" xfId="42150" xr:uid="{00000000-0005-0000-0000-00000B4F0000}"/>
    <cellStyle name="Normal 2 13 6 4 3" xfId="12067" xr:uid="{00000000-0005-0000-0000-00000C4F0000}"/>
    <cellStyle name="Normal 2 13 6 4 3 2" xfId="34710" xr:uid="{00000000-0005-0000-0000-00000D4F0000}"/>
    <cellStyle name="Normal 2 13 6 4 4" xfId="27269" xr:uid="{00000000-0005-0000-0000-00000E4F0000}"/>
    <cellStyle name="Normal 2 13 6 5" xfId="15789" xr:uid="{00000000-0005-0000-0000-00000F4F0000}"/>
    <cellStyle name="Normal 2 13 6 5 2" xfId="38432" xr:uid="{00000000-0005-0000-0000-0000104F0000}"/>
    <cellStyle name="Normal 2 13 6 6" xfId="8349" xr:uid="{00000000-0005-0000-0000-0000114F0000}"/>
    <cellStyle name="Normal 2 13 6 6 2" xfId="30992" xr:uid="{00000000-0005-0000-0000-0000124F0000}"/>
    <cellStyle name="Normal 2 13 6 7" xfId="23551" xr:uid="{00000000-0005-0000-0000-0000134F0000}"/>
    <cellStyle name="Normal 2 13 7" xfId="1362" xr:uid="{00000000-0005-0000-0000-0000144F0000}"/>
    <cellStyle name="Normal 2 13 7 2" xfId="3212" xr:uid="{00000000-0005-0000-0000-0000154F0000}"/>
    <cellStyle name="Normal 2 13 7 2 2" xfId="6933" xr:uid="{00000000-0005-0000-0000-0000164F0000}"/>
    <cellStyle name="Normal 2 13 7 2 2 2" xfId="21817" xr:uid="{00000000-0005-0000-0000-0000174F0000}"/>
    <cellStyle name="Normal 2 13 7 2 2 2 2" xfId="44460" xr:uid="{00000000-0005-0000-0000-0000184F0000}"/>
    <cellStyle name="Normal 2 13 7 2 2 3" xfId="14377" xr:uid="{00000000-0005-0000-0000-0000194F0000}"/>
    <cellStyle name="Normal 2 13 7 2 2 3 2" xfId="37020" xr:uid="{00000000-0005-0000-0000-00001A4F0000}"/>
    <cellStyle name="Normal 2 13 7 2 2 4" xfId="29579" xr:uid="{00000000-0005-0000-0000-00001B4F0000}"/>
    <cellStyle name="Normal 2 13 7 2 3" xfId="18099" xr:uid="{00000000-0005-0000-0000-00001C4F0000}"/>
    <cellStyle name="Normal 2 13 7 2 3 2" xfId="40742" xr:uid="{00000000-0005-0000-0000-00001D4F0000}"/>
    <cellStyle name="Normal 2 13 7 2 4" xfId="10659" xr:uid="{00000000-0005-0000-0000-00001E4F0000}"/>
    <cellStyle name="Normal 2 13 7 2 4 2" xfId="33302" xr:uid="{00000000-0005-0000-0000-00001F4F0000}"/>
    <cellStyle name="Normal 2 13 7 2 5" xfId="25861" xr:uid="{00000000-0005-0000-0000-0000204F0000}"/>
    <cellStyle name="Normal 2 13 7 3" xfId="5086" xr:uid="{00000000-0005-0000-0000-0000214F0000}"/>
    <cellStyle name="Normal 2 13 7 3 2" xfId="19970" xr:uid="{00000000-0005-0000-0000-0000224F0000}"/>
    <cellStyle name="Normal 2 13 7 3 2 2" xfId="42613" xr:uid="{00000000-0005-0000-0000-0000234F0000}"/>
    <cellStyle name="Normal 2 13 7 3 3" xfId="12530" xr:uid="{00000000-0005-0000-0000-0000244F0000}"/>
    <cellStyle name="Normal 2 13 7 3 3 2" xfId="35173" xr:uid="{00000000-0005-0000-0000-0000254F0000}"/>
    <cellStyle name="Normal 2 13 7 3 4" xfId="27732" xr:uid="{00000000-0005-0000-0000-0000264F0000}"/>
    <cellStyle name="Normal 2 13 7 4" xfId="16252" xr:uid="{00000000-0005-0000-0000-0000274F0000}"/>
    <cellStyle name="Normal 2 13 7 4 2" xfId="38895" xr:uid="{00000000-0005-0000-0000-0000284F0000}"/>
    <cellStyle name="Normal 2 13 7 5" xfId="8812" xr:uid="{00000000-0005-0000-0000-0000294F0000}"/>
    <cellStyle name="Normal 2 13 7 5 2" xfId="31455" xr:uid="{00000000-0005-0000-0000-00002A4F0000}"/>
    <cellStyle name="Normal 2 13 7 6" xfId="24014" xr:uid="{00000000-0005-0000-0000-00002B4F0000}"/>
    <cellStyle name="Normal 2 13 8" xfId="2287" xr:uid="{00000000-0005-0000-0000-00002C4F0000}"/>
    <cellStyle name="Normal 2 13 8 2" xfId="6008" xr:uid="{00000000-0005-0000-0000-00002D4F0000}"/>
    <cellStyle name="Normal 2 13 8 2 2" xfId="20892" xr:uid="{00000000-0005-0000-0000-00002E4F0000}"/>
    <cellStyle name="Normal 2 13 8 2 2 2" xfId="43535" xr:uid="{00000000-0005-0000-0000-00002F4F0000}"/>
    <cellStyle name="Normal 2 13 8 2 3" xfId="13452" xr:uid="{00000000-0005-0000-0000-0000304F0000}"/>
    <cellStyle name="Normal 2 13 8 2 3 2" xfId="36095" xr:uid="{00000000-0005-0000-0000-0000314F0000}"/>
    <cellStyle name="Normal 2 13 8 2 4" xfId="28654" xr:uid="{00000000-0005-0000-0000-0000324F0000}"/>
    <cellStyle name="Normal 2 13 8 3" xfId="17174" xr:uid="{00000000-0005-0000-0000-0000334F0000}"/>
    <cellStyle name="Normal 2 13 8 3 2" xfId="39817" xr:uid="{00000000-0005-0000-0000-0000344F0000}"/>
    <cellStyle name="Normal 2 13 8 4" xfId="9734" xr:uid="{00000000-0005-0000-0000-0000354F0000}"/>
    <cellStyle name="Normal 2 13 8 4 2" xfId="32377" xr:uid="{00000000-0005-0000-0000-0000364F0000}"/>
    <cellStyle name="Normal 2 13 8 5" xfId="24936" xr:uid="{00000000-0005-0000-0000-0000374F0000}"/>
    <cellStyle name="Normal 2 13 9" xfId="4161" xr:uid="{00000000-0005-0000-0000-0000384F0000}"/>
    <cellStyle name="Normal 2 13 9 2" xfId="19045" xr:uid="{00000000-0005-0000-0000-0000394F0000}"/>
    <cellStyle name="Normal 2 13 9 2 2" xfId="41688" xr:uid="{00000000-0005-0000-0000-00003A4F0000}"/>
    <cellStyle name="Normal 2 13 9 3" xfId="11605" xr:uid="{00000000-0005-0000-0000-00003B4F0000}"/>
    <cellStyle name="Normal 2 13 9 3 2" xfId="34248" xr:uid="{00000000-0005-0000-0000-00003C4F0000}"/>
    <cellStyle name="Normal 2 13 9 4" xfId="26807" xr:uid="{00000000-0005-0000-0000-00003D4F0000}"/>
    <cellStyle name="Normal 2 14" xfId="423" xr:uid="{00000000-0005-0000-0000-00003E4F0000}"/>
    <cellStyle name="Normal 2 14 10" xfId="15328" xr:uid="{00000000-0005-0000-0000-00003F4F0000}"/>
    <cellStyle name="Normal 2 14 10 2" xfId="37971" xr:uid="{00000000-0005-0000-0000-0000404F0000}"/>
    <cellStyle name="Normal 2 14 11" xfId="7888" xr:uid="{00000000-0005-0000-0000-0000414F0000}"/>
    <cellStyle name="Normal 2 14 11 2" xfId="30531" xr:uid="{00000000-0005-0000-0000-0000424F0000}"/>
    <cellStyle name="Normal 2 14 12" xfId="23091" xr:uid="{00000000-0005-0000-0000-0000434F0000}"/>
    <cellStyle name="Normal 2 14 2" xfId="449" xr:uid="{00000000-0005-0000-0000-0000444F0000}"/>
    <cellStyle name="Normal 2 14 2 10" xfId="7908" xr:uid="{00000000-0005-0000-0000-0000454F0000}"/>
    <cellStyle name="Normal 2 14 2 10 2" xfId="30551" xr:uid="{00000000-0005-0000-0000-0000464F0000}"/>
    <cellStyle name="Normal 2 14 2 11" xfId="23111" xr:uid="{00000000-0005-0000-0000-0000474F0000}"/>
    <cellStyle name="Normal 2 14 2 2" xfId="502" xr:uid="{00000000-0005-0000-0000-0000484F0000}"/>
    <cellStyle name="Normal 2 14 2 2 10" xfId="23163" xr:uid="{00000000-0005-0000-0000-0000494F0000}"/>
    <cellStyle name="Normal 2 14 2 2 2" xfId="608" xr:uid="{00000000-0005-0000-0000-00004A4F0000}"/>
    <cellStyle name="Normal 2 14 2 2 2 2" xfId="820" xr:uid="{00000000-0005-0000-0000-00004B4F0000}"/>
    <cellStyle name="Normal 2 14 2 2 2 2 2" xfId="1285" xr:uid="{00000000-0005-0000-0000-00004C4F0000}"/>
    <cellStyle name="Normal 2 14 2 2 2 2 2 2" xfId="2213" xr:uid="{00000000-0005-0000-0000-00004D4F0000}"/>
    <cellStyle name="Normal 2 14 2 2 2 2 2 2 2" xfId="4063" xr:uid="{00000000-0005-0000-0000-00004E4F0000}"/>
    <cellStyle name="Normal 2 14 2 2 2 2 2 2 2 2" xfId="7784" xr:uid="{00000000-0005-0000-0000-00004F4F0000}"/>
    <cellStyle name="Normal 2 14 2 2 2 2 2 2 2 2 2" xfId="22668" xr:uid="{00000000-0005-0000-0000-0000504F0000}"/>
    <cellStyle name="Normal 2 14 2 2 2 2 2 2 2 2 2 2" xfId="45311" xr:uid="{00000000-0005-0000-0000-0000514F0000}"/>
    <cellStyle name="Normal 2 14 2 2 2 2 2 2 2 2 3" xfId="15228" xr:uid="{00000000-0005-0000-0000-0000524F0000}"/>
    <cellStyle name="Normal 2 14 2 2 2 2 2 2 2 2 3 2" xfId="37871" xr:uid="{00000000-0005-0000-0000-0000534F0000}"/>
    <cellStyle name="Normal 2 14 2 2 2 2 2 2 2 2 4" xfId="30430" xr:uid="{00000000-0005-0000-0000-0000544F0000}"/>
    <cellStyle name="Normal 2 14 2 2 2 2 2 2 2 3" xfId="18950" xr:uid="{00000000-0005-0000-0000-0000554F0000}"/>
    <cellStyle name="Normal 2 14 2 2 2 2 2 2 2 3 2" xfId="41593" xr:uid="{00000000-0005-0000-0000-0000564F0000}"/>
    <cellStyle name="Normal 2 14 2 2 2 2 2 2 2 4" xfId="11510" xr:uid="{00000000-0005-0000-0000-0000574F0000}"/>
    <cellStyle name="Normal 2 14 2 2 2 2 2 2 2 4 2" xfId="34153" xr:uid="{00000000-0005-0000-0000-0000584F0000}"/>
    <cellStyle name="Normal 2 14 2 2 2 2 2 2 2 5" xfId="26712" xr:uid="{00000000-0005-0000-0000-0000594F0000}"/>
    <cellStyle name="Normal 2 14 2 2 2 2 2 2 3" xfId="5937" xr:uid="{00000000-0005-0000-0000-00005A4F0000}"/>
    <cellStyle name="Normal 2 14 2 2 2 2 2 2 3 2" xfId="20821" xr:uid="{00000000-0005-0000-0000-00005B4F0000}"/>
    <cellStyle name="Normal 2 14 2 2 2 2 2 2 3 2 2" xfId="43464" xr:uid="{00000000-0005-0000-0000-00005C4F0000}"/>
    <cellStyle name="Normal 2 14 2 2 2 2 2 2 3 3" xfId="13381" xr:uid="{00000000-0005-0000-0000-00005D4F0000}"/>
    <cellStyle name="Normal 2 14 2 2 2 2 2 2 3 3 2" xfId="36024" xr:uid="{00000000-0005-0000-0000-00005E4F0000}"/>
    <cellStyle name="Normal 2 14 2 2 2 2 2 2 3 4" xfId="28583" xr:uid="{00000000-0005-0000-0000-00005F4F0000}"/>
    <cellStyle name="Normal 2 14 2 2 2 2 2 2 4" xfId="17103" xr:uid="{00000000-0005-0000-0000-0000604F0000}"/>
    <cellStyle name="Normal 2 14 2 2 2 2 2 2 4 2" xfId="39746" xr:uid="{00000000-0005-0000-0000-0000614F0000}"/>
    <cellStyle name="Normal 2 14 2 2 2 2 2 2 5" xfId="9663" xr:uid="{00000000-0005-0000-0000-0000624F0000}"/>
    <cellStyle name="Normal 2 14 2 2 2 2 2 2 5 2" xfId="32306" xr:uid="{00000000-0005-0000-0000-0000634F0000}"/>
    <cellStyle name="Normal 2 14 2 2 2 2 2 2 6" xfId="24865" xr:uid="{00000000-0005-0000-0000-0000644F0000}"/>
    <cellStyle name="Normal 2 14 2 2 2 2 2 3" xfId="3138" xr:uid="{00000000-0005-0000-0000-0000654F0000}"/>
    <cellStyle name="Normal 2 14 2 2 2 2 2 3 2" xfId="6859" xr:uid="{00000000-0005-0000-0000-0000664F0000}"/>
    <cellStyle name="Normal 2 14 2 2 2 2 2 3 2 2" xfId="21743" xr:uid="{00000000-0005-0000-0000-0000674F0000}"/>
    <cellStyle name="Normal 2 14 2 2 2 2 2 3 2 2 2" xfId="44386" xr:uid="{00000000-0005-0000-0000-0000684F0000}"/>
    <cellStyle name="Normal 2 14 2 2 2 2 2 3 2 3" xfId="14303" xr:uid="{00000000-0005-0000-0000-0000694F0000}"/>
    <cellStyle name="Normal 2 14 2 2 2 2 2 3 2 3 2" xfId="36946" xr:uid="{00000000-0005-0000-0000-00006A4F0000}"/>
    <cellStyle name="Normal 2 14 2 2 2 2 2 3 2 4" xfId="29505" xr:uid="{00000000-0005-0000-0000-00006B4F0000}"/>
    <cellStyle name="Normal 2 14 2 2 2 2 2 3 3" xfId="18025" xr:uid="{00000000-0005-0000-0000-00006C4F0000}"/>
    <cellStyle name="Normal 2 14 2 2 2 2 2 3 3 2" xfId="40668" xr:uid="{00000000-0005-0000-0000-00006D4F0000}"/>
    <cellStyle name="Normal 2 14 2 2 2 2 2 3 4" xfId="10585" xr:uid="{00000000-0005-0000-0000-00006E4F0000}"/>
    <cellStyle name="Normal 2 14 2 2 2 2 2 3 4 2" xfId="33228" xr:uid="{00000000-0005-0000-0000-00006F4F0000}"/>
    <cellStyle name="Normal 2 14 2 2 2 2 2 3 5" xfId="25787" xr:uid="{00000000-0005-0000-0000-0000704F0000}"/>
    <cellStyle name="Normal 2 14 2 2 2 2 2 4" xfId="5012" xr:uid="{00000000-0005-0000-0000-0000714F0000}"/>
    <cellStyle name="Normal 2 14 2 2 2 2 2 4 2" xfId="19896" xr:uid="{00000000-0005-0000-0000-0000724F0000}"/>
    <cellStyle name="Normal 2 14 2 2 2 2 2 4 2 2" xfId="42539" xr:uid="{00000000-0005-0000-0000-0000734F0000}"/>
    <cellStyle name="Normal 2 14 2 2 2 2 2 4 3" xfId="12456" xr:uid="{00000000-0005-0000-0000-0000744F0000}"/>
    <cellStyle name="Normal 2 14 2 2 2 2 2 4 3 2" xfId="35099" xr:uid="{00000000-0005-0000-0000-0000754F0000}"/>
    <cellStyle name="Normal 2 14 2 2 2 2 2 4 4" xfId="27658" xr:uid="{00000000-0005-0000-0000-0000764F0000}"/>
    <cellStyle name="Normal 2 14 2 2 2 2 2 5" xfId="16178" xr:uid="{00000000-0005-0000-0000-0000774F0000}"/>
    <cellStyle name="Normal 2 14 2 2 2 2 2 5 2" xfId="38821" xr:uid="{00000000-0005-0000-0000-0000784F0000}"/>
    <cellStyle name="Normal 2 14 2 2 2 2 2 6" xfId="8738" xr:uid="{00000000-0005-0000-0000-0000794F0000}"/>
    <cellStyle name="Normal 2 14 2 2 2 2 2 6 2" xfId="31381" xr:uid="{00000000-0005-0000-0000-00007A4F0000}"/>
    <cellStyle name="Normal 2 14 2 2 2 2 2 7" xfId="23940" xr:uid="{00000000-0005-0000-0000-00007B4F0000}"/>
    <cellStyle name="Normal 2 14 2 2 2 2 3" xfId="1751" xr:uid="{00000000-0005-0000-0000-00007C4F0000}"/>
    <cellStyle name="Normal 2 14 2 2 2 2 3 2" xfId="3601" xr:uid="{00000000-0005-0000-0000-00007D4F0000}"/>
    <cellStyle name="Normal 2 14 2 2 2 2 3 2 2" xfId="7322" xr:uid="{00000000-0005-0000-0000-00007E4F0000}"/>
    <cellStyle name="Normal 2 14 2 2 2 2 3 2 2 2" xfId="22206" xr:uid="{00000000-0005-0000-0000-00007F4F0000}"/>
    <cellStyle name="Normal 2 14 2 2 2 2 3 2 2 2 2" xfId="44849" xr:uid="{00000000-0005-0000-0000-0000804F0000}"/>
    <cellStyle name="Normal 2 14 2 2 2 2 3 2 2 3" xfId="14766" xr:uid="{00000000-0005-0000-0000-0000814F0000}"/>
    <cellStyle name="Normal 2 14 2 2 2 2 3 2 2 3 2" xfId="37409" xr:uid="{00000000-0005-0000-0000-0000824F0000}"/>
    <cellStyle name="Normal 2 14 2 2 2 2 3 2 2 4" xfId="29968" xr:uid="{00000000-0005-0000-0000-0000834F0000}"/>
    <cellStyle name="Normal 2 14 2 2 2 2 3 2 3" xfId="18488" xr:uid="{00000000-0005-0000-0000-0000844F0000}"/>
    <cellStyle name="Normal 2 14 2 2 2 2 3 2 3 2" xfId="41131" xr:uid="{00000000-0005-0000-0000-0000854F0000}"/>
    <cellStyle name="Normal 2 14 2 2 2 2 3 2 4" xfId="11048" xr:uid="{00000000-0005-0000-0000-0000864F0000}"/>
    <cellStyle name="Normal 2 14 2 2 2 2 3 2 4 2" xfId="33691" xr:uid="{00000000-0005-0000-0000-0000874F0000}"/>
    <cellStyle name="Normal 2 14 2 2 2 2 3 2 5" xfId="26250" xr:uid="{00000000-0005-0000-0000-0000884F0000}"/>
    <cellStyle name="Normal 2 14 2 2 2 2 3 3" xfId="5475" xr:uid="{00000000-0005-0000-0000-0000894F0000}"/>
    <cellStyle name="Normal 2 14 2 2 2 2 3 3 2" xfId="20359" xr:uid="{00000000-0005-0000-0000-00008A4F0000}"/>
    <cellStyle name="Normal 2 14 2 2 2 2 3 3 2 2" xfId="43002" xr:uid="{00000000-0005-0000-0000-00008B4F0000}"/>
    <cellStyle name="Normal 2 14 2 2 2 2 3 3 3" xfId="12919" xr:uid="{00000000-0005-0000-0000-00008C4F0000}"/>
    <cellStyle name="Normal 2 14 2 2 2 2 3 3 3 2" xfId="35562" xr:uid="{00000000-0005-0000-0000-00008D4F0000}"/>
    <cellStyle name="Normal 2 14 2 2 2 2 3 3 4" xfId="28121" xr:uid="{00000000-0005-0000-0000-00008E4F0000}"/>
    <cellStyle name="Normal 2 14 2 2 2 2 3 4" xfId="16641" xr:uid="{00000000-0005-0000-0000-00008F4F0000}"/>
    <cellStyle name="Normal 2 14 2 2 2 2 3 4 2" xfId="39284" xr:uid="{00000000-0005-0000-0000-0000904F0000}"/>
    <cellStyle name="Normal 2 14 2 2 2 2 3 5" xfId="9201" xr:uid="{00000000-0005-0000-0000-0000914F0000}"/>
    <cellStyle name="Normal 2 14 2 2 2 2 3 5 2" xfId="31844" xr:uid="{00000000-0005-0000-0000-0000924F0000}"/>
    <cellStyle name="Normal 2 14 2 2 2 2 3 6" xfId="24403" xr:uid="{00000000-0005-0000-0000-0000934F0000}"/>
    <cellStyle name="Normal 2 14 2 2 2 2 4" xfId="2676" xr:uid="{00000000-0005-0000-0000-0000944F0000}"/>
    <cellStyle name="Normal 2 14 2 2 2 2 4 2" xfId="6397" xr:uid="{00000000-0005-0000-0000-0000954F0000}"/>
    <cellStyle name="Normal 2 14 2 2 2 2 4 2 2" xfId="21281" xr:uid="{00000000-0005-0000-0000-0000964F0000}"/>
    <cellStyle name="Normal 2 14 2 2 2 2 4 2 2 2" xfId="43924" xr:uid="{00000000-0005-0000-0000-0000974F0000}"/>
    <cellStyle name="Normal 2 14 2 2 2 2 4 2 3" xfId="13841" xr:uid="{00000000-0005-0000-0000-0000984F0000}"/>
    <cellStyle name="Normal 2 14 2 2 2 2 4 2 3 2" xfId="36484" xr:uid="{00000000-0005-0000-0000-0000994F0000}"/>
    <cellStyle name="Normal 2 14 2 2 2 2 4 2 4" xfId="29043" xr:uid="{00000000-0005-0000-0000-00009A4F0000}"/>
    <cellStyle name="Normal 2 14 2 2 2 2 4 3" xfId="17563" xr:uid="{00000000-0005-0000-0000-00009B4F0000}"/>
    <cellStyle name="Normal 2 14 2 2 2 2 4 3 2" xfId="40206" xr:uid="{00000000-0005-0000-0000-00009C4F0000}"/>
    <cellStyle name="Normal 2 14 2 2 2 2 4 4" xfId="10123" xr:uid="{00000000-0005-0000-0000-00009D4F0000}"/>
    <cellStyle name="Normal 2 14 2 2 2 2 4 4 2" xfId="32766" xr:uid="{00000000-0005-0000-0000-00009E4F0000}"/>
    <cellStyle name="Normal 2 14 2 2 2 2 4 5" xfId="25325" xr:uid="{00000000-0005-0000-0000-00009F4F0000}"/>
    <cellStyle name="Normal 2 14 2 2 2 2 5" xfId="4550" xr:uid="{00000000-0005-0000-0000-0000A04F0000}"/>
    <cellStyle name="Normal 2 14 2 2 2 2 5 2" xfId="19434" xr:uid="{00000000-0005-0000-0000-0000A14F0000}"/>
    <cellStyle name="Normal 2 14 2 2 2 2 5 2 2" xfId="42077" xr:uid="{00000000-0005-0000-0000-0000A24F0000}"/>
    <cellStyle name="Normal 2 14 2 2 2 2 5 3" xfId="11994" xr:uid="{00000000-0005-0000-0000-0000A34F0000}"/>
    <cellStyle name="Normal 2 14 2 2 2 2 5 3 2" xfId="34637" xr:uid="{00000000-0005-0000-0000-0000A44F0000}"/>
    <cellStyle name="Normal 2 14 2 2 2 2 5 4" xfId="27196" xr:uid="{00000000-0005-0000-0000-0000A54F0000}"/>
    <cellStyle name="Normal 2 14 2 2 2 2 6" xfId="15716" xr:uid="{00000000-0005-0000-0000-0000A64F0000}"/>
    <cellStyle name="Normal 2 14 2 2 2 2 6 2" xfId="38359" xr:uid="{00000000-0005-0000-0000-0000A74F0000}"/>
    <cellStyle name="Normal 2 14 2 2 2 2 7" xfId="8276" xr:uid="{00000000-0005-0000-0000-0000A84F0000}"/>
    <cellStyle name="Normal 2 14 2 2 2 2 7 2" xfId="30919" xr:uid="{00000000-0005-0000-0000-0000A94F0000}"/>
    <cellStyle name="Normal 2 14 2 2 2 2 8" xfId="23478" xr:uid="{00000000-0005-0000-0000-0000AA4F0000}"/>
    <cellStyle name="Normal 2 14 2 2 2 3" xfId="1074" xr:uid="{00000000-0005-0000-0000-0000AB4F0000}"/>
    <cellStyle name="Normal 2 14 2 2 2 3 2" xfId="2002" xr:uid="{00000000-0005-0000-0000-0000AC4F0000}"/>
    <cellStyle name="Normal 2 14 2 2 2 3 2 2" xfId="3852" xr:uid="{00000000-0005-0000-0000-0000AD4F0000}"/>
    <cellStyle name="Normal 2 14 2 2 2 3 2 2 2" xfId="7573" xr:uid="{00000000-0005-0000-0000-0000AE4F0000}"/>
    <cellStyle name="Normal 2 14 2 2 2 3 2 2 2 2" xfId="22457" xr:uid="{00000000-0005-0000-0000-0000AF4F0000}"/>
    <cellStyle name="Normal 2 14 2 2 2 3 2 2 2 2 2" xfId="45100" xr:uid="{00000000-0005-0000-0000-0000B04F0000}"/>
    <cellStyle name="Normal 2 14 2 2 2 3 2 2 2 3" xfId="15017" xr:uid="{00000000-0005-0000-0000-0000B14F0000}"/>
    <cellStyle name="Normal 2 14 2 2 2 3 2 2 2 3 2" xfId="37660" xr:uid="{00000000-0005-0000-0000-0000B24F0000}"/>
    <cellStyle name="Normal 2 14 2 2 2 3 2 2 2 4" xfId="30219" xr:uid="{00000000-0005-0000-0000-0000B34F0000}"/>
    <cellStyle name="Normal 2 14 2 2 2 3 2 2 3" xfId="18739" xr:uid="{00000000-0005-0000-0000-0000B44F0000}"/>
    <cellStyle name="Normal 2 14 2 2 2 3 2 2 3 2" xfId="41382" xr:uid="{00000000-0005-0000-0000-0000B54F0000}"/>
    <cellStyle name="Normal 2 14 2 2 2 3 2 2 4" xfId="11299" xr:uid="{00000000-0005-0000-0000-0000B64F0000}"/>
    <cellStyle name="Normal 2 14 2 2 2 3 2 2 4 2" xfId="33942" xr:uid="{00000000-0005-0000-0000-0000B74F0000}"/>
    <cellStyle name="Normal 2 14 2 2 2 3 2 2 5" xfId="26501" xr:uid="{00000000-0005-0000-0000-0000B84F0000}"/>
    <cellStyle name="Normal 2 14 2 2 2 3 2 3" xfId="5726" xr:uid="{00000000-0005-0000-0000-0000B94F0000}"/>
    <cellStyle name="Normal 2 14 2 2 2 3 2 3 2" xfId="20610" xr:uid="{00000000-0005-0000-0000-0000BA4F0000}"/>
    <cellStyle name="Normal 2 14 2 2 2 3 2 3 2 2" xfId="43253" xr:uid="{00000000-0005-0000-0000-0000BB4F0000}"/>
    <cellStyle name="Normal 2 14 2 2 2 3 2 3 3" xfId="13170" xr:uid="{00000000-0005-0000-0000-0000BC4F0000}"/>
    <cellStyle name="Normal 2 14 2 2 2 3 2 3 3 2" xfId="35813" xr:uid="{00000000-0005-0000-0000-0000BD4F0000}"/>
    <cellStyle name="Normal 2 14 2 2 2 3 2 3 4" xfId="28372" xr:uid="{00000000-0005-0000-0000-0000BE4F0000}"/>
    <cellStyle name="Normal 2 14 2 2 2 3 2 4" xfId="16892" xr:uid="{00000000-0005-0000-0000-0000BF4F0000}"/>
    <cellStyle name="Normal 2 14 2 2 2 3 2 4 2" xfId="39535" xr:uid="{00000000-0005-0000-0000-0000C04F0000}"/>
    <cellStyle name="Normal 2 14 2 2 2 3 2 5" xfId="9452" xr:uid="{00000000-0005-0000-0000-0000C14F0000}"/>
    <cellStyle name="Normal 2 14 2 2 2 3 2 5 2" xfId="32095" xr:uid="{00000000-0005-0000-0000-0000C24F0000}"/>
    <cellStyle name="Normal 2 14 2 2 2 3 2 6" xfId="24654" xr:uid="{00000000-0005-0000-0000-0000C34F0000}"/>
    <cellStyle name="Normal 2 14 2 2 2 3 3" xfId="2927" xr:uid="{00000000-0005-0000-0000-0000C44F0000}"/>
    <cellStyle name="Normal 2 14 2 2 2 3 3 2" xfId="6648" xr:uid="{00000000-0005-0000-0000-0000C54F0000}"/>
    <cellStyle name="Normal 2 14 2 2 2 3 3 2 2" xfId="21532" xr:uid="{00000000-0005-0000-0000-0000C64F0000}"/>
    <cellStyle name="Normal 2 14 2 2 2 3 3 2 2 2" xfId="44175" xr:uid="{00000000-0005-0000-0000-0000C74F0000}"/>
    <cellStyle name="Normal 2 14 2 2 2 3 3 2 3" xfId="14092" xr:uid="{00000000-0005-0000-0000-0000C84F0000}"/>
    <cellStyle name="Normal 2 14 2 2 2 3 3 2 3 2" xfId="36735" xr:uid="{00000000-0005-0000-0000-0000C94F0000}"/>
    <cellStyle name="Normal 2 14 2 2 2 3 3 2 4" xfId="29294" xr:uid="{00000000-0005-0000-0000-0000CA4F0000}"/>
    <cellStyle name="Normal 2 14 2 2 2 3 3 3" xfId="17814" xr:uid="{00000000-0005-0000-0000-0000CB4F0000}"/>
    <cellStyle name="Normal 2 14 2 2 2 3 3 3 2" xfId="40457" xr:uid="{00000000-0005-0000-0000-0000CC4F0000}"/>
    <cellStyle name="Normal 2 14 2 2 2 3 3 4" xfId="10374" xr:uid="{00000000-0005-0000-0000-0000CD4F0000}"/>
    <cellStyle name="Normal 2 14 2 2 2 3 3 4 2" xfId="33017" xr:uid="{00000000-0005-0000-0000-0000CE4F0000}"/>
    <cellStyle name="Normal 2 14 2 2 2 3 3 5" xfId="25576" xr:uid="{00000000-0005-0000-0000-0000CF4F0000}"/>
    <cellStyle name="Normal 2 14 2 2 2 3 4" xfId="4801" xr:uid="{00000000-0005-0000-0000-0000D04F0000}"/>
    <cellStyle name="Normal 2 14 2 2 2 3 4 2" xfId="19685" xr:uid="{00000000-0005-0000-0000-0000D14F0000}"/>
    <cellStyle name="Normal 2 14 2 2 2 3 4 2 2" xfId="42328" xr:uid="{00000000-0005-0000-0000-0000D24F0000}"/>
    <cellStyle name="Normal 2 14 2 2 2 3 4 3" xfId="12245" xr:uid="{00000000-0005-0000-0000-0000D34F0000}"/>
    <cellStyle name="Normal 2 14 2 2 2 3 4 3 2" xfId="34888" xr:uid="{00000000-0005-0000-0000-0000D44F0000}"/>
    <cellStyle name="Normal 2 14 2 2 2 3 4 4" xfId="27447" xr:uid="{00000000-0005-0000-0000-0000D54F0000}"/>
    <cellStyle name="Normal 2 14 2 2 2 3 5" xfId="15967" xr:uid="{00000000-0005-0000-0000-0000D64F0000}"/>
    <cellStyle name="Normal 2 14 2 2 2 3 5 2" xfId="38610" xr:uid="{00000000-0005-0000-0000-0000D74F0000}"/>
    <cellStyle name="Normal 2 14 2 2 2 3 6" xfId="8527" xr:uid="{00000000-0005-0000-0000-0000D84F0000}"/>
    <cellStyle name="Normal 2 14 2 2 2 3 6 2" xfId="31170" xr:uid="{00000000-0005-0000-0000-0000D94F0000}"/>
    <cellStyle name="Normal 2 14 2 2 2 3 7" xfId="23729" xr:uid="{00000000-0005-0000-0000-0000DA4F0000}"/>
    <cellStyle name="Normal 2 14 2 2 2 4" xfId="1540" xr:uid="{00000000-0005-0000-0000-0000DB4F0000}"/>
    <cellStyle name="Normal 2 14 2 2 2 4 2" xfId="3390" xr:uid="{00000000-0005-0000-0000-0000DC4F0000}"/>
    <cellStyle name="Normal 2 14 2 2 2 4 2 2" xfId="7111" xr:uid="{00000000-0005-0000-0000-0000DD4F0000}"/>
    <cellStyle name="Normal 2 14 2 2 2 4 2 2 2" xfId="21995" xr:uid="{00000000-0005-0000-0000-0000DE4F0000}"/>
    <cellStyle name="Normal 2 14 2 2 2 4 2 2 2 2" xfId="44638" xr:uid="{00000000-0005-0000-0000-0000DF4F0000}"/>
    <cellStyle name="Normal 2 14 2 2 2 4 2 2 3" xfId="14555" xr:uid="{00000000-0005-0000-0000-0000E04F0000}"/>
    <cellStyle name="Normal 2 14 2 2 2 4 2 2 3 2" xfId="37198" xr:uid="{00000000-0005-0000-0000-0000E14F0000}"/>
    <cellStyle name="Normal 2 14 2 2 2 4 2 2 4" xfId="29757" xr:uid="{00000000-0005-0000-0000-0000E24F0000}"/>
    <cellStyle name="Normal 2 14 2 2 2 4 2 3" xfId="18277" xr:uid="{00000000-0005-0000-0000-0000E34F0000}"/>
    <cellStyle name="Normal 2 14 2 2 2 4 2 3 2" xfId="40920" xr:uid="{00000000-0005-0000-0000-0000E44F0000}"/>
    <cellStyle name="Normal 2 14 2 2 2 4 2 4" xfId="10837" xr:uid="{00000000-0005-0000-0000-0000E54F0000}"/>
    <cellStyle name="Normal 2 14 2 2 2 4 2 4 2" xfId="33480" xr:uid="{00000000-0005-0000-0000-0000E64F0000}"/>
    <cellStyle name="Normal 2 14 2 2 2 4 2 5" xfId="26039" xr:uid="{00000000-0005-0000-0000-0000E74F0000}"/>
    <cellStyle name="Normal 2 14 2 2 2 4 3" xfId="5264" xr:uid="{00000000-0005-0000-0000-0000E84F0000}"/>
    <cellStyle name="Normal 2 14 2 2 2 4 3 2" xfId="20148" xr:uid="{00000000-0005-0000-0000-0000E94F0000}"/>
    <cellStyle name="Normal 2 14 2 2 2 4 3 2 2" xfId="42791" xr:uid="{00000000-0005-0000-0000-0000EA4F0000}"/>
    <cellStyle name="Normal 2 14 2 2 2 4 3 3" xfId="12708" xr:uid="{00000000-0005-0000-0000-0000EB4F0000}"/>
    <cellStyle name="Normal 2 14 2 2 2 4 3 3 2" xfId="35351" xr:uid="{00000000-0005-0000-0000-0000EC4F0000}"/>
    <cellStyle name="Normal 2 14 2 2 2 4 3 4" xfId="27910" xr:uid="{00000000-0005-0000-0000-0000ED4F0000}"/>
    <cellStyle name="Normal 2 14 2 2 2 4 4" xfId="16430" xr:uid="{00000000-0005-0000-0000-0000EE4F0000}"/>
    <cellStyle name="Normal 2 14 2 2 2 4 4 2" xfId="39073" xr:uid="{00000000-0005-0000-0000-0000EF4F0000}"/>
    <cellStyle name="Normal 2 14 2 2 2 4 5" xfId="8990" xr:uid="{00000000-0005-0000-0000-0000F04F0000}"/>
    <cellStyle name="Normal 2 14 2 2 2 4 5 2" xfId="31633" xr:uid="{00000000-0005-0000-0000-0000F14F0000}"/>
    <cellStyle name="Normal 2 14 2 2 2 4 6" xfId="24192" xr:uid="{00000000-0005-0000-0000-0000F24F0000}"/>
    <cellStyle name="Normal 2 14 2 2 2 5" xfId="2465" xr:uid="{00000000-0005-0000-0000-0000F34F0000}"/>
    <cellStyle name="Normal 2 14 2 2 2 5 2" xfId="6186" xr:uid="{00000000-0005-0000-0000-0000F44F0000}"/>
    <cellStyle name="Normal 2 14 2 2 2 5 2 2" xfId="21070" xr:uid="{00000000-0005-0000-0000-0000F54F0000}"/>
    <cellStyle name="Normal 2 14 2 2 2 5 2 2 2" xfId="43713" xr:uid="{00000000-0005-0000-0000-0000F64F0000}"/>
    <cellStyle name="Normal 2 14 2 2 2 5 2 3" xfId="13630" xr:uid="{00000000-0005-0000-0000-0000F74F0000}"/>
    <cellStyle name="Normal 2 14 2 2 2 5 2 3 2" xfId="36273" xr:uid="{00000000-0005-0000-0000-0000F84F0000}"/>
    <cellStyle name="Normal 2 14 2 2 2 5 2 4" xfId="28832" xr:uid="{00000000-0005-0000-0000-0000F94F0000}"/>
    <cellStyle name="Normal 2 14 2 2 2 5 3" xfId="17352" xr:uid="{00000000-0005-0000-0000-0000FA4F0000}"/>
    <cellStyle name="Normal 2 14 2 2 2 5 3 2" xfId="39995" xr:uid="{00000000-0005-0000-0000-0000FB4F0000}"/>
    <cellStyle name="Normal 2 14 2 2 2 5 4" xfId="9912" xr:uid="{00000000-0005-0000-0000-0000FC4F0000}"/>
    <cellStyle name="Normal 2 14 2 2 2 5 4 2" xfId="32555" xr:uid="{00000000-0005-0000-0000-0000FD4F0000}"/>
    <cellStyle name="Normal 2 14 2 2 2 5 5" xfId="25114" xr:uid="{00000000-0005-0000-0000-0000FE4F0000}"/>
    <cellStyle name="Normal 2 14 2 2 2 6" xfId="4339" xr:uid="{00000000-0005-0000-0000-0000FF4F0000}"/>
    <cellStyle name="Normal 2 14 2 2 2 6 2" xfId="19223" xr:uid="{00000000-0005-0000-0000-000000500000}"/>
    <cellStyle name="Normal 2 14 2 2 2 6 2 2" xfId="41866" xr:uid="{00000000-0005-0000-0000-000001500000}"/>
    <cellStyle name="Normal 2 14 2 2 2 6 3" xfId="11783" xr:uid="{00000000-0005-0000-0000-000002500000}"/>
    <cellStyle name="Normal 2 14 2 2 2 6 3 2" xfId="34426" xr:uid="{00000000-0005-0000-0000-000003500000}"/>
    <cellStyle name="Normal 2 14 2 2 2 6 4" xfId="26985" xr:uid="{00000000-0005-0000-0000-000004500000}"/>
    <cellStyle name="Normal 2 14 2 2 2 7" xfId="15505" xr:uid="{00000000-0005-0000-0000-000005500000}"/>
    <cellStyle name="Normal 2 14 2 2 2 7 2" xfId="38148" xr:uid="{00000000-0005-0000-0000-000006500000}"/>
    <cellStyle name="Normal 2 14 2 2 2 8" xfId="8065" xr:uid="{00000000-0005-0000-0000-000007500000}"/>
    <cellStyle name="Normal 2 14 2 2 2 8 2" xfId="30708" xr:uid="{00000000-0005-0000-0000-000008500000}"/>
    <cellStyle name="Normal 2 14 2 2 2 9" xfId="23268" xr:uid="{00000000-0005-0000-0000-000009500000}"/>
    <cellStyle name="Normal 2 14 2 2 3" xfId="715" xr:uid="{00000000-0005-0000-0000-00000A500000}"/>
    <cellStyle name="Normal 2 14 2 2 3 2" xfId="1180" xr:uid="{00000000-0005-0000-0000-00000B500000}"/>
    <cellStyle name="Normal 2 14 2 2 3 2 2" xfId="2108" xr:uid="{00000000-0005-0000-0000-00000C500000}"/>
    <cellStyle name="Normal 2 14 2 2 3 2 2 2" xfId="3958" xr:uid="{00000000-0005-0000-0000-00000D500000}"/>
    <cellStyle name="Normal 2 14 2 2 3 2 2 2 2" xfId="7679" xr:uid="{00000000-0005-0000-0000-00000E500000}"/>
    <cellStyle name="Normal 2 14 2 2 3 2 2 2 2 2" xfId="22563" xr:uid="{00000000-0005-0000-0000-00000F500000}"/>
    <cellStyle name="Normal 2 14 2 2 3 2 2 2 2 2 2" xfId="45206" xr:uid="{00000000-0005-0000-0000-000010500000}"/>
    <cellStyle name="Normal 2 14 2 2 3 2 2 2 2 3" xfId="15123" xr:uid="{00000000-0005-0000-0000-000011500000}"/>
    <cellStyle name="Normal 2 14 2 2 3 2 2 2 2 3 2" xfId="37766" xr:uid="{00000000-0005-0000-0000-000012500000}"/>
    <cellStyle name="Normal 2 14 2 2 3 2 2 2 2 4" xfId="30325" xr:uid="{00000000-0005-0000-0000-000013500000}"/>
    <cellStyle name="Normal 2 14 2 2 3 2 2 2 3" xfId="18845" xr:uid="{00000000-0005-0000-0000-000014500000}"/>
    <cellStyle name="Normal 2 14 2 2 3 2 2 2 3 2" xfId="41488" xr:uid="{00000000-0005-0000-0000-000015500000}"/>
    <cellStyle name="Normal 2 14 2 2 3 2 2 2 4" xfId="11405" xr:uid="{00000000-0005-0000-0000-000016500000}"/>
    <cellStyle name="Normal 2 14 2 2 3 2 2 2 4 2" xfId="34048" xr:uid="{00000000-0005-0000-0000-000017500000}"/>
    <cellStyle name="Normal 2 14 2 2 3 2 2 2 5" xfId="26607" xr:uid="{00000000-0005-0000-0000-000018500000}"/>
    <cellStyle name="Normal 2 14 2 2 3 2 2 3" xfId="5832" xr:uid="{00000000-0005-0000-0000-000019500000}"/>
    <cellStyle name="Normal 2 14 2 2 3 2 2 3 2" xfId="20716" xr:uid="{00000000-0005-0000-0000-00001A500000}"/>
    <cellStyle name="Normal 2 14 2 2 3 2 2 3 2 2" xfId="43359" xr:uid="{00000000-0005-0000-0000-00001B500000}"/>
    <cellStyle name="Normal 2 14 2 2 3 2 2 3 3" xfId="13276" xr:uid="{00000000-0005-0000-0000-00001C500000}"/>
    <cellStyle name="Normal 2 14 2 2 3 2 2 3 3 2" xfId="35919" xr:uid="{00000000-0005-0000-0000-00001D500000}"/>
    <cellStyle name="Normal 2 14 2 2 3 2 2 3 4" xfId="28478" xr:uid="{00000000-0005-0000-0000-00001E500000}"/>
    <cellStyle name="Normal 2 14 2 2 3 2 2 4" xfId="16998" xr:uid="{00000000-0005-0000-0000-00001F500000}"/>
    <cellStyle name="Normal 2 14 2 2 3 2 2 4 2" xfId="39641" xr:uid="{00000000-0005-0000-0000-000020500000}"/>
    <cellStyle name="Normal 2 14 2 2 3 2 2 5" xfId="9558" xr:uid="{00000000-0005-0000-0000-000021500000}"/>
    <cellStyle name="Normal 2 14 2 2 3 2 2 5 2" xfId="32201" xr:uid="{00000000-0005-0000-0000-000022500000}"/>
    <cellStyle name="Normal 2 14 2 2 3 2 2 6" xfId="24760" xr:uid="{00000000-0005-0000-0000-000023500000}"/>
    <cellStyle name="Normal 2 14 2 2 3 2 3" xfId="3033" xr:uid="{00000000-0005-0000-0000-000024500000}"/>
    <cellStyle name="Normal 2 14 2 2 3 2 3 2" xfId="6754" xr:uid="{00000000-0005-0000-0000-000025500000}"/>
    <cellStyle name="Normal 2 14 2 2 3 2 3 2 2" xfId="21638" xr:uid="{00000000-0005-0000-0000-000026500000}"/>
    <cellStyle name="Normal 2 14 2 2 3 2 3 2 2 2" xfId="44281" xr:uid="{00000000-0005-0000-0000-000027500000}"/>
    <cellStyle name="Normal 2 14 2 2 3 2 3 2 3" xfId="14198" xr:uid="{00000000-0005-0000-0000-000028500000}"/>
    <cellStyle name="Normal 2 14 2 2 3 2 3 2 3 2" xfId="36841" xr:uid="{00000000-0005-0000-0000-000029500000}"/>
    <cellStyle name="Normal 2 14 2 2 3 2 3 2 4" xfId="29400" xr:uid="{00000000-0005-0000-0000-00002A500000}"/>
    <cellStyle name="Normal 2 14 2 2 3 2 3 3" xfId="17920" xr:uid="{00000000-0005-0000-0000-00002B500000}"/>
    <cellStyle name="Normal 2 14 2 2 3 2 3 3 2" xfId="40563" xr:uid="{00000000-0005-0000-0000-00002C500000}"/>
    <cellStyle name="Normal 2 14 2 2 3 2 3 4" xfId="10480" xr:uid="{00000000-0005-0000-0000-00002D500000}"/>
    <cellStyle name="Normal 2 14 2 2 3 2 3 4 2" xfId="33123" xr:uid="{00000000-0005-0000-0000-00002E500000}"/>
    <cellStyle name="Normal 2 14 2 2 3 2 3 5" xfId="25682" xr:uid="{00000000-0005-0000-0000-00002F500000}"/>
    <cellStyle name="Normal 2 14 2 2 3 2 4" xfId="4907" xr:uid="{00000000-0005-0000-0000-000030500000}"/>
    <cellStyle name="Normal 2 14 2 2 3 2 4 2" xfId="19791" xr:uid="{00000000-0005-0000-0000-000031500000}"/>
    <cellStyle name="Normal 2 14 2 2 3 2 4 2 2" xfId="42434" xr:uid="{00000000-0005-0000-0000-000032500000}"/>
    <cellStyle name="Normal 2 14 2 2 3 2 4 3" xfId="12351" xr:uid="{00000000-0005-0000-0000-000033500000}"/>
    <cellStyle name="Normal 2 14 2 2 3 2 4 3 2" xfId="34994" xr:uid="{00000000-0005-0000-0000-000034500000}"/>
    <cellStyle name="Normal 2 14 2 2 3 2 4 4" xfId="27553" xr:uid="{00000000-0005-0000-0000-000035500000}"/>
    <cellStyle name="Normal 2 14 2 2 3 2 5" xfId="16073" xr:uid="{00000000-0005-0000-0000-000036500000}"/>
    <cellStyle name="Normal 2 14 2 2 3 2 5 2" xfId="38716" xr:uid="{00000000-0005-0000-0000-000037500000}"/>
    <cellStyle name="Normal 2 14 2 2 3 2 6" xfId="8633" xr:uid="{00000000-0005-0000-0000-000038500000}"/>
    <cellStyle name="Normal 2 14 2 2 3 2 6 2" xfId="31276" xr:uid="{00000000-0005-0000-0000-000039500000}"/>
    <cellStyle name="Normal 2 14 2 2 3 2 7" xfId="23835" xr:uid="{00000000-0005-0000-0000-00003A500000}"/>
    <cellStyle name="Normal 2 14 2 2 3 3" xfId="1646" xr:uid="{00000000-0005-0000-0000-00003B500000}"/>
    <cellStyle name="Normal 2 14 2 2 3 3 2" xfId="3496" xr:uid="{00000000-0005-0000-0000-00003C500000}"/>
    <cellStyle name="Normal 2 14 2 2 3 3 2 2" xfId="7217" xr:uid="{00000000-0005-0000-0000-00003D500000}"/>
    <cellStyle name="Normal 2 14 2 2 3 3 2 2 2" xfId="22101" xr:uid="{00000000-0005-0000-0000-00003E500000}"/>
    <cellStyle name="Normal 2 14 2 2 3 3 2 2 2 2" xfId="44744" xr:uid="{00000000-0005-0000-0000-00003F500000}"/>
    <cellStyle name="Normal 2 14 2 2 3 3 2 2 3" xfId="14661" xr:uid="{00000000-0005-0000-0000-000040500000}"/>
    <cellStyle name="Normal 2 14 2 2 3 3 2 2 3 2" xfId="37304" xr:uid="{00000000-0005-0000-0000-000041500000}"/>
    <cellStyle name="Normal 2 14 2 2 3 3 2 2 4" xfId="29863" xr:uid="{00000000-0005-0000-0000-000042500000}"/>
    <cellStyle name="Normal 2 14 2 2 3 3 2 3" xfId="18383" xr:uid="{00000000-0005-0000-0000-000043500000}"/>
    <cellStyle name="Normal 2 14 2 2 3 3 2 3 2" xfId="41026" xr:uid="{00000000-0005-0000-0000-000044500000}"/>
    <cellStyle name="Normal 2 14 2 2 3 3 2 4" xfId="10943" xr:uid="{00000000-0005-0000-0000-000045500000}"/>
    <cellStyle name="Normal 2 14 2 2 3 3 2 4 2" xfId="33586" xr:uid="{00000000-0005-0000-0000-000046500000}"/>
    <cellStyle name="Normal 2 14 2 2 3 3 2 5" xfId="26145" xr:uid="{00000000-0005-0000-0000-000047500000}"/>
    <cellStyle name="Normal 2 14 2 2 3 3 3" xfId="5370" xr:uid="{00000000-0005-0000-0000-000048500000}"/>
    <cellStyle name="Normal 2 14 2 2 3 3 3 2" xfId="20254" xr:uid="{00000000-0005-0000-0000-000049500000}"/>
    <cellStyle name="Normal 2 14 2 2 3 3 3 2 2" xfId="42897" xr:uid="{00000000-0005-0000-0000-00004A500000}"/>
    <cellStyle name="Normal 2 14 2 2 3 3 3 3" xfId="12814" xr:uid="{00000000-0005-0000-0000-00004B500000}"/>
    <cellStyle name="Normal 2 14 2 2 3 3 3 3 2" xfId="35457" xr:uid="{00000000-0005-0000-0000-00004C500000}"/>
    <cellStyle name="Normal 2 14 2 2 3 3 3 4" xfId="28016" xr:uid="{00000000-0005-0000-0000-00004D500000}"/>
    <cellStyle name="Normal 2 14 2 2 3 3 4" xfId="16536" xr:uid="{00000000-0005-0000-0000-00004E500000}"/>
    <cellStyle name="Normal 2 14 2 2 3 3 4 2" xfId="39179" xr:uid="{00000000-0005-0000-0000-00004F500000}"/>
    <cellStyle name="Normal 2 14 2 2 3 3 5" xfId="9096" xr:uid="{00000000-0005-0000-0000-000050500000}"/>
    <cellStyle name="Normal 2 14 2 2 3 3 5 2" xfId="31739" xr:uid="{00000000-0005-0000-0000-000051500000}"/>
    <cellStyle name="Normal 2 14 2 2 3 3 6" xfId="24298" xr:uid="{00000000-0005-0000-0000-000052500000}"/>
    <cellStyle name="Normal 2 14 2 2 3 4" xfId="2571" xr:uid="{00000000-0005-0000-0000-000053500000}"/>
    <cellStyle name="Normal 2 14 2 2 3 4 2" xfId="6292" xr:uid="{00000000-0005-0000-0000-000054500000}"/>
    <cellStyle name="Normal 2 14 2 2 3 4 2 2" xfId="21176" xr:uid="{00000000-0005-0000-0000-000055500000}"/>
    <cellStyle name="Normal 2 14 2 2 3 4 2 2 2" xfId="43819" xr:uid="{00000000-0005-0000-0000-000056500000}"/>
    <cellStyle name="Normal 2 14 2 2 3 4 2 3" xfId="13736" xr:uid="{00000000-0005-0000-0000-000057500000}"/>
    <cellStyle name="Normal 2 14 2 2 3 4 2 3 2" xfId="36379" xr:uid="{00000000-0005-0000-0000-000058500000}"/>
    <cellStyle name="Normal 2 14 2 2 3 4 2 4" xfId="28938" xr:uid="{00000000-0005-0000-0000-000059500000}"/>
    <cellStyle name="Normal 2 14 2 2 3 4 3" xfId="17458" xr:uid="{00000000-0005-0000-0000-00005A500000}"/>
    <cellStyle name="Normal 2 14 2 2 3 4 3 2" xfId="40101" xr:uid="{00000000-0005-0000-0000-00005B500000}"/>
    <cellStyle name="Normal 2 14 2 2 3 4 4" xfId="10018" xr:uid="{00000000-0005-0000-0000-00005C500000}"/>
    <cellStyle name="Normal 2 14 2 2 3 4 4 2" xfId="32661" xr:uid="{00000000-0005-0000-0000-00005D500000}"/>
    <cellStyle name="Normal 2 14 2 2 3 4 5" xfId="25220" xr:uid="{00000000-0005-0000-0000-00005E500000}"/>
    <cellStyle name="Normal 2 14 2 2 3 5" xfId="4445" xr:uid="{00000000-0005-0000-0000-00005F500000}"/>
    <cellStyle name="Normal 2 14 2 2 3 5 2" xfId="19329" xr:uid="{00000000-0005-0000-0000-000060500000}"/>
    <cellStyle name="Normal 2 14 2 2 3 5 2 2" xfId="41972" xr:uid="{00000000-0005-0000-0000-000061500000}"/>
    <cellStyle name="Normal 2 14 2 2 3 5 3" xfId="11889" xr:uid="{00000000-0005-0000-0000-000062500000}"/>
    <cellStyle name="Normal 2 14 2 2 3 5 3 2" xfId="34532" xr:uid="{00000000-0005-0000-0000-000063500000}"/>
    <cellStyle name="Normal 2 14 2 2 3 5 4" xfId="27091" xr:uid="{00000000-0005-0000-0000-000064500000}"/>
    <cellStyle name="Normal 2 14 2 2 3 6" xfId="15611" xr:uid="{00000000-0005-0000-0000-000065500000}"/>
    <cellStyle name="Normal 2 14 2 2 3 6 2" xfId="38254" xr:uid="{00000000-0005-0000-0000-000066500000}"/>
    <cellStyle name="Normal 2 14 2 2 3 7" xfId="8171" xr:uid="{00000000-0005-0000-0000-000067500000}"/>
    <cellStyle name="Normal 2 14 2 2 3 7 2" xfId="30814" xr:uid="{00000000-0005-0000-0000-000068500000}"/>
    <cellStyle name="Normal 2 14 2 2 3 8" xfId="23373" xr:uid="{00000000-0005-0000-0000-000069500000}"/>
    <cellStyle name="Normal 2 14 2 2 4" xfId="969" xr:uid="{00000000-0005-0000-0000-00006A500000}"/>
    <cellStyle name="Normal 2 14 2 2 4 2" xfId="1897" xr:uid="{00000000-0005-0000-0000-00006B500000}"/>
    <cellStyle name="Normal 2 14 2 2 4 2 2" xfId="3747" xr:uid="{00000000-0005-0000-0000-00006C500000}"/>
    <cellStyle name="Normal 2 14 2 2 4 2 2 2" xfId="7468" xr:uid="{00000000-0005-0000-0000-00006D500000}"/>
    <cellStyle name="Normal 2 14 2 2 4 2 2 2 2" xfId="22352" xr:uid="{00000000-0005-0000-0000-00006E500000}"/>
    <cellStyle name="Normal 2 14 2 2 4 2 2 2 2 2" xfId="44995" xr:uid="{00000000-0005-0000-0000-00006F500000}"/>
    <cellStyle name="Normal 2 14 2 2 4 2 2 2 3" xfId="14912" xr:uid="{00000000-0005-0000-0000-000070500000}"/>
    <cellStyle name="Normal 2 14 2 2 4 2 2 2 3 2" xfId="37555" xr:uid="{00000000-0005-0000-0000-000071500000}"/>
    <cellStyle name="Normal 2 14 2 2 4 2 2 2 4" xfId="30114" xr:uid="{00000000-0005-0000-0000-000072500000}"/>
    <cellStyle name="Normal 2 14 2 2 4 2 2 3" xfId="18634" xr:uid="{00000000-0005-0000-0000-000073500000}"/>
    <cellStyle name="Normal 2 14 2 2 4 2 2 3 2" xfId="41277" xr:uid="{00000000-0005-0000-0000-000074500000}"/>
    <cellStyle name="Normal 2 14 2 2 4 2 2 4" xfId="11194" xr:uid="{00000000-0005-0000-0000-000075500000}"/>
    <cellStyle name="Normal 2 14 2 2 4 2 2 4 2" xfId="33837" xr:uid="{00000000-0005-0000-0000-000076500000}"/>
    <cellStyle name="Normal 2 14 2 2 4 2 2 5" xfId="26396" xr:uid="{00000000-0005-0000-0000-000077500000}"/>
    <cellStyle name="Normal 2 14 2 2 4 2 3" xfId="5621" xr:uid="{00000000-0005-0000-0000-000078500000}"/>
    <cellStyle name="Normal 2 14 2 2 4 2 3 2" xfId="20505" xr:uid="{00000000-0005-0000-0000-000079500000}"/>
    <cellStyle name="Normal 2 14 2 2 4 2 3 2 2" xfId="43148" xr:uid="{00000000-0005-0000-0000-00007A500000}"/>
    <cellStyle name="Normal 2 14 2 2 4 2 3 3" xfId="13065" xr:uid="{00000000-0005-0000-0000-00007B500000}"/>
    <cellStyle name="Normal 2 14 2 2 4 2 3 3 2" xfId="35708" xr:uid="{00000000-0005-0000-0000-00007C500000}"/>
    <cellStyle name="Normal 2 14 2 2 4 2 3 4" xfId="28267" xr:uid="{00000000-0005-0000-0000-00007D500000}"/>
    <cellStyle name="Normal 2 14 2 2 4 2 4" xfId="16787" xr:uid="{00000000-0005-0000-0000-00007E500000}"/>
    <cellStyle name="Normal 2 14 2 2 4 2 4 2" xfId="39430" xr:uid="{00000000-0005-0000-0000-00007F500000}"/>
    <cellStyle name="Normal 2 14 2 2 4 2 5" xfId="9347" xr:uid="{00000000-0005-0000-0000-000080500000}"/>
    <cellStyle name="Normal 2 14 2 2 4 2 5 2" xfId="31990" xr:uid="{00000000-0005-0000-0000-000081500000}"/>
    <cellStyle name="Normal 2 14 2 2 4 2 6" xfId="24549" xr:uid="{00000000-0005-0000-0000-000082500000}"/>
    <cellStyle name="Normal 2 14 2 2 4 3" xfId="2822" xr:uid="{00000000-0005-0000-0000-000083500000}"/>
    <cellStyle name="Normal 2 14 2 2 4 3 2" xfId="6543" xr:uid="{00000000-0005-0000-0000-000084500000}"/>
    <cellStyle name="Normal 2 14 2 2 4 3 2 2" xfId="21427" xr:uid="{00000000-0005-0000-0000-000085500000}"/>
    <cellStyle name="Normal 2 14 2 2 4 3 2 2 2" xfId="44070" xr:uid="{00000000-0005-0000-0000-000086500000}"/>
    <cellStyle name="Normal 2 14 2 2 4 3 2 3" xfId="13987" xr:uid="{00000000-0005-0000-0000-000087500000}"/>
    <cellStyle name="Normal 2 14 2 2 4 3 2 3 2" xfId="36630" xr:uid="{00000000-0005-0000-0000-000088500000}"/>
    <cellStyle name="Normal 2 14 2 2 4 3 2 4" xfId="29189" xr:uid="{00000000-0005-0000-0000-000089500000}"/>
    <cellStyle name="Normal 2 14 2 2 4 3 3" xfId="17709" xr:uid="{00000000-0005-0000-0000-00008A500000}"/>
    <cellStyle name="Normal 2 14 2 2 4 3 3 2" xfId="40352" xr:uid="{00000000-0005-0000-0000-00008B500000}"/>
    <cellStyle name="Normal 2 14 2 2 4 3 4" xfId="10269" xr:uid="{00000000-0005-0000-0000-00008C500000}"/>
    <cellStyle name="Normal 2 14 2 2 4 3 4 2" xfId="32912" xr:uid="{00000000-0005-0000-0000-00008D500000}"/>
    <cellStyle name="Normal 2 14 2 2 4 3 5" xfId="25471" xr:uid="{00000000-0005-0000-0000-00008E500000}"/>
    <cellStyle name="Normal 2 14 2 2 4 4" xfId="4696" xr:uid="{00000000-0005-0000-0000-00008F500000}"/>
    <cellStyle name="Normal 2 14 2 2 4 4 2" xfId="19580" xr:uid="{00000000-0005-0000-0000-000090500000}"/>
    <cellStyle name="Normal 2 14 2 2 4 4 2 2" xfId="42223" xr:uid="{00000000-0005-0000-0000-000091500000}"/>
    <cellStyle name="Normal 2 14 2 2 4 4 3" xfId="12140" xr:uid="{00000000-0005-0000-0000-000092500000}"/>
    <cellStyle name="Normal 2 14 2 2 4 4 3 2" xfId="34783" xr:uid="{00000000-0005-0000-0000-000093500000}"/>
    <cellStyle name="Normal 2 14 2 2 4 4 4" xfId="27342" xr:uid="{00000000-0005-0000-0000-000094500000}"/>
    <cellStyle name="Normal 2 14 2 2 4 5" xfId="15862" xr:uid="{00000000-0005-0000-0000-000095500000}"/>
    <cellStyle name="Normal 2 14 2 2 4 5 2" xfId="38505" xr:uid="{00000000-0005-0000-0000-000096500000}"/>
    <cellStyle name="Normal 2 14 2 2 4 6" xfId="8422" xr:uid="{00000000-0005-0000-0000-000097500000}"/>
    <cellStyle name="Normal 2 14 2 2 4 6 2" xfId="31065" xr:uid="{00000000-0005-0000-0000-000098500000}"/>
    <cellStyle name="Normal 2 14 2 2 4 7" xfId="23624" xr:uid="{00000000-0005-0000-0000-000099500000}"/>
    <cellStyle name="Normal 2 14 2 2 5" xfId="1435" xr:uid="{00000000-0005-0000-0000-00009A500000}"/>
    <cellStyle name="Normal 2 14 2 2 5 2" xfId="3285" xr:uid="{00000000-0005-0000-0000-00009B500000}"/>
    <cellStyle name="Normal 2 14 2 2 5 2 2" xfId="7006" xr:uid="{00000000-0005-0000-0000-00009C500000}"/>
    <cellStyle name="Normal 2 14 2 2 5 2 2 2" xfId="21890" xr:uid="{00000000-0005-0000-0000-00009D500000}"/>
    <cellStyle name="Normal 2 14 2 2 5 2 2 2 2" xfId="44533" xr:uid="{00000000-0005-0000-0000-00009E500000}"/>
    <cellStyle name="Normal 2 14 2 2 5 2 2 3" xfId="14450" xr:uid="{00000000-0005-0000-0000-00009F500000}"/>
    <cellStyle name="Normal 2 14 2 2 5 2 2 3 2" xfId="37093" xr:uid="{00000000-0005-0000-0000-0000A0500000}"/>
    <cellStyle name="Normal 2 14 2 2 5 2 2 4" xfId="29652" xr:uid="{00000000-0005-0000-0000-0000A1500000}"/>
    <cellStyle name="Normal 2 14 2 2 5 2 3" xfId="18172" xr:uid="{00000000-0005-0000-0000-0000A2500000}"/>
    <cellStyle name="Normal 2 14 2 2 5 2 3 2" xfId="40815" xr:uid="{00000000-0005-0000-0000-0000A3500000}"/>
    <cellStyle name="Normal 2 14 2 2 5 2 4" xfId="10732" xr:uid="{00000000-0005-0000-0000-0000A4500000}"/>
    <cellStyle name="Normal 2 14 2 2 5 2 4 2" xfId="33375" xr:uid="{00000000-0005-0000-0000-0000A5500000}"/>
    <cellStyle name="Normal 2 14 2 2 5 2 5" xfId="25934" xr:uid="{00000000-0005-0000-0000-0000A6500000}"/>
    <cellStyle name="Normal 2 14 2 2 5 3" xfId="5159" xr:uid="{00000000-0005-0000-0000-0000A7500000}"/>
    <cellStyle name="Normal 2 14 2 2 5 3 2" xfId="20043" xr:uid="{00000000-0005-0000-0000-0000A8500000}"/>
    <cellStyle name="Normal 2 14 2 2 5 3 2 2" xfId="42686" xr:uid="{00000000-0005-0000-0000-0000A9500000}"/>
    <cellStyle name="Normal 2 14 2 2 5 3 3" xfId="12603" xr:uid="{00000000-0005-0000-0000-0000AA500000}"/>
    <cellStyle name="Normal 2 14 2 2 5 3 3 2" xfId="35246" xr:uid="{00000000-0005-0000-0000-0000AB500000}"/>
    <cellStyle name="Normal 2 14 2 2 5 3 4" xfId="27805" xr:uid="{00000000-0005-0000-0000-0000AC500000}"/>
    <cellStyle name="Normal 2 14 2 2 5 4" xfId="16325" xr:uid="{00000000-0005-0000-0000-0000AD500000}"/>
    <cellStyle name="Normal 2 14 2 2 5 4 2" xfId="38968" xr:uid="{00000000-0005-0000-0000-0000AE500000}"/>
    <cellStyle name="Normal 2 14 2 2 5 5" xfId="8885" xr:uid="{00000000-0005-0000-0000-0000AF500000}"/>
    <cellStyle name="Normal 2 14 2 2 5 5 2" xfId="31528" xr:uid="{00000000-0005-0000-0000-0000B0500000}"/>
    <cellStyle name="Normal 2 14 2 2 5 6" xfId="24087" xr:uid="{00000000-0005-0000-0000-0000B1500000}"/>
    <cellStyle name="Normal 2 14 2 2 6" xfId="2360" xr:uid="{00000000-0005-0000-0000-0000B2500000}"/>
    <cellStyle name="Normal 2 14 2 2 6 2" xfId="6081" xr:uid="{00000000-0005-0000-0000-0000B3500000}"/>
    <cellStyle name="Normal 2 14 2 2 6 2 2" xfId="20965" xr:uid="{00000000-0005-0000-0000-0000B4500000}"/>
    <cellStyle name="Normal 2 14 2 2 6 2 2 2" xfId="43608" xr:uid="{00000000-0005-0000-0000-0000B5500000}"/>
    <cellStyle name="Normal 2 14 2 2 6 2 3" xfId="13525" xr:uid="{00000000-0005-0000-0000-0000B6500000}"/>
    <cellStyle name="Normal 2 14 2 2 6 2 3 2" xfId="36168" xr:uid="{00000000-0005-0000-0000-0000B7500000}"/>
    <cellStyle name="Normal 2 14 2 2 6 2 4" xfId="28727" xr:uid="{00000000-0005-0000-0000-0000B8500000}"/>
    <cellStyle name="Normal 2 14 2 2 6 3" xfId="17247" xr:uid="{00000000-0005-0000-0000-0000B9500000}"/>
    <cellStyle name="Normal 2 14 2 2 6 3 2" xfId="39890" xr:uid="{00000000-0005-0000-0000-0000BA500000}"/>
    <cellStyle name="Normal 2 14 2 2 6 4" xfId="9807" xr:uid="{00000000-0005-0000-0000-0000BB500000}"/>
    <cellStyle name="Normal 2 14 2 2 6 4 2" xfId="32450" xr:uid="{00000000-0005-0000-0000-0000BC500000}"/>
    <cellStyle name="Normal 2 14 2 2 6 5" xfId="25009" xr:uid="{00000000-0005-0000-0000-0000BD500000}"/>
    <cellStyle name="Normal 2 14 2 2 7" xfId="4234" xr:uid="{00000000-0005-0000-0000-0000BE500000}"/>
    <cellStyle name="Normal 2 14 2 2 7 2" xfId="19118" xr:uid="{00000000-0005-0000-0000-0000BF500000}"/>
    <cellStyle name="Normal 2 14 2 2 7 2 2" xfId="41761" xr:uid="{00000000-0005-0000-0000-0000C0500000}"/>
    <cellStyle name="Normal 2 14 2 2 7 3" xfId="11678" xr:uid="{00000000-0005-0000-0000-0000C1500000}"/>
    <cellStyle name="Normal 2 14 2 2 7 3 2" xfId="34321" xr:uid="{00000000-0005-0000-0000-0000C2500000}"/>
    <cellStyle name="Normal 2 14 2 2 7 4" xfId="26880" xr:uid="{00000000-0005-0000-0000-0000C3500000}"/>
    <cellStyle name="Normal 2 14 2 2 8" xfId="15400" xr:uid="{00000000-0005-0000-0000-0000C4500000}"/>
    <cellStyle name="Normal 2 14 2 2 8 2" xfId="38043" xr:uid="{00000000-0005-0000-0000-0000C5500000}"/>
    <cellStyle name="Normal 2 14 2 2 9" xfId="7960" xr:uid="{00000000-0005-0000-0000-0000C6500000}"/>
    <cellStyle name="Normal 2 14 2 2 9 2" xfId="30603" xr:uid="{00000000-0005-0000-0000-0000C7500000}"/>
    <cellStyle name="Normal 2 14 2 3" xfId="556" xr:uid="{00000000-0005-0000-0000-0000C8500000}"/>
    <cellStyle name="Normal 2 14 2 3 2" xfId="768" xr:uid="{00000000-0005-0000-0000-0000C9500000}"/>
    <cellStyle name="Normal 2 14 2 3 2 2" xfId="1233" xr:uid="{00000000-0005-0000-0000-0000CA500000}"/>
    <cellStyle name="Normal 2 14 2 3 2 2 2" xfId="2161" xr:uid="{00000000-0005-0000-0000-0000CB500000}"/>
    <cellStyle name="Normal 2 14 2 3 2 2 2 2" xfId="4011" xr:uid="{00000000-0005-0000-0000-0000CC500000}"/>
    <cellStyle name="Normal 2 14 2 3 2 2 2 2 2" xfId="7732" xr:uid="{00000000-0005-0000-0000-0000CD500000}"/>
    <cellStyle name="Normal 2 14 2 3 2 2 2 2 2 2" xfId="22616" xr:uid="{00000000-0005-0000-0000-0000CE500000}"/>
    <cellStyle name="Normal 2 14 2 3 2 2 2 2 2 2 2" xfId="45259" xr:uid="{00000000-0005-0000-0000-0000CF500000}"/>
    <cellStyle name="Normal 2 14 2 3 2 2 2 2 2 3" xfId="15176" xr:uid="{00000000-0005-0000-0000-0000D0500000}"/>
    <cellStyle name="Normal 2 14 2 3 2 2 2 2 2 3 2" xfId="37819" xr:uid="{00000000-0005-0000-0000-0000D1500000}"/>
    <cellStyle name="Normal 2 14 2 3 2 2 2 2 2 4" xfId="30378" xr:uid="{00000000-0005-0000-0000-0000D2500000}"/>
    <cellStyle name="Normal 2 14 2 3 2 2 2 2 3" xfId="18898" xr:uid="{00000000-0005-0000-0000-0000D3500000}"/>
    <cellStyle name="Normal 2 14 2 3 2 2 2 2 3 2" xfId="41541" xr:uid="{00000000-0005-0000-0000-0000D4500000}"/>
    <cellStyle name="Normal 2 14 2 3 2 2 2 2 4" xfId="11458" xr:uid="{00000000-0005-0000-0000-0000D5500000}"/>
    <cellStyle name="Normal 2 14 2 3 2 2 2 2 4 2" xfId="34101" xr:uid="{00000000-0005-0000-0000-0000D6500000}"/>
    <cellStyle name="Normal 2 14 2 3 2 2 2 2 5" xfId="26660" xr:uid="{00000000-0005-0000-0000-0000D7500000}"/>
    <cellStyle name="Normal 2 14 2 3 2 2 2 3" xfId="5885" xr:uid="{00000000-0005-0000-0000-0000D8500000}"/>
    <cellStyle name="Normal 2 14 2 3 2 2 2 3 2" xfId="20769" xr:uid="{00000000-0005-0000-0000-0000D9500000}"/>
    <cellStyle name="Normal 2 14 2 3 2 2 2 3 2 2" xfId="43412" xr:uid="{00000000-0005-0000-0000-0000DA500000}"/>
    <cellStyle name="Normal 2 14 2 3 2 2 2 3 3" xfId="13329" xr:uid="{00000000-0005-0000-0000-0000DB500000}"/>
    <cellStyle name="Normal 2 14 2 3 2 2 2 3 3 2" xfId="35972" xr:uid="{00000000-0005-0000-0000-0000DC500000}"/>
    <cellStyle name="Normal 2 14 2 3 2 2 2 3 4" xfId="28531" xr:uid="{00000000-0005-0000-0000-0000DD500000}"/>
    <cellStyle name="Normal 2 14 2 3 2 2 2 4" xfId="17051" xr:uid="{00000000-0005-0000-0000-0000DE500000}"/>
    <cellStyle name="Normal 2 14 2 3 2 2 2 4 2" xfId="39694" xr:uid="{00000000-0005-0000-0000-0000DF500000}"/>
    <cellStyle name="Normal 2 14 2 3 2 2 2 5" xfId="9611" xr:uid="{00000000-0005-0000-0000-0000E0500000}"/>
    <cellStyle name="Normal 2 14 2 3 2 2 2 5 2" xfId="32254" xr:uid="{00000000-0005-0000-0000-0000E1500000}"/>
    <cellStyle name="Normal 2 14 2 3 2 2 2 6" xfId="24813" xr:uid="{00000000-0005-0000-0000-0000E2500000}"/>
    <cellStyle name="Normal 2 14 2 3 2 2 3" xfId="3086" xr:uid="{00000000-0005-0000-0000-0000E3500000}"/>
    <cellStyle name="Normal 2 14 2 3 2 2 3 2" xfId="6807" xr:uid="{00000000-0005-0000-0000-0000E4500000}"/>
    <cellStyle name="Normal 2 14 2 3 2 2 3 2 2" xfId="21691" xr:uid="{00000000-0005-0000-0000-0000E5500000}"/>
    <cellStyle name="Normal 2 14 2 3 2 2 3 2 2 2" xfId="44334" xr:uid="{00000000-0005-0000-0000-0000E6500000}"/>
    <cellStyle name="Normal 2 14 2 3 2 2 3 2 3" xfId="14251" xr:uid="{00000000-0005-0000-0000-0000E7500000}"/>
    <cellStyle name="Normal 2 14 2 3 2 2 3 2 3 2" xfId="36894" xr:uid="{00000000-0005-0000-0000-0000E8500000}"/>
    <cellStyle name="Normal 2 14 2 3 2 2 3 2 4" xfId="29453" xr:uid="{00000000-0005-0000-0000-0000E9500000}"/>
    <cellStyle name="Normal 2 14 2 3 2 2 3 3" xfId="17973" xr:uid="{00000000-0005-0000-0000-0000EA500000}"/>
    <cellStyle name="Normal 2 14 2 3 2 2 3 3 2" xfId="40616" xr:uid="{00000000-0005-0000-0000-0000EB500000}"/>
    <cellStyle name="Normal 2 14 2 3 2 2 3 4" xfId="10533" xr:uid="{00000000-0005-0000-0000-0000EC500000}"/>
    <cellStyle name="Normal 2 14 2 3 2 2 3 4 2" xfId="33176" xr:uid="{00000000-0005-0000-0000-0000ED500000}"/>
    <cellStyle name="Normal 2 14 2 3 2 2 3 5" xfId="25735" xr:uid="{00000000-0005-0000-0000-0000EE500000}"/>
    <cellStyle name="Normal 2 14 2 3 2 2 4" xfId="4960" xr:uid="{00000000-0005-0000-0000-0000EF500000}"/>
    <cellStyle name="Normal 2 14 2 3 2 2 4 2" xfId="19844" xr:uid="{00000000-0005-0000-0000-0000F0500000}"/>
    <cellStyle name="Normal 2 14 2 3 2 2 4 2 2" xfId="42487" xr:uid="{00000000-0005-0000-0000-0000F1500000}"/>
    <cellStyle name="Normal 2 14 2 3 2 2 4 3" xfId="12404" xr:uid="{00000000-0005-0000-0000-0000F2500000}"/>
    <cellStyle name="Normal 2 14 2 3 2 2 4 3 2" xfId="35047" xr:uid="{00000000-0005-0000-0000-0000F3500000}"/>
    <cellStyle name="Normal 2 14 2 3 2 2 4 4" xfId="27606" xr:uid="{00000000-0005-0000-0000-0000F4500000}"/>
    <cellStyle name="Normal 2 14 2 3 2 2 5" xfId="16126" xr:uid="{00000000-0005-0000-0000-0000F5500000}"/>
    <cellStyle name="Normal 2 14 2 3 2 2 5 2" xfId="38769" xr:uid="{00000000-0005-0000-0000-0000F6500000}"/>
    <cellStyle name="Normal 2 14 2 3 2 2 6" xfId="8686" xr:uid="{00000000-0005-0000-0000-0000F7500000}"/>
    <cellStyle name="Normal 2 14 2 3 2 2 6 2" xfId="31329" xr:uid="{00000000-0005-0000-0000-0000F8500000}"/>
    <cellStyle name="Normal 2 14 2 3 2 2 7" xfId="23888" xr:uid="{00000000-0005-0000-0000-0000F9500000}"/>
    <cellStyle name="Normal 2 14 2 3 2 3" xfId="1699" xr:uid="{00000000-0005-0000-0000-0000FA500000}"/>
    <cellStyle name="Normal 2 14 2 3 2 3 2" xfId="3549" xr:uid="{00000000-0005-0000-0000-0000FB500000}"/>
    <cellStyle name="Normal 2 14 2 3 2 3 2 2" xfId="7270" xr:uid="{00000000-0005-0000-0000-0000FC500000}"/>
    <cellStyle name="Normal 2 14 2 3 2 3 2 2 2" xfId="22154" xr:uid="{00000000-0005-0000-0000-0000FD500000}"/>
    <cellStyle name="Normal 2 14 2 3 2 3 2 2 2 2" xfId="44797" xr:uid="{00000000-0005-0000-0000-0000FE500000}"/>
    <cellStyle name="Normal 2 14 2 3 2 3 2 2 3" xfId="14714" xr:uid="{00000000-0005-0000-0000-0000FF500000}"/>
    <cellStyle name="Normal 2 14 2 3 2 3 2 2 3 2" xfId="37357" xr:uid="{00000000-0005-0000-0000-000000510000}"/>
    <cellStyle name="Normal 2 14 2 3 2 3 2 2 4" xfId="29916" xr:uid="{00000000-0005-0000-0000-000001510000}"/>
    <cellStyle name="Normal 2 14 2 3 2 3 2 3" xfId="18436" xr:uid="{00000000-0005-0000-0000-000002510000}"/>
    <cellStyle name="Normal 2 14 2 3 2 3 2 3 2" xfId="41079" xr:uid="{00000000-0005-0000-0000-000003510000}"/>
    <cellStyle name="Normal 2 14 2 3 2 3 2 4" xfId="10996" xr:uid="{00000000-0005-0000-0000-000004510000}"/>
    <cellStyle name="Normal 2 14 2 3 2 3 2 4 2" xfId="33639" xr:uid="{00000000-0005-0000-0000-000005510000}"/>
    <cellStyle name="Normal 2 14 2 3 2 3 2 5" xfId="26198" xr:uid="{00000000-0005-0000-0000-000006510000}"/>
    <cellStyle name="Normal 2 14 2 3 2 3 3" xfId="5423" xr:uid="{00000000-0005-0000-0000-000007510000}"/>
    <cellStyle name="Normal 2 14 2 3 2 3 3 2" xfId="20307" xr:uid="{00000000-0005-0000-0000-000008510000}"/>
    <cellStyle name="Normal 2 14 2 3 2 3 3 2 2" xfId="42950" xr:uid="{00000000-0005-0000-0000-000009510000}"/>
    <cellStyle name="Normal 2 14 2 3 2 3 3 3" xfId="12867" xr:uid="{00000000-0005-0000-0000-00000A510000}"/>
    <cellStyle name="Normal 2 14 2 3 2 3 3 3 2" xfId="35510" xr:uid="{00000000-0005-0000-0000-00000B510000}"/>
    <cellStyle name="Normal 2 14 2 3 2 3 3 4" xfId="28069" xr:uid="{00000000-0005-0000-0000-00000C510000}"/>
    <cellStyle name="Normal 2 14 2 3 2 3 4" xfId="16589" xr:uid="{00000000-0005-0000-0000-00000D510000}"/>
    <cellStyle name="Normal 2 14 2 3 2 3 4 2" xfId="39232" xr:uid="{00000000-0005-0000-0000-00000E510000}"/>
    <cellStyle name="Normal 2 14 2 3 2 3 5" xfId="9149" xr:uid="{00000000-0005-0000-0000-00000F510000}"/>
    <cellStyle name="Normal 2 14 2 3 2 3 5 2" xfId="31792" xr:uid="{00000000-0005-0000-0000-000010510000}"/>
    <cellStyle name="Normal 2 14 2 3 2 3 6" xfId="24351" xr:uid="{00000000-0005-0000-0000-000011510000}"/>
    <cellStyle name="Normal 2 14 2 3 2 4" xfId="2624" xr:uid="{00000000-0005-0000-0000-000012510000}"/>
    <cellStyle name="Normal 2 14 2 3 2 4 2" xfId="6345" xr:uid="{00000000-0005-0000-0000-000013510000}"/>
    <cellStyle name="Normal 2 14 2 3 2 4 2 2" xfId="21229" xr:uid="{00000000-0005-0000-0000-000014510000}"/>
    <cellStyle name="Normal 2 14 2 3 2 4 2 2 2" xfId="43872" xr:uid="{00000000-0005-0000-0000-000015510000}"/>
    <cellStyle name="Normal 2 14 2 3 2 4 2 3" xfId="13789" xr:uid="{00000000-0005-0000-0000-000016510000}"/>
    <cellStyle name="Normal 2 14 2 3 2 4 2 3 2" xfId="36432" xr:uid="{00000000-0005-0000-0000-000017510000}"/>
    <cellStyle name="Normal 2 14 2 3 2 4 2 4" xfId="28991" xr:uid="{00000000-0005-0000-0000-000018510000}"/>
    <cellStyle name="Normal 2 14 2 3 2 4 3" xfId="17511" xr:uid="{00000000-0005-0000-0000-000019510000}"/>
    <cellStyle name="Normal 2 14 2 3 2 4 3 2" xfId="40154" xr:uid="{00000000-0005-0000-0000-00001A510000}"/>
    <cellStyle name="Normal 2 14 2 3 2 4 4" xfId="10071" xr:uid="{00000000-0005-0000-0000-00001B510000}"/>
    <cellStyle name="Normal 2 14 2 3 2 4 4 2" xfId="32714" xr:uid="{00000000-0005-0000-0000-00001C510000}"/>
    <cellStyle name="Normal 2 14 2 3 2 4 5" xfId="25273" xr:uid="{00000000-0005-0000-0000-00001D510000}"/>
    <cellStyle name="Normal 2 14 2 3 2 5" xfId="4498" xr:uid="{00000000-0005-0000-0000-00001E510000}"/>
    <cellStyle name="Normal 2 14 2 3 2 5 2" xfId="19382" xr:uid="{00000000-0005-0000-0000-00001F510000}"/>
    <cellStyle name="Normal 2 14 2 3 2 5 2 2" xfId="42025" xr:uid="{00000000-0005-0000-0000-000020510000}"/>
    <cellStyle name="Normal 2 14 2 3 2 5 3" xfId="11942" xr:uid="{00000000-0005-0000-0000-000021510000}"/>
    <cellStyle name="Normal 2 14 2 3 2 5 3 2" xfId="34585" xr:uid="{00000000-0005-0000-0000-000022510000}"/>
    <cellStyle name="Normal 2 14 2 3 2 5 4" xfId="27144" xr:uid="{00000000-0005-0000-0000-000023510000}"/>
    <cellStyle name="Normal 2 14 2 3 2 6" xfId="15664" xr:uid="{00000000-0005-0000-0000-000024510000}"/>
    <cellStyle name="Normal 2 14 2 3 2 6 2" xfId="38307" xr:uid="{00000000-0005-0000-0000-000025510000}"/>
    <cellStyle name="Normal 2 14 2 3 2 7" xfId="8224" xr:uid="{00000000-0005-0000-0000-000026510000}"/>
    <cellStyle name="Normal 2 14 2 3 2 7 2" xfId="30867" xr:uid="{00000000-0005-0000-0000-000027510000}"/>
    <cellStyle name="Normal 2 14 2 3 2 8" xfId="23426" xr:uid="{00000000-0005-0000-0000-000028510000}"/>
    <cellStyle name="Normal 2 14 2 3 3" xfId="1022" xr:uid="{00000000-0005-0000-0000-000029510000}"/>
    <cellStyle name="Normal 2 14 2 3 3 2" xfId="1950" xr:uid="{00000000-0005-0000-0000-00002A510000}"/>
    <cellStyle name="Normal 2 14 2 3 3 2 2" xfId="3800" xr:uid="{00000000-0005-0000-0000-00002B510000}"/>
    <cellStyle name="Normal 2 14 2 3 3 2 2 2" xfId="7521" xr:uid="{00000000-0005-0000-0000-00002C510000}"/>
    <cellStyle name="Normal 2 14 2 3 3 2 2 2 2" xfId="22405" xr:uid="{00000000-0005-0000-0000-00002D510000}"/>
    <cellStyle name="Normal 2 14 2 3 3 2 2 2 2 2" xfId="45048" xr:uid="{00000000-0005-0000-0000-00002E510000}"/>
    <cellStyle name="Normal 2 14 2 3 3 2 2 2 3" xfId="14965" xr:uid="{00000000-0005-0000-0000-00002F510000}"/>
    <cellStyle name="Normal 2 14 2 3 3 2 2 2 3 2" xfId="37608" xr:uid="{00000000-0005-0000-0000-000030510000}"/>
    <cellStyle name="Normal 2 14 2 3 3 2 2 2 4" xfId="30167" xr:uid="{00000000-0005-0000-0000-000031510000}"/>
    <cellStyle name="Normal 2 14 2 3 3 2 2 3" xfId="18687" xr:uid="{00000000-0005-0000-0000-000032510000}"/>
    <cellStyle name="Normal 2 14 2 3 3 2 2 3 2" xfId="41330" xr:uid="{00000000-0005-0000-0000-000033510000}"/>
    <cellStyle name="Normal 2 14 2 3 3 2 2 4" xfId="11247" xr:uid="{00000000-0005-0000-0000-000034510000}"/>
    <cellStyle name="Normal 2 14 2 3 3 2 2 4 2" xfId="33890" xr:uid="{00000000-0005-0000-0000-000035510000}"/>
    <cellStyle name="Normal 2 14 2 3 3 2 2 5" xfId="26449" xr:uid="{00000000-0005-0000-0000-000036510000}"/>
    <cellStyle name="Normal 2 14 2 3 3 2 3" xfId="5674" xr:uid="{00000000-0005-0000-0000-000037510000}"/>
    <cellStyle name="Normal 2 14 2 3 3 2 3 2" xfId="20558" xr:uid="{00000000-0005-0000-0000-000038510000}"/>
    <cellStyle name="Normal 2 14 2 3 3 2 3 2 2" xfId="43201" xr:uid="{00000000-0005-0000-0000-000039510000}"/>
    <cellStyle name="Normal 2 14 2 3 3 2 3 3" xfId="13118" xr:uid="{00000000-0005-0000-0000-00003A510000}"/>
    <cellStyle name="Normal 2 14 2 3 3 2 3 3 2" xfId="35761" xr:uid="{00000000-0005-0000-0000-00003B510000}"/>
    <cellStyle name="Normal 2 14 2 3 3 2 3 4" xfId="28320" xr:uid="{00000000-0005-0000-0000-00003C510000}"/>
    <cellStyle name="Normal 2 14 2 3 3 2 4" xfId="16840" xr:uid="{00000000-0005-0000-0000-00003D510000}"/>
    <cellStyle name="Normal 2 14 2 3 3 2 4 2" xfId="39483" xr:uid="{00000000-0005-0000-0000-00003E510000}"/>
    <cellStyle name="Normal 2 14 2 3 3 2 5" xfId="9400" xr:uid="{00000000-0005-0000-0000-00003F510000}"/>
    <cellStyle name="Normal 2 14 2 3 3 2 5 2" xfId="32043" xr:uid="{00000000-0005-0000-0000-000040510000}"/>
    <cellStyle name="Normal 2 14 2 3 3 2 6" xfId="24602" xr:uid="{00000000-0005-0000-0000-000041510000}"/>
    <cellStyle name="Normal 2 14 2 3 3 3" xfId="2875" xr:uid="{00000000-0005-0000-0000-000042510000}"/>
    <cellStyle name="Normal 2 14 2 3 3 3 2" xfId="6596" xr:uid="{00000000-0005-0000-0000-000043510000}"/>
    <cellStyle name="Normal 2 14 2 3 3 3 2 2" xfId="21480" xr:uid="{00000000-0005-0000-0000-000044510000}"/>
    <cellStyle name="Normal 2 14 2 3 3 3 2 2 2" xfId="44123" xr:uid="{00000000-0005-0000-0000-000045510000}"/>
    <cellStyle name="Normal 2 14 2 3 3 3 2 3" xfId="14040" xr:uid="{00000000-0005-0000-0000-000046510000}"/>
    <cellStyle name="Normal 2 14 2 3 3 3 2 3 2" xfId="36683" xr:uid="{00000000-0005-0000-0000-000047510000}"/>
    <cellStyle name="Normal 2 14 2 3 3 3 2 4" xfId="29242" xr:uid="{00000000-0005-0000-0000-000048510000}"/>
    <cellStyle name="Normal 2 14 2 3 3 3 3" xfId="17762" xr:uid="{00000000-0005-0000-0000-000049510000}"/>
    <cellStyle name="Normal 2 14 2 3 3 3 3 2" xfId="40405" xr:uid="{00000000-0005-0000-0000-00004A510000}"/>
    <cellStyle name="Normal 2 14 2 3 3 3 4" xfId="10322" xr:uid="{00000000-0005-0000-0000-00004B510000}"/>
    <cellStyle name="Normal 2 14 2 3 3 3 4 2" xfId="32965" xr:uid="{00000000-0005-0000-0000-00004C510000}"/>
    <cellStyle name="Normal 2 14 2 3 3 3 5" xfId="25524" xr:uid="{00000000-0005-0000-0000-00004D510000}"/>
    <cellStyle name="Normal 2 14 2 3 3 4" xfId="4749" xr:uid="{00000000-0005-0000-0000-00004E510000}"/>
    <cellStyle name="Normal 2 14 2 3 3 4 2" xfId="19633" xr:uid="{00000000-0005-0000-0000-00004F510000}"/>
    <cellStyle name="Normal 2 14 2 3 3 4 2 2" xfId="42276" xr:uid="{00000000-0005-0000-0000-000050510000}"/>
    <cellStyle name="Normal 2 14 2 3 3 4 3" xfId="12193" xr:uid="{00000000-0005-0000-0000-000051510000}"/>
    <cellStyle name="Normal 2 14 2 3 3 4 3 2" xfId="34836" xr:uid="{00000000-0005-0000-0000-000052510000}"/>
    <cellStyle name="Normal 2 14 2 3 3 4 4" xfId="27395" xr:uid="{00000000-0005-0000-0000-000053510000}"/>
    <cellStyle name="Normal 2 14 2 3 3 5" xfId="15915" xr:uid="{00000000-0005-0000-0000-000054510000}"/>
    <cellStyle name="Normal 2 14 2 3 3 5 2" xfId="38558" xr:uid="{00000000-0005-0000-0000-000055510000}"/>
    <cellStyle name="Normal 2 14 2 3 3 6" xfId="8475" xr:uid="{00000000-0005-0000-0000-000056510000}"/>
    <cellStyle name="Normal 2 14 2 3 3 6 2" xfId="31118" xr:uid="{00000000-0005-0000-0000-000057510000}"/>
    <cellStyle name="Normal 2 14 2 3 3 7" xfId="23677" xr:uid="{00000000-0005-0000-0000-000058510000}"/>
    <cellStyle name="Normal 2 14 2 3 4" xfId="1488" xr:uid="{00000000-0005-0000-0000-000059510000}"/>
    <cellStyle name="Normal 2 14 2 3 4 2" xfId="3338" xr:uid="{00000000-0005-0000-0000-00005A510000}"/>
    <cellStyle name="Normal 2 14 2 3 4 2 2" xfId="7059" xr:uid="{00000000-0005-0000-0000-00005B510000}"/>
    <cellStyle name="Normal 2 14 2 3 4 2 2 2" xfId="21943" xr:uid="{00000000-0005-0000-0000-00005C510000}"/>
    <cellStyle name="Normal 2 14 2 3 4 2 2 2 2" xfId="44586" xr:uid="{00000000-0005-0000-0000-00005D510000}"/>
    <cellStyle name="Normal 2 14 2 3 4 2 2 3" xfId="14503" xr:uid="{00000000-0005-0000-0000-00005E510000}"/>
    <cellStyle name="Normal 2 14 2 3 4 2 2 3 2" xfId="37146" xr:uid="{00000000-0005-0000-0000-00005F510000}"/>
    <cellStyle name="Normal 2 14 2 3 4 2 2 4" xfId="29705" xr:uid="{00000000-0005-0000-0000-000060510000}"/>
    <cellStyle name="Normal 2 14 2 3 4 2 3" xfId="18225" xr:uid="{00000000-0005-0000-0000-000061510000}"/>
    <cellStyle name="Normal 2 14 2 3 4 2 3 2" xfId="40868" xr:uid="{00000000-0005-0000-0000-000062510000}"/>
    <cellStyle name="Normal 2 14 2 3 4 2 4" xfId="10785" xr:uid="{00000000-0005-0000-0000-000063510000}"/>
    <cellStyle name="Normal 2 14 2 3 4 2 4 2" xfId="33428" xr:uid="{00000000-0005-0000-0000-000064510000}"/>
    <cellStyle name="Normal 2 14 2 3 4 2 5" xfId="25987" xr:uid="{00000000-0005-0000-0000-000065510000}"/>
    <cellStyle name="Normal 2 14 2 3 4 3" xfId="5212" xr:uid="{00000000-0005-0000-0000-000066510000}"/>
    <cellStyle name="Normal 2 14 2 3 4 3 2" xfId="20096" xr:uid="{00000000-0005-0000-0000-000067510000}"/>
    <cellStyle name="Normal 2 14 2 3 4 3 2 2" xfId="42739" xr:uid="{00000000-0005-0000-0000-000068510000}"/>
    <cellStyle name="Normal 2 14 2 3 4 3 3" xfId="12656" xr:uid="{00000000-0005-0000-0000-000069510000}"/>
    <cellStyle name="Normal 2 14 2 3 4 3 3 2" xfId="35299" xr:uid="{00000000-0005-0000-0000-00006A510000}"/>
    <cellStyle name="Normal 2 14 2 3 4 3 4" xfId="27858" xr:uid="{00000000-0005-0000-0000-00006B510000}"/>
    <cellStyle name="Normal 2 14 2 3 4 4" xfId="16378" xr:uid="{00000000-0005-0000-0000-00006C510000}"/>
    <cellStyle name="Normal 2 14 2 3 4 4 2" xfId="39021" xr:uid="{00000000-0005-0000-0000-00006D510000}"/>
    <cellStyle name="Normal 2 14 2 3 4 5" xfId="8938" xr:uid="{00000000-0005-0000-0000-00006E510000}"/>
    <cellStyle name="Normal 2 14 2 3 4 5 2" xfId="31581" xr:uid="{00000000-0005-0000-0000-00006F510000}"/>
    <cellStyle name="Normal 2 14 2 3 4 6" xfId="24140" xr:uid="{00000000-0005-0000-0000-000070510000}"/>
    <cellStyle name="Normal 2 14 2 3 5" xfId="2413" xr:uid="{00000000-0005-0000-0000-000071510000}"/>
    <cellStyle name="Normal 2 14 2 3 5 2" xfId="6134" xr:uid="{00000000-0005-0000-0000-000072510000}"/>
    <cellStyle name="Normal 2 14 2 3 5 2 2" xfId="21018" xr:uid="{00000000-0005-0000-0000-000073510000}"/>
    <cellStyle name="Normal 2 14 2 3 5 2 2 2" xfId="43661" xr:uid="{00000000-0005-0000-0000-000074510000}"/>
    <cellStyle name="Normal 2 14 2 3 5 2 3" xfId="13578" xr:uid="{00000000-0005-0000-0000-000075510000}"/>
    <cellStyle name="Normal 2 14 2 3 5 2 3 2" xfId="36221" xr:uid="{00000000-0005-0000-0000-000076510000}"/>
    <cellStyle name="Normal 2 14 2 3 5 2 4" xfId="28780" xr:uid="{00000000-0005-0000-0000-000077510000}"/>
    <cellStyle name="Normal 2 14 2 3 5 3" xfId="17300" xr:uid="{00000000-0005-0000-0000-000078510000}"/>
    <cellStyle name="Normal 2 14 2 3 5 3 2" xfId="39943" xr:uid="{00000000-0005-0000-0000-000079510000}"/>
    <cellStyle name="Normal 2 14 2 3 5 4" xfId="9860" xr:uid="{00000000-0005-0000-0000-00007A510000}"/>
    <cellStyle name="Normal 2 14 2 3 5 4 2" xfId="32503" xr:uid="{00000000-0005-0000-0000-00007B510000}"/>
    <cellStyle name="Normal 2 14 2 3 5 5" xfId="25062" xr:uid="{00000000-0005-0000-0000-00007C510000}"/>
    <cellStyle name="Normal 2 14 2 3 6" xfId="4287" xr:uid="{00000000-0005-0000-0000-00007D510000}"/>
    <cellStyle name="Normal 2 14 2 3 6 2" xfId="19171" xr:uid="{00000000-0005-0000-0000-00007E510000}"/>
    <cellStyle name="Normal 2 14 2 3 6 2 2" xfId="41814" xr:uid="{00000000-0005-0000-0000-00007F510000}"/>
    <cellStyle name="Normal 2 14 2 3 6 3" xfId="11731" xr:uid="{00000000-0005-0000-0000-000080510000}"/>
    <cellStyle name="Normal 2 14 2 3 6 3 2" xfId="34374" xr:uid="{00000000-0005-0000-0000-000081510000}"/>
    <cellStyle name="Normal 2 14 2 3 6 4" xfId="26933" xr:uid="{00000000-0005-0000-0000-000082510000}"/>
    <cellStyle name="Normal 2 14 2 3 7" xfId="15453" xr:uid="{00000000-0005-0000-0000-000083510000}"/>
    <cellStyle name="Normal 2 14 2 3 7 2" xfId="38096" xr:uid="{00000000-0005-0000-0000-000084510000}"/>
    <cellStyle name="Normal 2 14 2 3 8" xfId="8013" xr:uid="{00000000-0005-0000-0000-000085510000}"/>
    <cellStyle name="Normal 2 14 2 3 8 2" xfId="30656" xr:uid="{00000000-0005-0000-0000-000086510000}"/>
    <cellStyle name="Normal 2 14 2 3 9" xfId="23216" xr:uid="{00000000-0005-0000-0000-000087510000}"/>
    <cellStyle name="Normal 2 14 2 4" xfId="663" xr:uid="{00000000-0005-0000-0000-000088510000}"/>
    <cellStyle name="Normal 2 14 2 4 2" xfId="1128" xr:uid="{00000000-0005-0000-0000-000089510000}"/>
    <cellStyle name="Normal 2 14 2 4 2 2" xfId="2056" xr:uid="{00000000-0005-0000-0000-00008A510000}"/>
    <cellStyle name="Normal 2 14 2 4 2 2 2" xfId="3906" xr:uid="{00000000-0005-0000-0000-00008B510000}"/>
    <cellStyle name="Normal 2 14 2 4 2 2 2 2" xfId="7627" xr:uid="{00000000-0005-0000-0000-00008C510000}"/>
    <cellStyle name="Normal 2 14 2 4 2 2 2 2 2" xfId="22511" xr:uid="{00000000-0005-0000-0000-00008D510000}"/>
    <cellStyle name="Normal 2 14 2 4 2 2 2 2 2 2" xfId="45154" xr:uid="{00000000-0005-0000-0000-00008E510000}"/>
    <cellStyle name="Normal 2 14 2 4 2 2 2 2 3" xfId="15071" xr:uid="{00000000-0005-0000-0000-00008F510000}"/>
    <cellStyle name="Normal 2 14 2 4 2 2 2 2 3 2" xfId="37714" xr:uid="{00000000-0005-0000-0000-000090510000}"/>
    <cellStyle name="Normal 2 14 2 4 2 2 2 2 4" xfId="30273" xr:uid="{00000000-0005-0000-0000-000091510000}"/>
    <cellStyle name="Normal 2 14 2 4 2 2 2 3" xfId="18793" xr:uid="{00000000-0005-0000-0000-000092510000}"/>
    <cellStyle name="Normal 2 14 2 4 2 2 2 3 2" xfId="41436" xr:uid="{00000000-0005-0000-0000-000093510000}"/>
    <cellStyle name="Normal 2 14 2 4 2 2 2 4" xfId="11353" xr:uid="{00000000-0005-0000-0000-000094510000}"/>
    <cellStyle name="Normal 2 14 2 4 2 2 2 4 2" xfId="33996" xr:uid="{00000000-0005-0000-0000-000095510000}"/>
    <cellStyle name="Normal 2 14 2 4 2 2 2 5" xfId="26555" xr:uid="{00000000-0005-0000-0000-000096510000}"/>
    <cellStyle name="Normal 2 14 2 4 2 2 3" xfId="5780" xr:uid="{00000000-0005-0000-0000-000097510000}"/>
    <cellStyle name="Normal 2 14 2 4 2 2 3 2" xfId="20664" xr:uid="{00000000-0005-0000-0000-000098510000}"/>
    <cellStyle name="Normal 2 14 2 4 2 2 3 2 2" xfId="43307" xr:uid="{00000000-0005-0000-0000-000099510000}"/>
    <cellStyle name="Normal 2 14 2 4 2 2 3 3" xfId="13224" xr:uid="{00000000-0005-0000-0000-00009A510000}"/>
    <cellStyle name="Normal 2 14 2 4 2 2 3 3 2" xfId="35867" xr:uid="{00000000-0005-0000-0000-00009B510000}"/>
    <cellStyle name="Normal 2 14 2 4 2 2 3 4" xfId="28426" xr:uid="{00000000-0005-0000-0000-00009C510000}"/>
    <cellStyle name="Normal 2 14 2 4 2 2 4" xfId="16946" xr:uid="{00000000-0005-0000-0000-00009D510000}"/>
    <cellStyle name="Normal 2 14 2 4 2 2 4 2" xfId="39589" xr:uid="{00000000-0005-0000-0000-00009E510000}"/>
    <cellStyle name="Normal 2 14 2 4 2 2 5" xfId="9506" xr:uid="{00000000-0005-0000-0000-00009F510000}"/>
    <cellStyle name="Normal 2 14 2 4 2 2 5 2" xfId="32149" xr:uid="{00000000-0005-0000-0000-0000A0510000}"/>
    <cellStyle name="Normal 2 14 2 4 2 2 6" xfId="24708" xr:uid="{00000000-0005-0000-0000-0000A1510000}"/>
    <cellStyle name="Normal 2 14 2 4 2 3" xfId="2981" xr:uid="{00000000-0005-0000-0000-0000A2510000}"/>
    <cellStyle name="Normal 2 14 2 4 2 3 2" xfId="6702" xr:uid="{00000000-0005-0000-0000-0000A3510000}"/>
    <cellStyle name="Normal 2 14 2 4 2 3 2 2" xfId="21586" xr:uid="{00000000-0005-0000-0000-0000A4510000}"/>
    <cellStyle name="Normal 2 14 2 4 2 3 2 2 2" xfId="44229" xr:uid="{00000000-0005-0000-0000-0000A5510000}"/>
    <cellStyle name="Normal 2 14 2 4 2 3 2 3" xfId="14146" xr:uid="{00000000-0005-0000-0000-0000A6510000}"/>
    <cellStyle name="Normal 2 14 2 4 2 3 2 3 2" xfId="36789" xr:uid="{00000000-0005-0000-0000-0000A7510000}"/>
    <cellStyle name="Normal 2 14 2 4 2 3 2 4" xfId="29348" xr:uid="{00000000-0005-0000-0000-0000A8510000}"/>
    <cellStyle name="Normal 2 14 2 4 2 3 3" xfId="17868" xr:uid="{00000000-0005-0000-0000-0000A9510000}"/>
    <cellStyle name="Normal 2 14 2 4 2 3 3 2" xfId="40511" xr:uid="{00000000-0005-0000-0000-0000AA510000}"/>
    <cellStyle name="Normal 2 14 2 4 2 3 4" xfId="10428" xr:uid="{00000000-0005-0000-0000-0000AB510000}"/>
    <cellStyle name="Normal 2 14 2 4 2 3 4 2" xfId="33071" xr:uid="{00000000-0005-0000-0000-0000AC510000}"/>
    <cellStyle name="Normal 2 14 2 4 2 3 5" xfId="25630" xr:uid="{00000000-0005-0000-0000-0000AD510000}"/>
    <cellStyle name="Normal 2 14 2 4 2 4" xfId="4855" xr:uid="{00000000-0005-0000-0000-0000AE510000}"/>
    <cellStyle name="Normal 2 14 2 4 2 4 2" xfId="19739" xr:uid="{00000000-0005-0000-0000-0000AF510000}"/>
    <cellStyle name="Normal 2 14 2 4 2 4 2 2" xfId="42382" xr:uid="{00000000-0005-0000-0000-0000B0510000}"/>
    <cellStyle name="Normal 2 14 2 4 2 4 3" xfId="12299" xr:uid="{00000000-0005-0000-0000-0000B1510000}"/>
    <cellStyle name="Normal 2 14 2 4 2 4 3 2" xfId="34942" xr:uid="{00000000-0005-0000-0000-0000B2510000}"/>
    <cellStyle name="Normal 2 14 2 4 2 4 4" xfId="27501" xr:uid="{00000000-0005-0000-0000-0000B3510000}"/>
    <cellStyle name="Normal 2 14 2 4 2 5" xfId="16021" xr:uid="{00000000-0005-0000-0000-0000B4510000}"/>
    <cellStyle name="Normal 2 14 2 4 2 5 2" xfId="38664" xr:uid="{00000000-0005-0000-0000-0000B5510000}"/>
    <cellStyle name="Normal 2 14 2 4 2 6" xfId="8581" xr:uid="{00000000-0005-0000-0000-0000B6510000}"/>
    <cellStyle name="Normal 2 14 2 4 2 6 2" xfId="31224" xr:uid="{00000000-0005-0000-0000-0000B7510000}"/>
    <cellStyle name="Normal 2 14 2 4 2 7" xfId="23783" xr:uid="{00000000-0005-0000-0000-0000B8510000}"/>
    <cellStyle name="Normal 2 14 2 4 3" xfId="1594" xr:uid="{00000000-0005-0000-0000-0000B9510000}"/>
    <cellStyle name="Normal 2 14 2 4 3 2" xfId="3444" xr:uid="{00000000-0005-0000-0000-0000BA510000}"/>
    <cellStyle name="Normal 2 14 2 4 3 2 2" xfId="7165" xr:uid="{00000000-0005-0000-0000-0000BB510000}"/>
    <cellStyle name="Normal 2 14 2 4 3 2 2 2" xfId="22049" xr:uid="{00000000-0005-0000-0000-0000BC510000}"/>
    <cellStyle name="Normal 2 14 2 4 3 2 2 2 2" xfId="44692" xr:uid="{00000000-0005-0000-0000-0000BD510000}"/>
    <cellStyle name="Normal 2 14 2 4 3 2 2 3" xfId="14609" xr:uid="{00000000-0005-0000-0000-0000BE510000}"/>
    <cellStyle name="Normal 2 14 2 4 3 2 2 3 2" xfId="37252" xr:uid="{00000000-0005-0000-0000-0000BF510000}"/>
    <cellStyle name="Normal 2 14 2 4 3 2 2 4" xfId="29811" xr:uid="{00000000-0005-0000-0000-0000C0510000}"/>
    <cellStyle name="Normal 2 14 2 4 3 2 3" xfId="18331" xr:uid="{00000000-0005-0000-0000-0000C1510000}"/>
    <cellStyle name="Normal 2 14 2 4 3 2 3 2" xfId="40974" xr:uid="{00000000-0005-0000-0000-0000C2510000}"/>
    <cellStyle name="Normal 2 14 2 4 3 2 4" xfId="10891" xr:uid="{00000000-0005-0000-0000-0000C3510000}"/>
    <cellStyle name="Normal 2 14 2 4 3 2 4 2" xfId="33534" xr:uid="{00000000-0005-0000-0000-0000C4510000}"/>
    <cellStyle name="Normal 2 14 2 4 3 2 5" xfId="26093" xr:uid="{00000000-0005-0000-0000-0000C5510000}"/>
    <cellStyle name="Normal 2 14 2 4 3 3" xfId="5318" xr:uid="{00000000-0005-0000-0000-0000C6510000}"/>
    <cellStyle name="Normal 2 14 2 4 3 3 2" xfId="20202" xr:uid="{00000000-0005-0000-0000-0000C7510000}"/>
    <cellStyle name="Normal 2 14 2 4 3 3 2 2" xfId="42845" xr:uid="{00000000-0005-0000-0000-0000C8510000}"/>
    <cellStyle name="Normal 2 14 2 4 3 3 3" xfId="12762" xr:uid="{00000000-0005-0000-0000-0000C9510000}"/>
    <cellStyle name="Normal 2 14 2 4 3 3 3 2" xfId="35405" xr:uid="{00000000-0005-0000-0000-0000CA510000}"/>
    <cellStyle name="Normal 2 14 2 4 3 3 4" xfId="27964" xr:uid="{00000000-0005-0000-0000-0000CB510000}"/>
    <cellStyle name="Normal 2 14 2 4 3 4" xfId="16484" xr:uid="{00000000-0005-0000-0000-0000CC510000}"/>
    <cellStyle name="Normal 2 14 2 4 3 4 2" xfId="39127" xr:uid="{00000000-0005-0000-0000-0000CD510000}"/>
    <cellStyle name="Normal 2 14 2 4 3 5" xfId="9044" xr:uid="{00000000-0005-0000-0000-0000CE510000}"/>
    <cellStyle name="Normal 2 14 2 4 3 5 2" xfId="31687" xr:uid="{00000000-0005-0000-0000-0000CF510000}"/>
    <cellStyle name="Normal 2 14 2 4 3 6" xfId="24246" xr:uid="{00000000-0005-0000-0000-0000D0510000}"/>
    <cellStyle name="Normal 2 14 2 4 4" xfId="2519" xr:uid="{00000000-0005-0000-0000-0000D1510000}"/>
    <cellStyle name="Normal 2 14 2 4 4 2" xfId="6240" xr:uid="{00000000-0005-0000-0000-0000D2510000}"/>
    <cellStyle name="Normal 2 14 2 4 4 2 2" xfId="21124" xr:uid="{00000000-0005-0000-0000-0000D3510000}"/>
    <cellStyle name="Normal 2 14 2 4 4 2 2 2" xfId="43767" xr:uid="{00000000-0005-0000-0000-0000D4510000}"/>
    <cellStyle name="Normal 2 14 2 4 4 2 3" xfId="13684" xr:uid="{00000000-0005-0000-0000-0000D5510000}"/>
    <cellStyle name="Normal 2 14 2 4 4 2 3 2" xfId="36327" xr:uid="{00000000-0005-0000-0000-0000D6510000}"/>
    <cellStyle name="Normal 2 14 2 4 4 2 4" xfId="28886" xr:uid="{00000000-0005-0000-0000-0000D7510000}"/>
    <cellStyle name="Normal 2 14 2 4 4 3" xfId="17406" xr:uid="{00000000-0005-0000-0000-0000D8510000}"/>
    <cellStyle name="Normal 2 14 2 4 4 3 2" xfId="40049" xr:uid="{00000000-0005-0000-0000-0000D9510000}"/>
    <cellStyle name="Normal 2 14 2 4 4 4" xfId="9966" xr:uid="{00000000-0005-0000-0000-0000DA510000}"/>
    <cellStyle name="Normal 2 14 2 4 4 4 2" xfId="32609" xr:uid="{00000000-0005-0000-0000-0000DB510000}"/>
    <cellStyle name="Normal 2 14 2 4 4 5" xfId="25168" xr:uid="{00000000-0005-0000-0000-0000DC510000}"/>
    <cellStyle name="Normal 2 14 2 4 5" xfId="4393" xr:uid="{00000000-0005-0000-0000-0000DD510000}"/>
    <cellStyle name="Normal 2 14 2 4 5 2" xfId="19277" xr:uid="{00000000-0005-0000-0000-0000DE510000}"/>
    <cellStyle name="Normal 2 14 2 4 5 2 2" xfId="41920" xr:uid="{00000000-0005-0000-0000-0000DF510000}"/>
    <cellStyle name="Normal 2 14 2 4 5 3" xfId="11837" xr:uid="{00000000-0005-0000-0000-0000E0510000}"/>
    <cellStyle name="Normal 2 14 2 4 5 3 2" xfId="34480" xr:uid="{00000000-0005-0000-0000-0000E1510000}"/>
    <cellStyle name="Normal 2 14 2 4 5 4" xfId="27039" xr:uid="{00000000-0005-0000-0000-0000E2510000}"/>
    <cellStyle name="Normal 2 14 2 4 6" xfId="15559" xr:uid="{00000000-0005-0000-0000-0000E3510000}"/>
    <cellStyle name="Normal 2 14 2 4 6 2" xfId="38202" xr:uid="{00000000-0005-0000-0000-0000E4510000}"/>
    <cellStyle name="Normal 2 14 2 4 7" xfId="8119" xr:uid="{00000000-0005-0000-0000-0000E5510000}"/>
    <cellStyle name="Normal 2 14 2 4 7 2" xfId="30762" xr:uid="{00000000-0005-0000-0000-0000E6510000}"/>
    <cellStyle name="Normal 2 14 2 4 8" xfId="23321" xr:uid="{00000000-0005-0000-0000-0000E7510000}"/>
    <cellStyle name="Normal 2 14 2 5" xfId="917" xr:uid="{00000000-0005-0000-0000-0000E8510000}"/>
    <cellStyle name="Normal 2 14 2 5 2" xfId="1845" xr:uid="{00000000-0005-0000-0000-0000E9510000}"/>
    <cellStyle name="Normal 2 14 2 5 2 2" xfId="3695" xr:uid="{00000000-0005-0000-0000-0000EA510000}"/>
    <cellStyle name="Normal 2 14 2 5 2 2 2" xfId="7416" xr:uid="{00000000-0005-0000-0000-0000EB510000}"/>
    <cellStyle name="Normal 2 14 2 5 2 2 2 2" xfId="22300" xr:uid="{00000000-0005-0000-0000-0000EC510000}"/>
    <cellStyle name="Normal 2 14 2 5 2 2 2 2 2" xfId="44943" xr:uid="{00000000-0005-0000-0000-0000ED510000}"/>
    <cellStyle name="Normal 2 14 2 5 2 2 2 3" xfId="14860" xr:uid="{00000000-0005-0000-0000-0000EE510000}"/>
    <cellStyle name="Normal 2 14 2 5 2 2 2 3 2" xfId="37503" xr:uid="{00000000-0005-0000-0000-0000EF510000}"/>
    <cellStyle name="Normal 2 14 2 5 2 2 2 4" xfId="30062" xr:uid="{00000000-0005-0000-0000-0000F0510000}"/>
    <cellStyle name="Normal 2 14 2 5 2 2 3" xfId="18582" xr:uid="{00000000-0005-0000-0000-0000F1510000}"/>
    <cellStyle name="Normal 2 14 2 5 2 2 3 2" xfId="41225" xr:uid="{00000000-0005-0000-0000-0000F2510000}"/>
    <cellStyle name="Normal 2 14 2 5 2 2 4" xfId="11142" xr:uid="{00000000-0005-0000-0000-0000F3510000}"/>
    <cellStyle name="Normal 2 14 2 5 2 2 4 2" xfId="33785" xr:uid="{00000000-0005-0000-0000-0000F4510000}"/>
    <cellStyle name="Normal 2 14 2 5 2 2 5" xfId="26344" xr:uid="{00000000-0005-0000-0000-0000F5510000}"/>
    <cellStyle name="Normal 2 14 2 5 2 3" xfId="5569" xr:uid="{00000000-0005-0000-0000-0000F6510000}"/>
    <cellStyle name="Normal 2 14 2 5 2 3 2" xfId="20453" xr:uid="{00000000-0005-0000-0000-0000F7510000}"/>
    <cellStyle name="Normal 2 14 2 5 2 3 2 2" xfId="43096" xr:uid="{00000000-0005-0000-0000-0000F8510000}"/>
    <cellStyle name="Normal 2 14 2 5 2 3 3" xfId="13013" xr:uid="{00000000-0005-0000-0000-0000F9510000}"/>
    <cellStyle name="Normal 2 14 2 5 2 3 3 2" xfId="35656" xr:uid="{00000000-0005-0000-0000-0000FA510000}"/>
    <cellStyle name="Normal 2 14 2 5 2 3 4" xfId="28215" xr:uid="{00000000-0005-0000-0000-0000FB510000}"/>
    <cellStyle name="Normal 2 14 2 5 2 4" xfId="16735" xr:uid="{00000000-0005-0000-0000-0000FC510000}"/>
    <cellStyle name="Normal 2 14 2 5 2 4 2" xfId="39378" xr:uid="{00000000-0005-0000-0000-0000FD510000}"/>
    <cellStyle name="Normal 2 14 2 5 2 5" xfId="9295" xr:uid="{00000000-0005-0000-0000-0000FE510000}"/>
    <cellStyle name="Normal 2 14 2 5 2 5 2" xfId="31938" xr:uid="{00000000-0005-0000-0000-0000FF510000}"/>
    <cellStyle name="Normal 2 14 2 5 2 6" xfId="24497" xr:uid="{00000000-0005-0000-0000-000000520000}"/>
    <cellStyle name="Normal 2 14 2 5 3" xfId="2770" xr:uid="{00000000-0005-0000-0000-000001520000}"/>
    <cellStyle name="Normal 2 14 2 5 3 2" xfId="6491" xr:uid="{00000000-0005-0000-0000-000002520000}"/>
    <cellStyle name="Normal 2 14 2 5 3 2 2" xfId="21375" xr:uid="{00000000-0005-0000-0000-000003520000}"/>
    <cellStyle name="Normal 2 14 2 5 3 2 2 2" xfId="44018" xr:uid="{00000000-0005-0000-0000-000004520000}"/>
    <cellStyle name="Normal 2 14 2 5 3 2 3" xfId="13935" xr:uid="{00000000-0005-0000-0000-000005520000}"/>
    <cellStyle name="Normal 2 14 2 5 3 2 3 2" xfId="36578" xr:uid="{00000000-0005-0000-0000-000006520000}"/>
    <cellStyle name="Normal 2 14 2 5 3 2 4" xfId="29137" xr:uid="{00000000-0005-0000-0000-000007520000}"/>
    <cellStyle name="Normal 2 14 2 5 3 3" xfId="17657" xr:uid="{00000000-0005-0000-0000-000008520000}"/>
    <cellStyle name="Normal 2 14 2 5 3 3 2" xfId="40300" xr:uid="{00000000-0005-0000-0000-000009520000}"/>
    <cellStyle name="Normal 2 14 2 5 3 4" xfId="10217" xr:uid="{00000000-0005-0000-0000-00000A520000}"/>
    <cellStyle name="Normal 2 14 2 5 3 4 2" xfId="32860" xr:uid="{00000000-0005-0000-0000-00000B520000}"/>
    <cellStyle name="Normal 2 14 2 5 3 5" xfId="25419" xr:uid="{00000000-0005-0000-0000-00000C520000}"/>
    <cellStyle name="Normal 2 14 2 5 4" xfId="4644" xr:uid="{00000000-0005-0000-0000-00000D520000}"/>
    <cellStyle name="Normal 2 14 2 5 4 2" xfId="19528" xr:uid="{00000000-0005-0000-0000-00000E520000}"/>
    <cellStyle name="Normal 2 14 2 5 4 2 2" xfId="42171" xr:uid="{00000000-0005-0000-0000-00000F520000}"/>
    <cellStyle name="Normal 2 14 2 5 4 3" xfId="12088" xr:uid="{00000000-0005-0000-0000-000010520000}"/>
    <cellStyle name="Normal 2 14 2 5 4 3 2" xfId="34731" xr:uid="{00000000-0005-0000-0000-000011520000}"/>
    <cellStyle name="Normal 2 14 2 5 4 4" xfId="27290" xr:uid="{00000000-0005-0000-0000-000012520000}"/>
    <cellStyle name="Normal 2 14 2 5 5" xfId="15810" xr:uid="{00000000-0005-0000-0000-000013520000}"/>
    <cellStyle name="Normal 2 14 2 5 5 2" xfId="38453" xr:uid="{00000000-0005-0000-0000-000014520000}"/>
    <cellStyle name="Normal 2 14 2 5 6" xfId="8370" xr:uid="{00000000-0005-0000-0000-000015520000}"/>
    <cellStyle name="Normal 2 14 2 5 6 2" xfId="31013" xr:uid="{00000000-0005-0000-0000-000016520000}"/>
    <cellStyle name="Normal 2 14 2 5 7" xfId="23572" xr:uid="{00000000-0005-0000-0000-000017520000}"/>
    <cellStyle name="Normal 2 14 2 6" xfId="1383" xr:uid="{00000000-0005-0000-0000-000018520000}"/>
    <cellStyle name="Normal 2 14 2 6 2" xfId="3233" xr:uid="{00000000-0005-0000-0000-000019520000}"/>
    <cellStyle name="Normal 2 14 2 6 2 2" xfId="6954" xr:uid="{00000000-0005-0000-0000-00001A520000}"/>
    <cellStyle name="Normal 2 14 2 6 2 2 2" xfId="21838" xr:uid="{00000000-0005-0000-0000-00001B520000}"/>
    <cellStyle name="Normal 2 14 2 6 2 2 2 2" xfId="44481" xr:uid="{00000000-0005-0000-0000-00001C520000}"/>
    <cellStyle name="Normal 2 14 2 6 2 2 3" xfId="14398" xr:uid="{00000000-0005-0000-0000-00001D520000}"/>
    <cellStyle name="Normal 2 14 2 6 2 2 3 2" xfId="37041" xr:uid="{00000000-0005-0000-0000-00001E520000}"/>
    <cellStyle name="Normal 2 14 2 6 2 2 4" xfId="29600" xr:uid="{00000000-0005-0000-0000-00001F520000}"/>
    <cellStyle name="Normal 2 14 2 6 2 3" xfId="18120" xr:uid="{00000000-0005-0000-0000-000020520000}"/>
    <cellStyle name="Normal 2 14 2 6 2 3 2" xfId="40763" xr:uid="{00000000-0005-0000-0000-000021520000}"/>
    <cellStyle name="Normal 2 14 2 6 2 4" xfId="10680" xr:uid="{00000000-0005-0000-0000-000022520000}"/>
    <cellStyle name="Normal 2 14 2 6 2 4 2" xfId="33323" xr:uid="{00000000-0005-0000-0000-000023520000}"/>
    <cellStyle name="Normal 2 14 2 6 2 5" xfId="25882" xr:uid="{00000000-0005-0000-0000-000024520000}"/>
    <cellStyle name="Normal 2 14 2 6 3" xfId="5107" xr:uid="{00000000-0005-0000-0000-000025520000}"/>
    <cellStyle name="Normal 2 14 2 6 3 2" xfId="19991" xr:uid="{00000000-0005-0000-0000-000026520000}"/>
    <cellStyle name="Normal 2 14 2 6 3 2 2" xfId="42634" xr:uid="{00000000-0005-0000-0000-000027520000}"/>
    <cellStyle name="Normal 2 14 2 6 3 3" xfId="12551" xr:uid="{00000000-0005-0000-0000-000028520000}"/>
    <cellStyle name="Normal 2 14 2 6 3 3 2" xfId="35194" xr:uid="{00000000-0005-0000-0000-000029520000}"/>
    <cellStyle name="Normal 2 14 2 6 3 4" xfId="27753" xr:uid="{00000000-0005-0000-0000-00002A520000}"/>
    <cellStyle name="Normal 2 14 2 6 4" xfId="16273" xr:uid="{00000000-0005-0000-0000-00002B520000}"/>
    <cellStyle name="Normal 2 14 2 6 4 2" xfId="38916" xr:uid="{00000000-0005-0000-0000-00002C520000}"/>
    <cellStyle name="Normal 2 14 2 6 5" xfId="8833" xr:uid="{00000000-0005-0000-0000-00002D520000}"/>
    <cellStyle name="Normal 2 14 2 6 5 2" xfId="31476" xr:uid="{00000000-0005-0000-0000-00002E520000}"/>
    <cellStyle name="Normal 2 14 2 6 6" xfId="24035" xr:uid="{00000000-0005-0000-0000-00002F520000}"/>
    <cellStyle name="Normal 2 14 2 7" xfId="2308" xr:uid="{00000000-0005-0000-0000-000030520000}"/>
    <cellStyle name="Normal 2 14 2 7 2" xfId="6029" xr:uid="{00000000-0005-0000-0000-000031520000}"/>
    <cellStyle name="Normal 2 14 2 7 2 2" xfId="20913" xr:uid="{00000000-0005-0000-0000-000032520000}"/>
    <cellStyle name="Normal 2 14 2 7 2 2 2" xfId="43556" xr:uid="{00000000-0005-0000-0000-000033520000}"/>
    <cellStyle name="Normal 2 14 2 7 2 3" xfId="13473" xr:uid="{00000000-0005-0000-0000-000034520000}"/>
    <cellStyle name="Normal 2 14 2 7 2 3 2" xfId="36116" xr:uid="{00000000-0005-0000-0000-000035520000}"/>
    <cellStyle name="Normal 2 14 2 7 2 4" xfId="28675" xr:uid="{00000000-0005-0000-0000-000036520000}"/>
    <cellStyle name="Normal 2 14 2 7 3" xfId="17195" xr:uid="{00000000-0005-0000-0000-000037520000}"/>
    <cellStyle name="Normal 2 14 2 7 3 2" xfId="39838" xr:uid="{00000000-0005-0000-0000-000038520000}"/>
    <cellStyle name="Normal 2 14 2 7 4" xfId="9755" xr:uid="{00000000-0005-0000-0000-000039520000}"/>
    <cellStyle name="Normal 2 14 2 7 4 2" xfId="32398" xr:uid="{00000000-0005-0000-0000-00003A520000}"/>
    <cellStyle name="Normal 2 14 2 7 5" xfId="24957" xr:uid="{00000000-0005-0000-0000-00003B520000}"/>
    <cellStyle name="Normal 2 14 2 8" xfId="4182" xr:uid="{00000000-0005-0000-0000-00003C520000}"/>
    <cellStyle name="Normal 2 14 2 8 2" xfId="19066" xr:uid="{00000000-0005-0000-0000-00003D520000}"/>
    <cellStyle name="Normal 2 14 2 8 2 2" xfId="41709" xr:uid="{00000000-0005-0000-0000-00003E520000}"/>
    <cellStyle name="Normal 2 14 2 8 3" xfId="11626" xr:uid="{00000000-0005-0000-0000-00003F520000}"/>
    <cellStyle name="Normal 2 14 2 8 3 2" xfId="34269" xr:uid="{00000000-0005-0000-0000-000040520000}"/>
    <cellStyle name="Normal 2 14 2 8 4" xfId="26828" xr:uid="{00000000-0005-0000-0000-000041520000}"/>
    <cellStyle name="Normal 2 14 2 9" xfId="15348" xr:uid="{00000000-0005-0000-0000-000042520000}"/>
    <cellStyle name="Normal 2 14 2 9 2" xfId="37991" xr:uid="{00000000-0005-0000-0000-000043520000}"/>
    <cellStyle name="Normal 2 14 3" xfId="482" xr:uid="{00000000-0005-0000-0000-000044520000}"/>
    <cellStyle name="Normal 2 14 3 10" xfId="23143" xr:uid="{00000000-0005-0000-0000-000045520000}"/>
    <cellStyle name="Normal 2 14 3 2" xfId="588" xr:uid="{00000000-0005-0000-0000-000046520000}"/>
    <cellStyle name="Normal 2 14 3 2 2" xfId="800" xr:uid="{00000000-0005-0000-0000-000047520000}"/>
    <cellStyle name="Normal 2 14 3 2 2 2" xfId="1265" xr:uid="{00000000-0005-0000-0000-000048520000}"/>
    <cellStyle name="Normal 2 14 3 2 2 2 2" xfId="2193" xr:uid="{00000000-0005-0000-0000-000049520000}"/>
    <cellStyle name="Normal 2 14 3 2 2 2 2 2" xfId="4043" xr:uid="{00000000-0005-0000-0000-00004A520000}"/>
    <cellStyle name="Normal 2 14 3 2 2 2 2 2 2" xfId="7764" xr:uid="{00000000-0005-0000-0000-00004B520000}"/>
    <cellStyle name="Normal 2 14 3 2 2 2 2 2 2 2" xfId="22648" xr:uid="{00000000-0005-0000-0000-00004C520000}"/>
    <cellStyle name="Normal 2 14 3 2 2 2 2 2 2 2 2" xfId="45291" xr:uid="{00000000-0005-0000-0000-00004D520000}"/>
    <cellStyle name="Normal 2 14 3 2 2 2 2 2 2 3" xfId="15208" xr:uid="{00000000-0005-0000-0000-00004E520000}"/>
    <cellStyle name="Normal 2 14 3 2 2 2 2 2 2 3 2" xfId="37851" xr:uid="{00000000-0005-0000-0000-00004F520000}"/>
    <cellStyle name="Normal 2 14 3 2 2 2 2 2 2 4" xfId="30410" xr:uid="{00000000-0005-0000-0000-000050520000}"/>
    <cellStyle name="Normal 2 14 3 2 2 2 2 2 3" xfId="18930" xr:uid="{00000000-0005-0000-0000-000051520000}"/>
    <cellStyle name="Normal 2 14 3 2 2 2 2 2 3 2" xfId="41573" xr:uid="{00000000-0005-0000-0000-000052520000}"/>
    <cellStyle name="Normal 2 14 3 2 2 2 2 2 4" xfId="11490" xr:uid="{00000000-0005-0000-0000-000053520000}"/>
    <cellStyle name="Normal 2 14 3 2 2 2 2 2 4 2" xfId="34133" xr:uid="{00000000-0005-0000-0000-000054520000}"/>
    <cellStyle name="Normal 2 14 3 2 2 2 2 2 5" xfId="26692" xr:uid="{00000000-0005-0000-0000-000055520000}"/>
    <cellStyle name="Normal 2 14 3 2 2 2 2 3" xfId="5917" xr:uid="{00000000-0005-0000-0000-000056520000}"/>
    <cellStyle name="Normal 2 14 3 2 2 2 2 3 2" xfId="20801" xr:uid="{00000000-0005-0000-0000-000057520000}"/>
    <cellStyle name="Normal 2 14 3 2 2 2 2 3 2 2" xfId="43444" xr:uid="{00000000-0005-0000-0000-000058520000}"/>
    <cellStyle name="Normal 2 14 3 2 2 2 2 3 3" xfId="13361" xr:uid="{00000000-0005-0000-0000-000059520000}"/>
    <cellStyle name="Normal 2 14 3 2 2 2 2 3 3 2" xfId="36004" xr:uid="{00000000-0005-0000-0000-00005A520000}"/>
    <cellStyle name="Normal 2 14 3 2 2 2 2 3 4" xfId="28563" xr:uid="{00000000-0005-0000-0000-00005B520000}"/>
    <cellStyle name="Normal 2 14 3 2 2 2 2 4" xfId="17083" xr:uid="{00000000-0005-0000-0000-00005C520000}"/>
    <cellStyle name="Normal 2 14 3 2 2 2 2 4 2" xfId="39726" xr:uid="{00000000-0005-0000-0000-00005D520000}"/>
    <cellStyle name="Normal 2 14 3 2 2 2 2 5" xfId="9643" xr:uid="{00000000-0005-0000-0000-00005E520000}"/>
    <cellStyle name="Normal 2 14 3 2 2 2 2 5 2" xfId="32286" xr:uid="{00000000-0005-0000-0000-00005F520000}"/>
    <cellStyle name="Normal 2 14 3 2 2 2 2 6" xfId="24845" xr:uid="{00000000-0005-0000-0000-000060520000}"/>
    <cellStyle name="Normal 2 14 3 2 2 2 3" xfId="3118" xr:uid="{00000000-0005-0000-0000-000061520000}"/>
    <cellStyle name="Normal 2 14 3 2 2 2 3 2" xfId="6839" xr:uid="{00000000-0005-0000-0000-000062520000}"/>
    <cellStyle name="Normal 2 14 3 2 2 2 3 2 2" xfId="21723" xr:uid="{00000000-0005-0000-0000-000063520000}"/>
    <cellStyle name="Normal 2 14 3 2 2 2 3 2 2 2" xfId="44366" xr:uid="{00000000-0005-0000-0000-000064520000}"/>
    <cellStyle name="Normal 2 14 3 2 2 2 3 2 3" xfId="14283" xr:uid="{00000000-0005-0000-0000-000065520000}"/>
    <cellStyle name="Normal 2 14 3 2 2 2 3 2 3 2" xfId="36926" xr:uid="{00000000-0005-0000-0000-000066520000}"/>
    <cellStyle name="Normal 2 14 3 2 2 2 3 2 4" xfId="29485" xr:uid="{00000000-0005-0000-0000-000067520000}"/>
    <cellStyle name="Normal 2 14 3 2 2 2 3 3" xfId="18005" xr:uid="{00000000-0005-0000-0000-000068520000}"/>
    <cellStyle name="Normal 2 14 3 2 2 2 3 3 2" xfId="40648" xr:uid="{00000000-0005-0000-0000-000069520000}"/>
    <cellStyle name="Normal 2 14 3 2 2 2 3 4" xfId="10565" xr:uid="{00000000-0005-0000-0000-00006A520000}"/>
    <cellStyle name="Normal 2 14 3 2 2 2 3 4 2" xfId="33208" xr:uid="{00000000-0005-0000-0000-00006B520000}"/>
    <cellStyle name="Normal 2 14 3 2 2 2 3 5" xfId="25767" xr:uid="{00000000-0005-0000-0000-00006C520000}"/>
    <cellStyle name="Normal 2 14 3 2 2 2 4" xfId="4992" xr:uid="{00000000-0005-0000-0000-00006D520000}"/>
    <cellStyle name="Normal 2 14 3 2 2 2 4 2" xfId="19876" xr:uid="{00000000-0005-0000-0000-00006E520000}"/>
    <cellStyle name="Normal 2 14 3 2 2 2 4 2 2" xfId="42519" xr:uid="{00000000-0005-0000-0000-00006F520000}"/>
    <cellStyle name="Normal 2 14 3 2 2 2 4 3" xfId="12436" xr:uid="{00000000-0005-0000-0000-000070520000}"/>
    <cellStyle name="Normal 2 14 3 2 2 2 4 3 2" xfId="35079" xr:uid="{00000000-0005-0000-0000-000071520000}"/>
    <cellStyle name="Normal 2 14 3 2 2 2 4 4" xfId="27638" xr:uid="{00000000-0005-0000-0000-000072520000}"/>
    <cellStyle name="Normal 2 14 3 2 2 2 5" xfId="16158" xr:uid="{00000000-0005-0000-0000-000073520000}"/>
    <cellStyle name="Normal 2 14 3 2 2 2 5 2" xfId="38801" xr:uid="{00000000-0005-0000-0000-000074520000}"/>
    <cellStyle name="Normal 2 14 3 2 2 2 6" xfId="8718" xr:uid="{00000000-0005-0000-0000-000075520000}"/>
    <cellStyle name="Normal 2 14 3 2 2 2 6 2" xfId="31361" xr:uid="{00000000-0005-0000-0000-000076520000}"/>
    <cellStyle name="Normal 2 14 3 2 2 2 7" xfId="23920" xr:uid="{00000000-0005-0000-0000-000077520000}"/>
    <cellStyle name="Normal 2 14 3 2 2 3" xfId="1731" xr:uid="{00000000-0005-0000-0000-000078520000}"/>
    <cellStyle name="Normal 2 14 3 2 2 3 2" xfId="3581" xr:uid="{00000000-0005-0000-0000-000079520000}"/>
    <cellStyle name="Normal 2 14 3 2 2 3 2 2" xfId="7302" xr:uid="{00000000-0005-0000-0000-00007A520000}"/>
    <cellStyle name="Normal 2 14 3 2 2 3 2 2 2" xfId="22186" xr:uid="{00000000-0005-0000-0000-00007B520000}"/>
    <cellStyle name="Normal 2 14 3 2 2 3 2 2 2 2" xfId="44829" xr:uid="{00000000-0005-0000-0000-00007C520000}"/>
    <cellStyle name="Normal 2 14 3 2 2 3 2 2 3" xfId="14746" xr:uid="{00000000-0005-0000-0000-00007D520000}"/>
    <cellStyle name="Normal 2 14 3 2 2 3 2 2 3 2" xfId="37389" xr:uid="{00000000-0005-0000-0000-00007E520000}"/>
    <cellStyle name="Normal 2 14 3 2 2 3 2 2 4" xfId="29948" xr:uid="{00000000-0005-0000-0000-00007F520000}"/>
    <cellStyle name="Normal 2 14 3 2 2 3 2 3" xfId="18468" xr:uid="{00000000-0005-0000-0000-000080520000}"/>
    <cellStyle name="Normal 2 14 3 2 2 3 2 3 2" xfId="41111" xr:uid="{00000000-0005-0000-0000-000081520000}"/>
    <cellStyle name="Normal 2 14 3 2 2 3 2 4" xfId="11028" xr:uid="{00000000-0005-0000-0000-000082520000}"/>
    <cellStyle name="Normal 2 14 3 2 2 3 2 4 2" xfId="33671" xr:uid="{00000000-0005-0000-0000-000083520000}"/>
    <cellStyle name="Normal 2 14 3 2 2 3 2 5" xfId="26230" xr:uid="{00000000-0005-0000-0000-000084520000}"/>
    <cellStyle name="Normal 2 14 3 2 2 3 3" xfId="5455" xr:uid="{00000000-0005-0000-0000-000085520000}"/>
    <cellStyle name="Normal 2 14 3 2 2 3 3 2" xfId="20339" xr:uid="{00000000-0005-0000-0000-000086520000}"/>
    <cellStyle name="Normal 2 14 3 2 2 3 3 2 2" xfId="42982" xr:uid="{00000000-0005-0000-0000-000087520000}"/>
    <cellStyle name="Normal 2 14 3 2 2 3 3 3" xfId="12899" xr:uid="{00000000-0005-0000-0000-000088520000}"/>
    <cellStyle name="Normal 2 14 3 2 2 3 3 3 2" xfId="35542" xr:uid="{00000000-0005-0000-0000-000089520000}"/>
    <cellStyle name="Normal 2 14 3 2 2 3 3 4" xfId="28101" xr:uid="{00000000-0005-0000-0000-00008A520000}"/>
    <cellStyle name="Normal 2 14 3 2 2 3 4" xfId="16621" xr:uid="{00000000-0005-0000-0000-00008B520000}"/>
    <cellStyle name="Normal 2 14 3 2 2 3 4 2" xfId="39264" xr:uid="{00000000-0005-0000-0000-00008C520000}"/>
    <cellStyle name="Normal 2 14 3 2 2 3 5" xfId="9181" xr:uid="{00000000-0005-0000-0000-00008D520000}"/>
    <cellStyle name="Normal 2 14 3 2 2 3 5 2" xfId="31824" xr:uid="{00000000-0005-0000-0000-00008E520000}"/>
    <cellStyle name="Normal 2 14 3 2 2 3 6" xfId="24383" xr:uid="{00000000-0005-0000-0000-00008F520000}"/>
    <cellStyle name="Normal 2 14 3 2 2 4" xfId="2656" xr:uid="{00000000-0005-0000-0000-000090520000}"/>
    <cellStyle name="Normal 2 14 3 2 2 4 2" xfId="6377" xr:uid="{00000000-0005-0000-0000-000091520000}"/>
    <cellStyle name="Normal 2 14 3 2 2 4 2 2" xfId="21261" xr:uid="{00000000-0005-0000-0000-000092520000}"/>
    <cellStyle name="Normal 2 14 3 2 2 4 2 2 2" xfId="43904" xr:uid="{00000000-0005-0000-0000-000093520000}"/>
    <cellStyle name="Normal 2 14 3 2 2 4 2 3" xfId="13821" xr:uid="{00000000-0005-0000-0000-000094520000}"/>
    <cellStyle name="Normal 2 14 3 2 2 4 2 3 2" xfId="36464" xr:uid="{00000000-0005-0000-0000-000095520000}"/>
    <cellStyle name="Normal 2 14 3 2 2 4 2 4" xfId="29023" xr:uid="{00000000-0005-0000-0000-000096520000}"/>
    <cellStyle name="Normal 2 14 3 2 2 4 3" xfId="17543" xr:uid="{00000000-0005-0000-0000-000097520000}"/>
    <cellStyle name="Normal 2 14 3 2 2 4 3 2" xfId="40186" xr:uid="{00000000-0005-0000-0000-000098520000}"/>
    <cellStyle name="Normal 2 14 3 2 2 4 4" xfId="10103" xr:uid="{00000000-0005-0000-0000-000099520000}"/>
    <cellStyle name="Normal 2 14 3 2 2 4 4 2" xfId="32746" xr:uid="{00000000-0005-0000-0000-00009A520000}"/>
    <cellStyle name="Normal 2 14 3 2 2 4 5" xfId="25305" xr:uid="{00000000-0005-0000-0000-00009B520000}"/>
    <cellStyle name="Normal 2 14 3 2 2 5" xfId="4530" xr:uid="{00000000-0005-0000-0000-00009C520000}"/>
    <cellStyle name="Normal 2 14 3 2 2 5 2" xfId="19414" xr:uid="{00000000-0005-0000-0000-00009D520000}"/>
    <cellStyle name="Normal 2 14 3 2 2 5 2 2" xfId="42057" xr:uid="{00000000-0005-0000-0000-00009E520000}"/>
    <cellStyle name="Normal 2 14 3 2 2 5 3" xfId="11974" xr:uid="{00000000-0005-0000-0000-00009F520000}"/>
    <cellStyle name="Normal 2 14 3 2 2 5 3 2" xfId="34617" xr:uid="{00000000-0005-0000-0000-0000A0520000}"/>
    <cellStyle name="Normal 2 14 3 2 2 5 4" xfId="27176" xr:uid="{00000000-0005-0000-0000-0000A1520000}"/>
    <cellStyle name="Normal 2 14 3 2 2 6" xfId="15696" xr:uid="{00000000-0005-0000-0000-0000A2520000}"/>
    <cellStyle name="Normal 2 14 3 2 2 6 2" xfId="38339" xr:uid="{00000000-0005-0000-0000-0000A3520000}"/>
    <cellStyle name="Normal 2 14 3 2 2 7" xfId="8256" xr:uid="{00000000-0005-0000-0000-0000A4520000}"/>
    <cellStyle name="Normal 2 14 3 2 2 7 2" xfId="30899" xr:uid="{00000000-0005-0000-0000-0000A5520000}"/>
    <cellStyle name="Normal 2 14 3 2 2 8" xfId="23458" xr:uid="{00000000-0005-0000-0000-0000A6520000}"/>
    <cellStyle name="Normal 2 14 3 2 3" xfId="1054" xr:uid="{00000000-0005-0000-0000-0000A7520000}"/>
    <cellStyle name="Normal 2 14 3 2 3 2" xfId="1982" xr:uid="{00000000-0005-0000-0000-0000A8520000}"/>
    <cellStyle name="Normal 2 14 3 2 3 2 2" xfId="3832" xr:uid="{00000000-0005-0000-0000-0000A9520000}"/>
    <cellStyle name="Normal 2 14 3 2 3 2 2 2" xfId="7553" xr:uid="{00000000-0005-0000-0000-0000AA520000}"/>
    <cellStyle name="Normal 2 14 3 2 3 2 2 2 2" xfId="22437" xr:uid="{00000000-0005-0000-0000-0000AB520000}"/>
    <cellStyle name="Normal 2 14 3 2 3 2 2 2 2 2" xfId="45080" xr:uid="{00000000-0005-0000-0000-0000AC520000}"/>
    <cellStyle name="Normal 2 14 3 2 3 2 2 2 3" xfId="14997" xr:uid="{00000000-0005-0000-0000-0000AD520000}"/>
    <cellStyle name="Normal 2 14 3 2 3 2 2 2 3 2" xfId="37640" xr:uid="{00000000-0005-0000-0000-0000AE520000}"/>
    <cellStyle name="Normal 2 14 3 2 3 2 2 2 4" xfId="30199" xr:uid="{00000000-0005-0000-0000-0000AF520000}"/>
    <cellStyle name="Normal 2 14 3 2 3 2 2 3" xfId="18719" xr:uid="{00000000-0005-0000-0000-0000B0520000}"/>
    <cellStyle name="Normal 2 14 3 2 3 2 2 3 2" xfId="41362" xr:uid="{00000000-0005-0000-0000-0000B1520000}"/>
    <cellStyle name="Normal 2 14 3 2 3 2 2 4" xfId="11279" xr:uid="{00000000-0005-0000-0000-0000B2520000}"/>
    <cellStyle name="Normal 2 14 3 2 3 2 2 4 2" xfId="33922" xr:uid="{00000000-0005-0000-0000-0000B3520000}"/>
    <cellStyle name="Normal 2 14 3 2 3 2 2 5" xfId="26481" xr:uid="{00000000-0005-0000-0000-0000B4520000}"/>
    <cellStyle name="Normal 2 14 3 2 3 2 3" xfId="5706" xr:uid="{00000000-0005-0000-0000-0000B5520000}"/>
    <cellStyle name="Normal 2 14 3 2 3 2 3 2" xfId="20590" xr:uid="{00000000-0005-0000-0000-0000B6520000}"/>
    <cellStyle name="Normal 2 14 3 2 3 2 3 2 2" xfId="43233" xr:uid="{00000000-0005-0000-0000-0000B7520000}"/>
    <cellStyle name="Normal 2 14 3 2 3 2 3 3" xfId="13150" xr:uid="{00000000-0005-0000-0000-0000B8520000}"/>
    <cellStyle name="Normal 2 14 3 2 3 2 3 3 2" xfId="35793" xr:uid="{00000000-0005-0000-0000-0000B9520000}"/>
    <cellStyle name="Normal 2 14 3 2 3 2 3 4" xfId="28352" xr:uid="{00000000-0005-0000-0000-0000BA520000}"/>
    <cellStyle name="Normal 2 14 3 2 3 2 4" xfId="16872" xr:uid="{00000000-0005-0000-0000-0000BB520000}"/>
    <cellStyle name="Normal 2 14 3 2 3 2 4 2" xfId="39515" xr:uid="{00000000-0005-0000-0000-0000BC520000}"/>
    <cellStyle name="Normal 2 14 3 2 3 2 5" xfId="9432" xr:uid="{00000000-0005-0000-0000-0000BD520000}"/>
    <cellStyle name="Normal 2 14 3 2 3 2 5 2" xfId="32075" xr:uid="{00000000-0005-0000-0000-0000BE520000}"/>
    <cellStyle name="Normal 2 14 3 2 3 2 6" xfId="24634" xr:uid="{00000000-0005-0000-0000-0000BF520000}"/>
    <cellStyle name="Normal 2 14 3 2 3 3" xfId="2907" xr:uid="{00000000-0005-0000-0000-0000C0520000}"/>
    <cellStyle name="Normal 2 14 3 2 3 3 2" xfId="6628" xr:uid="{00000000-0005-0000-0000-0000C1520000}"/>
    <cellStyle name="Normal 2 14 3 2 3 3 2 2" xfId="21512" xr:uid="{00000000-0005-0000-0000-0000C2520000}"/>
    <cellStyle name="Normal 2 14 3 2 3 3 2 2 2" xfId="44155" xr:uid="{00000000-0005-0000-0000-0000C3520000}"/>
    <cellStyle name="Normal 2 14 3 2 3 3 2 3" xfId="14072" xr:uid="{00000000-0005-0000-0000-0000C4520000}"/>
    <cellStyle name="Normal 2 14 3 2 3 3 2 3 2" xfId="36715" xr:uid="{00000000-0005-0000-0000-0000C5520000}"/>
    <cellStyle name="Normal 2 14 3 2 3 3 2 4" xfId="29274" xr:uid="{00000000-0005-0000-0000-0000C6520000}"/>
    <cellStyle name="Normal 2 14 3 2 3 3 3" xfId="17794" xr:uid="{00000000-0005-0000-0000-0000C7520000}"/>
    <cellStyle name="Normal 2 14 3 2 3 3 3 2" xfId="40437" xr:uid="{00000000-0005-0000-0000-0000C8520000}"/>
    <cellStyle name="Normal 2 14 3 2 3 3 4" xfId="10354" xr:uid="{00000000-0005-0000-0000-0000C9520000}"/>
    <cellStyle name="Normal 2 14 3 2 3 3 4 2" xfId="32997" xr:uid="{00000000-0005-0000-0000-0000CA520000}"/>
    <cellStyle name="Normal 2 14 3 2 3 3 5" xfId="25556" xr:uid="{00000000-0005-0000-0000-0000CB520000}"/>
    <cellStyle name="Normal 2 14 3 2 3 4" xfId="4781" xr:uid="{00000000-0005-0000-0000-0000CC520000}"/>
    <cellStyle name="Normal 2 14 3 2 3 4 2" xfId="19665" xr:uid="{00000000-0005-0000-0000-0000CD520000}"/>
    <cellStyle name="Normal 2 14 3 2 3 4 2 2" xfId="42308" xr:uid="{00000000-0005-0000-0000-0000CE520000}"/>
    <cellStyle name="Normal 2 14 3 2 3 4 3" xfId="12225" xr:uid="{00000000-0005-0000-0000-0000CF520000}"/>
    <cellStyle name="Normal 2 14 3 2 3 4 3 2" xfId="34868" xr:uid="{00000000-0005-0000-0000-0000D0520000}"/>
    <cellStyle name="Normal 2 14 3 2 3 4 4" xfId="27427" xr:uid="{00000000-0005-0000-0000-0000D1520000}"/>
    <cellStyle name="Normal 2 14 3 2 3 5" xfId="15947" xr:uid="{00000000-0005-0000-0000-0000D2520000}"/>
    <cellStyle name="Normal 2 14 3 2 3 5 2" xfId="38590" xr:uid="{00000000-0005-0000-0000-0000D3520000}"/>
    <cellStyle name="Normal 2 14 3 2 3 6" xfId="8507" xr:uid="{00000000-0005-0000-0000-0000D4520000}"/>
    <cellStyle name="Normal 2 14 3 2 3 6 2" xfId="31150" xr:uid="{00000000-0005-0000-0000-0000D5520000}"/>
    <cellStyle name="Normal 2 14 3 2 3 7" xfId="23709" xr:uid="{00000000-0005-0000-0000-0000D6520000}"/>
    <cellStyle name="Normal 2 14 3 2 4" xfId="1520" xr:uid="{00000000-0005-0000-0000-0000D7520000}"/>
    <cellStyle name="Normal 2 14 3 2 4 2" xfId="3370" xr:uid="{00000000-0005-0000-0000-0000D8520000}"/>
    <cellStyle name="Normal 2 14 3 2 4 2 2" xfId="7091" xr:uid="{00000000-0005-0000-0000-0000D9520000}"/>
    <cellStyle name="Normal 2 14 3 2 4 2 2 2" xfId="21975" xr:uid="{00000000-0005-0000-0000-0000DA520000}"/>
    <cellStyle name="Normal 2 14 3 2 4 2 2 2 2" xfId="44618" xr:uid="{00000000-0005-0000-0000-0000DB520000}"/>
    <cellStyle name="Normal 2 14 3 2 4 2 2 3" xfId="14535" xr:uid="{00000000-0005-0000-0000-0000DC520000}"/>
    <cellStyle name="Normal 2 14 3 2 4 2 2 3 2" xfId="37178" xr:uid="{00000000-0005-0000-0000-0000DD520000}"/>
    <cellStyle name="Normal 2 14 3 2 4 2 2 4" xfId="29737" xr:uid="{00000000-0005-0000-0000-0000DE520000}"/>
    <cellStyle name="Normal 2 14 3 2 4 2 3" xfId="18257" xr:uid="{00000000-0005-0000-0000-0000DF520000}"/>
    <cellStyle name="Normal 2 14 3 2 4 2 3 2" xfId="40900" xr:uid="{00000000-0005-0000-0000-0000E0520000}"/>
    <cellStyle name="Normal 2 14 3 2 4 2 4" xfId="10817" xr:uid="{00000000-0005-0000-0000-0000E1520000}"/>
    <cellStyle name="Normal 2 14 3 2 4 2 4 2" xfId="33460" xr:uid="{00000000-0005-0000-0000-0000E2520000}"/>
    <cellStyle name="Normal 2 14 3 2 4 2 5" xfId="26019" xr:uid="{00000000-0005-0000-0000-0000E3520000}"/>
    <cellStyle name="Normal 2 14 3 2 4 3" xfId="5244" xr:uid="{00000000-0005-0000-0000-0000E4520000}"/>
    <cellStyle name="Normal 2 14 3 2 4 3 2" xfId="20128" xr:uid="{00000000-0005-0000-0000-0000E5520000}"/>
    <cellStyle name="Normal 2 14 3 2 4 3 2 2" xfId="42771" xr:uid="{00000000-0005-0000-0000-0000E6520000}"/>
    <cellStyle name="Normal 2 14 3 2 4 3 3" xfId="12688" xr:uid="{00000000-0005-0000-0000-0000E7520000}"/>
    <cellStyle name="Normal 2 14 3 2 4 3 3 2" xfId="35331" xr:uid="{00000000-0005-0000-0000-0000E8520000}"/>
    <cellStyle name="Normal 2 14 3 2 4 3 4" xfId="27890" xr:uid="{00000000-0005-0000-0000-0000E9520000}"/>
    <cellStyle name="Normal 2 14 3 2 4 4" xfId="16410" xr:uid="{00000000-0005-0000-0000-0000EA520000}"/>
    <cellStyle name="Normal 2 14 3 2 4 4 2" xfId="39053" xr:uid="{00000000-0005-0000-0000-0000EB520000}"/>
    <cellStyle name="Normal 2 14 3 2 4 5" xfId="8970" xr:uid="{00000000-0005-0000-0000-0000EC520000}"/>
    <cellStyle name="Normal 2 14 3 2 4 5 2" xfId="31613" xr:uid="{00000000-0005-0000-0000-0000ED520000}"/>
    <cellStyle name="Normal 2 14 3 2 4 6" xfId="24172" xr:uid="{00000000-0005-0000-0000-0000EE520000}"/>
    <cellStyle name="Normal 2 14 3 2 5" xfId="2445" xr:uid="{00000000-0005-0000-0000-0000EF520000}"/>
    <cellStyle name="Normal 2 14 3 2 5 2" xfId="6166" xr:uid="{00000000-0005-0000-0000-0000F0520000}"/>
    <cellStyle name="Normal 2 14 3 2 5 2 2" xfId="21050" xr:uid="{00000000-0005-0000-0000-0000F1520000}"/>
    <cellStyle name="Normal 2 14 3 2 5 2 2 2" xfId="43693" xr:uid="{00000000-0005-0000-0000-0000F2520000}"/>
    <cellStyle name="Normal 2 14 3 2 5 2 3" xfId="13610" xr:uid="{00000000-0005-0000-0000-0000F3520000}"/>
    <cellStyle name="Normal 2 14 3 2 5 2 3 2" xfId="36253" xr:uid="{00000000-0005-0000-0000-0000F4520000}"/>
    <cellStyle name="Normal 2 14 3 2 5 2 4" xfId="28812" xr:uid="{00000000-0005-0000-0000-0000F5520000}"/>
    <cellStyle name="Normal 2 14 3 2 5 3" xfId="17332" xr:uid="{00000000-0005-0000-0000-0000F6520000}"/>
    <cellStyle name="Normal 2 14 3 2 5 3 2" xfId="39975" xr:uid="{00000000-0005-0000-0000-0000F7520000}"/>
    <cellStyle name="Normal 2 14 3 2 5 4" xfId="9892" xr:uid="{00000000-0005-0000-0000-0000F8520000}"/>
    <cellStyle name="Normal 2 14 3 2 5 4 2" xfId="32535" xr:uid="{00000000-0005-0000-0000-0000F9520000}"/>
    <cellStyle name="Normal 2 14 3 2 5 5" xfId="25094" xr:uid="{00000000-0005-0000-0000-0000FA520000}"/>
    <cellStyle name="Normal 2 14 3 2 6" xfId="4319" xr:uid="{00000000-0005-0000-0000-0000FB520000}"/>
    <cellStyle name="Normal 2 14 3 2 6 2" xfId="19203" xr:uid="{00000000-0005-0000-0000-0000FC520000}"/>
    <cellStyle name="Normal 2 14 3 2 6 2 2" xfId="41846" xr:uid="{00000000-0005-0000-0000-0000FD520000}"/>
    <cellStyle name="Normal 2 14 3 2 6 3" xfId="11763" xr:uid="{00000000-0005-0000-0000-0000FE520000}"/>
    <cellStyle name="Normal 2 14 3 2 6 3 2" xfId="34406" xr:uid="{00000000-0005-0000-0000-0000FF520000}"/>
    <cellStyle name="Normal 2 14 3 2 6 4" xfId="26965" xr:uid="{00000000-0005-0000-0000-000000530000}"/>
    <cellStyle name="Normal 2 14 3 2 7" xfId="15485" xr:uid="{00000000-0005-0000-0000-000001530000}"/>
    <cellStyle name="Normal 2 14 3 2 7 2" xfId="38128" xr:uid="{00000000-0005-0000-0000-000002530000}"/>
    <cellStyle name="Normal 2 14 3 2 8" xfId="8045" xr:uid="{00000000-0005-0000-0000-000003530000}"/>
    <cellStyle name="Normal 2 14 3 2 8 2" xfId="30688" xr:uid="{00000000-0005-0000-0000-000004530000}"/>
    <cellStyle name="Normal 2 14 3 2 9" xfId="23248" xr:uid="{00000000-0005-0000-0000-000005530000}"/>
    <cellStyle name="Normal 2 14 3 3" xfId="695" xr:uid="{00000000-0005-0000-0000-000006530000}"/>
    <cellStyle name="Normal 2 14 3 3 2" xfId="1160" xr:uid="{00000000-0005-0000-0000-000007530000}"/>
    <cellStyle name="Normal 2 14 3 3 2 2" xfId="2088" xr:uid="{00000000-0005-0000-0000-000008530000}"/>
    <cellStyle name="Normal 2 14 3 3 2 2 2" xfId="3938" xr:uid="{00000000-0005-0000-0000-000009530000}"/>
    <cellStyle name="Normal 2 14 3 3 2 2 2 2" xfId="7659" xr:uid="{00000000-0005-0000-0000-00000A530000}"/>
    <cellStyle name="Normal 2 14 3 3 2 2 2 2 2" xfId="22543" xr:uid="{00000000-0005-0000-0000-00000B530000}"/>
    <cellStyle name="Normal 2 14 3 3 2 2 2 2 2 2" xfId="45186" xr:uid="{00000000-0005-0000-0000-00000C530000}"/>
    <cellStyle name="Normal 2 14 3 3 2 2 2 2 3" xfId="15103" xr:uid="{00000000-0005-0000-0000-00000D530000}"/>
    <cellStyle name="Normal 2 14 3 3 2 2 2 2 3 2" xfId="37746" xr:uid="{00000000-0005-0000-0000-00000E530000}"/>
    <cellStyle name="Normal 2 14 3 3 2 2 2 2 4" xfId="30305" xr:uid="{00000000-0005-0000-0000-00000F530000}"/>
    <cellStyle name="Normal 2 14 3 3 2 2 2 3" xfId="18825" xr:uid="{00000000-0005-0000-0000-000010530000}"/>
    <cellStyle name="Normal 2 14 3 3 2 2 2 3 2" xfId="41468" xr:uid="{00000000-0005-0000-0000-000011530000}"/>
    <cellStyle name="Normal 2 14 3 3 2 2 2 4" xfId="11385" xr:uid="{00000000-0005-0000-0000-000012530000}"/>
    <cellStyle name="Normal 2 14 3 3 2 2 2 4 2" xfId="34028" xr:uid="{00000000-0005-0000-0000-000013530000}"/>
    <cellStyle name="Normal 2 14 3 3 2 2 2 5" xfId="26587" xr:uid="{00000000-0005-0000-0000-000014530000}"/>
    <cellStyle name="Normal 2 14 3 3 2 2 3" xfId="5812" xr:uid="{00000000-0005-0000-0000-000015530000}"/>
    <cellStyle name="Normal 2 14 3 3 2 2 3 2" xfId="20696" xr:uid="{00000000-0005-0000-0000-000016530000}"/>
    <cellStyle name="Normal 2 14 3 3 2 2 3 2 2" xfId="43339" xr:uid="{00000000-0005-0000-0000-000017530000}"/>
    <cellStyle name="Normal 2 14 3 3 2 2 3 3" xfId="13256" xr:uid="{00000000-0005-0000-0000-000018530000}"/>
    <cellStyle name="Normal 2 14 3 3 2 2 3 3 2" xfId="35899" xr:uid="{00000000-0005-0000-0000-000019530000}"/>
    <cellStyle name="Normal 2 14 3 3 2 2 3 4" xfId="28458" xr:uid="{00000000-0005-0000-0000-00001A530000}"/>
    <cellStyle name="Normal 2 14 3 3 2 2 4" xfId="16978" xr:uid="{00000000-0005-0000-0000-00001B530000}"/>
    <cellStyle name="Normal 2 14 3 3 2 2 4 2" xfId="39621" xr:uid="{00000000-0005-0000-0000-00001C530000}"/>
    <cellStyle name="Normal 2 14 3 3 2 2 5" xfId="9538" xr:uid="{00000000-0005-0000-0000-00001D530000}"/>
    <cellStyle name="Normal 2 14 3 3 2 2 5 2" xfId="32181" xr:uid="{00000000-0005-0000-0000-00001E530000}"/>
    <cellStyle name="Normal 2 14 3 3 2 2 6" xfId="24740" xr:uid="{00000000-0005-0000-0000-00001F530000}"/>
    <cellStyle name="Normal 2 14 3 3 2 3" xfId="3013" xr:uid="{00000000-0005-0000-0000-000020530000}"/>
    <cellStyle name="Normal 2 14 3 3 2 3 2" xfId="6734" xr:uid="{00000000-0005-0000-0000-000021530000}"/>
    <cellStyle name="Normal 2 14 3 3 2 3 2 2" xfId="21618" xr:uid="{00000000-0005-0000-0000-000022530000}"/>
    <cellStyle name="Normal 2 14 3 3 2 3 2 2 2" xfId="44261" xr:uid="{00000000-0005-0000-0000-000023530000}"/>
    <cellStyle name="Normal 2 14 3 3 2 3 2 3" xfId="14178" xr:uid="{00000000-0005-0000-0000-000024530000}"/>
    <cellStyle name="Normal 2 14 3 3 2 3 2 3 2" xfId="36821" xr:uid="{00000000-0005-0000-0000-000025530000}"/>
    <cellStyle name="Normal 2 14 3 3 2 3 2 4" xfId="29380" xr:uid="{00000000-0005-0000-0000-000026530000}"/>
    <cellStyle name="Normal 2 14 3 3 2 3 3" xfId="17900" xr:uid="{00000000-0005-0000-0000-000027530000}"/>
    <cellStyle name="Normal 2 14 3 3 2 3 3 2" xfId="40543" xr:uid="{00000000-0005-0000-0000-000028530000}"/>
    <cellStyle name="Normal 2 14 3 3 2 3 4" xfId="10460" xr:uid="{00000000-0005-0000-0000-000029530000}"/>
    <cellStyle name="Normal 2 14 3 3 2 3 4 2" xfId="33103" xr:uid="{00000000-0005-0000-0000-00002A530000}"/>
    <cellStyle name="Normal 2 14 3 3 2 3 5" xfId="25662" xr:uid="{00000000-0005-0000-0000-00002B530000}"/>
    <cellStyle name="Normal 2 14 3 3 2 4" xfId="4887" xr:uid="{00000000-0005-0000-0000-00002C530000}"/>
    <cellStyle name="Normal 2 14 3 3 2 4 2" xfId="19771" xr:uid="{00000000-0005-0000-0000-00002D530000}"/>
    <cellStyle name="Normal 2 14 3 3 2 4 2 2" xfId="42414" xr:uid="{00000000-0005-0000-0000-00002E530000}"/>
    <cellStyle name="Normal 2 14 3 3 2 4 3" xfId="12331" xr:uid="{00000000-0005-0000-0000-00002F530000}"/>
    <cellStyle name="Normal 2 14 3 3 2 4 3 2" xfId="34974" xr:uid="{00000000-0005-0000-0000-000030530000}"/>
    <cellStyle name="Normal 2 14 3 3 2 4 4" xfId="27533" xr:uid="{00000000-0005-0000-0000-000031530000}"/>
    <cellStyle name="Normal 2 14 3 3 2 5" xfId="16053" xr:uid="{00000000-0005-0000-0000-000032530000}"/>
    <cellStyle name="Normal 2 14 3 3 2 5 2" xfId="38696" xr:uid="{00000000-0005-0000-0000-000033530000}"/>
    <cellStyle name="Normal 2 14 3 3 2 6" xfId="8613" xr:uid="{00000000-0005-0000-0000-000034530000}"/>
    <cellStyle name="Normal 2 14 3 3 2 6 2" xfId="31256" xr:uid="{00000000-0005-0000-0000-000035530000}"/>
    <cellStyle name="Normal 2 14 3 3 2 7" xfId="23815" xr:uid="{00000000-0005-0000-0000-000036530000}"/>
    <cellStyle name="Normal 2 14 3 3 3" xfId="1626" xr:uid="{00000000-0005-0000-0000-000037530000}"/>
    <cellStyle name="Normal 2 14 3 3 3 2" xfId="3476" xr:uid="{00000000-0005-0000-0000-000038530000}"/>
    <cellStyle name="Normal 2 14 3 3 3 2 2" xfId="7197" xr:uid="{00000000-0005-0000-0000-000039530000}"/>
    <cellStyle name="Normal 2 14 3 3 3 2 2 2" xfId="22081" xr:uid="{00000000-0005-0000-0000-00003A530000}"/>
    <cellStyle name="Normal 2 14 3 3 3 2 2 2 2" xfId="44724" xr:uid="{00000000-0005-0000-0000-00003B530000}"/>
    <cellStyle name="Normal 2 14 3 3 3 2 2 3" xfId="14641" xr:uid="{00000000-0005-0000-0000-00003C530000}"/>
    <cellStyle name="Normal 2 14 3 3 3 2 2 3 2" xfId="37284" xr:uid="{00000000-0005-0000-0000-00003D530000}"/>
    <cellStyle name="Normal 2 14 3 3 3 2 2 4" xfId="29843" xr:uid="{00000000-0005-0000-0000-00003E530000}"/>
    <cellStyle name="Normal 2 14 3 3 3 2 3" xfId="18363" xr:uid="{00000000-0005-0000-0000-00003F530000}"/>
    <cellStyle name="Normal 2 14 3 3 3 2 3 2" xfId="41006" xr:uid="{00000000-0005-0000-0000-000040530000}"/>
    <cellStyle name="Normal 2 14 3 3 3 2 4" xfId="10923" xr:uid="{00000000-0005-0000-0000-000041530000}"/>
    <cellStyle name="Normal 2 14 3 3 3 2 4 2" xfId="33566" xr:uid="{00000000-0005-0000-0000-000042530000}"/>
    <cellStyle name="Normal 2 14 3 3 3 2 5" xfId="26125" xr:uid="{00000000-0005-0000-0000-000043530000}"/>
    <cellStyle name="Normal 2 14 3 3 3 3" xfId="5350" xr:uid="{00000000-0005-0000-0000-000044530000}"/>
    <cellStyle name="Normal 2 14 3 3 3 3 2" xfId="20234" xr:uid="{00000000-0005-0000-0000-000045530000}"/>
    <cellStyle name="Normal 2 14 3 3 3 3 2 2" xfId="42877" xr:uid="{00000000-0005-0000-0000-000046530000}"/>
    <cellStyle name="Normal 2 14 3 3 3 3 3" xfId="12794" xr:uid="{00000000-0005-0000-0000-000047530000}"/>
    <cellStyle name="Normal 2 14 3 3 3 3 3 2" xfId="35437" xr:uid="{00000000-0005-0000-0000-000048530000}"/>
    <cellStyle name="Normal 2 14 3 3 3 3 4" xfId="27996" xr:uid="{00000000-0005-0000-0000-000049530000}"/>
    <cellStyle name="Normal 2 14 3 3 3 4" xfId="16516" xr:uid="{00000000-0005-0000-0000-00004A530000}"/>
    <cellStyle name="Normal 2 14 3 3 3 4 2" xfId="39159" xr:uid="{00000000-0005-0000-0000-00004B530000}"/>
    <cellStyle name="Normal 2 14 3 3 3 5" xfId="9076" xr:uid="{00000000-0005-0000-0000-00004C530000}"/>
    <cellStyle name="Normal 2 14 3 3 3 5 2" xfId="31719" xr:uid="{00000000-0005-0000-0000-00004D530000}"/>
    <cellStyle name="Normal 2 14 3 3 3 6" xfId="24278" xr:uid="{00000000-0005-0000-0000-00004E530000}"/>
    <cellStyle name="Normal 2 14 3 3 4" xfId="2551" xr:uid="{00000000-0005-0000-0000-00004F530000}"/>
    <cellStyle name="Normal 2 14 3 3 4 2" xfId="6272" xr:uid="{00000000-0005-0000-0000-000050530000}"/>
    <cellStyle name="Normal 2 14 3 3 4 2 2" xfId="21156" xr:uid="{00000000-0005-0000-0000-000051530000}"/>
    <cellStyle name="Normal 2 14 3 3 4 2 2 2" xfId="43799" xr:uid="{00000000-0005-0000-0000-000052530000}"/>
    <cellStyle name="Normal 2 14 3 3 4 2 3" xfId="13716" xr:uid="{00000000-0005-0000-0000-000053530000}"/>
    <cellStyle name="Normal 2 14 3 3 4 2 3 2" xfId="36359" xr:uid="{00000000-0005-0000-0000-000054530000}"/>
    <cellStyle name="Normal 2 14 3 3 4 2 4" xfId="28918" xr:uid="{00000000-0005-0000-0000-000055530000}"/>
    <cellStyle name="Normal 2 14 3 3 4 3" xfId="17438" xr:uid="{00000000-0005-0000-0000-000056530000}"/>
    <cellStyle name="Normal 2 14 3 3 4 3 2" xfId="40081" xr:uid="{00000000-0005-0000-0000-000057530000}"/>
    <cellStyle name="Normal 2 14 3 3 4 4" xfId="9998" xr:uid="{00000000-0005-0000-0000-000058530000}"/>
    <cellStyle name="Normal 2 14 3 3 4 4 2" xfId="32641" xr:uid="{00000000-0005-0000-0000-000059530000}"/>
    <cellStyle name="Normal 2 14 3 3 4 5" xfId="25200" xr:uid="{00000000-0005-0000-0000-00005A530000}"/>
    <cellStyle name="Normal 2 14 3 3 5" xfId="4425" xr:uid="{00000000-0005-0000-0000-00005B530000}"/>
    <cellStyle name="Normal 2 14 3 3 5 2" xfId="19309" xr:uid="{00000000-0005-0000-0000-00005C530000}"/>
    <cellStyle name="Normal 2 14 3 3 5 2 2" xfId="41952" xr:uid="{00000000-0005-0000-0000-00005D530000}"/>
    <cellStyle name="Normal 2 14 3 3 5 3" xfId="11869" xr:uid="{00000000-0005-0000-0000-00005E530000}"/>
    <cellStyle name="Normal 2 14 3 3 5 3 2" xfId="34512" xr:uid="{00000000-0005-0000-0000-00005F530000}"/>
    <cellStyle name="Normal 2 14 3 3 5 4" xfId="27071" xr:uid="{00000000-0005-0000-0000-000060530000}"/>
    <cellStyle name="Normal 2 14 3 3 6" xfId="15591" xr:uid="{00000000-0005-0000-0000-000061530000}"/>
    <cellStyle name="Normal 2 14 3 3 6 2" xfId="38234" xr:uid="{00000000-0005-0000-0000-000062530000}"/>
    <cellStyle name="Normal 2 14 3 3 7" xfId="8151" xr:uid="{00000000-0005-0000-0000-000063530000}"/>
    <cellStyle name="Normal 2 14 3 3 7 2" xfId="30794" xr:uid="{00000000-0005-0000-0000-000064530000}"/>
    <cellStyle name="Normal 2 14 3 3 8" xfId="23353" xr:uid="{00000000-0005-0000-0000-000065530000}"/>
    <cellStyle name="Normal 2 14 3 4" xfId="949" xr:uid="{00000000-0005-0000-0000-000066530000}"/>
    <cellStyle name="Normal 2 14 3 4 2" xfId="1877" xr:uid="{00000000-0005-0000-0000-000067530000}"/>
    <cellStyle name="Normal 2 14 3 4 2 2" xfId="3727" xr:uid="{00000000-0005-0000-0000-000068530000}"/>
    <cellStyle name="Normal 2 14 3 4 2 2 2" xfId="7448" xr:uid="{00000000-0005-0000-0000-000069530000}"/>
    <cellStyle name="Normal 2 14 3 4 2 2 2 2" xfId="22332" xr:uid="{00000000-0005-0000-0000-00006A530000}"/>
    <cellStyle name="Normal 2 14 3 4 2 2 2 2 2" xfId="44975" xr:uid="{00000000-0005-0000-0000-00006B530000}"/>
    <cellStyle name="Normal 2 14 3 4 2 2 2 3" xfId="14892" xr:uid="{00000000-0005-0000-0000-00006C530000}"/>
    <cellStyle name="Normal 2 14 3 4 2 2 2 3 2" xfId="37535" xr:uid="{00000000-0005-0000-0000-00006D530000}"/>
    <cellStyle name="Normal 2 14 3 4 2 2 2 4" xfId="30094" xr:uid="{00000000-0005-0000-0000-00006E530000}"/>
    <cellStyle name="Normal 2 14 3 4 2 2 3" xfId="18614" xr:uid="{00000000-0005-0000-0000-00006F530000}"/>
    <cellStyle name="Normal 2 14 3 4 2 2 3 2" xfId="41257" xr:uid="{00000000-0005-0000-0000-000070530000}"/>
    <cellStyle name="Normal 2 14 3 4 2 2 4" xfId="11174" xr:uid="{00000000-0005-0000-0000-000071530000}"/>
    <cellStyle name="Normal 2 14 3 4 2 2 4 2" xfId="33817" xr:uid="{00000000-0005-0000-0000-000072530000}"/>
    <cellStyle name="Normal 2 14 3 4 2 2 5" xfId="26376" xr:uid="{00000000-0005-0000-0000-000073530000}"/>
    <cellStyle name="Normal 2 14 3 4 2 3" xfId="5601" xr:uid="{00000000-0005-0000-0000-000074530000}"/>
    <cellStyle name="Normal 2 14 3 4 2 3 2" xfId="20485" xr:uid="{00000000-0005-0000-0000-000075530000}"/>
    <cellStyle name="Normal 2 14 3 4 2 3 2 2" xfId="43128" xr:uid="{00000000-0005-0000-0000-000076530000}"/>
    <cellStyle name="Normal 2 14 3 4 2 3 3" xfId="13045" xr:uid="{00000000-0005-0000-0000-000077530000}"/>
    <cellStyle name="Normal 2 14 3 4 2 3 3 2" xfId="35688" xr:uid="{00000000-0005-0000-0000-000078530000}"/>
    <cellStyle name="Normal 2 14 3 4 2 3 4" xfId="28247" xr:uid="{00000000-0005-0000-0000-000079530000}"/>
    <cellStyle name="Normal 2 14 3 4 2 4" xfId="16767" xr:uid="{00000000-0005-0000-0000-00007A530000}"/>
    <cellStyle name="Normal 2 14 3 4 2 4 2" xfId="39410" xr:uid="{00000000-0005-0000-0000-00007B530000}"/>
    <cellStyle name="Normal 2 14 3 4 2 5" xfId="9327" xr:uid="{00000000-0005-0000-0000-00007C530000}"/>
    <cellStyle name="Normal 2 14 3 4 2 5 2" xfId="31970" xr:uid="{00000000-0005-0000-0000-00007D530000}"/>
    <cellStyle name="Normal 2 14 3 4 2 6" xfId="24529" xr:uid="{00000000-0005-0000-0000-00007E530000}"/>
    <cellStyle name="Normal 2 14 3 4 3" xfId="2802" xr:uid="{00000000-0005-0000-0000-00007F530000}"/>
    <cellStyle name="Normal 2 14 3 4 3 2" xfId="6523" xr:uid="{00000000-0005-0000-0000-000080530000}"/>
    <cellStyle name="Normal 2 14 3 4 3 2 2" xfId="21407" xr:uid="{00000000-0005-0000-0000-000081530000}"/>
    <cellStyle name="Normal 2 14 3 4 3 2 2 2" xfId="44050" xr:uid="{00000000-0005-0000-0000-000082530000}"/>
    <cellStyle name="Normal 2 14 3 4 3 2 3" xfId="13967" xr:uid="{00000000-0005-0000-0000-000083530000}"/>
    <cellStyle name="Normal 2 14 3 4 3 2 3 2" xfId="36610" xr:uid="{00000000-0005-0000-0000-000084530000}"/>
    <cellStyle name="Normal 2 14 3 4 3 2 4" xfId="29169" xr:uid="{00000000-0005-0000-0000-000085530000}"/>
    <cellStyle name="Normal 2 14 3 4 3 3" xfId="17689" xr:uid="{00000000-0005-0000-0000-000086530000}"/>
    <cellStyle name="Normal 2 14 3 4 3 3 2" xfId="40332" xr:uid="{00000000-0005-0000-0000-000087530000}"/>
    <cellStyle name="Normal 2 14 3 4 3 4" xfId="10249" xr:uid="{00000000-0005-0000-0000-000088530000}"/>
    <cellStyle name="Normal 2 14 3 4 3 4 2" xfId="32892" xr:uid="{00000000-0005-0000-0000-000089530000}"/>
    <cellStyle name="Normal 2 14 3 4 3 5" xfId="25451" xr:uid="{00000000-0005-0000-0000-00008A530000}"/>
    <cellStyle name="Normal 2 14 3 4 4" xfId="4676" xr:uid="{00000000-0005-0000-0000-00008B530000}"/>
    <cellStyle name="Normal 2 14 3 4 4 2" xfId="19560" xr:uid="{00000000-0005-0000-0000-00008C530000}"/>
    <cellStyle name="Normal 2 14 3 4 4 2 2" xfId="42203" xr:uid="{00000000-0005-0000-0000-00008D530000}"/>
    <cellStyle name="Normal 2 14 3 4 4 3" xfId="12120" xr:uid="{00000000-0005-0000-0000-00008E530000}"/>
    <cellStyle name="Normal 2 14 3 4 4 3 2" xfId="34763" xr:uid="{00000000-0005-0000-0000-00008F530000}"/>
    <cellStyle name="Normal 2 14 3 4 4 4" xfId="27322" xr:uid="{00000000-0005-0000-0000-000090530000}"/>
    <cellStyle name="Normal 2 14 3 4 5" xfId="15842" xr:uid="{00000000-0005-0000-0000-000091530000}"/>
    <cellStyle name="Normal 2 14 3 4 5 2" xfId="38485" xr:uid="{00000000-0005-0000-0000-000092530000}"/>
    <cellStyle name="Normal 2 14 3 4 6" xfId="8402" xr:uid="{00000000-0005-0000-0000-000093530000}"/>
    <cellStyle name="Normal 2 14 3 4 6 2" xfId="31045" xr:uid="{00000000-0005-0000-0000-000094530000}"/>
    <cellStyle name="Normal 2 14 3 4 7" xfId="23604" xr:uid="{00000000-0005-0000-0000-000095530000}"/>
    <cellStyle name="Normal 2 14 3 5" xfId="1415" xr:uid="{00000000-0005-0000-0000-000096530000}"/>
    <cellStyle name="Normal 2 14 3 5 2" xfId="3265" xr:uid="{00000000-0005-0000-0000-000097530000}"/>
    <cellStyle name="Normal 2 14 3 5 2 2" xfId="6986" xr:uid="{00000000-0005-0000-0000-000098530000}"/>
    <cellStyle name="Normal 2 14 3 5 2 2 2" xfId="21870" xr:uid="{00000000-0005-0000-0000-000099530000}"/>
    <cellStyle name="Normal 2 14 3 5 2 2 2 2" xfId="44513" xr:uid="{00000000-0005-0000-0000-00009A530000}"/>
    <cellStyle name="Normal 2 14 3 5 2 2 3" xfId="14430" xr:uid="{00000000-0005-0000-0000-00009B530000}"/>
    <cellStyle name="Normal 2 14 3 5 2 2 3 2" xfId="37073" xr:uid="{00000000-0005-0000-0000-00009C530000}"/>
    <cellStyle name="Normal 2 14 3 5 2 2 4" xfId="29632" xr:uid="{00000000-0005-0000-0000-00009D530000}"/>
    <cellStyle name="Normal 2 14 3 5 2 3" xfId="18152" xr:uid="{00000000-0005-0000-0000-00009E530000}"/>
    <cellStyle name="Normal 2 14 3 5 2 3 2" xfId="40795" xr:uid="{00000000-0005-0000-0000-00009F530000}"/>
    <cellStyle name="Normal 2 14 3 5 2 4" xfId="10712" xr:uid="{00000000-0005-0000-0000-0000A0530000}"/>
    <cellStyle name="Normal 2 14 3 5 2 4 2" xfId="33355" xr:uid="{00000000-0005-0000-0000-0000A1530000}"/>
    <cellStyle name="Normal 2 14 3 5 2 5" xfId="25914" xr:uid="{00000000-0005-0000-0000-0000A2530000}"/>
    <cellStyle name="Normal 2 14 3 5 3" xfId="5139" xr:uid="{00000000-0005-0000-0000-0000A3530000}"/>
    <cellStyle name="Normal 2 14 3 5 3 2" xfId="20023" xr:uid="{00000000-0005-0000-0000-0000A4530000}"/>
    <cellStyle name="Normal 2 14 3 5 3 2 2" xfId="42666" xr:uid="{00000000-0005-0000-0000-0000A5530000}"/>
    <cellStyle name="Normal 2 14 3 5 3 3" xfId="12583" xr:uid="{00000000-0005-0000-0000-0000A6530000}"/>
    <cellStyle name="Normal 2 14 3 5 3 3 2" xfId="35226" xr:uid="{00000000-0005-0000-0000-0000A7530000}"/>
    <cellStyle name="Normal 2 14 3 5 3 4" xfId="27785" xr:uid="{00000000-0005-0000-0000-0000A8530000}"/>
    <cellStyle name="Normal 2 14 3 5 4" xfId="16305" xr:uid="{00000000-0005-0000-0000-0000A9530000}"/>
    <cellStyle name="Normal 2 14 3 5 4 2" xfId="38948" xr:uid="{00000000-0005-0000-0000-0000AA530000}"/>
    <cellStyle name="Normal 2 14 3 5 5" xfId="8865" xr:uid="{00000000-0005-0000-0000-0000AB530000}"/>
    <cellStyle name="Normal 2 14 3 5 5 2" xfId="31508" xr:uid="{00000000-0005-0000-0000-0000AC530000}"/>
    <cellStyle name="Normal 2 14 3 5 6" xfId="24067" xr:uid="{00000000-0005-0000-0000-0000AD530000}"/>
    <cellStyle name="Normal 2 14 3 6" xfId="2340" xr:uid="{00000000-0005-0000-0000-0000AE530000}"/>
    <cellStyle name="Normal 2 14 3 6 2" xfId="6061" xr:uid="{00000000-0005-0000-0000-0000AF530000}"/>
    <cellStyle name="Normal 2 14 3 6 2 2" xfId="20945" xr:uid="{00000000-0005-0000-0000-0000B0530000}"/>
    <cellStyle name="Normal 2 14 3 6 2 2 2" xfId="43588" xr:uid="{00000000-0005-0000-0000-0000B1530000}"/>
    <cellStyle name="Normal 2 14 3 6 2 3" xfId="13505" xr:uid="{00000000-0005-0000-0000-0000B2530000}"/>
    <cellStyle name="Normal 2 14 3 6 2 3 2" xfId="36148" xr:uid="{00000000-0005-0000-0000-0000B3530000}"/>
    <cellStyle name="Normal 2 14 3 6 2 4" xfId="28707" xr:uid="{00000000-0005-0000-0000-0000B4530000}"/>
    <cellStyle name="Normal 2 14 3 6 3" xfId="17227" xr:uid="{00000000-0005-0000-0000-0000B5530000}"/>
    <cellStyle name="Normal 2 14 3 6 3 2" xfId="39870" xr:uid="{00000000-0005-0000-0000-0000B6530000}"/>
    <cellStyle name="Normal 2 14 3 6 4" xfId="9787" xr:uid="{00000000-0005-0000-0000-0000B7530000}"/>
    <cellStyle name="Normal 2 14 3 6 4 2" xfId="32430" xr:uid="{00000000-0005-0000-0000-0000B8530000}"/>
    <cellStyle name="Normal 2 14 3 6 5" xfId="24989" xr:uid="{00000000-0005-0000-0000-0000B9530000}"/>
    <cellStyle name="Normal 2 14 3 7" xfId="4214" xr:uid="{00000000-0005-0000-0000-0000BA530000}"/>
    <cellStyle name="Normal 2 14 3 7 2" xfId="19098" xr:uid="{00000000-0005-0000-0000-0000BB530000}"/>
    <cellStyle name="Normal 2 14 3 7 2 2" xfId="41741" xr:uid="{00000000-0005-0000-0000-0000BC530000}"/>
    <cellStyle name="Normal 2 14 3 7 3" xfId="11658" xr:uid="{00000000-0005-0000-0000-0000BD530000}"/>
    <cellStyle name="Normal 2 14 3 7 3 2" xfId="34301" xr:uid="{00000000-0005-0000-0000-0000BE530000}"/>
    <cellStyle name="Normal 2 14 3 7 4" xfId="26860" xr:uid="{00000000-0005-0000-0000-0000BF530000}"/>
    <cellStyle name="Normal 2 14 3 8" xfId="15380" xr:uid="{00000000-0005-0000-0000-0000C0530000}"/>
    <cellStyle name="Normal 2 14 3 8 2" xfId="38023" xr:uid="{00000000-0005-0000-0000-0000C1530000}"/>
    <cellStyle name="Normal 2 14 3 9" xfId="7940" xr:uid="{00000000-0005-0000-0000-0000C2530000}"/>
    <cellStyle name="Normal 2 14 3 9 2" xfId="30583" xr:uid="{00000000-0005-0000-0000-0000C3530000}"/>
    <cellStyle name="Normal 2 14 4" xfId="536" xr:uid="{00000000-0005-0000-0000-0000C4530000}"/>
    <cellStyle name="Normal 2 14 4 2" xfId="748" xr:uid="{00000000-0005-0000-0000-0000C5530000}"/>
    <cellStyle name="Normal 2 14 4 2 2" xfId="1213" xr:uid="{00000000-0005-0000-0000-0000C6530000}"/>
    <cellStyle name="Normal 2 14 4 2 2 2" xfId="2141" xr:uid="{00000000-0005-0000-0000-0000C7530000}"/>
    <cellStyle name="Normal 2 14 4 2 2 2 2" xfId="3991" xr:uid="{00000000-0005-0000-0000-0000C8530000}"/>
    <cellStyle name="Normal 2 14 4 2 2 2 2 2" xfId="7712" xr:uid="{00000000-0005-0000-0000-0000C9530000}"/>
    <cellStyle name="Normal 2 14 4 2 2 2 2 2 2" xfId="22596" xr:uid="{00000000-0005-0000-0000-0000CA530000}"/>
    <cellStyle name="Normal 2 14 4 2 2 2 2 2 2 2" xfId="45239" xr:uid="{00000000-0005-0000-0000-0000CB530000}"/>
    <cellStyle name="Normal 2 14 4 2 2 2 2 2 3" xfId="15156" xr:uid="{00000000-0005-0000-0000-0000CC530000}"/>
    <cellStyle name="Normal 2 14 4 2 2 2 2 2 3 2" xfId="37799" xr:uid="{00000000-0005-0000-0000-0000CD530000}"/>
    <cellStyle name="Normal 2 14 4 2 2 2 2 2 4" xfId="30358" xr:uid="{00000000-0005-0000-0000-0000CE530000}"/>
    <cellStyle name="Normal 2 14 4 2 2 2 2 3" xfId="18878" xr:uid="{00000000-0005-0000-0000-0000CF530000}"/>
    <cellStyle name="Normal 2 14 4 2 2 2 2 3 2" xfId="41521" xr:uid="{00000000-0005-0000-0000-0000D0530000}"/>
    <cellStyle name="Normal 2 14 4 2 2 2 2 4" xfId="11438" xr:uid="{00000000-0005-0000-0000-0000D1530000}"/>
    <cellStyle name="Normal 2 14 4 2 2 2 2 4 2" xfId="34081" xr:uid="{00000000-0005-0000-0000-0000D2530000}"/>
    <cellStyle name="Normal 2 14 4 2 2 2 2 5" xfId="26640" xr:uid="{00000000-0005-0000-0000-0000D3530000}"/>
    <cellStyle name="Normal 2 14 4 2 2 2 3" xfId="5865" xr:uid="{00000000-0005-0000-0000-0000D4530000}"/>
    <cellStyle name="Normal 2 14 4 2 2 2 3 2" xfId="20749" xr:uid="{00000000-0005-0000-0000-0000D5530000}"/>
    <cellStyle name="Normal 2 14 4 2 2 2 3 2 2" xfId="43392" xr:uid="{00000000-0005-0000-0000-0000D6530000}"/>
    <cellStyle name="Normal 2 14 4 2 2 2 3 3" xfId="13309" xr:uid="{00000000-0005-0000-0000-0000D7530000}"/>
    <cellStyle name="Normal 2 14 4 2 2 2 3 3 2" xfId="35952" xr:uid="{00000000-0005-0000-0000-0000D8530000}"/>
    <cellStyle name="Normal 2 14 4 2 2 2 3 4" xfId="28511" xr:uid="{00000000-0005-0000-0000-0000D9530000}"/>
    <cellStyle name="Normal 2 14 4 2 2 2 4" xfId="17031" xr:uid="{00000000-0005-0000-0000-0000DA530000}"/>
    <cellStyle name="Normal 2 14 4 2 2 2 4 2" xfId="39674" xr:uid="{00000000-0005-0000-0000-0000DB530000}"/>
    <cellStyle name="Normal 2 14 4 2 2 2 5" xfId="9591" xr:uid="{00000000-0005-0000-0000-0000DC530000}"/>
    <cellStyle name="Normal 2 14 4 2 2 2 5 2" xfId="32234" xr:uid="{00000000-0005-0000-0000-0000DD530000}"/>
    <cellStyle name="Normal 2 14 4 2 2 2 6" xfId="24793" xr:uid="{00000000-0005-0000-0000-0000DE530000}"/>
    <cellStyle name="Normal 2 14 4 2 2 3" xfId="3066" xr:uid="{00000000-0005-0000-0000-0000DF530000}"/>
    <cellStyle name="Normal 2 14 4 2 2 3 2" xfId="6787" xr:uid="{00000000-0005-0000-0000-0000E0530000}"/>
    <cellStyle name="Normal 2 14 4 2 2 3 2 2" xfId="21671" xr:uid="{00000000-0005-0000-0000-0000E1530000}"/>
    <cellStyle name="Normal 2 14 4 2 2 3 2 2 2" xfId="44314" xr:uid="{00000000-0005-0000-0000-0000E2530000}"/>
    <cellStyle name="Normal 2 14 4 2 2 3 2 3" xfId="14231" xr:uid="{00000000-0005-0000-0000-0000E3530000}"/>
    <cellStyle name="Normal 2 14 4 2 2 3 2 3 2" xfId="36874" xr:uid="{00000000-0005-0000-0000-0000E4530000}"/>
    <cellStyle name="Normal 2 14 4 2 2 3 2 4" xfId="29433" xr:uid="{00000000-0005-0000-0000-0000E5530000}"/>
    <cellStyle name="Normal 2 14 4 2 2 3 3" xfId="17953" xr:uid="{00000000-0005-0000-0000-0000E6530000}"/>
    <cellStyle name="Normal 2 14 4 2 2 3 3 2" xfId="40596" xr:uid="{00000000-0005-0000-0000-0000E7530000}"/>
    <cellStyle name="Normal 2 14 4 2 2 3 4" xfId="10513" xr:uid="{00000000-0005-0000-0000-0000E8530000}"/>
    <cellStyle name="Normal 2 14 4 2 2 3 4 2" xfId="33156" xr:uid="{00000000-0005-0000-0000-0000E9530000}"/>
    <cellStyle name="Normal 2 14 4 2 2 3 5" xfId="25715" xr:uid="{00000000-0005-0000-0000-0000EA530000}"/>
    <cellStyle name="Normal 2 14 4 2 2 4" xfId="4940" xr:uid="{00000000-0005-0000-0000-0000EB530000}"/>
    <cellStyle name="Normal 2 14 4 2 2 4 2" xfId="19824" xr:uid="{00000000-0005-0000-0000-0000EC530000}"/>
    <cellStyle name="Normal 2 14 4 2 2 4 2 2" xfId="42467" xr:uid="{00000000-0005-0000-0000-0000ED530000}"/>
    <cellStyle name="Normal 2 14 4 2 2 4 3" xfId="12384" xr:uid="{00000000-0005-0000-0000-0000EE530000}"/>
    <cellStyle name="Normal 2 14 4 2 2 4 3 2" xfId="35027" xr:uid="{00000000-0005-0000-0000-0000EF530000}"/>
    <cellStyle name="Normal 2 14 4 2 2 4 4" xfId="27586" xr:uid="{00000000-0005-0000-0000-0000F0530000}"/>
    <cellStyle name="Normal 2 14 4 2 2 5" xfId="16106" xr:uid="{00000000-0005-0000-0000-0000F1530000}"/>
    <cellStyle name="Normal 2 14 4 2 2 5 2" xfId="38749" xr:uid="{00000000-0005-0000-0000-0000F2530000}"/>
    <cellStyle name="Normal 2 14 4 2 2 6" xfId="8666" xr:uid="{00000000-0005-0000-0000-0000F3530000}"/>
    <cellStyle name="Normal 2 14 4 2 2 6 2" xfId="31309" xr:uid="{00000000-0005-0000-0000-0000F4530000}"/>
    <cellStyle name="Normal 2 14 4 2 2 7" xfId="23868" xr:uid="{00000000-0005-0000-0000-0000F5530000}"/>
    <cellStyle name="Normal 2 14 4 2 3" xfId="1679" xr:uid="{00000000-0005-0000-0000-0000F6530000}"/>
    <cellStyle name="Normal 2 14 4 2 3 2" xfId="3529" xr:uid="{00000000-0005-0000-0000-0000F7530000}"/>
    <cellStyle name="Normal 2 14 4 2 3 2 2" xfId="7250" xr:uid="{00000000-0005-0000-0000-0000F8530000}"/>
    <cellStyle name="Normal 2 14 4 2 3 2 2 2" xfId="22134" xr:uid="{00000000-0005-0000-0000-0000F9530000}"/>
    <cellStyle name="Normal 2 14 4 2 3 2 2 2 2" xfId="44777" xr:uid="{00000000-0005-0000-0000-0000FA530000}"/>
    <cellStyle name="Normal 2 14 4 2 3 2 2 3" xfId="14694" xr:uid="{00000000-0005-0000-0000-0000FB530000}"/>
    <cellStyle name="Normal 2 14 4 2 3 2 2 3 2" xfId="37337" xr:uid="{00000000-0005-0000-0000-0000FC530000}"/>
    <cellStyle name="Normal 2 14 4 2 3 2 2 4" xfId="29896" xr:uid="{00000000-0005-0000-0000-0000FD530000}"/>
    <cellStyle name="Normal 2 14 4 2 3 2 3" xfId="18416" xr:uid="{00000000-0005-0000-0000-0000FE530000}"/>
    <cellStyle name="Normal 2 14 4 2 3 2 3 2" xfId="41059" xr:uid="{00000000-0005-0000-0000-0000FF530000}"/>
    <cellStyle name="Normal 2 14 4 2 3 2 4" xfId="10976" xr:uid="{00000000-0005-0000-0000-000000540000}"/>
    <cellStyle name="Normal 2 14 4 2 3 2 4 2" xfId="33619" xr:uid="{00000000-0005-0000-0000-000001540000}"/>
    <cellStyle name="Normal 2 14 4 2 3 2 5" xfId="26178" xr:uid="{00000000-0005-0000-0000-000002540000}"/>
    <cellStyle name="Normal 2 14 4 2 3 3" xfId="5403" xr:uid="{00000000-0005-0000-0000-000003540000}"/>
    <cellStyle name="Normal 2 14 4 2 3 3 2" xfId="20287" xr:uid="{00000000-0005-0000-0000-000004540000}"/>
    <cellStyle name="Normal 2 14 4 2 3 3 2 2" xfId="42930" xr:uid="{00000000-0005-0000-0000-000005540000}"/>
    <cellStyle name="Normal 2 14 4 2 3 3 3" xfId="12847" xr:uid="{00000000-0005-0000-0000-000006540000}"/>
    <cellStyle name="Normal 2 14 4 2 3 3 3 2" xfId="35490" xr:uid="{00000000-0005-0000-0000-000007540000}"/>
    <cellStyle name="Normal 2 14 4 2 3 3 4" xfId="28049" xr:uid="{00000000-0005-0000-0000-000008540000}"/>
    <cellStyle name="Normal 2 14 4 2 3 4" xfId="16569" xr:uid="{00000000-0005-0000-0000-000009540000}"/>
    <cellStyle name="Normal 2 14 4 2 3 4 2" xfId="39212" xr:uid="{00000000-0005-0000-0000-00000A540000}"/>
    <cellStyle name="Normal 2 14 4 2 3 5" xfId="9129" xr:uid="{00000000-0005-0000-0000-00000B540000}"/>
    <cellStyle name="Normal 2 14 4 2 3 5 2" xfId="31772" xr:uid="{00000000-0005-0000-0000-00000C540000}"/>
    <cellStyle name="Normal 2 14 4 2 3 6" xfId="24331" xr:uid="{00000000-0005-0000-0000-00000D540000}"/>
    <cellStyle name="Normal 2 14 4 2 4" xfId="2604" xr:uid="{00000000-0005-0000-0000-00000E540000}"/>
    <cellStyle name="Normal 2 14 4 2 4 2" xfId="6325" xr:uid="{00000000-0005-0000-0000-00000F540000}"/>
    <cellStyle name="Normal 2 14 4 2 4 2 2" xfId="21209" xr:uid="{00000000-0005-0000-0000-000010540000}"/>
    <cellStyle name="Normal 2 14 4 2 4 2 2 2" xfId="43852" xr:uid="{00000000-0005-0000-0000-000011540000}"/>
    <cellStyle name="Normal 2 14 4 2 4 2 3" xfId="13769" xr:uid="{00000000-0005-0000-0000-000012540000}"/>
    <cellStyle name="Normal 2 14 4 2 4 2 3 2" xfId="36412" xr:uid="{00000000-0005-0000-0000-000013540000}"/>
    <cellStyle name="Normal 2 14 4 2 4 2 4" xfId="28971" xr:uid="{00000000-0005-0000-0000-000014540000}"/>
    <cellStyle name="Normal 2 14 4 2 4 3" xfId="17491" xr:uid="{00000000-0005-0000-0000-000015540000}"/>
    <cellStyle name="Normal 2 14 4 2 4 3 2" xfId="40134" xr:uid="{00000000-0005-0000-0000-000016540000}"/>
    <cellStyle name="Normal 2 14 4 2 4 4" xfId="10051" xr:uid="{00000000-0005-0000-0000-000017540000}"/>
    <cellStyle name="Normal 2 14 4 2 4 4 2" xfId="32694" xr:uid="{00000000-0005-0000-0000-000018540000}"/>
    <cellStyle name="Normal 2 14 4 2 4 5" xfId="25253" xr:uid="{00000000-0005-0000-0000-000019540000}"/>
    <cellStyle name="Normal 2 14 4 2 5" xfId="4478" xr:uid="{00000000-0005-0000-0000-00001A540000}"/>
    <cellStyle name="Normal 2 14 4 2 5 2" xfId="19362" xr:uid="{00000000-0005-0000-0000-00001B540000}"/>
    <cellStyle name="Normal 2 14 4 2 5 2 2" xfId="42005" xr:uid="{00000000-0005-0000-0000-00001C540000}"/>
    <cellStyle name="Normal 2 14 4 2 5 3" xfId="11922" xr:uid="{00000000-0005-0000-0000-00001D540000}"/>
    <cellStyle name="Normal 2 14 4 2 5 3 2" xfId="34565" xr:uid="{00000000-0005-0000-0000-00001E540000}"/>
    <cellStyle name="Normal 2 14 4 2 5 4" xfId="27124" xr:uid="{00000000-0005-0000-0000-00001F540000}"/>
    <cellStyle name="Normal 2 14 4 2 6" xfId="15644" xr:uid="{00000000-0005-0000-0000-000020540000}"/>
    <cellStyle name="Normal 2 14 4 2 6 2" xfId="38287" xr:uid="{00000000-0005-0000-0000-000021540000}"/>
    <cellStyle name="Normal 2 14 4 2 7" xfId="8204" xr:uid="{00000000-0005-0000-0000-000022540000}"/>
    <cellStyle name="Normal 2 14 4 2 7 2" xfId="30847" xr:uid="{00000000-0005-0000-0000-000023540000}"/>
    <cellStyle name="Normal 2 14 4 2 8" xfId="23406" xr:uid="{00000000-0005-0000-0000-000024540000}"/>
    <cellStyle name="Normal 2 14 4 3" xfId="1002" xr:uid="{00000000-0005-0000-0000-000025540000}"/>
    <cellStyle name="Normal 2 14 4 3 2" xfId="1930" xr:uid="{00000000-0005-0000-0000-000026540000}"/>
    <cellStyle name="Normal 2 14 4 3 2 2" xfId="3780" xr:uid="{00000000-0005-0000-0000-000027540000}"/>
    <cellStyle name="Normal 2 14 4 3 2 2 2" xfId="7501" xr:uid="{00000000-0005-0000-0000-000028540000}"/>
    <cellStyle name="Normal 2 14 4 3 2 2 2 2" xfId="22385" xr:uid="{00000000-0005-0000-0000-000029540000}"/>
    <cellStyle name="Normal 2 14 4 3 2 2 2 2 2" xfId="45028" xr:uid="{00000000-0005-0000-0000-00002A540000}"/>
    <cellStyle name="Normal 2 14 4 3 2 2 2 3" xfId="14945" xr:uid="{00000000-0005-0000-0000-00002B540000}"/>
    <cellStyle name="Normal 2 14 4 3 2 2 2 3 2" xfId="37588" xr:uid="{00000000-0005-0000-0000-00002C540000}"/>
    <cellStyle name="Normal 2 14 4 3 2 2 2 4" xfId="30147" xr:uid="{00000000-0005-0000-0000-00002D540000}"/>
    <cellStyle name="Normal 2 14 4 3 2 2 3" xfId="18667" xr:uid="{00000000-0005-0000-0000-00002E540000}"/>
    <cellStyle name="Normal 2 14 4 3 2 2 3 2" xfId="41310" xr:uid="{00000000-0005-0000-0000-00002F540000}"/>
    <cellStyle name="Normal 2 14 4 3 2 2 4" xfId="11227" xr:uid="{00000000-0005-0000-0000-000030540000}"/>
    <cellStyle name="Normal 2 14 4 3 2 2 4 2" xfId="33870" xr:uid="{00000000-0005-0000-0000-000031540000}"/>
    <cellStyle name="Normal 2 14 4 3 2 2 5" xfId="26429" xr:uid="{00000000-0005-0000-0000-000032540000}"/>
    <cellStyle name="Normal 2 14 4 3 2 3" xfId="5654" xr:uid="{00000000-0005-0000-0000-000033540000}"/>
    <cellStyle name="Normal 2 14 4 3 2 3 2" xfId="20538" xr:uid="{00000000-0005-0000-0000-000034540000}"/>
    <cellStyle name="Normal 2 14 4 3 2 3 2 2" xfId="43181" xr:uid="{00000000-0005-0000-0000-000035540000}"/>
    <cellStyle name="Normal 2 14 4 3 2 3 3" xfId="13098" xr:uid="{00000000-0005-0000-0000-000036540000}"/>
    <cellStyle name="Normal 2 14 4 3 2 3 3 2" xfId="35741" xr:uid="{00000000-0005-0000-0000-000037540000}"/>
    <cellStyle name="Normal 2 14 4 3 2 3 4" xfId="28300" xr:uid="{00000000-0005-0000-0000-000038540000}"/>
    <cellStyle name="Normal 2 14 4 3 2 4" xfId="16820" xr:uid="{00000000-0005-0000-0000-000039540000}"/>
    <cellStyle name="Normal 2 14 4 3 2 4 2" xfId="39463" xr:uid="{00000000-0005-0000-0000-00003A540000}"/>
    <cellStyle name="Normal 2 14 4 3 2 5" xfId="9380" xr:uid="{00000000-0005-0000-0000-00003B540000}"/>
    <cellStyle name="Normal 2 14 4 3 2 5 2" xfId="32023" xr:uid="{00000000-0005-0000-0000-00003C540000}"/>
    <cellStyle name="Normal 2 14 4 3 2 6" xfId="24582" xr:uid="{00000000-0005-0000-0000-00003D540000}"/>
    <cellStyle name="Normal 2 14 4 3 3" xfId="2855" xr:uid="{00000000-0005-0000-0000-00003E540000}"/>
    <cellStyle name="Normal 2 14 4 3 3 2" xfId="6576" xr:uid="{00000000-0005-0000-0000-00003F540000}"/>
    <cellStyle name="Normal 2 14 4 3 3 2 2" xfId="21460" xr:uid="{00000000-0005-0000-0000-000040540000}"/>
    <cellStyle name="Normal 2 14 4 3 3 2 2 2" xfId="44103" xr:uid="{00000000-0005-0000-0000-000041540000}"/>
    <cellStyle name="Normal 2 14 4 3 3 2 3" xfId="14020" xr:uid="{00000000-0005-0000-0000-000042540000}"/>
    <cellStyle name="Normal 2 14 4 3 3 2 3 2" xfId="36663" xr:uid="{00000000-0005-0000-0000-000043540000}"/>
    <cellStyle name="Normal 2 14 4 3 3 2 4" xfId="29222" xr:uid="{00000000-0005-0000-0000-000044540000}"/>
    <cellStyle name="Normal 2 14 4 3 3 3" xfId="17742" xr:uid="{00000000-0005-0000-0000-000045540000}"/>
    <cellStyle name="Normal 2 14 4 3 3 3 2" xfId="40385" xr:uid="{00000000-0005-0000-0000-000046540000}"/>
    <cellStyle name="Normal 2 14 4 3 3 4" xfId="10302" xr:uid="{00000000-0005-0000-0000-000047540000}"/>
    <cellStyle name="Normal 2 14 4 3 3 4 2" xfId="32945" xr:uid="{00000000-0005-0000-0000-000048540000}"/>
    <cellStyle name="Normal 2 14 4 3 3 5" xfId="25504" xr:uid="{00000000-0005-0000-0000-000049540000}"/>
    <cellStyle name="Normal 2 14 4 3 4" xfId="4729" xr:uid="{00000000-0005-0000-0000-00004A540000}"/>
    <cellStyle name="Normal 2 14 4 3 4 2" xfId="19613" xr:uid="{00000000-0005-0000-0000-00004B540000}"/>
    <cellStyle name="Normal 2 14 4 3 4 2 2" xfId="42256" xr:uid="{00000000-0005-0000-0000-00004C540000}"/>
    <cellStyle name="Normal 2 14 4 3 4 3" xfId="12173" xr:uid="{00000000-0005-0000-0000-00004D540000}"/>
    <cellStyle name="Normal 2 14 4 3 4 3 2" xfId="34816" xr:uid="{00000000-0005-0000-0000-00004E540000}"/>
    <cellStyle name="Normal 2 14 4 3 4 4" xfId="27375" xr:uid="{00000000-0005-0000-0000-00004F540000}"/>
    <cellStyle name="Normal 2 14 4 3 5" xfId="15895" xr:uid="{00000000-0005-0000-0000-000050540000}"/>
    <cellStyle name="Normal 2 14 4 3 5 2" xfId="38538" xr:uid="{00000000-0005-0000-0000-000051540000}"/>
    <cellStyle name="Normal 2 14 4 3 6" xfId="8455" xr:uid="{00000000-0005-0000-0000-000052540000}"/>
    <cellStyle name="Normal 2 14 4 3 6 2" xfId="31098" xr:uid="{00000000-0005-0000-0000-000053540000}"/>
    <cellStyle name="Normal 2 14 4 3 7" xfId="23657" xr:uid="{00000000-0005-0000-0000-000054540000}"/>
    <cellStyle name="Normal 2 14 4 4" xfId="1468" xr:uid="{00000000-0005-0000-0000-000055540000}"/>
    <cellStyle name="Normal 2 14 4 4 2" xfId="3318" xr:uid="{00000000-0005-0000-0000-000056540000}"/>
    <cellStyle name="Normal 2 14 4 4 2 2" xfId="7039" xr:uid="{00000000-0005-0000-0000-000057540000}"/>
    <cellStyle name="Normal 2 14 4 4 2 2 2" xfId="21923" xr:uid="{00000000-0005-0000-0000-000058540000}"/>
    <cellStyle name="Normal 2 14 4 4 2 2 2 2" xfId="44566" xr:uid="{00000000-0005-0000-0000-000059540000}"/>
    <cellStyle name="Normal 2 14 4 4 2 2 3" xfId="14483" xr:uid="{00000000-0005-0000-0000-00005A540000}"/>
    <cellStyle name="Normal 2 14 4 4 2 2 3 2" xfId="37126" xr:uid="{00000000-0005-0000-0000-00005B540000}"/>
    <cellStyle name="Normal 2 14 4 4 2 2 4" xfId="29685" xr:uid="{00000000-0005-0000-0000-00005C540000}"/>
    <cellStyle name="Normal 2 14 4 4 2 3" xfId="18205" xr:uid="{00000000-0005-0000-0000-00005D540000}"/>
    <cellStyle name="Normal 2 14 4 4 2 3 2" xfId="40848" xr:uid="{00000000-0005-0000-0000-00005E540000}"/>
    <cellStyle name="Normal 2 14 4 4 2 4" xfId="10765" xr:uid="{00000000-0005-0000-0000-00005F540000}"/>
    <cellStyle name="Normal 2 14 4 4 2 4 2" xfId="33408" xr:uid="{00000000-0005-0000-0000-000060540000}"/>
    <cellStyle name="Normal 2 14 4 4 2 5" xfId="25967" xr:uid="{00000000-0005-0000-0000-000061540000}"/>
    <cellStyle name="Normal 2 14 4 4 3" xfId="5192" xr:uid="{00000000-0005-0000-0000-000062540000}"/>
    <cellStyle name="Normal 2 14 4 4 3 2" xfId="20076" xr:uid="{00000000-0005-0000-0000-000063540000}"/>
    <cellStyle name="Normal 2 14 4 4 3 2 2" xfId="42719" xr:uid="{00000000-0005-0000-0000-000064540000}"/>
    <cellStyle name="Normal 2 14 4 4 3 3" xfId="12636" xr:uid="{00000000-0005-0000-0000-000065540000}"/>
    <cellStyle name="Normal 2 14 4 4 3 3 2" xfId="35279" xr:uid="{00000000-0005-0000-0000-000066540000}"/>
    <cellStyle name="Normal 2 14 4 4 3 4" xfId="27838" xr:uid="{00000000-0005-0000-0000-000067540000}"/>
    <cellStyle name="Normal 2 14 4 4 4" xfId="16358" xr:uid="{00000000-0005-0000-0000-000068540000}"/>
    <cellStyle name="Normal 2 14 4 4 4 2" xfId="39001" xr:uid="{00000000-0005-0000-0000-000069540000}"/>
    <cellStyle name="Normal 2 14 4 4 5" xfId="8918" xr:uid="{00000000-0005-0000-0000-00006A540000}"/>
    <cellStyle name="Normal 2 14 4 4 5 2" xfId="31561" xr:uid="{00000000-0005-0000-0000-00006B540000}"/>
    <cellStyle name="Normal 2 14 4 4 6" xfId="24120" xr:uid="{00000000-0005-0000-0000-00006C540000}"/>
    <cellStyle name="Normal 2 14 4 5" xfId="2393" xr:uid="{00000000-0005-0000-0000-00006D540000}"/>
    <cellStyle name="Normal 2 14 4 5 2" xfId="6114" xr:uid="{00000000-0005-0000-0000-00006E540000}"/>
    <cellStyle name="Normal 2 14 4 5 2 2" xfId="20998" xr:uid="{00000000-0005-0000-0000-00006F540000}"/>
    <cellStyle name="Normal 2 14 4 5 2 2 2" xfId="43641" xr:uid="{00000000-0005-0000-0000-000070540000}"/>
    <cellStyle name="Normal 2 14 4 5 2 3" xfId="13558" xr:uid="{00000000-0005-0000-0000-000071540000}"/>
    <cellStyle name="Normal 2 14 4 5 2 3 2" xfId="36201" xr:uid="{00000000-0005-0000-0000-000072540000}"/>
    <cellStyle name="Normal 2 14 4 5 2 4" xfId="28760" xr:uid="{00000000-0005-0000-0000-000073540000}"/>
    <cellStyle name="Normal 2 14 4 5 3" xfId="17280" xr:uid="{00000000-0005-0000-0000-000074540000}"/>
    <cellStyle name="Normal 2 14 4 5 3 2" xfId="39923" xr:uid="{00000000-0005-0000-0000-000075540000}"/>
    <cellStyle name="Normal 2 14 4 5 4" xfId="9840" xr:uid="{00000000-0005-0000-0000-000076540000}"/>
    <cellStyle name="Normal 2 14 4 5 4 2" xfId="32483" xr:uid="{00000000-0005-0000-0000-000077540000}"/>
    <cellStyle name="Normal 2 14 4 5 5" xfId="25042" xr:uid="{00000000-0005-0000-0000-000078540000}"/>
    <cellStyle name="Normal 2 14 4 6" xfId="4267" xr:uid="{00000000-0005-0000-0000-000079540000}"/>
    <cellStyle name="Normal 2 14 4 6 2" xfId="19151" xr:uid="{00000000-0005-0000-0000-00007A540000}"/>
    <cellStyle name="Normal 2 14 4 6 2 2" xfId="41794" xr:uid="{00000000-0005-0000-0000-00007B540000}"/>
    <cellStyle name="Normal 2 14 4 6 3" xfId="11711" xr:uid="{00000000-0005-0000-0000-00007C540000}"/>
    <cellStyle name="Normal 2 14 4 6 3 2" xfId="34354" xr:uid="{00000000-0005-0000-0000-00007D540000}"/>
    <cellStyle name="Normal 2 14 4 6 4" xfId="26913" xr:uid="{00000000-0005-0000-0000-00007E540000}"/>
    <cellStyle name="Normal 2 14 4 7" xfId="15433" xr:uid="{00000000-0005-0000-0000-00007F540000}"/>
    <cellStyle name="Normal 2 14 4 7 2" xfId="38076" xr:uid="{00000000-0005-0000-0000-000080540000}"/>
    <cellStyle name="Normal 2 14 4 8" xfId="7993" xr:uid="{00000000-0005-0000-0000-000081540000}"/>
    <cellStyle name="Normal 2 14 4 8 2" xfId="30636" xr:uid="{00000000-0005-0000-0000-000082540000}"/>
    <cellStyle name="Normal 2 14 4 9" xfId="23196" xr:uid="{00000000-0005-0000-0000-000083540000}"/>
    <cellStyle name="Normal 2 14 5" xfId="642" xr:uid="{00000000-0005-0000-0000-000084540000}"/>
    <cellStyle name="Normal 2 14 5 2" xfId="1108" xr:uid="{00000000-0005-0000-0000-000085540000}"/>
    <cellStyle name="Normal 2 14 5 2 2" xfId="2036" xr:uid="{00000000-0005-0000-0000-000086540000}"/>
    <cellStyle name="Normal 2 14 5 2 2 2" xfId="3886" xr:uid="{00000000-0005-0000-0000-000087540000}"/>
    <cellStyle name="Normal 2 14 5 2 2 2 2" xfId="7607" xr:uid="{00000000-0005-0000-0000-000088540000}"/>
    <cellStyle name="Normal 2 14 5 2 2 2 2 2" xfId="22491" xr:uid="{00000000-0005-0000-0000-000089540000}"/>
    <cellStyle name="Normal 2 14 5 2 2 2 2 2 2" xfId="45134" xr:uid="{00000000-0005-0000-0000-00008A540000}"/>
    <cellStyle name="Normal 2 14 5 2 2 2 2 3" xfId="15051" xr:uid="{00000000-0005-0000-0000-00008B540000}"/>
    <cellStyle name="Normal 2 14 5 2 2 2 2 3 2" xfId="37694" xr:uid="{00000000-0005-0000-0000-00008C540000}"/>
    <cellStyle name="Normal 2 14 5 2 2 2 2 4" xfId="30253" xr:uid="{00000000-0005-0000-0000-00008D540000}"/>
    <cellStyle name="Normal 2 14 5 2 2 2 3" xfId="18773" xr:uid="{00000000-0005-0000-0000-00008E540000}"/>
    <cellStyle name="Normal 2 14 5 2 2 2 3 2" xfId="41416" xr:uid="{00000000-0005-0000-0000-00008F540000}"/>
    <cellStyle name="Normal 2 14 5 2 2 2 4" xfId="11333" xr:uid="{00000000-0005-0000-0000-000090540000}"/>
    <cellStyle name="Normal 2 14 5 2 2 2 4 2" xfId="33976" xr:uid="{00000000-0005-0000-0000-000091540000}"/>
    <cellStyle name="Normal 2 14 5 2 2 2 5" xfId="26535" xr:uid="{00000000-0005-0000-0000-000092540000}"/>
    <cellStyle name="Normal 2 14 5 2 2 3" xfId="5760" xr:uid="{00000000-0005-0000-0000-000093540000}"/>
    <cellStyle name="Normal 2 14 5 2 2 3 2" xfId="20644" xr:uid="{00000000-0005-0000-0000-000094540000}"/>
    <cellStyle name="Normal 2 14 5 2 2 3 2 2" xfId="43287" xr:uid="{00000000-0005-0000-0000-000095540000}"/>
    <cellStyle name="Normal 2 14 5 2 2 3 3" xfId="13204" xr:uid="{00000000-0005-0000-0000-000096540000}"/>
    <cellStyle name="Normal 2 14 5 2 2 3 3 2" xfId="35847" xr:uid="{00000000-0005-0000-0000-000097540000}"/>
    <cellStyle name="Normal 2 14 5 2 2 3 4" xfId="28406" xr:uid="{00000000-0005-0000-0000-000098540000}"/>
    <cellStyle name="Normal 2 14 5 2 2 4" xfId="16926" xr:uid="{00000000-0005-0000-0000-000099540000}"/>
    <cellStyle name="Normal 2 14 5 2 2 4 2" xfId="39569" xr:uid="{00000000-0005-0000-0000-00009A540000}"/>
    <cellStyle name="Normal 2 14 5 2 2 5" xfId="9486" xr:uid="{00000000-0005-0000-0000-00009B540000}"/>
    <cellStyle name="Normal 2 14 5 2 2 5 2" xfId="32129" xr:uid="{00000000-0005-0000-0000-00009C540000}"/>
    <cellStyle name="Normal 2 14 5 2 2 6" xfId="24688" xr:uid="{00000000-0005-0000-0000-00009D540000}"/>
    <cellStyle name="Normal 2 14 5 2 3" xfId="2961" xr:uid="{00000000-0005-0000-0000-00009E540000}"/>
    <cellStyle name="Normal 2 14 5 2 3 2" xfId="6682" xr:uid="{00000000-0005-0000-0000-00009F540000}"/>
    <cellStyle name="Normal 2 14 5 2 3 2 2" xfId="21566" xr:uid="{00000000-0005-0000-0000-0000A0540000}"/>
    <cellStyle name="Normal 2 14 5 2 3 2 2 2" xfId="44209" xr:uid="{00000000-0005-0000-0000-0000A1540000}"/>
    <cellStyle name="Normal 2 14 5 2 3 2 3" xfId="14126" xr:uid="{00000000-0005-0000-0000-0000A2540000}"/>
    <cellStyle name="Normal 2 14 5 2 3 2 3 2" xfId="36769" xr:uid="{00000000-0005-0000-0000-0000A3540000}"/>
    <cellStyle name="Normal 2 14 5 2 3 2 4" xfId="29328" xr:uid="{00000000-0005-0000-0000-0000A4540000}"/>
    <cellStyle name="Normal 2 14 5 2 3 3" xfId="17848" xr:uid="{00000000-0005-0000-0000-0000A5540000}"/>
    <cellStyle name="Normal 2 14 5 2 3 3 2" xfId="40491" xr:uid="{00000000-0005-0000-0000-0000A6540000}"/>
    <cellStyle name="Normal 2 14 5 2 3 4" xfId="10408" xr:uid="{00000000-0005-0000-0000-0000A7540000}"/>
    <cellStyle name="Normal 2 14 5 2 3 4 2" xfId="33051" xr:uid="{00000000-0005-0000-0000-0000A8540000}"/>
    <cellStyle name="Normal 2 14 5 2 3 5" xfId="25610" xr:uid="{00000000-0005-0000-0000-0000A9540000}"/>
    <cellStyle name="Normal 2 14 5 2 4" xfId="4835" xr:uid="{00000000-0005-0000-0000-0000AA540000}"/>
    <cellStyle name="Normal 2 14 5 2 4 2" xfId="19719" xr:uid="{00000000-0005-0000-0000-0000AB540000}"/>
    <cellStyle name="Normal 2 14 5 2 4 2 2" xfId="42362" xr:uid="{00000000-0005-0000-0000-0000AC540000}"/>
    <cellStyle name="Normal 2 14 5 2 4 3" xfId="12279" xr:uid="{00000000-0005-0000-0000-0000AD540000}"/>
    <cellStyle name="Normal 2 14 5 2 4 3 2" xfId="34922" xr:uid="{00000000-0005-0000-0000-0000AE540000}"/>
    <cellStyle name="Normal 2 14 5 2 4 4" xfId="27481" xr:uid="{00000000-0005-0000-0000-0000AF540000}"/>
    <cellStyle name="Normal 2 14 5 2 5" xfId="16001" xr:uid="{00000000-0005-0000-0000-0000B0540000}"/>
    <cellStyle name="Normal 2 14 5 2 5 2" xfId="38644" xr:uid="{00000000-0005-0000-0000-0000B1540000}"/>
    <cellStyle name="Normal 2 14 5 2 6" xfId="8561" xr:uid="{00000000-0005-0000-0000-0000B2540000}"/>
    <cellStyle name="Normal 2 14 5 2 6 2" xfId="31204" xr:uid="{00000000-0005-0000-0000-0000B3540000}"/>
    <cellStyle name="Normal 2 14 5 2 7" xfId="23763" xr:uid="{00000000-0005-0000-0000-0000B4540000}"/>
    <cellStyle name="Normal 2 14 5 3" xfId="1574" xr:uid="{00000000-0005-0000-0000-0000B5540000}"/>
    <cellStyle name="Normal 2 14 5 3 2" xfId="3424" xr:uid="{00000000-0005-0000-0000-0000B6540000}"/>
    <cellStyle name="Normal 2 14 5 3 2 2" xfId="7145" xr:uid="{00000000-0005-0000-0000-0000B7540000}"/>
    <cellStyle name="Normal 2 14 5 3 2 2 2" xfId="22029" xr:uid="{00000000-0005-0000-0000-0000B8540000}"/>
    <cellStyle name="Normal 2 14 5 3 2 2 2 2" xfId="44672" xr:uid="{00000000-0005-0000-0000-0000B9540000}"/>
    <cellStyle name="Normal 2 14 5 3 2 2 3" xfId="14589" xr:uid="{00000000-0005-0000-0000-0000BA540000}"/>
    <cellStyle name="Normal 2 14 5 3 2 2 3 2" xfId="37232" xr:uid="{00000000-0005-0000-0000-0000BB540000}"/>
    <cellStyle name="Normal 2 14 5 3 2 2 4" xfId="29791" xr:uid="{00000000-0005-0000-0000-0000BC540000}"/>
    <cellStyle name="Normal 2 14 5 3 2 3" xfId="18311" xr:uid="{00000000-0005-0000-0000-0000BD540000}"/>
    <cellStyle name="Normal 2 14 5 3 2 3 2" xfId="40954" xr:uid="{00000000-0005-0000-0000-0000BE540000}"/>
    <cellStyle name="Normal 2 14 5 3 2 4" xfId="10871" xr:uid="{00000000-0005-0000-0000-0000BF540000}"/>
    <cellStyle name="Normal 2 14 5 3 2 4 2" xfId="33514" xr:uid="{00000000-0005-0000-0000-0000C0540000}"/>
    <cellStyle name="Normal 2 14 5 3 2 5" xfId="26073" xr:uid="{00000000-0005-0000-0000-0000C1540000}"/>
    <cellStyle name="Normal 2 14 5 3 3" xfId="5298" xr:uid="{00000000-0005-0000-0000-0000C2540000}"/>
    <cellStyle name="Normal 2 14 5 3 3 2" xfId="20182" xr:uid="{00000000-0005-0000-0000-0000C3540000}"/>
    <cellStyle name="Normal 2 14 5 3 3 2 2" xfId="42825" xr:uid="{00000000-0005-0000-0000-0000C4540000}"/>
    <cellStyle name="Normal 2 14 5 3 3 3" xfId="12742" xr:uid="{00000000-0005-0000-0000-0000C5540000}"/>
    <cellStyle name="Normal 2 14 5 3 3 3 2" xfId="35385" xr:uid="{00000000-0005-0000-0000-0000C6540000}"/>
    <cellStyle name="Normal 2 14 5 3 3 4" xfId="27944" xr:uid="{00000000-0005-0000-0000-0000C7540000}"/>
    <cellStyle name="Normal 2 14 5 3 4" xfId="16464" xr:uid="{00000000-0005-0000-0000-0000C8540000}"/>
    <cellStyle name="Normal 2 14 5 3 4 2" xfId="39107" xr:uid="{00000000-0005-0000-0000-0000C9540000}"/>
    <cellStyle name="Normal 2 14 5 3 5" xfId="9024" xr:uid="{00000000-0005-0000-0000-0000CA540000}"/>
    <cellStyle name="Normal 2 14 5 3 5 2" xfId="31667" xr:uid="{00000000-0005-0000-0000-0000CB540000}"/>
    <cellStyle name="Normal 2 14 5 3 6" xfId="24226" xr:uid="{00000000-0005-0000-0000-0000CC540000}"/>
    <cellStyle name="Normal 2 14 5 4" xfId="2499" xr:uid="{00000000-0005-0000-0000-0000CD540000}"/>
    <cellStyle name="Normal 2 14 5 4 2" xfId="6220" xr:uid="{00000000-0005-0000-0000-0000CE540000}"/>
    <cellStyle name="Normal 2 14 5 4 2 2" xfId="21104" xr:uid="{00000000-0005-0000-0000-0000CF540000}"/>
    <cellStyle name="Normal 2 14 5 4 2 2 2" xfId="43747" xr:uid="{00000000-0005-0000-0000-0000D0540000}"/>
    <cellStyle name="Normal 2 14 5 4 2 3" xfId="13664" xr:uid="{00000000-0005-0000-0000-0000D1540000}"/>
    <cellStyle name="Normal 2 14 5 4 2 3 2" xfId="36307" xr:uid="{00000000-0005-0000-0000-0000D2540000}"/>
    <cellStyle name="Normal 2 14 5 4 2 4" xfId="28866" xr:uid="{00000000-0005-0000-0000-0000D3540000}"/>
    <cellStyle name="Normal 2 14 5 4 3" xfId="17386" xr:uid="{00000000-0005-0000-0000-0000D4540000}"/>
    <cellStyle name="Normal 2 14 5 4 3 2" xfId="40029" xr:uid="{00000000-0005-0000-0000-0000D5540000}"/>
    <cellStyle name="Normal 2 14 5 4 4" xfId="9946" xr:uid="{00000000-0005-0000-0000-0000D6540000}"/>
    <cellStyle name="Normal 2 14 5 4 4 2" xfId="32589" xr:uid="{00000000-0005-0000-0000-0000D7540000}"/>
    <cellStyle name="Normal 2 14 5 4 5" xfId="25148" xr:uid="{00000000-0005-0000-0000-0000D8540000}"/>
    <cellStyle name="Normal 2 14 5 5" xfId="4373" xr:uid="{00000000-0005-0000-0000-0000D9540000}"/>
    <cellStyle name="Normal 2 14 5 5 2" xfId="19257" xr:uid="{00000000-0005-0000-0000-0000DA540000}"/>
    <cellStyle name="Normal 2 14 5 5 2 2" xfId="41900" xr:uid="{00000000-0005-0000-0000-0000DB540000}"/>
    <cellStyle name="Normal 2 14 5 5 3" xfId="11817" xr:uid="{00000000-0005-0000-0000-0000DC540000}"/>
    <cellStyle name="Normal 2 14 5 5 3 2" xfId="34460" xr:uid="{00000000-0005-0000-0000-0000DD540000}"/>
    <cellStyle name="Normal 2 14 5 5 4" xfId="27019" xr:uid="{00000000-0005-0000-0000-0000DE540000}"/>
    <cellStyle name="Normal 2 14 5 6" xfId="15539" xr:uid="{00000000-0005-0000-0000-0000DF540000}"/>
    <cellStyle name="Normal 2 14 5 6 2" xfId="38182" xr:uid="{00000000-0005-0000-0000-0000E0540000}"/>
    <cellStyle name="Normal 2 14 5 7" xfId="8099" xr:uid="{00000000-0005-0000-0000-0000E1540000}"/>
    <cellStyle name="Normal 2 14 5 7 2" xfId="30742" xr:uid="{00000000-0005-0000-0000-0000E2540000}"/>
    <cellStyle name="Normal 2 14 5 8" xfId="23301" xr:uid="{00000000-0005-0000-0000-0000E3540000}"/>
    <cellStyle name="Normal 2 14 6" xfId="897" xr:uid="{00000000-0005-0000-0000-0000E4540000}"/>
    <cellStyle name="Normal 2 14 6 2" xfId="1825" xr:uid="{00000000-0005-0000-0000-0000E5540000}"/>
    <cellStyle name="Normal 2 14 6 2 2" xfId="3675" xr:uid="{00000000-0005-0000-0000-0000E6540000}"/>
    <cellStyle name="Normal 2 14 6 2 2 2" xfId="7396" xr:uid="{00000000-0005-0000-0000-0000E7540000}"/>
    <cellStyle name="Normal 2 14 6 2 2 2 2" xfId="22280" xr:uid="{00000000-0005-0000-0000-0000E8540000}"/>
    <cellStyle name="Normal 2 14 6 2 2 2 2 2" xfId="44923" xr:uid="{00000000-0005-0000-0000-0000E9540000}"/>
    <cellStyle name="Normal 2 14 6 2 2 2 3" xfId="14840" xr:uid="{00000000-0005-0000-0000-0000EA540000}"/>
    <cellStyle name="Normal 2 14 6 2 2 2 3 2" xfId="37483" xr:uid="{00000000-0005-0000-0000-0000EB540000}"/>
    <cellStyle name="Normal 2 14 6 2 2 2 4" xfId="30042" xr:uid="{00000000-0005-0000-0000-0000EC540000}"/>
    <cellStyle name="Normal 2 14 6 2 2 3" xfId="18562" xr:uid="{00000000-0005-0000-0000-0000ED540000}"/>
    <cellStyle name="Normal 2 14 6 2 2 3 2" xfId="41205" xr:uid="{00000000-0005-0000-0000-0000EE540000}"/>
    <cellStyle name="Normal 2 14 6 2 2 4" xfId="11122" xr:uid="{00000000-0005-0000-0000-0000EF540000}"/>
    <cellStyle name="Normal 2 14 6 2 2 4 2" xfId="33765" xr:uid="{00000000-0005-0000-0000-0000F0540000}"/>
    <cellStyle name="Normal 2 14 6 2 2 5" xfId="26324" xr:uid="{00000000-0005-0000-0000-0000F1540000}"/>
    <cellStyle name="Normal 2 14 6 2 3" xfId="5549" xr:uid="{00000000-0005-0000-0000-0000F2540000}"/>
    <cellStyle name="Normal 2 14 6 2 3 2" xfId="20433" xr:uid="{00000000-0005-0000-0000-0000F3540000}"/>
    <cellStyle name="Normal 2 14 6 2 3 2 2" xfId="43076" xr:uid="{00000000-0005-0000-0000-0000F4540000}"/>
    <cellStyle name="Normal 2 14 6 2 3 3" xfId="12993" xr:uid="{00000000-0005-0000-0000-0000F5540000}"/>
    <cellStyle name="Normal 2 14 6 2 3 3 2" xfId="35636" xr:uid="{00000000-0005-0000-0000-0000F6540000}"/>
    <cellStyle name="Normal 2 14 6 2 3 4" xfId="28195" xr:uid="{00000000-0005-0000-0000-0000F7540000}"/>
    <cellStyle name="Normal 2 14 6 2 4" xfId="16715" xr:uid="{00000000-0005-0000-0000-0000F8540000}"/>
    <cellStyle name="Normal 2 14 6 2 4 2" xfId="39358" xr:uid="{00000000-0005-0000-0000-0000F9540000}"/>
    <cellStyle name="Normal 2 14 6 2 5" xfId="9275" xr:uid="{00000000-0005-0000-0000-0000FA540000}"/>
    <cellStyle name="Normal 2 14 6 2 5 2" xfId="31918" xr:uid="{00000000-0005-0000-0000-0000FB540000}"/>
    <cellStyle name="Normal 2 14 6 2 6" xfId="24477" xr:uid="{00000000-0005-0000-0000-0000FC540000}"/>
    <cellStyle name="Normal 2 14 6 3" xfId="2750" xr:uid="{00000000-0005-0000-0000-0000FD540000}"/>
    <cellStyle name="Normal 2 14 6 3 2" xfId="6471" xr:uid="{00000000-0005-0000-0000-0000FE540000}"/>
    <cellStyle name="Normal 2 14 6 3 2 2" xfId="21355" xr:uid="{00000000-0005-0000-0000-0000FF540000}"/>
    <cellStyle name="Normal 2 14 6 3 2 2 2" xfId="43998" xr:uid="{00000000-0005-0000-0000-000000550000}"/>
    <cellStyle name="Normal 2 14 6 3 2 3" xfId="13915" xr:uid="{00000000-0005-0000-0000-000001550000}"/>
    <cellStyle name="Normal 2 14 6 3 2 3 2" xfId="36558" xr:uid="{00000000-0005-0000-0000-000002550000}"/>
    <cellStyle name="Normal 2 14 6 3 2 4" xfId="29117" xr:uid="{00000000-0005-0000-0000-000003550000}"/>
    <cellStyle name="Normal 2 14 6 3 3" xfId="17637" xr:uid="{00000000-0005-0000-0000-000004550000}"/>
    <cellStyle name="Normal 2 14 6 3 3 2" xfId="40280" xr:uid="{00000000-0005-0000-0000-000005550000}"/>
    <cellStyle name="Normal 2 14 6 3 4" xfId="10197" xr:uid="{00000000-0005-0000-0000-000006550000}"/>
    <cellStyle name="Normal 2 14 6 3 4 2" xfId="32840" xr:uid="{00000000-0005-0000-0000-000007550000}"/>
    <cellStyle name="Normal 2 14 6 3 5" xfId="25399" xr:uid="{00000000-0005-0000-0000-000008550000}"/>
    <cellStyle name="Normal 2 14 6 4" xfId="4624" xr:uid="{00000000-0005-0000-0000-000009550000}"/>
    <cellStyle name="Normal 2 14 6 4 2" xfId="19508" xr:uid="{00000000-0005-0000-0000-00000A550000}"/>
    <cellStyle name="Normal 2 14 6 4 2 2" xfId="42151" xr:uid="{00000000-0005-0000-0000-00000B550000}"/>
    <cellStyle name="Normal 2 14 6 4 3" xfId="12068" xr:uid="{00000000-0005-0000-0000-00000C550000}"/>
    <cellStyle name="Normal 2 14 6 4 3 2" xfId="34711" xr:uid="{00000000-0005-0000-0000-00000D550000}"/>
    <cellStyle name="Normal 2 14 6 4 4" xfId="27270" xr:uid="{00000000-0005-0000-0000-00000E550000}"/>
    <cellStyle name="Normal 2 14 6 5" xfId="15790" xr:uid="{00000000-0005-0000-0000-00000F550000}"/>
    <cellStyle name="Normal 2 14 6 5 2" xfId="38433" xr:uid="{00000000-0005-0000-0000-000010550000}"/>
    <cellStyle name="Normal 2 14 6 6" xfId="8350" xr:uid="{00000000-0005-0000-0000-000011550000}"/>
    <cellStyle name="Normal 2 14 6 6 2" xfId="30993" xr:uid="{00000000-0005-0000-0000-000012550000}"/>
    <cellStyle name="Normal 2 14 6 7" xfId="23552" xr:uid="{00000000-0005-0000-0000-000013550000}"/>
    <cellStyle name="Normal 2 14 7" xfId="1363" xr:uid="{00000000-0005-0000-0000-000014550000}"/>
    <cellStyle name="Normal 2 14 7 2" xfId="3213" xr:uid="{00000000-0005-0000-0000-000015550000}"/>
    <cellStyle name="Normal 2 14 7 2 2" xfId="6934" xr:uid="{00000000-0005-0000-0000-000016550000}"/>
    <cellStyle name="Normal 2 14 7 2 2 2" xfId="21818" xr:uid="{00000000-0005-0000-0000-000017550000}"/>
    <cellStyle name="Normal 2 14 7 2 2 2 2" xfId="44461" xr:uid="{00000000-0005-0000-0000-000018550000}"/>
    <cellStyle name="Normal 2 14 7 2 2 3" xfId="14378" xr:uid="{00000000-0005-0000-0000-000019550000}"/>
    <cellStyle name="Normal 2 14 7 2 2 3 2" xfId="37021" xr:uid="{00000000-0005-0000-0000-00001A550000}"/>
    <cellStyle name="Normal 2 14 7 2 2 4" xfId="29580" xr:uid="{00000000-0005-0000-0000-00001B550000}"/>
    <cellStyle name="Normal 2 14 7 2 3" xfId="18100" xr:uid="{00000000-0005-0000-0000-00001C550000}"/>
    <cellStyle name="Normal 2 14 7 2 3 2" xfId="40743" xr:uid="{00000000-0005-0000-0000-00001D550000}"/>
    <cellStyle name="Normal 2 14 7 2 4" xfId="10660" xr:uid="{00000000-0005-0000-0000-00001E550000}"/>
    <cellStyle name="Normal 2 14 7 2 4 2" xfId="33303" xr:uid="{00000000-0005-0000-0000-00001F550000}"/>
    <cellStyle name="Normal 2 14 7 2 5" xfId="25862" xr:uid="{00000000-0005-0000-0000-000020550000}"/>
    <cellStyle name="Normal 2 14 7 3" xfId="5087" xr:uid="{00000000-0005-0000-0000-000021550000}"/>
    <cellStyle name="Normal 2 14 7 3 2" xfId="19971" xr:uid="{00000000-0005-0000-0000-000022550000}"/>
    <cellStyle name="Normal 2 14 7 3 2 2" xfId="42614" xr:uid="{00000000-0005-0000-0000-000023550000}"/>
    <cellStyle name="Normal 2 14 7 3 3" xfId="12531" xr:uid="{00000000-0005-0000-0000-000024550000}"/>
    <cellStyle name="Normal 2 14 7 3 3 2" xfId="35174" xr:uid="{00000000-0005-0000-0000-000025550000}"/>
    <cellStyle name="Normal 2 14 7 3 4" xfId="27733" xr:uid="{00000000-0005-0000-0000-000026550000}"/>
    <cellStyle name="Normal 2 14 7 4" xfId="16253" xr:uid="{00000000-0005-0000-0000-000027550000}"/>
    <cellStyle name="Normal 2 14 7 4 2" xfId="38896" xr:uid="{00000000-0005-0000-0000-000028550000}"/>
    <cellStyle name="Normal 2 14 7 5" xfId="8813" xr:uid="{00000000-0005-0000-0000-000029550000}"/>
    <cellStyle name="Normal 2 14 7 5 2" xfId="31456" xr:uid="{00000000-0005-0000-0000-00002A550000}"/>
    <cellStyle name="Normal 2 14 7 6" xfId="24015" xr:uid="{00000000-0005-0000-0000-00002B550000}"/>
    <cellStyle name="Normal 2 14 8" xfId="2288" xr:uid="{00000000-0005-0000-0000-00002C550000}"/>
    <cellStyle name="Normal 2 14 8 2" xfId="6009" xr:uid="{00000000-0005-0000-0000-00002D550000}"/>
    <cellStyle name="Normal 2 14 8 2 2" xfId="20893" xr:uid="{00000000-0005-0000-0000-00002E550000}"/>
    <cellStyle name="Normal 2 14 8 2 2 2" xfId="43536" xr:uid="{00000000-0005-0000-0000-00002F550000}"/>
    <cellStyle name="Normal 2 14 8 2 3" xfId="13453" xr:uid="{00000000-0005-0000-0000-000030550000}"/>
    <cellStyle name="Normal 2 14 8 2 3 2" xfId="36096" xr:uid="{00000000-0005-0000-0000-000031550000}"/>
    <cellStyle name="Normal 2 14 8 2 4" xfId="28655" xr:uid="{00000000-0005-0000-0000-000032550000}"/>
    <cellStyle name="Normal 2 14 8 3" xfId="17175" xr:uid="{00000000-0005-0000-0000-000033550000}"/>
    <cellStyle name="Normal 2 14 8 3 2" xfId="39818" xr:uid="{00000000-0005-0000-0000-000034550000}"/>
    <cellStyle name="Normal 2 14 8 4" xfId="9735" xr:uid="{00000000-0005-0000-0000-000035550000}"/>
    <cellStyle name="Normal 2 14 8 4 2" xfId="32378" xr:uid="{00000000-0005-0000-0000-000036550000}"/>
    <cellStyle name="Normal 2 14 8 5" xfId="24937" xr:uid="{00000000-0005-0000-0000-000037550000}"/>
    <cellStyle name="Normal 2 14 9" xfId="4162" xr:uid="{00000000-0005-0000-0000-000038550000}"/>
    <cellStyle name="Normal 2 14 9 2" xfId="19046" xr:uid="{00000000-0005-0000-0000-000039550000}"/>
    <cellStyle name="Normal 2 14 9 2 2" xfId="41689" xr:uid="{00000000-0005-0000-0000-00003A550000}"/>
    <cellStyle name="Normal 2 14 9 3" xfId="11606" xr:uid="{00000000-0005-0000-0000-00003B550000}"/>
    <cellStyle name="Normal 2 14 9 3 2" xfId="34249" xr:uid="{00000000-0005-0000-0000-00003C550000}"/>
    <cellStyle name="Normal 2 14 9 4" xfId="26808" xr:uid="{00000000-0005-0000-0000-00003D550000}"/>
    <cellStyle name="Normal 2 15" xfId="425" xr:uid="{00000000-0005-0000-0000-00003E550000}"/>
    <cellStyle name="Normal 2 15 10" xfId="15329" xr:uid="{00000000-0005-0000-0000-00003F550000}"/>
    <cellStyle name="Normal 2 15 10 2" xfId="37972" xr:uid="{00000000-0005-0000-0000-000040550000}"/>
    <cellStyle name="Normal 2 15 11" xfId="7889" xr:uid="{00000000-0005-0000-0000-000041550000}"/>
    <cellStyle name="Normal 2 15 11 2" xfId="30532" xr:uid="{00000000-0005-0000-0000-000042550000}"/>
    <cellStyle name="Normal 2 15 12" xfId="23092" xr:uid="{00000000-0005-0000-0000-000043550000}"/>
    <cellStyle name="Normal 2 15 2" xfId="450" xr:uid="{00000000-0005-0000-0000-000044550000}"/>
    <cellStyle name="Normal 2 15 2 10" xfId="7909" xr:uid="{00000000-0005-0000-0000-000045550000}"/>
    <cellStyle name="Normal 2 15 2 10 2" xfId="30552" xr:uid="{00000000-0005-0000-0000-000046550000}"/>
    <cellStyle name="Normal 2 15 2 11" xfId="23112" xr:uid="{00000000-0005-0000-0000-000047550000}"/>
    <cellStyle name="Normal 2 15 2 2" xfId="503" xr:uid="{00000000-0005-0000-0000-000048550000}"/>
    <cellStyle name="Normal 2 15 2 2 10" xfId="23164" xr:uid="{00000000-0005-0000-0000-000049550000}"/>
    <cellStyle name="Normal 2 15 2 2 2" xfId="609" xr:uid="{00000000-0005-0000-0000-00004A550000}"/>
    <cellStyle name="Normal 2 15 2 2 2 2" xfId="821" xr:uid="{00000000-0005-0000-0000-00004B550000}"/>
    <cellStyle name="Normal 2 15 2 2 2 2 2" xfId="1286" xr:uid="{00000000-0005-0000-0000-00004C550000}"/>
    <cellStyle name="Normal 2 15 2 2 2 2 2 2" xfId="2214" xr:uid="{00000000-0005-0000-0000-00004D550000}"/>
    <cellStyle name="Normal 2 15 2 2 2 2 2 2 2" xfId="4064" xr:uid="{00000000-0005-0000-0000-00004E550000}"/>
    <cellStyle name="Normal 2 15 2 2 2 2 2 2 2 2" xfId="7785" xr:uid="{00000000-0005-0000-0000-00004F550000}"/>
    <cellStyle name="Normal 2 15 2 2 2 2 2 2 2 2 2" xfId="22669" xr:uid="{00000000-0005-0000-0000-000050550000}"/>
    <cellStyle name="Normal 2 15 2 2 2 2 2 2 2 2 2 2" xfId="45312" xr:uid="{00000000-0005-0000-0000-000051550000}"/>
    <cellStyle name="Normal 2 15 2 2 2 2 2 2 2 2 3" xfId="15229" xr:uid="{00000000-0005-0000-0000-000052550000}"/>
    <cellStyle name="Normal 2 15 2 2 2 2 2 2 2 2 3 2" xfId="37872" xr:uid="{00000000-0005-0000-0000-000053550000}"/>
    <cellStyle name="Normal 2 15 2 2 2 2 2 2 2 2 4" xfId="30431" xr:uid="{00000000-0005-0000-0000-000054550000}"/>
    <cellStyle name="Normal 2 15 2 2 2 2 2 2 2 3" xfId="18951" xr:uid="{00000000-0005-0000-0000-000055550000}"/>
    <cellStyle name="Normal 2 15 2 2 2 2 2 2 2 3 2" xfId="41594" xr:uid="{00000000-0005-0000-0000-000056550000}"/>
    <cellStyle name="Normal 2 15 2 2 2 2 2 2 2 4" xfId="11511" xr:uid="{00000000-0005-0000-0000-000057550000}"/>
    <cellStyle name="Normal 2 15 2 2 2 2 2 2 2 4 2" xfId="34154" xr:uid="{00000000-0005-0000-0000-000058550000}"/>
    <cellStyle name="Normal 2 15 2 2 2 2 2 2 2 5" xfId="26713" xr:uid="{00000000-0005-0000-0000-000059550000}"/>
    <cellStyle name="Normal 2 15 2 2 2 2 2 2 3" xfId="5938" xr:uid="{00000000-0005-0000-0000-00005A550000}"/>
    <cellStyle name="Normal 2 15 2 2 2 2 2 2 3 2" xfId="20822" xr:uid="{00000000-0005-0000-0000-00005B550000}"/>
    <cellStyle name="Normal 2 15 2 2 2 2 2 2 3 2 2" xfId="43465" xr:uid="{00000000-0005-0000-0000-00005C550000}"/>
    <cellStyle name="Normal 2 15 2 2 2 2 2 2 3 3" xfId="13382" xr:uid="{00000000-0005-0000-0000-00005D550000}"/>
    <cellStyle name="Normal 2 15 2 2 2 2 2 2 3 3 2" xfId="36025" xr:uid="{00000000-0005-0000-0000-00005E550000}"/>
    <cellStyle name="Normal 2 15 2 2 2 2 2 2 3 4" xfId="28584" xr:uid="{00000000-0005-0000-0000-00005F550000}"/>
    <cellStyle name="Normal 2 15 2 2 2 2 2 2 4" xfId="17104" xr:uid="{00000000-0005-0000-0000-000060550000}"/>
    <cellStyle name="Normal 2 15 2 2 2 2 2 2 4 2" xfId="39747" xr:uid="{00000000-0005-0000-0000-000061550000}"/>
    <cellStyle name="Normal 2 15 2 2 2 2 2 2 5" xfId="9664" xr:uid="{00000000-0005-0000-0000-000062550000}"/>
    <cellStyle name="Normal 2 15 2 2 2 2 2 2 5 2" xfId="32307" xr:uid="{00000000-0005-0000-0000-000063550000}"/>
    <cellStyle name="Normal 2 15 2 2 2 2 2 2 6" xfId="24866" xr:uid="{00000000-0005-0000-0000-000064550000}"/>
    <cellStyle name="Normal 2 15 2 2 2 2 2 3" xfId="3139" xr:uid="{00000000-0005-0000-0000-000065550000}"/>
    <cellStyle name="Normal 2 15 2 2 2 2 2 3 2" xfId="6860" xr:uid="{00000000-0005-0000-0000-000066550000}"/>
    <cellStyle name="Normal 2 15 2 2 2 2 2 3 2 2" xfId="21744" xr:uid="{00000000-0005-0000-0000-000067550000}"/>
    <cellStyle name="Normal 2 15 2 2 2 2 2 3 2 2 2" xfId="44387" xr:uid="{00000000-0005-0000-0000-000068550000}"/>
    <cellStyle name="Normal 2 15 2 2 2 2 2 3 2 3" xfId="14304" xr:uid="{00000000-0005-0000-0000-000069550000}"/>
    <cellStyle name="Normal 2 15 2 2 2 2 2 3 2 3 2" xfId="36947" xr:uid="{00000000-0005-0000-0000-00006A550000}"/>
    <cellStyle name="Normal 2 15 2 2 2 2 2 3 2 4" xfId="29506" xr:uid="{00000000-0005-0000-0000-00006B550000}"/>
    <cellStyle name="Normal 2 15 2 2 2 2 2 3 3" xfId="18026" xr:uid="{00000000-0005-0000-0000-00006C550000}"/>
    <cellStyle name="Normal 2 15 2 2 2 2 2 3 3 2" xfId="40669" xr:uid="{00000000-0005-0000-0000-00006D550000}"/>
    <cellStyle name="Normal 2 15 2 2 2 2 2 3 4" xfId="10586" xr:uid="{00000000-0005-0000-0000-00006E550000}"/>
    <cellStyle name="Normal 2 15 2 2 2 2 2 3 4 2" xfId="33229" xr:uid="{00000000-0005-0000-0000-00006F550000}"/>
    <cellStyle name="Normal 2 15 2 2 2 2 2 3 5" xfId="25788" xr:uid="{00000000-0005-0000-0000-000070550000}"/>
    <cellStyle name="Normal 2 15 2 2 2 2 2 4" xfId="5013" xr:uid="{00000000-0005-0000-0000-000071550000}"/>
    <cellStyle name="Normal 2 15 2 2 2 2 2 4 2" xfId="19897" xr:uid="{00000000-0005-0000-0000-000072550000}"/>
    <cellStyle name="Normal 2 15 2 2 2 2 2 4 2 2" xfId="42540" xr:uid="{00000000-0005-0000-0000-000073550000}"/>
    <cellStyle name="Normal 2 15 2 2 2 2 2 4 3" xfId="12457" xr:uid="{00000000-0005-0000-0000-000074550000}"/>
    <cellStyle name="Normal 2 15 2 2 2 2 2 4 3 2" xfId="35100" xr:uid="{00000000-0005-0000-0000-000075550000}"/>
    <cellStyle name="Normal 2 15 2 2 2 2 2 4 4" xfId="27659" xr:uid="{00000000-0005-0000-0000-000076550000}"/>
    <cellStyle name="Normal 2 15 2 2 2 2 2 5" xfId="16179" xr:uid="{00000000-0005-0000-0000-000077550000}"/>
    <cellStyle name="Normal 2 15 2 2 2 2 2 5 2" xfId="38822" xr:uid="{00000000-0005-0000-0000-000078550000}"/>
    <cellStyle name="Normal 2 15 2 2 2 2 2 6" xfId="8739" xr:uid="{00000000-0005-0000-0000-000079550000}"/>
    <cellStyle name="Normal 2 15 2 2 2 2 2 6 2" xfId="31382" xr:uid="{00000000-0005-0000-0000-00007A550000}"/>
    <cellStyle name="Normal 2 15 2 2 2 2 2 7" xfId="23941" xr:uid="{00000000-0005-0000-0000-00007B550000}"/>
    <cellStyle name="Normal 2 15 2 2 2 2 3" xfId="1752" xr:uid="{00000000-0005-0000-0000-00007C550000}"/>
    <cellStyle name="Normal 2 15 2 2 2 2 3 2" xfId="3602" xr:uid="{00000000-0005-0000-0000-00007D550000}"/>
    <cellStyle name="Normal 2 15 2 2 2 2 3 2 2" xfId="7323" xr:uid="{00000000-0005-0000-0000-00007E550000}"/>
    <cellStyle name="Normal 2 15 2 2 2 2 3 2 2 2" xfId="22207" xr:uid="{00000000-0005-0000-0000-00007F550000}"/>
    <cellStyle name="Normal 2 15 2 2 2 2 3 2 2 2 2" xfId="44850" xr:uid="{00000000-0005-0000-0000-000080550000}"/>
    <cellStyle name="Normal 2 15 2 2 2 2 3 2 2 3" xfId="14767" xr:uid="{00000000-0005-0000-0000-000081550000}"/>
    <cellStyle name="Normal 2 15 2 2 2 2 3 2 2 3 2" xfId="37410" xr:uid="{00000000-0005-0000-0000-000082550000}"/>
    <cellStyle name="Normal 2 15 2 2 2 2 3 2 2 4" xfId="29969" xr:uid="{00000000-0005-0000-0000-000083550000}"/>
    <cellStyle name="Normal 2 15 2 2 2 2 3 2 3" xfId="18489" xr:uid="{00000000-0005-0000-0000-000084550000}"/>
    <cellStyle name="Normal 2 15 2 2 2 2 3 2 3 2" xfId="41132" xr:uid="{00000000-0005-0000-0000-000085550000}"/>
    <cellStyle name="Normal 2 15 2 2 2 2 3 2 4" xfId="11049" xr:uid="{00000000-0005-0000-0000-000086550000}"/>
    <cellStyle name="Normal 2 15 2 2 2 2 3 2 4 2" xfId="33692" xr:uid="{00000000-0005-0000-0000-000087550000}"/>
    <cellStyle name="Normal 2 15 2 2 2 2 3 2 5" xfId="26251" xr:uid="{00000000-0005-0000-0000-000088550000}"/>
    <cellStyle name="Normal 2 15 2 2 2 2 3 3" xfId="5476" xr:uid="{00000000-0005-0000-0000-000089550000}"/>
    <cellStyle name="Normal 2 15 2 2 2 2 3 3 2" xfId="20360" xr:uid="{00000000-0005-0000-0000-00008A550000}"/>
    <cellStyle name="Normal 2 15 2 2 2 2 3 3 2 2" xfId="43003" xr:uid="{00000000-0005-0000-0000-00008B550000}"/>
    <cellStyle name="Normal 2 15 2 2 2 2 3 3 3" xfId="12920" xr:uid="{00000000-0005-0000-0000-00008C550000}"/>
    <cellStyle name="Normal 2 15 2 2 2 2 3 3 3 2" xfId="35563" xr:uid="{00000000-0005-0000-0000-00008D550000}"/>
    <cellStyle name="Normal 2 15 2 2 2 2 3 3 4" xfId="28122" xr:uid="{00000000-0005-0000-0000-00008E550000}"/>
    <cellStyle name="Normal 2 15 2 2 2 2 3 4" xfId="16642" xr:uid="{00000000-0005-0000-0000-00008F550000}"/>
    <cellStyle name="Normal 2 15 2 2 2 2 3 4 2" xfId="39285" xr:uid="{00000000-0005-0000-0000-000090550000}"/>
    <cellStyle name="Normal 2 15 2 2 2 2 3 5" xfId="9202" xr:uid="{00000000-0005-0000-0000-000091550000}"/>
    <cellStyle name="Normal 2 15 2 2 2 2 3 5 2" xfId="31845" xr:uid="{00000000-0005-0000-0000-000092550000}"/>
    <cellStyle name="Normal 2 15 2 2 2 2 3 6" xfId="24404" xr:uid="{00000000-0005-0000-0000-000093550000}"/>
    <cellStyle name="Normal 2 15 2 2 2 2 4" xfId="2677" xr:uid="{00000000-0005-0000-0000-000094550000}"/>
    <cellStyle name="Normal 2 15 2 2 2 2 4 2" xfId="6398" xr:uid="{00000000-0005-0000-0000-000095550000}"/>
    <cellStyle name="Normal 2 15 2 2 2 2 4 2 2" xfId="21282" xr:uid="{00000000-0005-0000-0000-000096550000}"/>
    <cellStyle name="Normal 2 15 2 2 2 2 4 2 2 2" xfId="43925" xr:uid="{00000000-0005-0000-0000-000097550000}"/>
    <cellStyle name="Normal 2 15 2 2 2 2 4 2 3" xfId="13842" xr:uid="{00000000-0005-0000-0000-000098550000}"/>
    <cellStyle name="Normal 2 15 2 2 2 2 4 2 3 2" xfId="36485" xr:uid="{00000000-0005-0000-0000-000099550000}"/>
    <cellStyle name="Normal 2 15 2 2 2 2 4 2 4" xfId="29044" xr:uid="{00000000-0005-0000-0000-00009A550000}"/>
    <cellStyle name="Normal 2 15 2 2 2 2 4 3" xfId="17564" xr:uid="{00000000-0005-0000-0000-00009B550000}"/>
    <cellStyle name="Normal 2 15 2 2 2 2 4 3 2" xfId="40207" xr:uid="{00000000-0005-0000-0000-00009C550000}"/>
    <cellStyle name="Normal 2 15 2 2 2 2 4 4" xfId="10124" xr:uid="{00000000-0005-0000-0000-00009D550000}"/>
    <cellStyle name="Normal 2 15 2 2 2 2 4 4 2" xfId="32767" xr:uid="{00000000-0005-0000-0000-00009E550000}"/>
    <cellStyle name="Normal 2 15 2 2 2 2 4 5" xfId="25326" xr:uid="{00000000-0005-0000-0000-00009F550000}"/>
    <cellStyle name="Normal 2 15 2 2 2 2 5" xfId="4551" xr:uid="{00000000-0005-0000-0000-0000A0550000}"/>
    <cellStyle name="Normal 2 15 2 2 2 2 5 2" xfId="19435" xr:uid="{00000000-0005-0000-0000-0000A1550000}"/>
    <cellStyle name="Normal 2 15 2 2 2 2 5 2 2" xfId="42078" xr:uid="{00000000-0005-0000-0000-0000A2550000}"/>
    <cellStyle name="Normal 2 15 2 2 2 2 5 3" xfId="11995" xr:uid="{00000000-0005-0000-0000-0000A3550000}"/>
    <cellStyle name="Normal 2 15 2 2 2 2 5 3 2" xfId="34638" xr:uid="{00000000-0005-0000-0000-0000A4550000}"/>
    <cellStyle name="Normal 2 15 2 2 2 2 5 4" xfId="27197" xr:uid="{00000000-0005-0000-0000-0000A5550000}"/>
    <cellStyle name="Normal 2 15 2 2 2 2 6" xfId="15717" xr:uid="{00000000-0005-0000-0000-0000A6550000}"/>
    <cellStyle name="Normal 2 15 2 2 2 2 6 2" xfId="38360" xr:uid="{00000000-0005-0000-0000-0000A7550000}"/>
    <cellStyle name="Normal 2 15 2 2 2 2 7" xfId="8277" xr:uid="{00000000-0005-0000-0000-0000A8550000}"/>
    <cellStyle name="Normal 2 15 2 2 2 2 7 2" xfId="30920" xr:uid="{00000000-0005-0000-0000-0000A9550000}"/>
    <cellStyle name="Normal 2 15 2 2 2 2 8" xfId="23479" xr:uid="{00000000-0005-0000-0000-0000AA550000}"/>
    <cellStyle name="Normal 2 15 2 2 2 3" xfId="1075" xr:uid="{00000000-0005-0000-0000-0000AB550000}"/>
    <cellStyle name="Normal 2 15 2 2 2 3 2" xfId="2003" xr:uid="{00000000-0005-0000-0000-0000AC550000}"/>
    <cellStyle name="Normal 2 15 2 2 2 3 2 2" xfId="3853" xr:uid="{00000000-0005-0000-0000-0000AD550000}"/>
    <cellStyle name="Normal 2 15 2 2 2 3 2 2 2" xfId="7574" xr:uid="{00000000-0005-0000-0000-0000AE550000}"/>
    <cellStyle name="Normal 2 15 2 2 2 3 2 2 2 2" xfId="22458" xr:uid="{00000000-0005-0000-0000-0000AF550000}"/>
    <cellStyle name="Normal 2 15 2 2 2 3 2 2 2 2 2" xfId="45101" xr:uid="{00000000-0005-0000-0000-0000B0550000}"/>
    <cellStyle name="Normal 2 15 2 2 2 3 2 2 2 3" xfId="15018" xr:uid="{00000000-0005-0000-0000-0000B1550000}"/>
    <cellStyle name="Normal 2 15 2 2 2 3 2 2 2 3 2" xfId="37661" xr:uid="{00000000-0005-0000-0000-0000B2550000}"/>
    <cellStyle name="Normal 2 15 2 2 2 3 2 2 2 4" xfId="30220" xr:uid="{00000000-0005-0000-0000-0000B3550000}"/>
    <cellStyle name="Normal 2 15 2 2 2 3 2 2 3" xfId="18740" xr:uid="{00000000-0005-0000-0000-0000B4550000}"/>
    <cellStyle name="Normal 2 15 2 2 2 3 2 2 3 2" xfId="41383" xr:uid="{00000000-0005-0000-0000-0000B5550000}"/>
    <cellStyle name="Normal 2 15 2 2 2 3 2 2 4" xfId="11300" xr:uid="{00000000-0005-0000-0000-0000B6550000}"/>
    <cellStyle name="Normal 2 15 2 2 2 3 2 2 4 2" xfId="33943" xr:uid="{00000000-0005-0000-0000-0000B7550000}"/>
    <cellStyle name="Normal 2 15 2 2 2 3 2 2 5" xfId="26502" xr:uid="{00000000-0005-0000-0000-0000B8550000}"/>
    <cellStyle name="Normal 2 15 2 2 2 3 2 3" xfId="5727" xr:uid="{00000000-0005-0000-0000-0000B9550000}"/>
    <cellStyle name="Normal 2 15 2 2 2 3 2 3 2" xfId="20611" xr:uid="{00000000-0005-0000-0000-0000BA550000}"/>
    <cellStyle name="Normal 2 15 2 2 2 3 2 3 2 2" xfId="43254" xr:uid="{00000000-0005-0000-0000-0000BB550000}"/>
    <cellStyle name="Normal 2 15 2 2 2 3 2 3 3" xfId="13171" xr:uid="{00000000-0005-0000-0000-0000BC550000}"/>
    <cellStyle name="Normal 2 15 2 2 2 3 2 3 3 2" xfId="35814" xr:uid="{00000000-0005-0000-0000-0000BD550000}"/>
    <cellStyle name="Normal 2 15 2 2 2 3 2 3 4" xfId="28373" xr:uid="{00000000-0005-0000-0000-0000BE550000}"/>
    <cellStyle name="Normal 2 15 2 2 2 3 2 4" xfId="16893" xr:uid="{00000000-0005-0000-0000-0000BF550000}"/>
    <cellStyle name="Normal 2 15 2 2 2 3 2 4 2" xfId="39536" xr:uid="{00000000-0005-0000-0000-0000C0550000}"/>
    <cellStyle name="Normal 2 15 2 2 2 3 2 5" xfId="9453" xr:uid="{00000000-0005-0000-0000-0000C1550000}"/>
    <cellStyle name="Normal 2 15 2 2 2 3 2 5 2" xfId="32096" xr:uid="{00000000-0005-0000-0000-0000C2550000}"/>
    <cellStyle name="Normal 2 15 2 2 2 3 2 6" xfId="24655" xr:uid="{00000000-0005-0000-0000-0000C3550000}"/>
    <cellStyle name="Normal 2 15 2 2 2 3 3" xfId="2928" xr:uid="{00000000-0005-0000-0000-0000C4550000}"/>
    <cellStyle name="Normal 2 15 2 2 2 3 3 2" xfId="6649" xr:uid="{00000000-0005-0000-0000-0000C5550000}"/>
    <cellStyle name="Normal 2 15 2 2 2 3 3 2 2" xfId="21533" xr:uid="{00000000-0005-0000-0000-0000C6550000}"/>
    <cellStyle name="Normal 2 15 2 2 2 3 3 2 2 2" xfId="44176" xr:uid="{00000000-0005-0000-0000-0000C7550000}"/>
    <cellStyle name="Normal 2 15 2 2 2 3 3 2 3" xfId="14093" xr:uid="{00000000-0005-0000-0000-0000C8550000}"/>
    <cellStyle name="Normal 2 15 2 2 2 3 3 2 3 2" xfId="36736" xr:uid="{00000000-0005-0000-0000-0000C9550000}"/>
    <cellStyle name="Normal 2 15 2 2 2 3 3 2 4" xfId="29295" xr:uid="{00000000-0005-0000-0000-0000CA550000}"/>
    <cellStyle name="Normal 2 15 2 2 2 3 3 3" xfId="17815" xr:uid="{00000000-0005-0000-0000-0000CB550000}"/>
    <cellStyle name="Normal 2 15 2 2 2 3 3 3 2" xfId="40458" xr:uid="{00000000-0005-0000-0000-0000CC550000}"/>
    <cellStyle name="Normal 2 15 2 2 2 3 3 4" xfId="10375" xr:uid="{00000000-0005-0000-0000-0000CD550000}"/>
    <cellStyle name="Normal 2 15 2 2 2 3 3 4 2" xfId="33018" xr:uid="{00000000-0005-0000-0000-0000CE550000}"/>
    <cellStyle name="Normal 2 15 2 2 2 3 3 5" xfId="25577" xr:uid="{00000000-0005-0000-0000-0000CF550000}"/>
    <cellStyle name="Normal 2 15 2 2 2 3 4" xfId="4802" xr:uid="{00000000-0005-0000-0000-0000D0550000}"/>
    <cellStyle name="Normal 2 15 2 2 2 3 4 2" xfId="19686" xr:uid="{00000000-0005-0000-0000-0000D1550000}"/>
    <cellStyle name="Normal 2 15 2 2 2 3 4 2 2" xfId="42329" xr:uid="{00000000-0005-0000-0000-0000D2550000}"/>
    <cellStyle name="Normal 2 15 2 2 2 3 4 3" xfId="12246" xr:uid="{00000000-0005-0000-0000-0000D3550000}"/>
    <cellStyle name="Normal 2 15 2 2 2 3 4 3 2" xfId="34889" xr:uid="{00000000-0005-0000-0000-0000D4550000}"/>
    <cellStyle name="Normal 2 15 2 2 2 3 4 4" xfId="27448" xr:uid="{00000000-0005-0000-0000-0000D5550000}"/>
    <cellStyle name="Normal 2 15 2 2 2 3 5" xfId="15968" xr:uid="{00000000-0005-0000-0000-0000D6550000}"/>
    <cellStyle name="Normal 2 15 2 2 2 3 5 2" xfId="38611" xr:uid="{00000000-0005-0000-0000-0000D7550000}"/>
    <cellStyle name="Normal 2 15 2 2 2 3 6" xfId="8528" xr:uid="{00000000-0005-0000-0000-0000D8550000}"/>
    <cellStyle name="Normal 2 15 2 2 2 3 6 2" xfId="31171" xr:uid="{00000000-0005-0000-0000-0000D9550000}"/>
    <cellStyle name="Normal 2 15 2 2 2 3 7" xfId="23730" xr:uid="{00000000-0005-0000-0000-0000DA550000}"/>
    <cellStyle name="Normal 2 15 2 2 2 4" xfId="1541" xr:uid="{00000000-0005-0000-0000-0000DB550000}"/>
    <cellStyle name="Normal 2 15 2 2 2 4 2" xfId="3391" xr:uid="{00000000-0005-0000-0000-0000DC550000}"/>
    <cellStyle name="Normal 2 15 2 2 2 4 2 2" xfId="7112" xr:uid="{00000000-0005-0000-0000-0000DD550000}"/>
    <cellStyle name="Normal 2 15 2 2 2 4 2 2 2" xfId="21996" xr:uid="{00000000-0005-0000-0000-0000DE550000}"/>
    <cellStyle name="Normal 2 15 2 2 2 4 2 2 2 2" xfId="44639" xr:uid="{00000000-0005-0000-0000-0000DF550000}"/>
    <cellStyle name="Normal 2 15 2 2 2 4 2 2 3" xfId="14556" xr:uid="{00000000-0005-0000-0000-0000E0550000}"/>
    <cellStyle name="Normal 2 15 2 2 2 4 2 2 3 2" xfId="37199" xr:uid="{00000000-0005-0000-0000-0000E1550000}"/>
    <cellStyle name="Normal 2 15 2 2 2 4 2 2 4" xfId="29758" xr:uid="{00000000-0005-0000-0000-0000E2550000}"/>
    <cellStyle name="Normal 2 15 2 2 2 4 2 3" xfId="18278" xr:uid="{00000000-0005-0000-0000-0000E3550000}"/>
    <cellStyle name="Normal 2 15 2 2 2 4 2 3 2" xfId="40921" xr:uid="{00000000-0005-0000-0000-0000E4550000}"/>
    <cellStyle name="Normal 2 15 2 2 2 4 2 4" xfId="10838" xr:uid="{00000000-0005-0000-0000-0000E5550000}"/>
    <cellStyle name="Normal 2 15 2 2 2 4 2 4 2" xfId="33481" xr:uid="{00000000-0005-0000-0000-0000E6550000}"/>
    <cellStyle name="Normal 2 15 2 2 2 4 2 5" xfId="26040" xr:uid="{00000000-0005-0000-0000-0000E7550000}"/>
    <cellStyle name="Normal 2 15 2 2 2 4 3" xfId="5265" xr:uid="{00000000-0005-0000-0000-0000E8550000}"/>
    <cellStyle name="Normal 2 15 2 2 2 4 3 2" xfId="20149" xr:uid="{00000000-0005-0000-0000-0000E9550000}"/>
    <cellStyle name="Normal 2 15 2 2 2 4 3 2 2" xfId="42792" xr:uid="{00000000-0005-0000-0000-0000EA550000}"/>
    <cellStyle name="Normal 2 15 2 2 2 4 3 3" xfId="12709" xr:uid="{00000000-0005-0000-0000-0000EB550000}"/>
    <cellStyle name="Normal 2 15 2 2 2 4 3 3 2" xfId="35352" xr:uid="{00000000-0005-0000-0000-0000EC550000}"/>
    <cellStyle name="Normal 2 15 2 2 2 4 3 4" xfId="27911" xr:uid="{00000000-0005-0000-0000-0000ED550000}"/>
    <cellStyle name="Normal 2 15 2 2 2 4 4" xfId="16431" xr:uid="{00000000-0005-0000-0000-0000EE550000}"/>
    <cellStyle name="Normal 2 15 2 2 2 4 4 2" xfId="39074" xr:uid="{00000000-0005-0000-0000-0000EF550000}"/>
    <cellStyle name="Normal 2 15 2 2 2 4 5" xfId="8991" xr:uid="{00000000-0005-0000-0000-0000F0550000}"/>
    <cellStyle name="Normal 2 15 2 2 2 4 5 2" xfId="31634" xr:uid="{00000000-0005-0000-0000-0000F1550000}"/>
    <cellStyle name="Normal 2 15 2 2 2 4 6" xfId="24193" xr:uid="{00000000-0005-0000-0000-0000F2550000}"/>
    <cellStyle name="Normal 2 15 2 2 2 5" xfId="2466" xr:uid="{00000000-0005-0000-0000-0000F3550000}"/>
    <cellStyle name="Normal 2 15 2 2 2 5 2" xfId="6187" xr:uid="{00000000-0005-0000-0000-0000F4550000}"/>
    <cellStyle name="Normal 2 15 2 2 2 5 2 2" xfId="21071" xr:uid="{00000000-0005-0000-0000-0000F5550000}"/>
    <cellStyle name="Normal 2 15 2 2 2 5 2 2 2" xfId="43714" xr:uid="{00000000-0005-0000-0000-0000F6550000}"/>
    <cellStyle name="Normal 2 15 2 2 2 5 2 3" xfId="13631" xr:uid="{00000000-0005-0000-0000-0000F7550000}"/>
    <cellStyle name="Normal 2 15 2 2 2 5 2 3 2" xfId="36274" xr:uid="{00000000-0005-0000-0000-0000F8550000}"/>
    <cellStyle name="Normal 2 15 2 2 2 5 2 4" xfId="28833" xr:uid="{00000000-0005-0000-0000-0000F9550000}"/>
    <cellStyle name="Normal 2 15 2 2 2 5 3" xfId="17353" xr:uid="{00000000-0005-0000-0000-0000FA550000}"/>
    <cellStyle name="Normal 2 15 2 2 2 5 3 2" xfId="39996" xr:uid="{00000000-0005-0000-0000-0000FB550000}"/>
    <cellStyle name="Normal 2 15 2 2 2 5 4" xfId="9913" xr:uid="{00000000-0005-0000-0000-0000FC550000}"/>
    <cellStyle name="Normal 2 15 2 2 2 5 4 2" xfId="32556" xr:uid="{00000000-0005-0000-0000-0000FD550000}"/>
    <cellStyle name="Normal 2 15 2 2 2 5 5" xfId="25115" xr:uid="{00000000-0005-0000-0000-0000FE550000}"/>
    <cellStyle name="Normal 2 15 2 2 2 6" xfId="4340" xr:uid="{00000000-0005-0000-0000-0000FF550000}"/>
    <cellStyle name="Normal 2 15 2 2 2 6 2" xfId="19224" xr:uid="{00000000-0005-0000-0000-000000560000}"/>
    <cellStyle name="Normal 2 15 2 2 2 6 2 2" xfId="41867" xr:uid="{00000000-0005-0000-0000-000001560000}"/>
    <cellStyle name="Normal 2 15 2 2 2 6 3" xfId="11784" xr:uid="{00000000-0005-0000-0000-000002560000}"/>
    <cellStyle name="Normal 2 15 2 2 2 6 3 2" xfId="34427" xr:uid="{00000000-0005-0000-0000-000003560000}"/>
    <cellStyle name="Normal 2 15 2 2 2 6 4" xfId="26986" xr:uid="{00000000-0005-0000-0000-000004560000}"/>
    <cellStyle name="Normal 2 15 2 2 2 7" xfId="15506" xr:uid="{00000000-0005-0000-0000-000005560000}"/>
    <cellStyle name="Normal 2 15 2 2 2 7 2" xfId="38149" xr:uid="{00000000-0005-0000-0000-000006560000}"/>
    <cellStyle name="Normal 2 15 2 2 2 8" xfId="8066" xr:uid="{00000000-0005-0000-0000-000007560000}"/>
    <cellStyle name="Normal 2 15 2 2 2 8 2" xfId="30709" xr:uid="{00000000-0005-0000-0000-000008560000}"/>
    <cellStyle name="Normal 2 15 2 2 2 9" xfId="23269" xr:uid="{00000000-0005-0000-0000-000009560000}"/>
    <cellStyle name="Normal 2 15 2 2 3" xfId="716" xr:uid="{00000000-0005-0000-0000-00000A560000}"/>
    <cellStyle name="Normal 2 15 2 2 3 2" xfId="1181" xr:uid="{00000000-0005-0000-0000-00000B560000}"/>
    <cellStyle name="Normal 2 15 2 2 3 2 2" xfId="2109" xr:uid="{00000000-0005-0000-0000-00000C560000}"/>
    <cellStyle name="Normal 2 15 2 2 3 2 2 2" xfId="3959" xr:uid="{00000000-0005-0000-0000-00000D560000}"/>
    <cellStyle name="Normal 2 15 2 2 3 2 2 2 2" xfId="7680" xr:uid="{00000000-0005-0000-0000-00000E560000}"/>
    <cellStyle name="Normal 2 15 2 2 3 2 2 2 2 2" xfId="22564" xr:uid="{00000000-0005-0000-0000-00000F560000}"/>
    <cellStyle name="Normal 2 15 2 2 3 2 2 2 2 2 2" xfId="45207" xr:uid="{00000000-0005-0000-0000-000010560000}"/>
    <cellStyle name="Normal 2 15 2 2 3 2 2 2 2 3" xfId="15124" xr:uid="{00000000-0005-0000-0000-000011560000}"/>
    <cellStyle name="Normal 2 15 2 2 3 2 2 2 2 3 2" xfId="37767" xr:uid="{00000000-0005-0000-0000-000012560000}"/>
    <cellStyle name="Normal 2 15 2 2 3 2 2 2 2 4" xfId="30326" xr:uid="{00000000-0005-0000-0000-000013560000}"/>
    <cellStyle name="Normal 2 15 2 2 3 2 2 2 3" xfId="18846" xr:uid="{00000000-0005-0000-0000-000014560000}"/>
    <cellStyle name="Normal 2 15 2 2 3 2 2 2 3 2" xfId="41489" xr:uid="{00000000-0005-0000-0000-000015560000}"/>
    <cellStyle name="Normal 2 15 2 2 3 2 2 2 4" xfId="11406" xr:uid="{00000000-0005-0000-0000-000016560000}"/>
    <cellStyle name="Normal 2 15 2 2 3 2 2 2 4 2" xfId="34049" xr:uid="{00000000-0005-0000-0000-000017560000}"/>
    <cellStyle name="Normal 2 15 2 2 3 2 2 2 5" xfId="26608" xr:uid="{00000000-0005-0000-0000-000018560000}"/>
    <cellStyle name="Normal 2 15 2 2 3 2 2 3" xfId="5833" xr:uid="{00000000-0005-0000-0000-000019560000}"/>
    <cellStyle name="Normal 2 15 2 2 3 2 2 3 2" xfId="20717" xr:uid="{00000000-0005-0000-0000-00001A560000}"/>
    <cellStyle name="Normal 2 15 2 2 3 2 2 3 2 2" xfId="43360" xr:uid="{00000000-0005-0000-0000-00001B560000}"/>
    <cellStyle name="Normal 2 15 2 2 3 2 2 3 3" xfId="13277" xr:uid="{00000000-0005-0000-0000-00001C560000}"/>
    <cellStyle name="Normal 2 15 2 2 3 2 2 3 3 2" xfId="35920" xr:uid="{00000000-0005-0000-0000-00001D560000}"/>
    <cellStyle name="Normal 2 15 2 2 3 2 2 3 4" xfId="28479" xr:uid="{00000000-0005-0000-0000-00001E560000}"/>
    <cellStyle name="Normal 2 15 2 2 3 2 2 4" xfId="16999" xr:uid="{00000000-0005-0000-0000-00001F560000}"/>
    <cellStyle name="Normal 2 15 2 2 3 2 2 4 2" xfId="39642" xr:uid="{00000000-0005-0000-0000-000020560000}"/>
    <cellStyle name="Normal 2 15 2 2 3 2 2 5" xfId="9559" xr:uid="{00000000-0005-0000-0000-000021560000}"/>
    <cellStyle name="Normal 2 15 2 2 3 2 2 5 2" xfId="32202" xr:uid="{00000000-0005-0000-0000-000022560000}"/>
    <cellStyle name="Normal 2 15 2 2 3 2 2 6" xfId="24761" xr:uid="{00000000-0005-0000-0000-000023560000}"/>
    <cellStyle name="Normal 2 15 2 2 3 2 3" xfId="3034" xr:uid="{00000000-0005-0000-0000-000024560000}"/>
    <cellStyle name="Normal 2 15 2 2 3 2 3 2" xfId="6755" xr:uid="{00000000-0005-0000-0000-000025560000}"/>
    <cellStyle name="Normal 2 15 2 2 3 2 3 2 2" xfId="21639" xr:uid="{00000000-0005-0000-0000-000026560000}"/>
    <cellStyle name="Normal 2 15 2 2 3 2 3 2 2 2" xfId="44282" xr:uid="{00000000-0005-0000-0000-000027560000}"/>
    <cellStyle name="Normal 2 15 2 2 3 2 3 2 3" xfId="14199" xr:uid="{00000000-0005-0000-0000-000028560000}"/>
    <cellStyle name="Normal 2 15 2 2 3 2 3 2 3 2" xfId="36842" xr:uid="{00000000-0005-0000-0000-000029560000}"/>
    <cellStyle name="Normal 2 15 2 2 3 2 3 2 4" xfId="29401" xr:uid="{00000000-0005-0000-0000-00002A560000}"/>
    <cellStyle name="Normal 2 15 2 2 3 2 3 3" xfId="17921" xr:uid="{00000000-0005-0000-0000-00002B560000}"/>
    <cellStyle name="Normal 2 15 2 2 3 2 3 3 2" xfId="40564" xr:uid="{00000000-0005-0000-0000-00002C560000}"/>
    <cellStyle name="Normal 2 15 2 2 3 2 3 4" xfId="10481" xr:uid="{00000000-0005-0000-0000-00002D560000}"/>
    <cellStyle name="Normal 2 15 2 2 3 2 3 4 2" xfId="33124" xr:uid="{00000000-0005-0000-0000-00002E560000}"/>
    <cellStyle name="Normal 2 15 2 2 3 2 3 5" xfId="25683" xr:uid="{00000000-0005-0000-0000-00002F560000}"/>
    <cellStyle name="Normal 2 15 2 2 3 2 4" xfId="4908" xr:uid="{00000000-0005-0000-0000-000030560000}"/>
    <cellStyle name="Normal 2 15 2 2 3 2 4 2" xfId="19792" xr:uid="{00000000-0005-0000-0000-000031560000}"/>
    <cellStyle name="Normal 2 15 2 2 3 2 4 2 2" xfId="42435" xr:uid="{00000000-0005-0000-0000-000032560000}"/>
    <cellStyle name="Normal 2 15 2 2 3 2 4 3" xfId="12352" xr:uid="{00000000-0005-0000-0000-000033560000}"/>
    <cellStyle name="Normal 2 15 2 2 3 2 4 3 2" xfId="34995" xr:uid="{00000000-0005-0000-0000-000034560000}"/>
    <cellStyle name="Normal 2 15 2 2 3 2 4 4" xfId="27554" xr:uid="{00000000-0005-0000-0000-000035560000}"/>
    <cellStyle name="Normal 2 15 2 2 3 2 5" xfId="16074" xr:uid="{00000000-0005-0000-0000-000036560000}"/>
    <cellStyle name="Normal 2 15 2 2 3 2 5 2" xfId="38717" xr:uid="{00000000-0005-0000-0000-000037560000}"/>
    <cellStyle name="Normal 2 15 2 2 3 2 6" xfId="8634" xr:uid="{00000000-0005-0000-0000-000038560000}"/>
    <cellStyle name="Normal 2 15 2 2 3 2 6 2" xfId="31277" xr:uid="{00000000-0005-0000-0000-000039560000}"/>
    <cellStyle name="Normal 2 15 2 2 3 2 7" xfId="23836" xr:uid="{00000000-0005-0000-0000-00003A560000}"/>
    <cellStyle name="Normal 2 15 2 2 3 3" xfId="1647" xr:uid="{00000000-0005-0000-0000-00003B560000}"/>
    <cellStyle name="Normal 2 15 2 2 3 3 2" xfId="3497" xr:uid="{00000000-0005-0000-0000-00003C560000}"/>
    <cellStyle name="Normal 2 15 2 2 3 3 2 2" xfId="7218" xr:uid="{00000000-0005-0000-0000-00003D560000}"/>
    <cellStyle name="Normal 2 15 2 2 3 3 2 2 2" xfId="22102" xr:uid="{00000000-0005-0000-0000-00003E560000}"/>
    <cellStyle name="Normal 2 15 2 2 3 3 2 2 2 2" xfId="44745" xr:uid="{00000000-0005-0000-0000-00003F560000}"/>
    <cellStyle name="Normal 2 15 2 2 3 3 2 2 3" xfId="14662" xr:uid="{00000000-0005-0000-0000-000040560000}"/>
    <cellStyle name="Normal 2 15 2 2 3 3 2 2 3 2" xfId="37305" xr:uid="{00000000-0005-0000-0000-000041560000}"/>
    <cellStyle name="Normal 2 15 2 2 3 3 2 2 4" xfId="29864" xr:uid="{00000000-0005-0000-0000-000042560000}"/>
    <cellStyle name="Normal 2 15 2 2 3 3 2 3" xfId="18384" xr:uid="{00000000-0005-0000-0000-000043560000}"/>
    <cellStyle name="Normal 2 15 2 2 3 3 2 3 2" xfId="41027" xr:uid="{00000000-0005-0000-0000-000044560000}"/>
    <cellStyle name="Normal 2 15 2 2 3 3 2 4" xfId="10944" xr:uid="{00000000-0005-0000-0000-000045560000}"/>
    <cellStyle name="Normal 2 15 2 2 3 3 2 4 2" xfId="33587" xr:uid="{00000000-0005-0000-0000-000046560000}"/>
    <cellStyle name="Normal 2 15 2 2 3 3 2 5" xfId="26146" xr:uid="{00000000-0005-0000-0000-000047560000}"/>
    <cellStyle name="Normal 2 15 2 2 3 3 3" xfId="5371" xr:uid="{00000000-0005-0000-0000-000048560000}"/>
    <cellStyle name="Normal 2 15 2 2 3 3 3 2" xfId="20255" xr:uid="{00000000-0005-0000-0000-000049560000}"/>
    <cellStyle name="Normal 2 15 2 2 3 3 3 2 2" xfId="42898" xr:uid="{00000000-0005-0000-0000-00004A560000}"/>
    <cellStyle name="Normal 2 15 2 2 3 3 3 3" xfId="12815" xr:uid="{00000000-0005-0000-0000-00004B560000}"/>
    <cellStyle name="Normal 2 15 2 2 3 3 3 3 2" xfId="35458" xr:uid="{00000000-0005-0000-0000-00004C560000}"/>
    <cellStyle name="Normal 2 15 2 2 3 3 3 4" xfId="28017" xr:uid="{00000000-0005-0000-0000-00004D560000}"/>
    <cellStyle name="Normal 2 15 2 2 3 3 4" xfId="16537" xr:uid="{00000000-0005-0000-0000-00004E560000}"/>
    <cellStyle name="Normal 2 15 2 2 3 3 4 2" xfId="39180" xr:uid="{00000000-0005-0000-0000-00004F560000}"/>
    <cellStyle name="Normal 2 15 2 2 3 3 5" xfId="9097" xr:uid="{00000000-0005-0000-0000-000050560000}"/>
    <cellStyle name="Normal 2 15 2 2 3 3 5 2" xfId="31740" xr:uid="{00000000-0005-0000-0000-000051560000}"/>
    <cellStyle name="Normal 2 15 2 2 3 3 6" xfId="24299" xr:uid="{00000000-0005-0000-0000-000052560000}"/>
    <cellStyle name="Normal 2 15 2 2 3 4" xfId="2572" xr:uid="{00000000-0005-0000-0000-000053560000}"/>
    <cellStyle name="Normal 2 15 2 2 3 4 2" xfId="6293" xr:uid="{00000000-0005-0000-0000-000054560000}"/>
    <cellStyle name="Normal 2 15 2 2 3 4 2 2" xfId="21177" xr:uid="{00000000-0005-0000-0000-000055560000}"/>
    <cellStyle name="Normal 2 15 2 2 3 4 2 2 2" xfId="43820" xr:uid="{00000000-0005-0000-0000-000056560000}"/>
    <cellStyle name="Normal 2 15 2 2 3 4 2 3" xfId="13737" xr:uid="{00000000-0005-0000-0000-000057560000}"/>
    <cellStyle name="Normal 2 15 2 2 3 4 2 3 2" xfId="36380" xr:uid="{00000000-0005-0000-0000-000058560000}"/>
    <cellStyle name="Normal 2 15 2 2 3 4 2 4" xfId="28939" xr:uid="{00000000-0005-0000-0000-000059560000}"/>
    <cellStyle name="Normal 2 15 2 2 3 4 3" xfId="17459" xr:uid="{00000000-0005-0000-0000-00005A560000}"/>
    <cellStyle name="Normal 2 15 2 2 3 4 3 2" xfId="40102" xr:uid="{00000000-0005-0000-0000-00005B560000}"/>
    <cellStyle name="Normal 2 15 2 2 3 4 4" xfId="10019" xr:uid="{00000000-0005-0000-0000-00005C560000}"/>
    <cellStyle name="Normal 2 15 2 2 3 4 4 2" xfId="32662" xr:uid="{00000000-0005-0000-0000-00005D560000}"/>
    <cellStyle name="Normal 2 15 2 2 3 4 5" xfId="25221" xr:uid="{00000000-0005-0000-0000-00005E560000}"/>
    <cellStyle name="Normal 2 15 2 2 3 5" xfId="4446" xr:uid="{00000000-0005-0000-0000-00005F560000}"/>
    <cellStyle name="Normal 2 15 2 2 3 5 2" xfId="19330" xr:uid="{00000000-0005-0000-0000-000060560000}"/>
    <cellStyle name="Normal 2 15 2 2 3 5 2 2" xfId="41973" xr:uid="{00000000-0005-0000-0000-000061560000}"/>
    <cellStyle name="Normal 2 15 2 2 3 5 3" xfId="11890" xr:uid="{00000000-0005-0000-0000-000062560000}"/>
    <cellStyle name="Normal 2 15 2 2 3 5 3 2" xfId="34533" xr:uid="{00000000-0005-0000-0000-000063560000}"/>
    <cellStyle name="Normal 2 15 2 2 3 5 4" xfId="27092" xr:uid="{00000000-0005-0000-0000-000064560000}"/>
    <cellStyle name="Normal 2 15 2 2 3 6" xfId="15612" xr:uid="{00000000-0005-0000-0000-000065560000}"/>
    <cellStyle name="Normal 2 15 2 2 3 6 2" xfId="38255" xr:uid="{00000000-0005-0000-0000-000066560000}"/>
    <cellStyle name="Normal 2 15 2 2 3 7" xfId="8172" xr:uid="{00000000-0005-0000-0000-000067560000}"/>
    <cellStyle name="Normal 2 15 2 2 3 7 2" xfId="30815" xr:uid="{00000000-0005-0000-0000-000068560000}"/>
    <cellStyle name="Normal 2 15 2 2 3 8" xfId="23374" xr:uid="{00000000-0005-0000-0000-000069560000}"/>
    <cellStyle name="Normal 2 15 2 2 4" xfId="970" xr:uid="{00000000-0005-0000-0000-00006A560000}"/>
    <cellStyle name="Normal 2 15 2 2 4 2" xfId="1898" xr:uid="{00000000-0005-0000-0000-00006B560000}"/>
    <cellStyle name="Normal 2 15 2 2 4 2 2" xfId="3748" xr:uid="{00000000-0005-0000-0000-00006C560000}"/>
    <cellStyle name="Normal 2 15 2 2 4 2 2 2" xfId="7469" xr:uid="{00000000-0005-0000-0000-00006D560000}"/>
    <cellStyle name="Normal 2 15 2 2 4 2 2 2 2" xfId="22353" xr:uid="{00000000-0005-0000-0000-00006E560000}"/>
    <cellStyle name="Normal 2 15 2 2 4 2 2 2 2 2" xfId="44996" xr:uid="{00000000-0005-0000-0000-00006F560000}"/>
    <cellStyle name="Normal 2 15 2 2 4 2 2 2 3" xfId="14913" xr:uid="{00000000-0005-0000-0000-000070560000}"/>
    <cellStyle name="Normal 2 15 2 2 4 2 2 2 3 2" xfId="37556" xr:uid="{00000000-0005-0000-0000-000071560000}"/>
    <cellStyle name="Normal 2 15 2 2 4 2 2 2 4" xfId="30115" xr:uid="{00000000-0005-0000-0000-000072560000}"/>
    <cellStyle name="Normal 2 15 2 2 4 2 2 3" xfId="18635" xr:uid="{00000000-0005-0000-0000-000073560000}"/>
    <cellStyle name="Normal 2 15 2 2 4 2 2 3 2" xfId="41278" xr:uid="{00000000-0005-0000-0000-000074560000}"/>
    <cellStyle name="Normal 2 15 2 2 4 2 2 4" xfId="11195" xr:uid="{00000000-0005-0000-0000-000075560000}"/>
    <cellStyle name="Normal 2 15 2 2 4 2 2 4 2" xfId="33838" xr:uid="{00000000-0005-0000-0000-000076560000}"/>
    <cellStyle name="Normal 2 15 2 2 4 2 2 5" xfId="26397" xr:uid="{00000000-0005-0000-0000-000077560000}"/>
    <cellStyle name="Normal 2 15 2 2 4 2 3" xfId="5622" xr:uid="{00000000-0005-0000-0000-000078560000}"/>
    <cellStyle name="Normal 2 15 2 2 4 2 3 2" xfId="20506" xr:uid="{00000000-0005-0000-0000-000079560000}"/>
    <cellStyle name="Normal 2 15 2 2 4 2 3 2 2" xfId="43149" xr:uid="{00000000-0005-0000-0000-00007A560000}"/>
    <cellStyle name="Normal 2 15 2 2 4 2 3 3" xfId="13066" xr:uid="{00000000-0005-0000-0000-00007B560000}"/>
    <cellStyle name="Normal 2 15 2 2 4 2 3 3 2" xfId="35709" xr:uid="{00000000-0005-0000-0000-00007C560000}"/>
    <cellStyle name="Normal 2 15 2 2 4 2 3 4" xfId="28268" xr:uid="{00000000-0005-0000-0000-00007D560000}"/>
    <cellStyle name="Normal 2 15 2 2 4 2 4" xfId="16788" xr:uid="{00000000-0005-0000-0000-00007E560000}"/>
    <cellStyle name="Normal 2 15 2 2 4 2 4 2" xfId="39431" xr:uid="{00000000-0005-0000-0000-00007F560000}"/>
    <cellStyle name="Normal 2 15 2 2 4 2 5" xfId="9348" xr:uid="{00000000-0005-0000-0000-000080560000}"/>
    <cellStyle name="Normal 2 15 2 2 4 2 5 2" xfId="31991" xr:uid="{00000000-0005-0000-0000-000081560000}"/>
    <cellStyle name="Normal 2 15 2 2 4 2 6" xfId="24550" xr:uid="{00000000-0005-0000-0000-000082560000}"/>
    <cellStyle name="Normal 2 15 2 2 4 3" xfId="2823" xr:uid="{00000000-0005-0000-0000-000083560000}"/>
    <cellStyle name="Normal 2 15 2 2 4 3 2" xfId="6544" xr:uid="{00000000-0005-0000-0000-000084560000}"/>
    <cellStyle name="Normal 2 15 2 2 4 3 2 2" xfId="21428" xr:uid="{00000000-0005-0000-0000-000085560000}"/>
    <cellStyle name="Normal 2 15 2 2 4 3 2 2 2" xfId="44071" xr:uid="{00000000-0005-0000-0000-000086560000}"/>
    <cellStyle name="Normal 2 15 2 2 4 3 2 3" xfId="13988" xr:uid="{00000000-0005-0000-0000-000087560000}"/>
    <cellStyle name="Normal 2 15 2 2 4 3 2 3 2" xfId="36631" xr:uid="{00000000-0005-0000-0000-000088560000}"/>
    <cellStyle name="Normal 2 15 2 2 4 3 2 4" xfId="29190" xr:uid="{00000000-0005-0000-0000-000089560000}"/>
    <cellStyle name="Normal 2 15 2 2 4 3 3" xfId="17710" xr:uid="{00000000-0005-0000-0000-00008A560000}"/>
    <cellStyle name="Normal 2 15 2 2 4 3 3 2" xfId="40353" xr:uid="{00000000-0005-0000-0000-00008B560000}"/>
    <cellStyle name="Normal 2 15 2 2 4 3 4" xfId="10270" xr:uid="{00000000-0005-0000-0000-00008C560000}"/>
    <cellStyle name="Normal 2 15 2 2 4 3 4 2" xfId="32913" xr:uid="{00000000-0005-0000-0000-00008D560000}"/>
    <cellStyle name="Normal 2 15 2 2 4 3 5" xfId="25472" xr:uid="{00000000-0005-0000-0000-00008E560000}"/>
    <cellStyle name="Normal 2 15 2 2 4 4" xfId="4697" xr:uid="{00000000-0005-0000-0000-00008F560000}"/>
    <cellStyle name="Normal 2 15 2 2 4 4 2" xfId="19581" xr:uid="{00000000-0005-0000-0000-000090560000}"/>
    <cellStyle name="Normal 2 15 2 2 4 4 2 2" xfId="42224" xr:uid="{00000000-0005-0000-0000-000091560000}"/>
    <cellStyle name="Normal 2 15 2 2 4 4 3" xfId="12141" xr:uid="{00000000-0005-0000-0000-000092560000}"/>
    <cellStyle name="Normal 2 15 2 2 4 4 3 2" xfId="34784" xr:uid="{00000000-0005-0000-0000-000093560000}"/>
    <cellStyle name="Normal 2 15 2 2 4 4 4" xfId="27343" xr:uid="{00000000-0005-0000-0000-000094560000}"/>
    <cellStyle name="Normal 2 15 2 2 4 5" xfId="15863" xr:uid="{00000000-0005-0000-0000-000095560000}"/>
    <cellStyle name="Normal 2 15 2 2 4 5 2" xfId="38506" xr:uid="{00000000-0005-0000-0000-000096560000}"/>
    <cellStyle name="Normal 2 15 2 2 4 6" xfId="8423" xr:uid="{00000000-0005-0000-0000-000097560000}"/>
    <cellStyle name="Normal 2 15 2 2 4 6 2" xfId="31066" xr:uid="{00000000-0005-0000-0000-000098560000}"/>
    <cellStyle name="Normal 2 15 2 2 4 7" xfId="23625" xr:uid="{00000000-0005-0000-0000-000099560000}"/>
    <cellStyle name="Normal 2 15 2 2 5" xfId="1436" xr:uid="{00000000-0005-0000-0000-00009A560000}"/>
    <cellStyle name="Normal 2 15 2 2 5 2" xfId="3286" xr:uid="{00000000-0005-0000-0000-00009B560000}"/>
    <cellStyle name="Normal 2 15 2 2 5 2 2" xfId="7007" xr:uid="{00000000-0005-0000-0000-00009C560000}"/>
    <cellStyle name="Normal 2 15 2 2 5 2 2 2" xfId="21891" xr:uid="{00000000-0005-0000-0000-00009D560000}"/>
    <cellStyle name="Normal 2 15 2 2 5 2 2 2 2" xfId="44534" xr:uid="{00000000-0005-0000-0000-00009E560000}"/>
    <cellStyle name="Normal 2 15 2 2 5 2 2 3" xfId="14451" xr:uid="{00000000-0005-0000-0000-00009F560000}"/>
    <cellStyle name="Normal 2 15 2 2 5 2 2 3 2" xfId="37094" xr:uid="{00000000-0005-0000-0000-0000A0560000}"/>
    <cellStyle name="Normal 2 15 2 2 5 2 2 4" xfId="29653" xr:uid="{00000000-0005-0000-0000-0000A1560000}"/>
    <cellStyle name="Normal 2 15 2 2 5 2 3" xfId="18173" xr:uid="{00000000-0005-0000-0000-0000A2560000}"/>
    <cellStyle name="Normal 2 15 2 2 5 2 3 2" xfId="40816" xr:uid="{00000000-0005-0000-0000-0000A3560000}"/>
    <cellStyle name="Normal 2 15 2 2 5 2 4" xfId="10733" xr:uid="{00000000-0005-0000-0000-0000A4560000}"/>
    <cellStyle name="Normal 2 15 2 2 5 2 4 2" xfId="33376" xr:uid="{00000000-0005-0000-0000-0000A5560000}"/>
    <cellStyle name="Normal 2 15 2 2 5 2 5" xfId="25935" xr:uid="{00000000-0005-0000-0000-0000A6560000}"/>
    <cellStyle name="Normal 2 15 2 2 5 3" xfId="5160" xr:uid="{00000000-0005-0000-0000-0000A7560000}"/>
    <cellStyle name="Normal 2 15 2 2 5 3 2" xfId="20044" xr:uid="{00000000-0005-0000-0000-0000A8560000}"/>
    <cellStyle name="Normal 2 15 2 2 5 3 2 2" xfId="42687" xr:uid="{00000000-0005-0000-0000-0000A9560000}"/>
    <cellStyle name="Normal 2 15 2 2 5 3 3" xfId="12604" xr:uid="{00000000-0005-0000-0000-0000AA560000}"/>
    <cellStyle name="Normal 2 15 2 2 5 3 3 2" xfId="35247" xr:uid="{00000000-0005-0000-0000-0000AB560000}"/>
    <cellStyle name="Normal 2 15 2 2 5 3 4" xfId="27806" xr:uid="{00000000-0005-0000-0000-0000AC560000}"/>
    <cellStyle name="Normal 2 15 2 2 5 4" xfId="16326" xr:uid="{00000000-0005-0000-0000-0000AD560000}"/>
    <cellStyle name="Normal 2 15 2 2 5 4 2" xfId="38969" xr:uid="{00000000-0005-0000-0000-0000AE560000}"/>
    <cellStyle name="Normal 2 15 2 2 5 5" xfId="8886" xr:uid="{00000000-0005-0000-0000-0000AF560000}"/>
    <cellStyle name="Normal 2 15 2 2 5 5 2" xfId="31529" xr:uid="{00000000-0005-0000-0000-0000B0560000}"/>
    <cellStyle name="Normal 2 15 2 2 5 6" xfId="24088" xr:uid="{00000000-0005-0000-0000-0000B1560000}"/>
    <cellStyle name="Normal 2 15 2 2 6" xfId="2361" xr:uid="{00000000-0005-0000-0000-0000B2560000}"/>
    <cellStyle name="Normal 2 15 2 2 6 2" xfId="6082" xr:uid="{00000000-0005-0000-0000-0000B3560000}"/>
    <cellStyle name="Normal 2 15 2 2 6 2 2" xfId="20966" xr:uid="{00000000-0005-0000-0000-0000B4560000}"/>
    <cellStyle name="Normal 2 15 2 2 6 2 2 2" xfId="43609" xr:uid="{00000000-0005-0000-0000-0000B5560000}"/>
    <cellStyle name="Normal 2 15 2 2 6 2 3" xfId="13526" xr:uid="{00000000-0005-0000-0000-0000B6560000}"/>
    <cellStyle name="Normal 2 15 2 2 6 2 3 2" xfId="36169" xr:uid="{00000000-0005-0000-0000-0000B7560000}"/>
    <cellStyle name="Normal 2 15 2 2 6 2 4" xfId="28728" xr:uid="{00000000-0005-0000-0000-0000B8560000}"/>
    <cellStyle name="Normal 2 15 2 2 6 3" xfId="17248" xr:uid="{00000000-0005-0000-0000-0000B9560000}"/>
    <cellStyle name="Normal 2 15 2 2 6 3 2" xfId="39891" xr:uid="{00000000-0005-0000-0000-0000BA560000}"/>
    <cellStyle name="Normal 2 15 2 2 6 4" xfId="9808" xr:uid="{00000000-0005-0000-0000-0000BB560000}"/>
    <cellStyle name="Normal 2 15 2 2 6 4 2" xfId="32451" xr:uid="{00000000-0005-0000-0000-0000BC560000}"/>
    <cellStyle name="Normal 2 15 2 2 6 5" xfId="25010" xr:uid="{00000000-0005-0000-0000-0000BD560000}"/>
    <cellStyle name="Normal 2 15 2 2 7" xfId="4235" xr:uid="{00000000-0005-0000-0000-0000BE560000}"/>
    <cellStyle name="Normal 2 15 2 2 7 2" xfId="19119" xr:uid="{00000000-0005-0000-0000-0000BF560000}"/>
    <cellStyle name="Normal 2 15 2 2 7 2 2" xfId="41762" xr:uid="{00000000-0005-0000-0000-0000C0560000}"/>
    <cellStyle name="Normal 2 15 2 2 7 3" xfId="11679" xr:uid="{00000000-0005-0000-0000-0000C1560000}"/>
    <cellStyle name="Normal 2 15 2 2 7 3 2" xfId="34322" xr:uid="{00000000-0005-0000-0000-0000C2560000}"/>
    <cellStyle name="Normal 2 15 2 2 7 4" xfId="26881" xr:uid="{00000000-0005-0000-0000-0000C3560000}"/>
    <cellStyle name="Normal 2 15 2 2 8" xfId="15401" xr:uid="{00000000-0005-0000-0000-0000C4560000}"/>
    <cellStyle name="Normal 2 15 2 2 8 2" xfId="38044" xr:uid="{00000000-0005-0000-0000-0000C5560000}"/>
    <cellStyle name="Normal 2 15 2 2 9" xfId="7961" xr:uid="{00000000-0005-0000-0000-0000C6560000}"/>
    <cellStyle name="Normal 2 15 2 2 9 2" xfId="30604" xr:uid="{00000000-0005-0000-0000-0000C7560000}"/>
    <cellStyle name="Normal 2 15 2 3" xfId="557" xr:uid="{00000000-0005-0000-0000-0000C8560000}"/>
    <cellStyle name="Normal 2 15 2 3 2" xfId="769" xr:uid="{00000000-0005-0000-0000-0000C9560000}"/>
    <cellStyle name="Normal 2 15 2 3 2 2" xfId="1234" xr:uid="{00000000-0005-0000-0000-0000CA560000}"/>
    <cellStyle name="Normal 2 15 2 3 2 2 2" xfId="2162" xr:uid="{00000000-0005-0000-0000-0000CB560000}"/>
    <cellStyle name="Normal 2 15 2 3 2 2 2 2" xfId="4012" xr:uid="{00000000-0005-0000-0000-0000CC560000}"/>
    <cellStyle name="Normal 2 15 2 3 2 2 2 2 2" xfId="7733" xr:uid="{00000000-0005-0000-0000-0000CD560000}"/>
    <cellStyle name="Normal 2 15 2 3 2 2 2 2 2 2" xfId="22617" xr:uid="{00000000-0005-0000-0000-0000CE560000}"/>
    <cellStyle name="Normal 2 15 2 3 2 2 2 2 2 2 2" xfId="45260" xr:uid="{00000000-0005-0000-0000-0000CF560000}"/>
    <cellStyle name="Normal 2 15 2 3 2 2 2 2 2 3" xfId="15177" xr:uid="{00000000-0005-0000-0000-0000D0560000}"/>
    <cellStyle name="Normal 2 15 2 3 2 2 2 2 2 3 2" xfId="37820" xr:uid="{00000000-0005-0000-0000-0000D1560000}"/>
    <cellStyle name="Normal 2 15 2 3 2 2 2 2 2 4" xfId="30379" xr:uid="{00000000-0005-0000-0000-0000D2560000}"/>
    <cellStyle name="Normal 2 15 2 3 2 2 2 2 3" xfId="18899" xr:uid="{00000000-0005-0000-0000-0000D3560000}"/>
    <cellStyle name="Normal 2 15 2 3 2 2 2 2 3 2" xfId="41542" xr:uid="{00000000-0005-0000-0000-0000D4560000}"/>
    <cellStyle name="Normal 2 15 2 3 2 2 2 2 4" xfId="11459" xr:uid="{00000000-0005-0000-0000-0000D5560000}"/>
    <cellStyle name="Normal 2 15 2 3 2 2 2 2 4 2" xfId="34102" xr:uid="{00000000-0005-0000-0000-0000D6560000}"/>
    <cellStyle name="Normal 2 15 2 3 2 2 2 2 5" xfId="26661" xr:uid="{00000000-0005-0000-0000-0000D7560000}"/>
    <cellStyle name="Normal 2 15 2 3 2 2 2 3" xfId="5886" xr:uid="{00000000-0005-0000-0000-0000D8560000}"/>
    <cellStyle name="Normal 2 15 2 3 2 2 2 3 2" xfId="20770" xr:uid="{00000000-0005-0000-0000-0000D9560000}"/>
    <cellStyle name="Normal 2 15 2 3 2 2 2 3 2 2" xfId="43413" xr:uid="{00000000-0005-0000-0000-0000DA560000}"/>
    <cellStyle name="Normal 2 15 2 3 2 2 2 3 3" xfId="13330" xr:uid="{00000000-0005-0000-0000-0000DB560000}"/>
    <cellStyle name="Normal 2 15 2 3 2 2 2 3 3 2" xfId="35973" xr:uid="{00000000-0005-0000-0000-0000DC560000}"/>
    <cellStyle name="Normal 2 15 2 3 2 2 2 3 4" xfId="28532" xr:uid="{00000000-0005-0000-0000-0000DD560000}"/>
    <cellStyle name="Normal 2 15 2 3 2 2 2 4" xfId="17052" xr:uid="{00000000-0005-0000-0000-0000DE560000}"/>
    <cellStyle name="Normal 2 15 2 3 2 2 2 4 2" xfId="39695" xr:uid="{00000000-0005-0000-0000-0000DF560000}"/>
    <cellStyle name="Normal 2 15 2 3 2 2 2 5" xfId="9612" xr:uid="{00000000-0005-0000-0000-0000E0560000}"/>
    <cellStyle name="Normal 2 15 2 3 2 2 2 5 2" xfId="32255" xr:uid="{00000000-0005-0000-0000-0000E1560000}"/>
    <cellStyle name="Normal 2 15 2 3 2 2 2 6" xfId="24814" xr:uid="{00000000-0005-0000-0000-0000E2560000}"/>
    <cellStyle name="Normal 2 15 2 3 2 2 3" xfId="3087" xr:uid="{00000000-0005-0000-0000-0000E3560000}"/>
    <cellStyle name="Normal 2 15 2 3 2 2 3 2" xfId="6808" xr:uid="{00000000-0005-0000-0000-0000E4560000}"/>
    <cellStyle name="Normal 2 15 2 3 2 2 3 2 2" xfId="21692" xr:uid="{00000000-0005-0000-0000-0000E5560000}"/>
    <cellStyle name="Normal 2 15 2 3 2 2 3 2 2 2" xfId="44335" xr:uid="{00000000-0005-0000-0000-0000E6560000}"/>
    <cellStyle name="Normal 2 15 2 3 2 2 3 2 3" xfId="14252" xr:uid="{00000000-0005-0000-0000-0000E7560000}"/>
    <cellStyle name="Normal 2 15 2 3 2 2 3 2 3 2" xfId="36895" xr:uid="{00000000-0005-0000-0000-0000E8560000}"/>
    <cellStyle name="Normal 2 15 2 3 2 2 3 2 4" xfId="29454" xr:uid="{00000000-0005-0000-0000-0000E9560000}"/>
    <cellStyle name="Normal 2 15 2 3 2 2 3 3" xfId="17974" xr:uid="{00000000-0005-0000-0000-0000EA560000}"/>
    <cellStyle name="Normal 2 15 2 3 2 2 3 3 2" xfId="40617" xr:uid="{00000000-0005-0000-0000-0000EB560000}"/>
    <cellStyle name="Normal 2 15 2 3 2 2 3 4" xfId="10534" xr:uid="{00000000-0005-0000-0000-0000EC560000}"/>
    <cellStyle name="Normal 2 15 2 3 2 2 3 4 2" xfId="33177" xr:uid="{00000000-0005-0000-0000-0000ED560000}"/>
    <cellStyle name="Normal 2 15 2 3 2 2 3 5" xfId="25736" xr:uid="{00000000-0005-0000-0000-0000EE560000}"/>
    <cellStyle name="Normal 2 15 2 3 2 2 4" xfId="4961" xr:uid="{00000000-0005-0000-0000-0000EF560000}"/>
    <cellStyle name="Normal 2 15 2 3 2 2 4 2" xfId="19845" xr:uid="{00000000-0005-0000-0000-0000F0560000}"/>
    <cellStyle name="Normal 2 15 2 3 2 2 4 2 2" xfId="42488" xr:uid="{00000000-0005-0000-0000-0000F1560000}"/>
    <cellStyle name="Normal 2 15 2 3 2 2 4 3" xfId="12405" xr:uid="{00000000-0005-0000-0000-0000F2560000}"/>
    <cellStyle name="Normal 2 15 2 3 2 2 4 3 2" xfId="35048" xr:uid="{00000000-0005-0000-0000-0000F3560000}"/>
    <cellStyle name="Normal 2 15 2 3 2 2 4 4" xfId="27607" xr:uid="{00000000-0005-0000-0000-0000F4560000}"/>
    <cellStyle name="Normal 2 15 2 3 2 2 5" xfId="16127" xr:uid="{00000000-0005-0000-0000-0000F5560000}"/>
    <cellStyle name="Normal 2 15 2 3 2 2 5 2" xfId="38770" xr:uid="{00000000-0005-0000-0000-0000F6560000}"/>
    <cellStyle name="Normal 2 15 2 3 2 2 6" xfId="8687" xr:uid="{00000000-0005-0000-0000-0000F7560000}"/>
    <cellStyle name="Normal 2 15 2 3 2 2 6 2" xfId="31330" xr:uid="{00000000-0005-0000-0000-0000F8560000}"/>
    <cellStyle name="Normal 2 15 2 3 2 2 7" xfId="23889" xr:uid="{00000000-0005-0000-0000-0000F9560000}"/>
    <cellStyle name="Normal 2 15 2 3 2 3" xfId="1700" xr:uid="{00000000-0005-0000-0000-0000FA560000}"/>
    <cellStyle name="Normal 2 15 2 3 2 3 2" xfId="3550" xr:uid="{00000000-0005-0000-0000-0000FB560000}"/>
    <cellStyle name="Normal 2 15 2 3 2 3 2 2" xfId="7271" xr:uid="{00000000-0005-0000-0000-0000FC560000}"/>
    <cellStyle name="Normal 2 15 2 3 2 3 2 2 2" xfId="22155" xr:uid="{00000000-0005-0000-0000-0000FD560000}"/>
    <cellStyle name="Normal 2 15 2 3 2 3 2 2 2 2" xfId="44798" xr:uid="{00000000-0005-0000-0000-0000FE560000}"/>
    <cellStyle name="Normal 2 15 2 3 2 3 2 2 3" xfId="14715" xr:uid="{00000000-0005-0000-0000-0000FF560000}"/>
    <cellStyle name="Normal 2 15 2 3 2 3 2 2 3 2" xfId="37358" xr:uid="{00000000-0005-0000-0000-000000570000}"/>
    <cellStyle name="Normal 2 15 2 3 2 3 2 2 4" xfId="29917" xr:uid="{00000000-0005-0000-0000-000001570000}"/>
    <cellStyle name="Normal 2 15 2 3 2 3 2 3" xfId="18437" xr:uid="{00000000-0005-0000-0000-000002570000}"/>
    <cellStyle name="Normal 2 15 2 3 2 3 2 3 2" xfId="41080" xr:uid="{00000000-0005-0000-0000-000003570000}"/>
    <cellStyle name="Normal 2 15 2 3 2 3 2 4" xfId="10997" xr:uid="{00000000-0005-0000-0000-000004570000}"/>
    <cellStyle name="Normal 2 15 2 3 2 3 2 4 2" xfId="33640" xr:uid="{00000000-0005-0000-0000-000005570000}"/>
    <cellStyle name="Normal 2 15 2 3 2 3 2 5" xfId="26199" xr:uid="{00000000-0005-0000-0000-000006570000}"/>
    <cellStyle name="Normal 2 15 2 3 2 3 3" xfId="5424" xr:uid="{00000000-0005-0000-0000-000007570000}"/>
    <cellStyle name="Normal 2 15 2 3 2 3 3 2" xfId="20308" xr:uid="{00000000-0005-0000-0000-000008570000}"/>
    <cellStyle name="Normal 2 15 2 3 2 3 3 2 2" xfId="42951" xr:uid="{00000000-0005-0000-0000-000009570000}"/>
    <cellStyle name="Normal 2 15 2 3 2 3 3 3" xfId="12868" xr:uid="{00000000-0005-0000-0000-00000A570000}"/>
    <cellStyle name="Normal 2 15 2 3 2 3 3 3 2" xfId="35511" xr:uid="{00000000-0005-0000-0000-00000B570000}"/>
    <cellStyle name="Normal 2 15 2 3 2 3 3 4" xfId="28070" xr:uid="{00000000-0005-0000-0000-00000C570000}"/>
    <cellStyle name="Normal 2 15 2 3 2 3 4" xfId="16590" xr:uid="{00000000-0005-0000-0000-00000D570000}"/>
    <cellStyle name="Normal 2 15 2 3 2 3 4 2" xfId="39233" xr:uid="{00000000-0005-0000-0000-00000E570000}"/>
    <cellStyle name="Normal 2 15 2 3 2 3 5" xfId="9150" xr:uid="{00000000-0005-0000-0000-00000F570000}"/>
    <cellStyle name="Normal 2 15 2 3 2 3 5 2" xfId="31793" xr:uid="{00000000-0005-0000-0000-000010570000}"/>
    <cellStyle name="Normal 2 15 2 3 2 3 6" xfId="24352" xr:uid="{00000000-0005-0000-0000-000011570000}"/>
    <cellStyle name="Normal 2 15 2 3 2 4" xfId="2625" xr:uid="{00000000-0005-0000-0000-000012570000}"/>
    <cellStyle name="Normal 2 15 2 3 2 4 2" xfId="6346" xr:uid="{00000000-0005-0000-0000-000013570000}"/>
    <cellStyle name="Normal 2 15 2 3 2 4 2 2" xfId="21230" xr:uid="{00000000-0005-0000-0000-000014570000}"/>
    <cellStyle name="Normal 2 15 2 3 2 4 2 2 2" xfId="43873" xr:uid="{00000000-0005-0000-0000-000015570000}"/>
    <cellStyle name="Normal 2 15 2 3 2 4 2 3" xfId="13790" xr:uid="{00000000-0005-0000-0000-000016570000}"/>
    <cellStyle name="Normal 2 15 2 3 2 4 2 3 2" xfId="36433" xr:uid="{00000000-0005-0000-0000-000017570000}"/>
    <cellStyle name="Normal 2 15 2 3 2 4 2 4" xfId="28992" xr:uid="{00000000-0005-0000-0000-000018570000}"/>
    <cellStyle name="Normal 2 15 2 3 2 4 3" xfId="17512" xr:uid="{00000000-0005-0000-0000-000019570000}"/>
    <cellStyle name="Normal 2 15 2 3 2 4 3 2" xfId="40155" xr:uid="{00000000-0005-0000-0000-00001A570000}"/>
    <cellStyle name="Normal 2 15 2 3 2 4 4" xfId="10072" xr:uid="{00000000-0005-0000-0000-00001B570000}"/>
    <cellStyle name="Normal 2 15 2 3 2 4 4 2" xfId="32715" xr:uid="{00000000-0005-0000-0000-00001C570000}"/>
    <cellStyle name="Normal 2 15 2 3 2 4 5" xfId="25274" xr:uid="{00000000-0005-0000-0000-00001D570000}"/>
    <cellStyle name="Normal 2 15 2 3 2 5" xfId="4499" xr:uid="{00000000-0005-0000-0000-00001E570000}"/>
    <cellStyle name="Normal 2 15 2 3 2 5 2" xfId="19383" xr:uid="{00000000-0005-0000-0000-00001F570000}"/>
    <cellStyle name="Normal 2 15 2 3 2 5 2 2" xfId="42026" xr:uid="{00000000-0005-0000-0000-000020570000}"/>
    <cellStyle name="Normal 2 15 2 3 2 5 3" xfId="11943" xr:uid="{00000000-0005-0000-0000-000021570000}"/>
    <cellStyle name="Normal 2 15 2 3 2 5 3 2" xfId="34586" xr:uid="{00000000-0005-0000-0000-000022570000}"/>
    <cellStyle name="Normal 2 15 2 3 2 5 4" xfId="27145" xr:uid="{00000000-0005-0000-0000-000023570000}"/>
    <cellStyle name="Normal 2 15 2 3 2 6" xfId="15665" xr:uid="{00000000-0005-0000-0000-000024570000}"/>
    <cellStyle name="Normal 2 15 2 3 2 6 2" xfId="38308" xr:uid="{00000000-0005-0000-0000-000025570000}"/>
    <cellStyle name="Normal 2 15 2 3 2 7" xfId="8225" xr:uid="{00000000-0005-0000-0000-000026570000}"/>
    <cellStyle name="Normal 2 15 2 3 2 7 2" xfId="30868" xr:uid="{00000000-0005-0000-0000-000027570000}"/>
    <cellStyle name="Normal 2 15 2 3 2 8" xfId="23427" xr:uid="{00000000-0005-0000-0000-000028570000}"/>
    <cellStyle name="Normal 2 15 2 3 3" xfId="1023" xr:uid="{00000000-0005-0000-0000-000029570000}"/>
    <cellStyle name="Normal 2 15 2 3 3 2" xfId="1951" xr:uid="{00000000-0005-0000-0000-00002A570000}"/>
    <cellStyle name="Normal 2 15 2 3 3 2 2" xfId="3801" xr:uid="{00000000-0005-0000-0000-00002B570000}"/>
    <cellStyle name="Normal 2 15 2 3 3 2 2 2" xfId="7522" xr:uid="{00000000-0005-0000-0000-00002C570000}"/>
    <cellStyle name="Normal 2 15 2 3 3 2 2 2 2" xfId="22406" xr:uid="{00000000-0005-0000-0000-00002D570000}"/>
    <cellStyle name="Normal 2 15 2 3 3 2 2 2 2 2" xfId="45049" xr:uid="{00000000-0005-0000-0000-00002E570000}"/>
    <cellStyle name="Normal 2 15 2 3 3 2 2 2 3" xfId="14966" xr:uid="{00000000-0005-0000-0000-00002F570000}"/>
    <cellStyle name="Normal 2 15 2 3 3 2 2 2 3 2" xfId="37609" xr:uid="{00000000-0005-0000-0000-000030570000}"/>
    <cellStyle name="Normal 2 15 2 3 3 2 2 2 4" xfId="30168" xr:uid="{00000000-0005-0000-0000-000031570000}"/>
    <cellStyle name="Normal 2 15 2 3 3 2 2 3" xfId="18688" xr:uid="{00000000-0005-0000-0000-000032570000}"/>
    <cellStyle name="Normal 2 15 2 3 3 2 2 3 2" xfId="41331" xr:uid="{00000000-0005-0000-0000-000033570000}"/>
    <cellStyle name="Normal 2 15 2 3 3 2 2 4" xfId="11248" xr:uid="{00000000-0005-0000-0000-000034570000}"/>
    <cellStyle name="Normal 2 15 2 3 3 2 2 4 2" xfId="33891" xr:uid="{00000000-0005-0000-0000-000035570000}"/>
    <cellStyle name="Normal 2 15 2 3 3 2 2 5" xfId="26450" xr:uid="{00000000-0005-0000-0000-000036570000}"/>
    <cellStyle name="Normal 2 15 2 3 3 2 3" xfId="5675" xr:uid="{00000000-0005-0000-0000-000037570000}"/>
    <cellStyle name="Normal 2 15 2 3 3 2 3 2" xfId="20559" xr:uid="{00000000-0005-0000-0000-000038570000}"/>
    <cellStyle name="Normal 2 15 2 3 3 2 3 2 2" xfId="43202" xr:uid="{00000000-0005-0000-0000-000039570000}"/>
    <cellStyle name="Normal 2 15 2 3 3 2 3 3" xfId="13119" xr:uid="{00000000-0005-0000-0000-00003A570000}"/>
    <cellStyle name="Normal 2 15 2 3 3 2 3 3 2" xfId="35762" xr:uid="{00000000-0005-0000-0000-00003B570000}"/>
    <cellStyle name="Normal 2 15 2 3 3 2 3 4" xfId="28321" xr:uid="{00000000-0005-0000-0000-00003C570000}"/>
    <cellStyle name="Normal 2 15 2 3 3 2 4" xfId="16841" xr:uid="{00000000-0005-0000-0000-00003D570000}"/>
    <cellStyle name="Normal 2 15 2 3 3 2 4 2" xfId="39484" xr:uid="{00000000-0005-0000-0000-00003E570000}"/>
    <cellStyle name="Normal 2 15 2 3 3 2 5" xfId="9401" xr:uid="{00000000-0005-0000-0000-00003F570000}"/>
    <cellStyle name="Normal 2 15 2 3 3 2 5 2" xfId="32044" xr:uid="{00000000-0005-0000-0000-000040570000}"/>
    <cellStyle name="Normal 2 15 2 3 3 2 6" xfId="24603" xr:uid="{00000000-0005-0000-0000-000041570000}"/>
    <cellStyle name="Normal 2 15 2 3 3 3" xfId="2876" xr:uid="{00000000-0005-0000-0000-000042570000}"/>
    <cellStyle name="Normal 2 15 2 3 3 3 2" xfId="6597" xr:uid="{00000000-0005-0000-0000-000043570000}"/>
    <cellStyle name="Normal 2 15 2 3 3 3 2 2" xfId="21481" xr:uid="{00000000-0005-0000-0000-000044570000}"/>
    <cellStyle name="Normal 2 15 2 3 3 3 2 2 2" xfId="44124" xr:uid="{00000000-0005-0000-0000-000045570000}"/>
    <cellStyle name="Normal 2 15 2 3 3 3 2 3" xfId="14041" xr:uid="{00000000-0005-0000-0000-000046570000}"/>
    <cellStyle name="Normal 2 15 2 3 3 3 2 3 2" xfId="36684" xr:uid="{00000000-0005-0000-0000-000047570000}"/>
    <cellStyle name="Normal 2 15 2 3 3 3 2 4" xfId="29243" xr:uid="{00000000-0005-0000-0000-000048570000}"/>
    <cellStyle name="Normal 2 15 2 3 3 3 3" xfId="17763" xr:uid="{00000000-0005-0000-0000-000049570000}"/>
    <cellStyle name="Normal 2 15 2 3 3 3 3 2" xfId="40406" xr:uid="{00000000-0005-0000-0000-00004A570000}"/>
    <cellStyle name="Normal 2 15 2 3 3 3 4" xfId="10323" xr:uid="{00000000-0005-0000-0000-00004B570000}"/>
    <cellStyle name="Normal 2 15 2 3 3 3 4 2" xfId="32966" xr:uid="{00000000-0005-0000-0000-00004C570000}"/>
    <cellStyle name="Normal 2 15 2 3 3 3 5" xfId="25525" xr:uid="{00000000-0005-0000-0000-00004D570000}"/>
    <cellStyle name="Normal 2 15 2 3 3 4" xfId="4750" xr:uid="{00000000-0005-0000-0000-00004E570000}"/>
    <cellStyle name="Normal 2 15 2 3 3 4 2" xfId="19634" xr:uid="{00000000-0005-0000-0000-00004F570000}"/>
    <cellStyle name="Normal 2 15 2 3 3 4 2 2" xfId="42277" xr:uid="{00000000-0005-0000-0000-000050570000}"/>
    <cellStyle name="Normal 2 15 2 3 3 4 3" xfId="12194" xr:uid="{00000000-0005-0000-0000-000051570000}"/>
    <cellStyle name="Normal 2 15 2 3 3 4 3 2" xfId="34837" xr:uid="{00000000-0005-0000-0000-000052570000}"/>
    <cellStyle name="Normal 2 15 2 3 3 4 4" xfId="27396" xr:uid="{00000000-0005-0000-0000-000053570000}"/>
    <cellStyle name="Normal 2 15 2 3 3 5" xfId="15916" xr:uid="{00000000-0005-0000-0000-000054570000}"/>
    <cellStyle name="Normal 2 15 2 3 3 5 2" xfId="38559" xr:uid="{00000000-0005-0000-0000-000055570000}"/>
    <cellStyle name="Normal 2 15 2 3 3 6" xfId="8476" xr:uid="{00000000-0005-0000-0000-000056570000}"/>
    <cellStyle name="Normal 2 15 2 3 3 6 2" xfId="31119" xr:uid="{00000000-0005-0000-0000-000057570000}"/>
    <cellStyle name="Normal 2 15 2 3 3 7" xfId="23678" xr:uid="{00000000-0005-0000-0000-000058570000}"/>
    <cellStyle name="Normal 2 15 2 3 4" xfId="1489" xr:uid="{00000000-0005-0000-0000-000059570000}"/>
    <cellStyle name="Normal 2 15 2 3 4 2" xfId="3339" xr:uid="{00000000-0005-0000-0000-00005A570000}"/>
    <cellStyle name="Normal 2 15 2 3 4 2 2" xfId="7060" xr:uid="{00000000-0005-0000-0000-00005B570000}"/>
    <cellStyle name="Normal 2 15 2 3 4 2 2 2" xfId="21944" xr:uid="{00000000-0005-0000-0000-00005C570000}"/>
    <cellStyle name="Normal 2 15 2 3 4 2 2 2 2" xfId="44587" xr:uid="{00000000-0005-0000-0000-00005D570000}"/>
    <cellStyle name="Normal 2 15 2 3 4 2 2 3" xfId="14504" xr:uid="{00000000-0005-0000-0000-00005E570000}"/>
    <cellStyle name="Normal 2 15 2 3 4 2 2 3 2" xfId="37147" xr:uid="{00000000-0005-0000-0000-00005F570000}"/>
    <cellStyle name="Normal 2 15 2 3 4 2 2 4" xfId="29706" xr:uid="{00000000-0005-0000-0000-000060570000}"/>
    <cellStyle name="Normal 2 15 2 3 4 2 3" xfId="18226" xr:uid="{00000000-0005-0000-0000-000061570000}"/>
    <cellStyle name="Normal 2 15 2 3 4 2 3 2" xfId="40869" xr:uid="{00000000-0005-0000-0000-000062570000}"/>
    <cellStyle name="Normal 2 15 2 3 4 2 4" xfId="10786" xr:uid="{00000000-0005-0000-0000-000063570000}"/>
    <cellStyle name="Normal 2 15 2 3 4 2 4 2" xfId="33429" xr:uid="{00000000-0005-0000-0000-000064570000}"/>
    <cellStyle name="Normal 2 15 2 3 4 2 5" xfId="25988" xr:uid="{00000000-0005-0000-0000-000065570000}"/>
    <cellStyle name="Normal 2 15 2 3 4 3" xfId="5213" xr:uid="{00000000-0005-0000-0000-000066570000}"/>
    <cellStyle name="Normal 2 15 2 3 4 3 2" xfId="20097" xr:uid="{00000000-0005-0000-0000-000067570000}"/>
    <cellStyle name="Normal 2 15 2 3 4 3 2 2" xfId="42740" xr:uid="{00000000-0005-0000-0000-000068570000}"/>
    <cellStyle name="Normal 2 15 2 3 4 3 3" xfId="12657" xr:uid="{00000000-0005-0000-0000-000069570000}"/>
    <cellStyle name="Normal 2 15 2 3 4 3 3 2" xfId="35300" xr:uid="{00000000-0005-0000-0000-00006A570000}"/>
    <cellStyle name="Normal 2 15 2 3 4 3 4" xfId="27859" xr:uid="{00000000-0005-0000-0000-00006B570000}"/>
    <cellStyle name="Normal 2 15 2 3 4 4" xfId="16379" xr:uid="{00000000-0005-0000-0000-00006C570000}"/>
    <cellStyle name="Normal 2 15 2 3 4 4 2" xfId="39022" xr:uid="{00000000-0005-0000-0000-00006D570000}"/>
    <cellStyle name="Normal 2 15 2 3 4 5" xfId="8939" xr:uid="{00000000-0005-0000-0000-00006E570000}"/>
    <cellStyle name="Normal 2 15 2 3 4 5 2" xfId="31582" xr:uid="{00000000-0005-0000-0000-00006F570000}"/>
    <cellStyle name="Normal 2 15 2 3 4 6" xfId="24141" xr:uid="{00000000-0005-0000-0000-000070570000}"/>
    <cellStyle name="Normal 2 15 2 3 5" xfId="2414" xr:uid="{00000000-0005-0000-0000-000071570000}"/>
    <cellStyle name="Normal 2 15 2 3 5 2" xfId="6135" xr:uid="{00000000-0005-0000-0000-000072570000}"/>
    <cellStyle name="Normal 2 15 2 3 5 2 2" xfId="21019" xr:uid="{00000000-0005-0000-0000-000073570000}"/>
    <cellStyle name="Normal 2 15 2 3 5 2 2 2" xfId="43662" xr:uid="{00000000-0005-0000-0000-000074570000}"/>
    <cellStyle name="Normal 2 15 2 3 5 2 3" xfId="13579" xr:uid="{00000000-0005-0000-0000-000075570000}"/>
    <cellStyle name="Normal 2 15 2 3 5 2 3 2" xfId="36222" xr:uid="{00000000-0005-0000-0000-000076570000}"/>
    <cellStyle name="Normal 2 15 2 3 5 2 4" xfId="28781" xr:uid="{00000000-0005-0000-0000-000077570000}"/>
    <cellStyle name="Normal 2 15 2 3 5 3" xfId="17301" xr:uid="{00000000-0005-0000-0000-000078570000}"/>
    <cellStyle name="Normal 2 15 2 3 5 3 2" xfId="39944" xr:uid="{00000000-0005-0000-0000-000079570000}"/>
    <cellStyle name="Normal 2 15 2 3 5 4" xfId="9861" xr:uid="{00000000-0005-0000-0000-00007A570000}"/>
    <cellStyle name="Normal 2 15 2 3 5 4 2" xfId="32504" xr:uid="{00000000-0005-0000-0000-00007B570000}"/>
    <cellStyle name="Normal 2 15 2 3 5 5" xfId="25063" xr:uid="{00000000-0005-0000-0000-00007C570000}"/>
    <cellStyle name="Normal 2 15 2 3 6" xfId="4288" xr:uid="{00000000-0005-0000-0000-00007D570000}"/>
    <cellStyle name="Normal 2 15 2 3 6 2" xfId="19172" xr:uid="{00000000-0005-0000-0000-00007E570000}"/>
    <cellStyle name="Normal 2 15 2 3 6 2 2" xfId="41815" xr:uid="{00000000-0005-0000-0000-00007F570000}"/>
    <cellStyle name="Normal 2 15 2 3 6 3" xfId="11732" xr:uid="{00000000-0005-0000-0000-000080570000}"/>
    <cellStyle name="Normal 2 15 2 3 6 3 2" xfId="34375" xr:uid="{00000000-0005-0000-0000-000081570000}"/>
    <cellStyle name="Normal 2 15 2 3 6 4" xfId="26934" xr:uid="{00000000-0005-0000-0000-000082570000}"/>
    <cellStyle name="Normal 2 15 2 3 7" xfId="15454" xr:uid="{00000000-0005-0000-0000-000083570000}"/>
    <cellStyle name="Normal 2 15 2 3 7 2" xfId="38097" xr:uid="{00000000-0005-0000-0000-000084570000}"/>
    <cellStyle name="Normal 2 15 2 3 8" xfId="8014" xr:uid="{00000000-0005-0000-0000-000085570000}"/>
    <cellStyle name="Normal 2 15 2 3 8 2" xfId="30657" xr:uid="{00000000-0005-0000-0000-000086570000}"/>
    <cellStyle name="Normal 2 15 2 3 9" xfId="23217" xr:uid="{00000000-0005-0000-0000-000087570000}"/>
    <cellStyle name="Normal 2 15 2 4" xfId="664" xr:uid="{00000000-0005-0000-0000-000088570000}"/>
    <cellStyle name="Normal 2 15 2 4 2" xfId="1129" xr:uid="{00000000-0005-0000-0000-000089570000}"/>
    <cellStyle name="Normal 2 15 2 4 2 2" xfId="2057" xr:uid="{00000000-0005-0000-0000-00008A570000}"/>
    <cellStyle name="Normal 2 15 2 4 2 2 2" xfId="3907" xr:uid="{00000000-0005-0000-0000-00008B570000}"/>
    <cellStyle name="Normal 2 15 2 4 2 2 2 2" xfId="7628" xr:uid="{00000000-0005-0000-0000-00008C570000}"/>
    <cellStyle name="Normal 2 15 2 4 2 2 2 2 2" xfId="22512" xr:uid="{00000000-0005-0000-0000-00008D570000}"/>
    <cellStyle name="Normal 2 15 2 4 2 2 2 2 2 2" xfId="45155" xr:uid="{00000000-0005-0000-0000-00008E570000}"/>
    <cellStyle name="Normal 2 15 2 4 2 2 2 2 3" xfId="15072" xr:uid="{00000000-0005-0000-0000-00008F570000}"/>
    <cellStyle name="Normal 2 15 2 4 2 2 2 2 3 2" xfId="37715" xr:uid="{00000000-0005-0000-0000-000090570000}"/>
    <cellStyle name="Normal 2 15 2 4 2 2 2 2 4" xfId="30274" xr:uid="{00000000-0005-0000-0000-000091570000}"/>
    <cellStyle name="Normal 2 15 2 4 2 2 2 3" xfId="18794" xr:uid="{00000000-0005-0000-0000-000092570000}"/>
    <cellStyle name="Normal 2 15 2 4 2 2 2 3 2" xfId="41437" xr:uid="{00000000-0005-0000-0000-000093570000}"/>
    <cellStyle name="Normal 2 15 2 4 2 2 2 4" xfId="11354" xr:uid="{00000000-0005-0000-0000-000094570000}"/>
    <cellStyle name="Normal 2 15 2 4 2 2 2 4 2" xfId="33997" xr:uid="{00000000-0005-0000-0000-000095570000}"/>
    <cellStyle name="Normal 2 15 2 4 2 2 2 5" xfId="26556" xr:uid="{00000000-0005-0000-0000-000096570000}"/>
    <cellStyle name="Normal 2 15 2 4 2 2 3" xfId="5781" xr:uid="{00000000-0005-0000-0000-000097570000}"/>
    <cellStyle name="Normal 2 15 2 4 2 2 3 2" xfId="20665" xr:uid="{00000000-0005-0000-0000-000098570000}"/>
    <cellStyle name="Normal 2 15 2 4 2 2 3 2 2" xfId="43308" xr:uid="{00000000-0005-0000-0000-000099570000}"/>
    <cellStyle name="Normal 2 15 2 4 2 2 3 3" xfId="13225" xr:uid="{00000000-0005-0000-0000-00009A570000}"/>
    <cellStyle name="Normal 2 15 2 4 2 2 3 3 2" xfId="35868" xr:uid="{00000000-0005-0000-0000-00009B570000}"/>
    <cellStyle name="Normal 2 15 2 4 2 2 3 4" xfId="28427" xr:uid="{00000000-0005-0000-0000-00009C570000}"/>
    <cellStyle name="Normal 2 15 2 4 2 2 4" xfId="16947" xr:uid="{00000000-0005-0000-0000-00009D570000}"/>
    <cellStyle name="Normal 2 15 2 4 2 2 4 2" xfId="39590" xr:uid="{00000000-0005-0000-0000-00009E570000}"/>
    <cellStyle name="Normal 2 15 2 4 2 2 5" xfId="9507" xr:uid="{00000000-0005-0000-0000-00009F570000}"/>
    <cellStyle name="Normal 2 15 2 4 2 2 5 2" xfId="32150" xr:uid="{00000000-0005-0000-0000-0000A0570000}"/>
    <cellStyle name="Normal 2 15 2 4 2 2 6" xfId="24709" xr:uid="{00000000-0005-0000-0000-0000A1570000}"/>
    <cellStyle name="Normal 2 15 2 4 2 3" xfId="2982" xr:uid="{00000000-0005-0000-0000-0000A2570000}"/>
    <cellStyle name="Normal 2 15 2 4 2 3 2" xfId="6703" xr:uid="{00000000-0005-0000-0000-0000A3570000}"/>
    <cellStyle name="Normal 2 15 2 4 2 3 2 2" xfId="21587" xr:uid="{00000000-0005-0000-0000-0000A4570000}"/>
    <cellStyle name="Normal 2 15 2 4 2 3 2 2 2" xfId="44230" xr:uid="{00000000-0005-0000-0000-0000A5570000}"/>
    <cellStyle name="Normal 2 15 2 4 2 3 2 3" xfId="14147" xr:uid="{00000000-0005-0000-0000-0000A6570000}"/>
    <cellStyle name="Normal 2 15 2 4 2 3 2 3 2" xfId="36790" xr:uid="{00000000-0005-0000-0000-0000A7570000}"/>
    <cellStyle name="Normal 2 15 2 4 2 3 2 4" xfId="29349" xr:uid="{00000000-0005-0000-0000-0000A8570000}"/>
    <cellStyle name="Normal 2 15 2 4 2 3 3" xfId="17869" xr:uid="{00000000-0005-0000-0000-0000A9570000}"/>
    <cellStyle name="Normal 2 15 2 4 2 3 3 2" xfId="40512" xr:uid="{00000000-0005-0000-0000-0000AA570000}"/>
    <cellStyle name="Normal 2 15 2 4 2 3 4" xfId="10429" xr:uid="{00000000-0005-0000-0000-0000AB570000}"/>
    <cellStyle name="Normal 2 15 2 4 2 3 4 2" xfId="33072" xr:uid="{00000000-0005-0000-0000-0000AC570000}"/>
    <cellStyle name="Normal 2 15 2 4 2 3 5" xfId="25631" xr:uid="{00000000-0005-0000-0000-0000AD570000}"/>
    <cellStyle name="Normal 2 15 2 4 2 4" xfId="4856" xr:uid="{00000000-0005-0000-0000-0000AE570000}"/>
    <cellStyle name="Normal 2 15 2 4 2 4 2" xfId="19740" xr:uid="{00000000-0005-0000-0000-0000AF570000}"/>
    <cellStyle name="Normal 2 15 2 4 2 4 2 2" xfId="42383" xr:uid="{00000000-0005-0000-0000-0000B0570000}"/>
    <cellStyle name="Normal 2 15 2 4 2 4 3" xfId="12300" xr:uid="{00000000-0005-0000-0000-0000B1570000}"/>
    <cellStyle name="Normal 2 15 2 4 2 4 3 2" xfId="34943" xr:uid="{00000000-0005-0000-0000-0000B2570000}"/>
    <cellStyle name="Normal 2 15 2 4 2 4 4" xfId="27502" xr:uid="{00000000-0005-0000-0000-0000B3570000}"/>
    <cellStyle name="Normal 2 15 2 4 2 5" xfId="16022" xr:uid="{00000000-0005-0000-0000-0000B4570000}"/>
    <cellStyle name="Normal 2 15 2 4 2 5 2" xfId="38665" xr:uid="{00000000-0005-0000-0000-0000B5570000}"/>
    <cellStyle name="Normal 2 15 2 4 2 6" xfId="8582" xr:uid="{00000000-0005-0000-0000-0000B6570000}"/>
    <cellStyle name="Normal 2 15 2 4 2 6 2" xfId="31225" xr:uid="{00000000-0005-0000-0000-0000B7570000}"/>
    <cellStyle name="Normal 2 15 2 4 2 7" xfId="23784" xr:uid="{00000000-0005-0000-0000-0000B8570000}"/>
    <cellStyle name="Normal 2 15 2 4 3" xfId="1595" xr:uid="{00000000-0005-0000-0000-0000B9570000}"/>
    <cellStyle name="Normal 2 15 2 4 3 2" xfId="3445" xr:uid="{00000000-0005-0000-0000-0000BA570000}"/>
    <cellStyle name="Normal 2 15 2 4 3 2 2" xfId="7166" xr:uid="{00000000-0005-0000-0000-0000BB570000}"/>
    <cellStyle name="Normal 2 15 2 4 3 2 2 2" xfId="22050" xr:uid="{00000000-0005-0000-0000-0000BC570000}"/>
    <cellStyle name="Normal 2 15 2 4 3 2 2 2 2" xfId="44693" xr:uid="{00000000-0005-0000-0000-0000BD570000}"/>
    <cellStyle name="Normal 2 15 2 4 3 2 2 3" xfId="14610" xr:uid="{00000000-0005-0000-0000-0000BE570000}"/>
    <cellStyle name="Normal 2 15 2 4 3 2 2 3 2" xfId="37253" xr:uid="{00000000-0005-0000-0000-0000BF570000}"/>
    <cellStyle name="Normal 2 15 2 4 3 2 2 4" xfId="29812" xr:uid="{00000000-0005-0000-0000-0000C0570000}"/>
    <cellStyle name="Normal 2 15 2 4 3 2 3" xfId="18332" xr:uid="{00000000-0005-0000-0000-0000C1570000}"/>
    <cellStyle name="Normal 2 15 2 4 3 2 3 2" xfId="40975" xr:uid="{00000000-0005-0000-0000-0000C2570000}"/>
    <cellStyle name="Normal 2 15 2 4 3 2 4" xfId="10892" xr:uid="{00000000-0005-0000-0000-0000C3570000}"/>
    <cellStyle name="Normal 2 15 2 4 3 2 4 2" xfId="33535" xr:uid="{00000000-0005-0000-0000-0000C4570000}"/>
    <cellStyle name="Normal 2 15 2 4 3 2 5" xfId="26094" xr:uid="{00000000-0005-0000-0000-0000C5570000}"/>
    <cellStyle name="Normal 2 15 2 4 3 3" xfId="5319" xr:uid="{00000000-0005-0000-0000-0000C6570000}"/>
    <cellStyle name="Normal 2 15 2 4 3 3 2" xfId="20203" xr:uid="{00000000-0005-0000-0000-0000C7570000}"/>
    <cellStyle name="Normal 2 15 2 4 3 3 2 2" xfId="42846" xr:uid="{00000000-0005-0000-0000-0000C8570000}"/>
    <cellStyle name="Normal 2 15 2 4 3 3 3" xfId="12763" xr:uid="{00000000-0005-0000-0000-0000C9570000}"/>
    <cellStyle name="Normal 2 15 2 4 3 3 3 2" xfId="35406" xr:uid="{00000000-0005-0000-0000-0000CA570000}"/>
    <cellStyle name="Normal 2 15 2 4 3 3 4" xfId="27965" xr:uid="{00000000-0005-0000-0000-0000CB570000}"/>
    <cellStyle name="Normal 2 15 2 4 3 4" xfId="16485" xr:uid="{00000000-0005-0000-0000-0000CC570000}"/>
    <cellStyle name="Normal 2 15 2 4 3 4 2" xfId="39128" xr:uid="{00000000-0005-0000-0000-0000CD570000}"/>
    <cellStyle name="Normal 2 15 2 4 3 5" xfId="9045" xr:uid="{00000000-0005-0000-0000-0000CE570000}"/>
    <cellStyle name="Normal 2 15 2 4 3 5 2" xfId="31688" xr:uid="{00000000-0005-0000-0000-0000CF570000}"/>
    <cellStyle name="Normal 2 15 2 4 3 6" xfId="24247" xr:uid="{00000000-0005-0000-0000-0000D0570000}"/>
    <cellStyle name="Normal 2 15 2 4 4" xfId="2520" xr:uid="{00000000-0005-0000-0000-0000D1570000}"/>
    <cellStyle name="Normal 2 15 2 4 4 2" xfId="6241" xr:uid="{00000000-0005-0000-0000-0000D2570000}"/>
    <cellStyle name="Normal 2 15 2 4 4 2 2" xfId="21125" xr:uid="{00000000-0005-0000-0000-0000D3570000}"/>
    <cellStyle name="Normal 2 15 2 4 4 2 2 2" xfId="43768" xr:uid="{00000000-0005-0000-0000-0000D4570000}"/>
    <cellStyle name="Normal 2 15 2 4 4 2 3" xfId="13685" xr:uid="{00000000-0005-0000-0000-0000D5570000}"/>
    <cellStyle name="Normal 2 15 2 4 4 2 3 2" xfId="36328" xr:uid="{00000000-0005-0000-0000-0000D6570000}"/>
    <cellStyle name="Normal 2 15 2 4 4 2 4" xfId="28887" xr:uid="{00000000-0005-0000-0000-0000D7570000}"/>
    <cellStyle name="Normal 2 15 2 4 4 3" xfId="17407" xr:uid="{00000000-0005-0000-0000-0000D8570000}"/>
    <cellStyle name="Normal 2 15 2 4 4 3 2" xfId="40050" xr:uid="{00000000-0005-0000-0000-0000D9570000}"/>
    <cellStyle name="Normal 2 15 2 4 4 4" xfId="9967" xr:uid="{00000000-0005-0000-0000-0000DA570000}"/>
    <cellStyle name="Normal 2 15 2 4 4 4 2" xfId="32610" xr:uid="{00000000-0005-0000-0000-0000DB570000}"/>
    <cellStyle name="Normal 2 15 2 4 4 5" xfId="25169" xr:uid="{00000000-0005-0000-0000-0000DC570000}"/>
    <cellStyle name="Normal 2 15 2 4 5" xfId="4394" xr:uid="{00000000-0005-0000-0000-0000DD570000}"/>
    <cellStyle name="Normal 2 15 2 4 5 2" xfId="19278" xr:uid="{00000000-0005-0000-0000-0000DE570000}"/>
    <cellStyle name="Normal 2 15 2 4 5 2 2" xfId="41921" xr:uid="{00000000-0005-0000-0000-0000DF570000}"/>
    <cellStyle name="Normal 2 15 2 4 5 3" xfId="11838" xr:uid="{00000000-0005-0000-0000-0000E0570000}"/>
    <cellStyle name="Normal 2 15 2 4 5 3 2" xfId="34481" xr:uid="{00000000-0005-0000-0000-0000E1570000}"/>
    <cellStyle name="Normal 2 15 2 4 5 4" xfId="27040" xr:uid="{00000000-0005-0000-0000-0000E2570000}"/>
    <cellStyle name="Normal 2 15 2 4 6" xfId="15560" xr:uid="{00000000-0005-0000-0000-0000E3570000}"/>
    <cellStyle name="Normal 2 15 2 4 6 2" xfId="38203" xr:uid="{00000000-0005-0000-0000-0000E4570000}"/>
    <cellStyle name="Normal 2 15 2 4 7" xfId="8120" xr:uid="{00000000-0005-0000-0000-0000E5570000}"/>
    <cellStyle name="Normal 2 15 2 4 7 2" xfId="30763" xr:uid="{00000000-0005-0000-0000-0000E6570000}"/>
    <cellStyle name="Normal 2 15 2 4 8" xfId="23322" xr:uid="{00000000-0005-0000-0000-0000E7570000}"/>
    <cellStyle name="Normal 2 15 2 5" xfId="918" xr:uid="{00000000-0005-0000-0000-0000E8570000}"/>
    <cellStyle name="Normal 2 15 2 5 2" xfId="1846" xr:uid="{00000000-0005-0000-0000-0000E9570000}"/>
    <cellStyle name="Normal 2 15 2 5 2 2" xfId="3696" xr:uid="{00000000-0005-0000-0000-0000EA570000}"/>
    <cellStyle name="Normal 2 15 2 5 2 2 2" xfId="7417" xr:uid="{00000000-0005-0000-0000-0000EB570000}"/>
    <cellStyle name="Normal 2 15 2 5 2 2 2 2" xfId="22301" xr:uid="{00000000-0005-0000-0000-0000EC570000}"/>
    <cellStyle name="Normal 2 15 2 5 2 2 2 2 2" xfId="44944" xr:uid="{00000000-0005-0000-0000-0000ED570000}"/>
    <cellStyle name="Normal 2 15 2 5 2 2 2 3" xfId="14861" xr:uid="{00000000-0005-0000-0000-0000EE570000}"/>
    <cellStyle name="Normal 2 15 2 5 2 2 2 3 2" xfId="37504" xr:uid="{00000000-0005-0000-0000-0000EF570000}"/>
    <cellStyle name="Normal 2 15 2 5 2 2 2 4" xfId="30063" xr:uid="{00000000-0005-0000-0000-0000F0570000}"/>
    <cellStyle name="Normal 2 15 2 5 2 2 3" xfId="18583" xr:uid="{00000000-0005-0000-0000-0000F1570000}"/>
    <cellStyle name="Normal 2 15 2 5 2 2 3 2" xfId="41226" xr:uid="{00000000-0005-0000-0000-0000F2570000}"/>
    <cellStyle name="Normal 2 15 2 5 2 2 4" xfId="11143" xr:uid="{00000000-0005-0000-0000-0000F3570000}"/>
    <cellStyle name="Normal 2 15 2 5 2 2 4 2" xfId="33786" xr:uid="{00000000-0005-0000-0000-0000F4570000}"/>
    <cellStyle name="Normal 2 15 2 5 2 2 5" xfId="26345" xr:uid="{00000000-0005-0000-0000-0000F5570000}"/>
    <cellStyle name="Normal 2 15 2 5 2 3" xfId="5570" xr:uid="{00000000-0005-0000-0000-0000F6570000}"/>
    <cellStyle name="Normal 2 15 2 5 2 3 2" xfId="20454" xr:uid="{00000000-0005-0000-0000-0000F7570000}"/>
    <cellStyle name="Normal 2 15 2 5 2 3 2 2" xfId="43097" xr:uid="{00000000-0005-0000-0000-0000F8570000}"/>
    <cellStyle name="Normal 2 15 2 5 2 3 3" xfId="13014" xr:uid="{00000000-0005-0000-0000-0000F9570000}"/>
    <cellStyle name="Normal 2 15 2 5 2 3 3 2" xfId="35657" xr:uid="{00000000-0005-0000-0000-0000FA570000}"/>
    <cellStyle name="Normal 2 15 2 5 2 3 4" xfId="28216" xr:uid="{00000000-0005-0000-0000-0000FB570000}"/>
    <cellStyle name="Normal 2 15 2 5 2 4" xfId="16736" xr:uid="{00000000-0005-0000-0000-0000FC570000}"/>
    <cellStyle name="Normal 2 15 2 5 2 4 2" xfId="39379" xr:uid="{00000000-0005-0000-0000-0000FD570000}"/>
    <cellStyle name="Normal 2 15 2 5 2 5" xfId="9296" xr:uid="{00000000-0005-0000-0000-0000FE570000}"/>
    <cellStyle name="Normal 2 15 2 5 2 5 2" xfId="31939" xr:uid="{00000000-0005-0000-0000-0000FF570000}"/>
    <cellStyle name="Normal 2 15 2 5 2 6" xfId="24498" xr:uid="{00000000-0005-0000-0000-000000580000}"/>
    <cellStyle name="Normal 2 15 2 5 3" xfId="2771" xr:uid="{00000000-0005-0000-0000-000001580000}"/>
    <cellStyle name="Normal 2 15 2 5 3 2" xfId="6492" xr:uid="{00000000-0005-0000-0000-000002580000}"/>
    <cellStyle name="Normal 2 15 2 5 3 2 2" xfId="21376" xr:uid="{00000000-0005-0000-0000-000003580000}"/>
    <cellStyle name="Normal 2 15 2 5 3 2 2 2" xfId="44019" xr:uid="{00000000-0005-0000-0000-000004580000}"/>
    <cellStyle name="Normal 2 15 2 5 3 2 3" xfId="13936" xr:uid="{00000000-0005-0000-0000-000005580000}"/>
    <cellStyle name="Normal 2 15 2 5 3 2 3 2" xfId="36579" xr:uid="{00000000-0005-0000-0000-000006580000}"/>
    <cellStyle name="Normal 2 15 2 5 3 2 4" xfId="29138" xr:uid="{00000000-0005-0000-0000-000007580000}"/>
    <cellStyle name="Normal 2 15 2 5 3 3" xfId="17658" xr:uid="{00000000-0005-0000-0000-000008580000}"/>
    <cellStyle name="Normal 2 15 2 5 3 3 2" xfId="40301" xr:uid="{00000000-0005-0000-0000-000009580000}"/>
    <cellStyle name="Normal 2 15 2 5 3 4" xfId="10218" xr:uid="{00000000-0005-0000-0000-00000A580000}"/>
    <cellStyle name="Normal 2 15 2 5 3 4 2" xfId="32861" xr:uid="{00000000-0005-0000-0000-00000B580000}"/>
    <cellStyle name="Normal 2 15 2 5 3 5" xfId="25420" xr:uid="{00000000-0005-0000-0000-00000C580000}"/>
    <cellStyle name="Normal 2 15 2 5 4" xfId="4645" xr:uid="{00000000-0005-0000-0000-00000D580000}"/>
    <cellStyle name="Normal 2 15 2 5 4 2" xfId="19529" xr:uid="{00000000-0005-0000-0000-00000E580000}"/>
    <cellStyle name="Normal 2 15 2 5 4 2 2" xfId="42172" xr:uid="{00000000-0005-0000-0000-00000F580000}"/>
    <cellStyle name="Normal 2 15 2 5 4 3" xfId="12089" xr:uid="{00000000-0005-0000-0000-000010580000}"/>
    <cellStyle name="Normal 2 15 2 5 4 3 2" xfId="34732" xr:uid="{00000000-0005-0000-0000-000011580000}"/>
    <cellStyle name="Normal 2 15 2 5 4 4" xfId="27291" xr:uid="{00000000-0005-0000-0000-000012580000}"/>
    <cellStyle name="Normal 2 15 2 5 5" xfId="15811" xr:uid="{00000000-0005-0000-0000-000013580000}"/>
    <cellStyle name="Normal 2 15 2 5 5 2" xfId="38454" xr:uid="{00000000-0005-0000-0000-000014580000}"/>
    <cellStyle name="Normal 2 15 2 5 6" xfId="8371" xr:uid="{00000000-0005-0000-0000-000015580000}"/>
    <cellStyle name="Normal 2 15 2 5 6 2" xfId="31014" xr:uid="{00000000-0005-0000-0000-000016580000}"/>
    <cellStyle name="Normal 2 15 2 5 7" xfId="23573" xr:uid="{00000000-0005-0000-0000-000017580000}"/>
    <cellStyle name="Normal 2 15 2 6" xfId="1384" xr:uid="{00000000-0005-0000-0000-000018580000}"/>
    <cellStyle name="Normal 2 15 2 6 2" xfId="3234" xr:uid="{00000000-0005-0000-0000-000019580000}"/>
    <cellStyle name="Normal 2 15 2 6 2 2" xfId="6955" xr:uid="{00000000-0005-0000-0000-00001A580000}"/>
    <cellStyle name="Normal 2 15 2 6 2 2 2" xfId="21839" xr:uid="{00000000-0005-0000-0000-00001B580000}"/>
    <cellStyle name="Normal 2 15 2 6 2 2 2 2" xfId="44482" xr:uid="{00000000-0005-0000-0000-00001C580000}"/>
    <cellStyle name="Normal 2 15 2 6 2 2 3" xfId="14399" xr:uid="{00000000-0005-0000-0000-00001D580000}"/>
    <cellStyle name="Normal 2 15 2 6 2 2 3 2" xfId="37042" xr:uid="{00000000-0005-0000-0000-00001E580000}"/>
    <cellStyle name="Normal 2 15 2 6 2 2 4" xfId="29601" xr:uid="{00000000-0005-0000-0000-00001F580000}"/>
    <cellStyle name="Normal 2 15 2 6 2 3" xfId="18121" xr:uid="{00000000-0005-0000-0000-000020580000}"/>
    <cellStyle name="Normal 2 15 2 6 2 3 2" xfId="40764" xr:uid="{00000000-0005-0000-0000-000021580000}"/>
    <cellStyle name="Normal 2 15 2 6 2 4" xfId="10681" xr:uid="{00000000-0005-0000-0000-000022580000}"/>
    <cellStyle name="Normal 2 15 2 6 2 4 2" xfId="33324" xr:uid="{00000000-0005-0000-0000-000023580000}"/>
    <cellStyle name="Normal 2 15 2 6 2 5" xfId="25883" xr:uid="{00000000-0005-0000-0000-000024580000}"/>
    <cellStyle name="Normal 2 15 2 6 3" xfId="5108" xr:uid="{00000000-0005-0000-0000-000025580000}"/>
    <cellStyle name="Normal 2 15 2 6 3 2" xfId="19992" xr:uid="{00000000-0005-0000-0000-000026580000}"/>
    <cellStyle name="Normal 2 15 2 6 3 2 2" xfId="42635" xr:uid="{00000000-0005-0000-0000-000027580000}"/>
    <cellStyle name="Normal 2 15 2 6 3 3" xfId="12552" xr:uid="{00000000-0005-0000-0000-000028580000}"/>
    <cellStyle name="Normal 2 15 2 6 3 3 2" xfId="35195" xr:uid="{00000000-0005-0000-0000-000029580000}"/>
    <cellStyle name="Normal 2 15 2 6 3 4" xfId="27754" xr:uid="{00000000-0005-0000-0000-00002A580000}"/>
    <cellStyle name="Normal 2 15 2 6 4" xfId="16274" xr:uid="{00000000-0005-0000-0000-00002B580000}"/>
    <cellStyle name="Normal 2 15 2 6 4 2" xfId="38917" xr:uid="{00000000-0005-0000-0000-00002C580000}"/>
    <cellStyle name="Normal 2 15 2 6 5" xfId="8834" xr:uid="{00000000-0005-0000-0000-00002D580000}"/>
    <cellStyle name="Normal 2 15 2 6 5 2" xfId="31477" xr:uid="{00000000-0005-0000-0000-00002E580000}"/>
    <cellStyle name="Normal 2 15 2 6 6" xfId="24036" xr:uid="{00000000-0005-0000-0000-00002F580000}"/>
    <cellStyle name="Normal 2 15 2 7" xfId="2309" xr:uid="{00000000-0005-0000-0000-000030580000}"/>
    <cellStyle name="Normal 2 15 2 7 2" xfId="6030" xr:uid="{00000000-0005-0000-0000-000031580000}"/>
    <cellStyle name="Normal 2 15 2 7 2 2" xfId="20914" xr:uid="{00000000-0005-0000-0000-000032580000}"/>
    <cellStyle name="Normal 2 15 2 7 2 2 2" xfId="43557" xr:uid="{00000000-0005-0000-0000-000033580000}"/>
    <cellStyle name="Normal 2 15 2 7 2 3" xfId="13474" xr:uid="{00000000-0005-0000-0000-000034580000}"/>
    <cellStyle name="Normal 2 15 2 7 2 3 2" xfId="36117" xr:uid="{00000000-0005-0000-0000-000035580000}"/>
    <cellStyle name="Normal 2 15 2 7 2 4" xfId="28676" xr:uid="{00000000-0005-0000-0000-000036580000}"/>
    <cellStyle name="Normal 2 15 2 7 3" xfId="17196" xr:uid="{00000000-0005-0000-0000-000037580000}"/>
    <cellStyle name="Normal 2 15 2 7 3 2" xfId="39839" xr:uid="{00000000-0005-0000-0000-000038580000}"/>
    <cellStyle name="Normal 2 15 2 7 4" xfId="9756" xr:uid="{00000000-0005-0000-0000-000039580000}"/>
    <cellStyle name="Normal 2 15 2 7 4 2" xfId="32399" xr:uid="{00000000-0005-0000-0000-00003A580000}"/>
    <cellStyle name="Normal 2 15 2 7 5" xfId="24958" xr:uid="{00000000-0005-0000-0000-00003B580000}"/>
    <cellStyle name="Normal 2 15 2 8" xfId="4183" xr:uid="{00000000-0005-0000-0000-00003C580000}"/>
    <cellStyle name="Normal 2 15 2 8 2" xfId="19067" xr:uid="{00000000-0005-0000-0000-00003D580000}"/>
    <cellStyle name="Normal 2 15 2 8 2 2" xfId="41710" xr:uid="{00000000-0005-0000-0000-00003E580000}"/>
    <cellStyle name="Normal 2 15 2 8 3" xfId="11627" xr:uid="{00000000-0005-0000-0000-00003F580000}"/>
    <cellStyle name="Normal 2 15 2 8 3 2" xfId="34270" xr:uid="{00000000-0005-0000-0000-000040580000}"/>
    <cellStyle name="Normal 2 15 2 8 4" xfId="26829" xr:uid="{00000000-0005-0000-0000-000041580000}"/>
    <cellStyle name="Normal 2 15 2 9" xfId="15349" xr:uid="{00000000-0005-0000-0000-000042580000}"/>
    <cellStyle name="Normal 2 15 2 9 2" xfId="37992" xr:uid="{00000000-0005-0000-0000-000043580000}"/>
    <cellStyle name="Normal 2 15 3" xfId="483" xr:uid="{00000000-0005-0000-0000-000044580000}"/>
    <cellStyle name="Normal 2 15 3 10" xfId="23144" xr:uid="{00000000-0005-0000-0000-000045580000}"/>
    <cellStyle name="Normal 2 15 3 2" xfId="589" xr:uid="{00000000-0005-0000-0000-000046580000}"/>
    <cellStyle name="Normal 2 15 3 2 2" xfId="801" xr:uid="{00000000-0005-0000-0000-000047580000}"/>
    <cellStyle name="Normal 2 15 3 2 2 2" xfId="1266" xr:uid="{00000000-0005-0000-0000-000048580000}"/>
    <cellStyle name="Normal 2 15 3 2 2 2 2" xfId="2194" xr:uid="{00000000-0005-0000-0000-000049580000}"/>
    <cellStyle name="Normal 2 15 3 2 2 2 2 2" xfId="4044" xr:uid="{00000000-0005-0000-0000-00004A580000}"/>
    <cellStyle name="Normal 2 15 3 2 2 2 2 2 2" xfId="7765" xr:uid="{00000000-0005-0000-0000-00004B580000}"/>
    <cellStyle name="Normal 2 15 3 2 2 2 2 2 2 2" xfId="22649" xr:uid="{00000000-0005-0000-0000-00004C580000}"/>
    <cellStyle name="Normal 2 15 3 2 2 2 2 2 2 2 2" xfId="45292" xr:uid="{00000000-0005-0000-0000-00004D580000}"/>
    <cellStyle name="Normal 2 15 3 2 2 2 2 2 2 3" xfId="15209" xr:uid="{00000000-0005-0000-0000-00004E580000}"/>
    <cellStyle name="Normal 2 15 3 2 2 2 2 2 2 3 2" xfId="37852" xr:uid="{00000000-0005-0000-0000-00004F580000}"/>
    <cellStyle name="Normal 2 15 3 2 2 2 2 2 2 4" xfId="30411" xr:uid="{00000000-0005-0000-0000-000050580000}"/>
    <cellStyle name="Normal 2 15 3 2 2 2 2 2 3" xfId="18931" xr:uid="{00000000-0005-0000-0000-000051580000}"/>
    <cellStyle name="Normal 2 15 3 2 2 2 2 2 3 2" xfId="41574" xr:uid="{00000000-0005-0000-0000-000052580000}"/>
    <cellStyle name="Normal 2 15 3 2 2 2 2 2 4" xfId="11491" xr:uid="{00000000-0005-0000-0000-000053580000}"/>
    <cellStyle name="Normal 2 15 3 2 2 2 2 2 4 2" xfId="34134" xr:uid="{00000000-0005-0000-0000-000054580000}"/>
    <cellStyle name="Normal 2 15 3 2 2 2 2 2 5" xfId="26693" xr:uid="{00000000-0005-0000-0000-000055580000}"/>
    <cellStyle name="Normal 2 15 3 2 2 2 2 3" xfId="5918" xr:uid="{00000000-0005-0000-0000-000056580000}"/>
    <cellStyle name="Normal 2 15 3 2 2 2 2 3 2" xfId="20802" xr:uid="{00000000-0005-0000-0000-000057580000}"/>
    <cellStyle name="Normal 2 15 3 2 2 2 2 3 2 2" xfId="43445" xr:uid="{00000000-0005-0000-0000-000058580000}"/>
    <cellStyle name="Normal 2 15 3 2 2 2 2 3 3" xfId="13362" xr:uid="{00000000-0005-0000-0000-000059580000}"/>
    <cellStyle name="Normal 2 15 3 2 2 2 2 3 3 2" xfId="36005" xr:uid="{00000000-0005-0000-0000-00005A580000}"/>
    <cellStyle name="Normal 2 15 3 2 2 2 2 3 4" xfId="28564" xr:uid="{00000000-0005-0000-0000-00005B580000}"/>
    <cellStyle name="Normal 2 15 3 2 2 2 2 4" xfId="17084" xr:uid="{00000000-0005-0000-0000-00005C580000}"/>
    <cellStyle name="Normal 2 15 3 2 2 2 2 4 2" xfId="39727" xr:uid="{00000000-0005-0000-0000-00005D580000}"/>
    <cellStyle name="Normal 2 15 3 2 2 2 2 5" xfId="9644" xr:uid="{00000000-0005-0000-0000-00005E580000}"/>
    <cellStyle name="Normal 2 15 3 2 2 2 2 5 2" xfId="32287" xr:uid="{00000000-0005-0000-0000-00005F580000}"/>
    <cellStyle name="Normal 2 15 3 2 2 2 2 6" xfId="24846" xr:uid="{00000000-0005-0000-0000-000060580000}"/>
    <cellStyle name="Normal 2 15 3 2 2 2 3" xfId="3119" xr:uid="{00000000-0005-0000-0000-000061580000}"/>
    <cellStyle name="Normal 2 15 3 2 2 2 3 2" xfId="6840" xr:uid="{00000000-0005-0000-0000-000062580000}"/>
    <cellStyle name="Normal 2 15 3 2 2 2 3 2 2" xfId="21724" xr:uid="{00000000-0005-0000-0000-000063580000}"/>
    <cellStyle name="Normal 2 15 3 2 2 2 3 2 2 2" xfId="44367" xr:uid="{00000000-0005-0000-0000-000064580000}"/>
    <cellStyle name="Normal 2 15 3 2 2 2 3 2 3" xfId="14284" xr:uid="{00000000-0005-0000-0000-000065580000}"/>
    <cellStyle name="Normal 2 15 3 2 2 2 3 2 3 2" xfId="36927" xr:uid="{00000000-0005-0000-0000-000066580000}"/>
    <cellStyle name="Normal 2 15 3 2 2 2 3 2 4" xfId="29486" xr:uid="{00000000-0005-0000-0000-000067580000}"/>
    <cellStyle name="Normal 2 15 3 2 2 2 3 3" xfId="18006" xr:uid="{00000000-0005-0000-0000-000068580000}"/>
    <cellStyle name="Normal 2 15 3 2 2 2 3 3 2" xfId="40649" xr:uid="{00000000-0005-0000-0000-000069580000}"/>
    <cellStyle name="Normal 2 15 3 2 2 2 3 4" xfId="10566" xr:uid="{00000000-0005-0000-0000-00006A580000}"/>
    <cellStyle name="Normal 2 15 3 2 2 2 3 4 2" xfId="33209" xr:uid="{00000000-0005-0000-0000-00006B580000}"/>
    <cellStyle name="Normal 2 15 3 2 2 2 3 5" xfId="25768" xr:uid="{00000000-0005-0000-0000-00006C580000}"/>
    <cellStyle name="Normal 2 15 3 2 2 2 4" xfId="4993" xr:uid="{00000000-0005-0000-0000-00006D580000}"/>
    <cellStyle name="Normal 2 15 3 2 2 2 4 2" xfId="19877" xr:uid="{00000000-0005-0000-0000-00006E580000}"/>
    <cellStyle name="Normal 2 15 3 2 2 2 4 2 2" xfId="42520" xr:uid="{00000000-0005-0000-0000-00006F580000}"/>
    <cellStyle name="Normal 2 15 3 2 2 2 4 3" xfId="12437" xr:uid="{00000000-0005-0000-0000-000070580000}"/>
    <cellStyle name="Normal 2 15 3 2 2 2 4 3 2" xfId="35080" xr:uid="{00000000-0005-0000-0000-000071580000}"/>
    <cellStyle name="Normal 2 15 3 2 2 2 4 4" xfId="27639" xr:uid="{00000000-0005-0000-0000-000072580000}"/>
    <cellStyle name="Normal 2 15 3 2 2 2 5" xfId="16159" xr:uid="{00000000-0005-0000-0000-000073580000}"/>
    <cellStyle name="Normal 2 15 3 2 2 2 5 2" xfId="38802" xr:uid="{00000000-0005-0000-0000-000074580000}"/>
    <cellStyle name="Normal 2 15 3 2 2 2 6" xfId="8719" xr:uid="{00000000-0005-0000-0000-000075580000}"/>
    <cellStyle name="Normal 2 15 3 2 2 2 6 2" xfId="31362" xr:uid="{00000000-0005-0000-0000-000076580000}"/>
    <cellStyle name="Normal 2 15 3 2 2 2 7" xfId="23921" xr:uid="{00000000-0005-0000-0000-000077580000}"/>
    <cellStyle name="Normal 2 15 3 2 2 3" xfId="1732" xr:uid="{00000000-0005-0000-0000-000078580000}"/>
    <cellStyle name="Normal 2 15 3 2 2 3 2" xfId="3582" xr:uid="{00000000-0005-0000-0000-000079580000}"/>
    <cellStyle name="Normal 2 15 3 2 2 3 2 2" xfId="7303" xr:uid="{00000000-0005-0000-0000-00007A580000}"/>
    <cellStyle name="Normal 2 15 3 2 2 3 2 2 2" xfId="22187" xr:uid="{00000000-0005-0000-0000-00007B580000}"/>
    <cellStyle name="Normal 2 15 3 2 2 3 2 2 2 2" xfId="44830" xr:uid="{00000000-0005-0000-0000-00007C580000}"/>
    <cellStyle name="Normal 2 15 3 2 2 3 2 2 3" xfId="14747" xr:uid="{00000000-0005-0000-0000-00007D580000}"/>
    <cellStyle name="Normal 2 15 3 2 2 3 2 2 3 2" xfId="37390" xr:uid="{00000000-0005-0000-0000-00007E580000}"/>
    <cellStyle name="Normal 2 15 3 2 2 3 2 2 4" xfId="29949" xr:uid="{00000000-0005-0000-0000-00007F580000}"/>
    <cellStyle name="Normal 2 15 3 2 2 3 2 3" xfId="18469" xr:uid="{00000000-0005-0000-0000-000080580000}"/>
    <cellStyle name="Normal 2 15 3 2 2 3 2 3 2" xfId="41112" xr:uid="{00000000-0005-0000-0000-000081580000}"/>
    <cellStyle name="Normal 2 15 3 2 2 3 2 4" xfId="11029" xr:uid="{00000000-0005-0000-0000-000082580000}"/>
    <cellStyle name="Normal 2 15 3 2 2 3 2 4 2" xfId="33672" xr:uid="{00000000-0005-0000-0000-000083580000}"/>
    <cellStyle name="Normal 2 15 3 2 2 3 2 5" xfId="26231" xr:uid="{00000000-0005-0000-0000-000084580000}"/>
    <cellStyle name="Normal 2 15 3 2 2 3 3" xfId="5456" xr:uid="{00000000-0005-0000-0000-000085580000}"/>
    <cellStyle name="Normal 2 15 3 2 2 3 3 2" xfId="20340" xr:uid="{00000000-0005-0000-0000-000086580000}"/>
    <cellStyle name="Normal 2 15 3 2 2 3 3 2 2" xfId="42983" xr:uid="{00000000-0005-0000-0000-000087580000}"/>
    <cellStyle name="Normal 2 15 3 2 2 3 3 3" xfId="12900" xr:uid="{00000000-0005-0000-0000-000088580000}"/>
    <cellStyle name="Normal 2 15 3 2 2 3 3 3 2" xfId="35543" xr:uid="{00000000-0005-0000-0000-000089580000}"/>
    <cellStyle name="Normal 2 15 3 2 2 3 3 4" xfId="28102" xr:uid="{00000000-0005-0000-0000-00008A580000}"/>
    <cellStyle name="Normal 2 15 3 2 2 3 4" xfId="16622" xr:uid="{00000000-0005-0000-0000-00008B580000}"/>
    <cellStyle name="Normal 2 15 3 2 2 3 4 2" xfId="39265" xr:uid="{00000000-0005-0000-0000-00008C580000}"/>
    <cellStyle name="Normal 2 15 3 2 2 3 5" xfId="9182" xr:uid="{00000000-0005-0000-0000-00008D580000}"/>
    <cellStyle name="Normal 2 15 3 2 2 3 5 2" xfId="31825" xr:uid="{00000000-0005-0000-0000-00008E580000}"/>
    <cellStyle name="Normal 2 15 3 2 2 3 6" xfId="24384" xr:uid="{00000000-0005-0000-0000-00008F580000}"/>
    <cellStyle name="Normal 2 15 3 2 2 4" xfId="2657" xr:uid="{00000000-0005-0000-0000-000090580000}"/>
    <cellStyle name="Normal 2 15 3 2 2 4 2" xfId="6378" xr:uid="{00000000-0005-0000-0000-000091580000}"/>
    <cellStyle name="Normal 2 15 3 2 2 4 2 2" xfId="21262" xr:uid="{00000000-0005-0000-0000-000092580000}"/>
    <cellStyle name="Normal 2 15 3 2 2 4 2 2 2" xfId="43905" xr:uid="{00000000-0005-0000-0000-000093580000}"/>
    <cellStyle name="Normal 2 15 3 2 2 4 2 3" xfId="13822" xr:uid="{00000000-0005-0000-0000-000094580000}"/>
    <cellStyle name="Normal 2 15 3 2 2 4 2 3 2" xfId="36465" xr:uid="{00000000-0005-0000-0000-000095580000}"/>
    <cellStyle name="Normal 2 15 3 2 2 4 2 4" xfId="29024" xr:uid="{00000000-0005-0000-0000-000096580000}"/>
    <cellStyle name="Normal 2 15 3 2 2 4 3" xfId="17544" xr:uid="{00000000-0005-0000-0000-000097580000}"/>
    <cellStyle name="Normal 2 15 3 2 2 4 3 2" xfId="40187" xr:uid="{00000000-0005-0000-0000-000098580000}"/>
    <cellStyle name="Normal 2 15 3 2 2 4 4" xfId="10104" xr:uid="{00000000-0005-0000-0000-000099580000}"/>
    <cellStyle name="Normal 2 15 3 2 2 4 4 2" xfId="32747" xr:uid="{00000000-0005-0000-0000-00009A580000}"/>
    <cellStyle name="Normal 2 15 3 2 2 4 5" xfId="25306" xr:uid="{00000000-0005-0000-0000-00009B580000}"/>
    <cellStyle name="Normal 2 15 3 2 2 5" xfId="4531" xr:uid="{00000000-0005-0000-0000-00009C580000}"/>
    <cellStyle name="Normal 2 15 3 2 2 5 2" xfId="19415" xr:uid="{00000000-0005-0000-0000-00009D580000}"/>
    <cellStyle name="Normal 2 15 3 2 2 5 2 2" xfId="42058" xr:uid="{00000000-0005-0000-0000-00009E580000}"/>
    <cellStyle name="Normal 2 15 3 2 2 5 3" xfId="11975" xr:uid="{00000000-0005-0000-0000-00009F580000}"/>
    <cellStyle name="Normal 2 15 3 2 2 5 3 2" xfId="34618" xr:uid="{00000000-0005-0000-0000-0000A0580000}"/>
    <cellStyle name="Normal 2 15 3 2 2 5 4" xfId="27177" xr:uid="{00000000-0005-0000-0000-0000A1580000}"/>
    <cellStyle name="Normal 2 15 3 2 2 6" xfId="15697" xr:uid="{00000000-0005-0000-0000-0000A2580000}"/>
    <cellStyle name="Normal 2 15 3 2 2 6 2" xfId="38340" xr:uid="{00000000-0005-0000-0000-0000A3580000}"/>
    <cellStyle name="Normal 2 15 3 2 2 7" xfId="8257" xr:uid="{00000000-0005-0000-0000-0000A4580000}"/>
    <cellStyle name="Normal 2 15 3 2 2 7 2" xfId="30900" xr:uid="{00000000-0005-0000-0000-0000A5580000}"/>
    <cellStyle name="Normal 2 15 3 2 2 8" xfId="23459" xr:uid="{00000000-0005-0000-0000-0000A6580000}"/>
    <cellStyle name="Normal 2 15 3 2 3" xfId="1055" xr:uid="{00000000-0005-0000-0000-0000A7580000}"/>
    <cellStyle name="Normal 2 15 3 2 3 2" xfId="1983" xr:uid="{00000000-0005-0000-0000-0000A8580000}"/>
    <cellStyle name="Normal 2 15 3 2 3 2 2" xfId="3833" xr:uid="{00000000-0005-0000-0000-0000A9580000}"/>
    <cellStyle name="Normal 2 15 3 2 3 2 2 2" xfId="7554" xr:uid="{00000000-0005-0000-0000-0000AA580000}"/>
    <cellStyle name="Normal 2 15 3 2 3 2 2 2 2" xfId="22438" xr:uid="{00000000-0005-0000-0000-0000AB580000}"/>
    <cellStyle name="Normal 2 15 3 2 3 2 2 2 2 2" xfId="45081" xr:uid="{00000000-0005-0000-0000-0000AC580000}"/>
    <cellStyle name="Normal 2 15 3 2 3 2 2 2 3" xfId="14998" xr:uid="{00000000-0005-0000-0000-0000AD580000}"/>
    <cellStyle name="Normal 2 15 3 2 3 2 2 2 3 2" xfId="37641" xr:uid="{00000000-0005-0000-0000-0000AE580000}"/>
    <cellStyle name="Normal 2 15 3 2 3 2 2 2 4" xfId="30200" xr:uid="{00000000-0005-0000-0000-0000AF580000}"/>
    <cellStyle name="Normal 2 15 3 2 3 2 2 3" xfId="18720" xr:uid="{00000000-0005-0000-0000-0000B0580000}"/>
    <cellStyle name="Normal 2 15 3 2 3 2 2 3 2" xfId="41363" xr:uid="{00000000-0005-0000-0000-0000B1580000}"/>
    <cellStyle name="Normal 2 15 3 2 3 2 2 4" xfId="11280" xr:uid="{00000000-0005-0000-0000-0000B2580000}"/>
    <cellStyle name="Normal 2 15 3 2 3 2 2 4 2" xfId="33923" xr:uid="{00000000-0005-0000-0000-0000B3580000}"/>
    <cellStyle name="Normal 2 15 3 2 3 2 2 5" xfId="26482" xr:uid="{00000000-0005-0000-0000-0000B4580000}"/>
    <cellStyle name="Normal 2 15 3 2 3 2 3" xfId="5707" xr:uid="{00000000-0005-0000-0000-0000B5580000}"/>
    <cellStyle name="Normal 2 15 3 2 3 2 3 2" xfId="20591" xr:uid="{00000000-0005-0000-0000-0000B6580000}"/>
    <cellStyle name="Normal 2 15 3 2 3 2 3 2 2" xfId="43234" xr:uid="{00000000-0005-0000-0000-0000B7580000}"/>
    <cellStyle name="Normal 2 15 3 2 3 2 3 3" xfId="13151" xr:uid="{00000000-0005-0000-0000-0000B8580000}"/>
    <cellStyle name="Normal 2 15 3 2 3 2 3 3 2" xfId="35794" xr:uid="{00000000-0005-0000-0000-0000B9580000}"/>
    <cellStyle name="Normal 2 15 3 2 3 2 3 4" xfId="28353" xr:uid="{00000000-0005-0000-0000-0000BA580000}"/>
    <cellStyle name="Normal 2 15 3 2 3 2 4" xfId="16873" xr:uid="{00000000-0005-0000-0000-0000BB580000}"/>
    <cellStyle name="Normal 2 15 3 2 3 2 4 2" xfId="39516" xr:uid="{00000000-0005-0000-0000-0000BC580000}"/>
    <cellStyle name="Normal 2 15 3 2 3 2 5" xfId="9433" xr:uid="{00000000-0005-0000-0000-0000BD580000}"/>
    <cellStyle name="Normal 2 15 3 2 3 2 5 2" xfId="32076" xr:uid="{00000000-0005-0000-0000-0000BE580000}"/>
    <cellStyle name="Normal 2 15 3 2 3 2 6" xfId="24635" xr:uid="{00000000-0005-0000-0000-0000BF580000}"/>
    <cellStyle name="Normal 2 15 3 2 3 3" xfId="2908" xr:uid="{00000000-0005-0000-0000-0000C0580000}"/>
    <cellStyle name="Normal 2 15 3 2 3 3 2" xfId="6629" xr:uid="{00000000-0005-0000-0000-0000C1580000}"/>
    <cellStyle name="Normal 2 15 3 2 3 3 2 2" xfId="21513" xr:uid="{00000000-0005-0000-0000-0000C2580000}"/>
    <cellStyle name="Normal 2 15 3 2 3 3 2 2 2" xfId="44156" xr:uid="{00000000-0005-0000-0000-0000C3580000}"/>
    <cellStyle name="Normal 2 15 3 2 3 3 2 3" xfId="14073" xr:uid="{00000000-0005-0000-0000-0000C4580000}"/>
    <cellStyle name="Normal 2 15 3 2 3 3 2 3 2" xfId="36716" xr:uid="{00000000-0005-0000-0000-0000C5580000}"/>
    <cellStyle name="Normal 2 15 3 2 3 3 2 4" xfId="29275" xr:uid="{00000000-0005-0000-0000-0000C6580000}"/>
    <cellStyle name="Normal 2 15 3 2 3 3 3" xfId="17795" xr:uid="{00000000-0005-0000-0000-0000C7580000}"/>
    <cellStyle name="Normal 2 15 3 2 3 3 3 2" xfId="40438" xr:uid="{00000000-0005-0000-0000-0000C8580000}"/>
    <cellStyle name="Normal 2 15 3 2 3 3 4" xfId="10355" xr:uid="{00000000-0005-0000-0000-0000C9580000}"/>
    <cellStyle name="Normal 2 15 3 2 3 3 4 2" xfId="32998" xr:uid="{00000000-0005-0000-0000-0000CA580000}"/>
    <cellStyle name="Normal 2 15 3 2 3 3 5" xfId="25557" xr:uid="{00000000-0005-0000-0000-0000CB580000}"/>
    <cellStyle name="Normal 2 15 3 2 3 4" xfId="4782" xr:uid="{00000000-0005-0000-0000-0000CC580000}"/>
    <cellStyle name="Normal 2 15 3 2 3 4 2" xfId="19666" xr:uid="{00000000-0005-0000-0000-0000CD580000}"/>
    <cellStyle name="Normal 2 15 3 2 3 4 2 2" xfId="42309" xr:uid="{00000000-0005-0000-0000-0000CE580000}"/>
    <cellStyle name="Normal 2 15 3 2 3 4 3" xfId="12226" xr:uid="{00000000-0005-0000-0000-0000CF580000}"/>
    <cellStyle name="Normal 2 15 3 2 3 4 3 2" xfId="34869" xr:uid="{00000000-0005-0000-0000-0000D0580000}"/>
    <cellStyle name="Normal 2 15 3 2 3 4 4" xfId="27428" xr:uid="{00000000-0005-0000-0000-0000D1580000}"/>
    <cellStyle name="Normal 2 15 3 2 3 5" xfId="15948" xr:uid="{00000000-0005-0000-0000-0000D2580000}"/>
    <cellStyle name="Normal 2 15 3 2 3 5 2" xfId="38591" xr:uid="{00000000-0005-0000-0000-0000D3580000}"/>
    <cellStyle name="Normal 2 15 3 2 3 6" xfId="8508" xr:uid="{00000000-0005-0000-0000-0000D4580000}"/>
    <cellStyle name="Normal 2 15 3 2 3 6 2" xfId="31151" xr:uid="{00000000-0005-0000-0000-0000D5580000}"/>
    <cellStyle name="Normal 2 15 3 2 3 7" xfId="23710" xr:uid="{00000000-0005-0000-0000-0000D6580000}"/>
    <cellStyle name="Normal 2 15 3 2 4" xfId="1521" xr:uid="{00000000-0005-0000-0000-0000D7580000}"/>
    <cellStyle name="Normal 2 15 3 2 4 2" xfId="3371" xr:uid="{00000000-0005-0000-0000-0000D8580000}"/>
    <cellStyle name="Normal 2 15 3 2 4 2 2" xfId="7092" xr:uid="{00000000-0005-0000-0000-0000D9580000}"/>
    <cellStyle name="Normal 2 15 3 2 4 2 2 2" xfId="21976" xr:uid="{00000000-0005-0000-0000-0000DA580000}"/>
    <cellStyle name="Normal 2 15 3 2 4 2 2 2 2" xfId="44619" xr:uid="{00000000-0005-0000-0000-0000DB580000}"/>
    <cellStyle name="Normal 2 15 3 2 4 2 2 3" xfId="14536" xr:uid="{00000000-0005-0000-0000-0000DC580000}"/>
    <cellStyle name="Normal 2 15 3 2 4 2 2 3 2" xfId="37179" xr:uid="{00000000-0005-0000-0000-0000DD580000}"/>
    <cellStyle name="Normal 2 15 3 2 4 2 2 4" xfId="29738" xr:uid="{00000000-0005-0000-0000-0000DE580000}"/>
    <cellStyle name="Normal 2 15 3 2 4 2 3" xfId="18258" xr:uid="{00000000-0005-0000-0000-0000DF580000}"/>
    <cellStyle name="Normal 2 15 3 2 4 2 3 2" xfId="40901" xr:uid="{00000000-0005-0000-0000-0000E0580000}"/>
    <cellStyle name="Normal 2 15 3 2 4 2 4" xfId="10818" xr:uid="{00000000-0005-0000-0000-0000E1580000}"/>
    <cellStyle name="Normal 2 15 3 2 4 2 4 2" xfId="33461" xr:uid="{00000000-0005-0000-0000-0000E2580000}"/>
    <cellStyle name="Normal 2 15 3 2 4 2 5" xfId="26020" xr:uid="{00000000-0005-0000-0000-0000E3580000}"/>
    <cellStyle name="Normal 2 15 3 2 4 3" xfId="5245" xr:uid="{00000000-0005-0000-0000-0000E4580000}"/>
    <cellStyle name="Normal 2 15 3 2 4 3 2" xfId="20129" xr:uid="{00000000-0005-0000-0000-0000E5580000}"/>
    <cellStyle name="Normal 2 15 3 2 4 3 2 2" xfId="42772" xr:uid="{00000000-0005-0000-0000-0000E6580000}"/>
    <cellStyle name="Normal 2 15 3 2 4 3 3" xfId="12689" xr:uid="{00000000-0005-0000-0000-0000E7580000}"/>
    <cellStyle name="Normal 2 15 3 2 4 3 3 2" xfId="35332" xr:uid="{00000000-0005-0000-0000-0000E8580000}"/>
    <cellStyle name="Normal 2 15 3 2 4 3 4" xfId="27891" xr:uid="{00000000-0005-0000-0000-0000E9580000}"/>
    <cellStyle name="Normal 2 15 3 2 4 4" xfId="16411" xr:uid="{00000000-0005-0000-0000-0000EA580000}"/>
    <cellStyle name="Normal 2 15 3 2 4 4 2" xfId="39054" xr:uid="{00000000-0005-0000-0000-0000EB580000}"/>
    <cellStyle name="Normal 2 15 3 2 4 5" xfId="8971" xr:uid="{00000000-0005-0000-0000-0000EC580000}"/>
    <cellStyle name="Normal 2 15 3 2 4 5 2" xfId="31614" xr:uid="{00000000-0005-0000-0000-0000ED580000}"/>
    <cellStyle name="Normal 2 15 3 2 4 6" xfId="24173" xr:uid="{00000000-0005-0000-0000-0000EE580000}"/>
    <cellStyle name="Normal 2 15 3 2 5" xfId="2446" xr:uid="{00000000-0005-0000-0000-0000EF580000}"/>
    <cellStyle name="Normal 2 15 3 2 5 2" xfId="6167" xr:uid="{00000000-0005-0000-0000-0000F0580000}"/>
    <cellStyle name="Normal 2 15 3 2 5 2 2" xfId="21051" xr:uid="{00000000-0005-0000-0000-0000F1580000}"/>
    <cellStyle name="Normal 2 15 3 2 5 2 2 2" xfId="43694" xr:uid="{00000000-0005-0000-0000-0000F2580000}"/>
    <cellStyle name="Normal 2 15 3 2 5 2 3" xfId="13611" xr:uid="{00000000-0005-0000-0000-0000F3580000}"/>
    <cellStyle name="Normal 2 15 3 2 5 2 3 2" xfId="36254" xr:uid="{00000000-0005-0000-0000-0000F4580000}"/>
    <cellStyle name="Normal 2 15 3 2 5 2 4" xfId="28813" xr:uid="{00000000-0005-0000-0000-0000F5580000}"/>
    <cellStyle name="Normal 2 15 3 2 5 3" xfId="17333" xr:uid="{00000000-0005-0000-0000-0000F6580000}"/>
    <cellStyle name="Normal 2 15 3 2 5 3 2" xfId="39976" xr:uid="{00000000-0005-0000-0000-0000F7580000}"/>
    <cellStyle name="Normal 2 15 3 2 5 4" xfId="9893" xr:uid="{00000000-0005-0000-0000-0000F8580000}"/>
    <cellStyle name="Normal 2 15 3 2 5 4 2" xfId="32536" xr:uid="{00000000-0005-0000-0000-0000F9580000}"/>
    <cellStyle name="Normal 2 15 3 2 5 5" xfId="25095" xr:uid="{00000000-0005-0000-0000-0000FA580000}"/>
    <cellStyle name="Normal 2 15 3 2 6" xfId="4320" xr:uid="{00000000-0005-0000-0000-0000FB580000}"/>
    <cellStyle name="Normal 2 15 3 2 6 2" xfId="19204" xr:uid="{00000000-0005-0000-0000-0000FC580000}"/>
    <cellStyle name="Normal 2 15 3 2 6 2 2" xfId="41847" xr:uid="{00000000-0005-0000-0000-0000FD580000}"/>
    <cellStyle name="Normal 2 15 3 2 6 3" xfId="11764" xr:uid="{00000000-0005-0000-0000-0000FE580000}"/>
    <cellStyle name="Normal 2 15 3 2 6 3 2" xfId="34407" xr:uid="{00000000-0005-0000-0000-0000FF580000}"/>
    <cellStyle name="Normal 2 15 3 2 6 4" xfId="26966" xr:uid="{00000000-0005-0000-0000-000000590000}"/>
    <cellStyle name="Normal 2 15 3 2 7" xfId="15486" xr:uid="{00000000-0005-0000-0000-000001590000}"/>
    <cellStyle name="Normal 2 15 3 2 7 2" xfId="38129" xr:uid="{00000000-0005-0000-0000-000002590000}"/>
    <cellStyle name="Normal 2 15 3 2 8" xfId="8046" xr:uid="{00000000-0005-0000-0000-000003590000}"/>
    <cellStyle name="Normal 2 15 3 2 8 2" xfId="30689" xr:uid="{00000000-0005-0000-0000-000004590000}"/>
    <cellStyle name="Normal 2 15 3 2 9" xfId="23249" xr:uid="{00000000-0005-0000-0000-000005590000}"/>
    <cellStyle name="Normal 2 15 3 3" xfId="696" xr:uid="{00000000-0005-0000-0000-000006590000}"/>
    <cellStyle name="Normal 2 15 3 3 2" xfId="1161" xr:uid="{00000000-0005-0000-0000-000007590000}"/>
    <cellStyle name="Normal 2 15 3 3 2 2" xfId="2089" xr:uid="{00000000-0005-0000-0000-000008590000}"/>
    <cellStyle name="Normal 2 15 3 3 2 2 2" xfId="3939" xr:uid="{00000000-0005-0000-0000-000009590000}"/>
    <cellStyle name="Normal 2 15 3 3 2 2 2 2" xfId="7660" xr:uid="{00000000-0005-0000-0000-00000A590000}"/>
    <cellStyle name="Normal 2 15 3 3 2 2 2 2 2" xfId="22544" xr:uid="{00000000-0005-0000-0000-00000B590000}"/>
    <cellStyle name="Normal 2 15 3 3 2 2 2 2 2 2" xfId="45187" xr:uid="{00000000-0005-0000-0000-00000C590000}"/>
    <cellStyle name="Normal 2 15 3 3 2 2 2 2 3" xfId="15104" xr:uid="{00000000-0005-0000-0000-00000D590000}"/>
    <cellStyle name="Normal 2 15 3 3 2 2 2 2 3 2" xfId="37747" xr:uid="{00000000-0005-0000-0000-00000E590000}"/>
    <cellStyle name="Normal 2 15 3 3 2 2 2 2 4" xfId="30306" xr:uid="{00000000-0005-0000-0000-00000F590000}"/>
    <cellStyle name="Normal 2 15 3 3 2 2 2 3" xfId="18826" xr:uid="{00000000-0005-0000-0000-000010590000}"/>
    <cellStyle name="Normal 2 15 3 3 2 2 2 3 2" xfId="41469" xr:uid="{00000000-0005-0000-0000-000011590000}"/>
    <cellStyle name="Normal 2 15 3 3 2 2 2 4" xfId="11386" xr:uid="{00000000-0005-0000-0000-000012590000}"/>
    <cellStyle name="Normal 2 15 3 3 2 2 2 4 2" xfId="34029" xr:uid="{00000000-0005-0000-0000-000013590000}"/>
    <cellStyle name="Normal 2 15 3 3 2 2 2 5" xfId="26588" xr:uid="{00000000-0005-0000-0000-000014590000}"/>
    <cellStyle name="Normal 2 15 3 3 2 2 3" xfId="5813" xr:uid="{00000000-0005-0000-0000-000015590000}"/>
    <cellStyle name="Normal 2 15 3 3 2 2 3 2" xfId="20697" xr:uid="{00000000-0005-0000-0000-000016590000}"/>
    <cellStyle name="Normal 2 15 3 3 2 2 3 2 2" xfId="43340" xr:uid="{00000000-0005-0000-0000-000017590000}"/>
    <cellStyle name="Normal 2 15 3 3 2 2 3 3" xfId="13257" xr:uid="{00000000-0005-0000-0000-000018590000}"/>
    <cellStyle name="Normal 2 15 3 3 2 2 3 3 2" xfId="35900" xr:uid="{00000000-0005-0000-0000-000019590000}"/>
    <cellStyle name="Normal 2 15 3 3 2 2 3 4" xfId="28459" xr:uid="{00000000-0005-0000-0000-00001A590000}"/>
    <cellStyle name="Normal 2 15 3 3 2 2 4" xfId="16979" xr:uid="{00000000-0005-0000-0000-00001B590000}"/>
    <cellStyle name="Normal 2 15 3 3 2 2 4 2" xfId="39622" xr:uid="{00000000-0005-0000-0000-00001C590000}"/>
    <cellStyle name="Normal 2 15 3 3 2 2 5" xfId="9539" xr:uid="{00000000-0005-0000-0000-00001D590000}"/>
    <cellStyle name="Normal 2 15 3 3 2 2 5 2" xfId="32182" xr:uid="{00000000-0005-0000-0000-00001E590000}"/>
    <cellStyle name="Normal 2 15 3 3 2 2 6" xfId="24741" xr:uid="{00000000-0005-0000-0000-00001F590000}"/>
    <cellStyle name="Normal 2 15 3 3 2 3" xfId="3014" xr:uid="{00000000-0005-0000-0000-000020590000}"/>
    <cellStyle name="Normal 2 15 3 3 2 3 2" xfId="6735" xr:uid="{00000000-0005-0000-0000-000021590000}"/>
    <cellStyle name="Normal 2 15 3 3 2 3 2 2" xfId="21619" xr:uid="{00000000-0005-0000-0000-000022590000}"/>
    <cellStyle name="Normal 2 15 3 3 2 3 2 2 2" xfId="44262" xr:uid="{00000000-0005-0000-0000-000023590000}"/>
    <cellStyle name="Normal 2 15 3 3 2 3 2 3" xfId="14179" xr:uid="{00000000-0005-0000-0000-000024590000}"/>
    <cellStyle name="Normal 2 15 3 3 2 3 2 3 2" xfId="36822" xr:uid="{00000000-0005-0000-0000-000025590000}"/>
    <cellStyle name="Normal 2 15 3 3 2 3 2 4" xfId="29381" xr:uid="{00000000-0005-0000-0000-000026590000}"/>
    <cellStyle name="Normal 2 15 3 3 2 3 3" xfId="17901" xr:uid="{00000000-0005-0000-0000-000027590000}"/>
    <cellStyle name="Normal 2 15 3 3 2 3 3 2" xfId="40544" xr:uid="{00000000-0005-0000-0000-000028590000}"/>
    <cellStyle name="Normal 2 15 3 3 2 3 4" xfId="10461" xr:uid="{00000000-0005-0000-0000-000029590000}"/>
    <cellStyle name="Normal 2 15 3 3 2 3 4 2" xfId="33104" xr:uid="{00000000-0005-0000-0000-00002A590000}"/>
    <cellStyle name="Normal 2 15 3 3 2 3 5" xfId="25663" xr:uid="{00000000-0005-0000-0000-00002B590000}"/>
    <cellStyle name="Normal 2 15 3 3 2 4" xfId="4888" xr:uid="{00000000-0005-0000-0000-00002C590000}"/>
    <cellStyle name="Normal 2 15 3 3 2 4 2" xfId="19772" xr:uid="{00000000-0005-0000-0000-00002D590000}"/>
    <cellStyle name="Normal 2 15 3 3 2 4 2 2" xfId="42415" xr:uid="{00000000-0005-0000-0000-00002E590000}"/>
    <cellStyle name="Normal 2 15 3 3 2 4 3" xfId="12332" xr:uid="{00000000-0005-0000-0000-00002F590000}"/>
    <cellStyle name="Normal 2 15 3 3 2 4 3 2" xfId="34975" xr:uid="{00000000-0005-0000-0000-000030590000}"/>
    <cellStyle name="Normal 2 15 3 3 2 4 4" xfId="27534" xr:uid="{00000000-0005-0000-0000-000031590000}"/>
    <cellStyle name="Normal 2 15 3 3 2 5" xfId="16054" xr:uid="{00000000-0005-0000-0000-000032590000}"/>
    <cellStyle name="Normal 2 15 3 3 2 5 2" xfId="38697" xr:uid="{00000000-0005-0000-0000-000033590000}"/>
    <cellStyle name="Normal 2 15 3 3 2 6" xfId="8614" xr:uid="{00000000-0005-0000-0000-000034590000}"/>
    <cellStyle name="Normal 2 15 3 3 2 6 2" xfId="31257" xr:uid="{00000000-0005-0000-0000-000035590000}"/>
    <cellStyle name="Normal 2 15 3 3 2 7" xfId="23816" xr:uid="{00000000-0005-0000-0000-000036590000}"/>
    <cellStyle name="Normal 2 15 3 3 3" xfId="1627" xr:uid="{00000000-0005-0000-0000-000037590000}"/>
    <cellStyle name="Normal 2 15 3 3 3 2" xfId="3477" xr:uid="{00000000-0005-0000-0000-000038590000}"/>
    <cellStyle name="Normal 2 15 3 3 3 2 2" xfId="7198" xr:uid="{00000000-0005-0000-0000-000039590000}"/>
    <cellStyle name="Normal 2 15 3 3 3 2 2 2" xfId="22082" xr:uid="{00000000-0005-0000-0000-00003A590000}"/>
    <cellStyle name="Normal 2 15 3 3 3 2 2 2 2" xfId="44725" xr:uid="{00000000-0005-0000-0000-00003B590000}"/>
    <cellStyle name="Normal 2 15 3 3 3 2 2 3" xfId="14642" xr:uid="{00000000-0005-0000-0000-00003C590000}"/>
    <cellStyle name="Normal 2 15 3 3 3 2 2 3 2" xfId="37285" xr:uid="{00000000-0005-0000-0000-00003D590000}"/>
    <cellStyle name="Normal 2 15 3 3 3 2 2 4" xfId="29844" xr:uid="{00000000-0005-0000-0000-00003E590000}"/>
    <cellStyle name="Normal 2 15 3 3 3 2 3" xfId="18364" xr:uid="{00000000-0005-0000-0000-00003F590000}"/>
    <cellStyle name="Normal 2 15 3 3 3 2 3 2" xfId="41007" xr:uid="{00000000-0005-0000-0000-000040590000}"/>
    <cellStyle name="Normal 2 15 3 3 3 2 4" xfId="10924" xr:uid="{00000000-0005-0000-0000-000041590000}"/>
    <cellStyle name="Normal 2 15 3 3 3 2 4 2" xfId="33567" xr:uid="{00000000-0005-0000-0000-000042590000}"/>
    <cellStyle name="Normal 2 15 3 3 3 2 5" xfId="26126" xr:uid="{00000000-0005-0000-0000-000043590000}"/>
    <cellStyle name="Normal 2 15 3 3 3 3" xfId="5351" xr:uid="{00000000-0005-0000-0000-000044590000}"/>
    <cellStyle name="Normal 2 15 3 3 3 3 2" xfId="20235" xr:uid="{00000000-0005-0000-0000-000045590000}"/>
    <cellStyle name="Normal 2 15 3 3 3 3 2 2" xfId="42878" xr:uid="{00000000-0005-0000-0000-000046590000}"/>
    <cellStyle name="Normal 2 15 3 3 3 3 3" xfId="12795" xr:uid="{00000000-0005-0000-0000-000047590000}"/>
    <cellStyle name="Normal 2 15 3 3 3 3 3 2" xfId="35438" xr:uid="{00000000-0005-0000-0000-000048590000}"/>
    <cellStyle name="Normal 2 15 3 3 3 3 4" xfId="27997" xr:uid="{00000000-0005-0000-0000-000049590000}"/>
    <cellStyle name="Normal 2 15 3 3 3 4" xfId="16517" xr:uid="{00000000-0005-0000-0000-00004A590000}"/>
    <cellStyle name="Normal 2 15 3 3 3 4 2" xfId="39160" xr:uid="{00000000-0005-0000-0000-00004B590000}"/>
    <cellStyle name="Normal 2 15 3 3 3 5" xfId="9077" xr:uid="{00000000-0005-0000-0000-00004C590000}"/>
    <cellStyle name="Normal 2 15 3 3 3 5 2" xfId="31720" xr:uid="{00000000-0005-0000-0000-00004D590000}"/>
    <cellStyle name="Normal 2 15 3 3 3 6" xfId="24279" xr:uid="{00000000-0005-0000-0000-00004E590000}"/>
    <cellStyle name="Normal 2 15 3 3 4" xfId="2552" xr:uid="{00000000-0005-0000-0000-00004F590000}"/>
    <cellStyle name="Normal 2 15 3 3 4 2" xfId="6273" xr:uid="{00000000-0005-0000-0000-000050590000}"/>
    <cellStyle name="Normal 2 15 3 3 4 2 2" xfId="21157" xr:uid="{00000000-0005-0000-0000-000051590000}"/>
    <cellStyle name="Normal 2 15 3 3 4 2 2 2" xfId="43800" xr:uid="{00000000-0005-0000-0000-000052590000}"/>
    <cellStyle name="Normal 2 15 3 3 4 2 3" xfId="13717" xr:uid="{00000000-0005-0000-0000-000053590000}"/>
    <cellStyle name="Normal 2 15 3 3 4 2 3 2" xfId="36360" xr:uid="{00000000-0005-0000-0000-000054590000}"/>
    <cellStyle name="Normal 2 15 3 3 4 2 4" xfId="28919" xr:uid="{00000000-0005-0000-0000-000055590000}"/>
    <cellStyle name="Normal 2 15 3 3 4 3" xfId="17439" xr:uid="{00000000-0005-0000-0000-000056590000}"/>
    <cellStyle name="Normal 2 15 3 3 4 3 2" xfId="40082" xr:uid="{00000000-0005-0000-0000-000057590000}"/>
    <cellStyle name="Normal 2 15 3 3 4 4" xfId="9999" xr:uid="{00000000-0005-0000-0000-000058590000}"/>
    <cellStyle name="Normal 2 15 3 3 4 4 2" xfId="32642" xr:uid="{00000000-0005-0000-0000-000059590000}"/>
    <cellStyle name="Normal 2 15 3 3 4 5" xfId="25201" xr:uid="{00000000-0005-0000-0000-00005A590000}"/>
    <cellStyle name="Normal 2 15 3 3 5" xfId="4426" xr:uid="{00000000-0005-0000-0000-00005B590000}"/>
    <cellStyle name="Normal 2 15 3 3 5 2" xfId="19310" xr:uid="{00000000-0005-0000-0000-00005C590000}"/>
    <cellStyle name="Normal 2 15 3 3 5 2 2" xfId="41953" xr:uid="{00000000-0005-0000-0000-00005D590000}"/>
    <cellStyle name="Normal 2 15 3 3 5 3" xfId="11870" xr:uid="{00000000-0005-0000-0000-00005E590000}"/>
    <cellStyle name="Normal 2 15 3 3 5 3 2" xfId="34513" xr:uid="{00000000-0005-0000-0000-00005F590000}"/>
    <cellStyle name="Normal 2 15 3 3 5 4" xfId="27072" xr:uid="{00000000-0005-0000-0000-000060590000}"/>
    <cellStyle name="Normal 2 15 3 3 6" xfId="15592" xr:uid="{00000000-0005-0000-0000-000061590000}"/>
    <cellStyle name="Normal 2 15 3 3 6 2" xfId="38235" xr:uid="{00000000-0005-0000-0000-000062590000}"/>
    <cellStyle name="Normal 2 15 3 3 7" xfId="8152" xr:uid="{00000000-0005-0000-0000-000063590000}"/>
    <cellStyle name="Normal 2 15 3 3 7 2" xfId="30795" xr:uid="{00000000-0005-0000-0000-000064590000}"/>
    <cellStyle name="Normal 2 15 3 3 8" xfId="23354" xr:uid="{00000000-0005-0000-0000-000065590000}"/>
    <cellStyle name="Normal 2 15 3 4" xfId="950" xr:uid="{00000000-0005-0000-0000-000066590000}"/>
    <cellStyle name="Normal 2 15 3 4 2" xfId="1878" xr:uid="{00000000-0005-0000-0000-000067590000}"/>
    <cellStyle name="Normal 2 15 3 4 2 2" xfId="3728" xr:uid="{00000000-0005-0000-0000-000068590000}"/>
    <cellStyle name="Normal 2 15 3 4 2 2 2" xfId="7449" xr:uid="{00000000-0005-0000-0000-000069590000}"/>
    <cellStyle name="Normal 2 15 3 4 2 2 2 2" xfId="22333" xr:uid="{00000000-0005-0000-0000-00006A590000}"/>
    <cellStyle name="Normal 2 15 3 4 2 2 2 2 2" xfId="44976" xr:uid="{00000000-0005-0000-0000-00006B590000}"/>
    <cellStyle name="Normal 2 15 3 4 2 2 2 3" xfId="14893" xr:uid="{00000000-0005-0000-0000-00006C590000}"/>
    <cellStyle name="Normal 2 15 3 4 2 2 2 3 2" xfId="37536" xr:uid="{00000000-0005-0000-0000-00006D590000}"/>
    <cellStyle name="Normal 2 15 3 4 2 2 2 4" xfId="30095" xr:uid="{00000000-0005-0000-0000-00006E590000}"/>
    <cellStyle name="Normal 2 15 3 4 2 2 3" xfId="18615" xr:uid="{00000000-0005-0000-0000-00006F590000}"/>
    <cellStyle name="Normal 2 15 3 4 2 2 3 2" xfId="41258" xr:uid="{00000000-0005-0000-0000-000070590000}"/>
    <cellStyle name="Normal 2 15 3 4 2 2 4" xfId="11175" xr:uid="{00000000-0005-0000-0000-000071590000}"/>
    <cellStyle name="Normal 2 15 3 4 2 2 4 2" xfId="33818" xr:uid="{00000000-0005-0000-0000-000072590000}"/>
    <cellStyle name="Normal 2 15 3 4 2 2 5" xfId="26377" xr:uid="{00000000-0005-0000-0000-000073590000}"/>
    <cellStyle name="Normal 2 15 3 4 2 3" xfId="5602" xr:uid="{00000000-0005-0000-0000-000074590000}"/>
    <cellStyle name="Normal 2 15 3 4 2 3 2" xfId="20486" xr:uid="{00000000-0005-0000-0000-000075590000}"/>
    <cellStyle name="Normal 2 15 3 4 2 3 2 2" xfId="43129" xr:uid="{00000000-0005-0000-0000-000076590000}"/>
    <cellStyle name="Normal 2 15 3 4 2 3 3" xfId="13046" xr:uid="{00000000-0005-0000-0000-000077590000}"/>
    <cellStyle name="Normal 2 15 3 4 2 3 3 2" xfId="35689" xr:uid="{00000000-0005-0000-0000-000078590000}"/>
    <cellStyle name="Normal 2 15 3 4 2 3 4" xfId="28248" xr:uid="{00000000-0005-0000-0000-000079590000}"/>
    <cellStyle name="Normal 2 15 3 4 2 4" xfId="16768" xr:uid="{00000000-0005-0000-0000-00007A590000}"/>
    <cellStyle name="Normal 2 15 3 4 2 4 2" xfId="39411" xr:uid="{00000000-0005-0000-0000-00007B590000}"/>
    <cellStyle name="Normal 2 15 3 4 2 5" xfId="9328" xr:uid="{00000000-0005-0000-0000-00007C590000}"/>
    <cellStyle name="Normal 2 15 3 4 2 5 2" xfId="31971" xr:uid="{00000000-0005-0000-0000-00007D590000}"/>
    <cellStyle name="Normal 2 15 3 4 2 6" xfId="24530" xr:uid="{00000000-0005-0000-0000-00007E590000}"/>
    <cellStyle name="Normal 2 15 3 4 3" xfId="2803" xr:uid="{00000000-0005-0000-0000-00007F590000}"/>
    <cellStyle name="Normal 2 15 3 4 3 2" xfId="6524" xr:uid="{00000000-0005-0000-0000-000080590000}"/>
    <cellStyle name="Normal 2 15 3 4 3 2 2" xfId="21408" xr:uid="{00000000-0005-0000-0000-000081590000}"/>
    <cellStyle name="Normal 2 15 3 4 3 2 2 2" xfId="44051" xr:uid="{00000000-0005-0000-0000-000082590000}"/>
    <cellStyle name="Normal 2 15 3 4 3 2 3" xfId="13968" xr:uid="{00000000-0005-0000-0000-000083590000}"/>
    <cellStyle name="Normal 2 15 3 4 3 2 3 2" xfId="36611" xr:uid="{00000000-0005-0000-0000-000084590000}"/>
    <cellStyle name="Normal 2 15 3 4 3 2 4" xfId="29170" xr:uid="{00000000-0005-0000-0000-000085590000}"/>
    <cellStyle name="Normal 2 15 3 4 3 3" xfId="17690" xr:uid="{00000000-0005-0000-0000-000086590000}"/>
    <cellStyle name="Normal 2 15 3 4 3 3 2" xfId="40333" xr:uid="{00000000-0005-0000-0000-000087590000}"/>
    <cellStyle name="Normal 2 15 3 4 3 4" xfId="10250" xr:uid="{00000000-0005-0000-0000-000088590000}"/>
    <cellStyle name="Normal 2 15 3 4 3 4 2" xfId="32893" xr:uid="{00000000-0005-0000-0000-000089590000}"/>
    <cellStyle name="Normal 2 15 3 4 3 5" xfId="25452" xr:uid="{00000000-0005-0000-0000-00008A590000}"/>
    <cellStyle name="Normal 2 15 3 4 4" xfId="4677" xr:uid="{00000000-0005-0000-0000-00008B590000}"/>
    <cellStyle name="Normal 2 15 3 4 4 2" xfId="19561" xr:uid="{00000000-0005-0000-0000-00008C590000}"/>
    <cellStyle name="Normal 2 15 3 4 4 2 2" xfId="42204" xr:uid="{00000000-0005-0000-0000-00008D590000}"/>
    <cellStyle name="Normal 2 15 3 4 4 3" xfId="12121" xr:uid="{00000000-0005-0000-0000-00008E590000}"/>
    <cellStyle name="Normal 2 15 3 4 4 3 2" xfId="34764" xr:uid="{00000000-0005-0000-0000-00008F590000}"/>
    <cellStyle name="Normal 2 15 3 4 4 4" xfId="27323" xr:uid="{00000000-0005-0000-0000-000090590000}"/>
    <cellStyle name="Normal 2 15 3 4 5" xfId="15843" xr:uid="{00000000-0005-0000-0000-000091590000}"/>
    <cellStyle name="Normal 2 15 3 4 5 2" xfId="38486" xr:uid="{00000000-0005-0000-0000-000092590000}"/>
    <cellStyle name="Normal 2 15 3 4 6" xfId="8403" xr:uid="{00000000-0005-0000-0000-000093590000}"/>
    <cellStyle name="Normal 2 15 3 4 6 2" xfId="31046" xr:uid="{00000000-0005-0000-0000-000094590000}"/>
    <cellStyle name="Normal 2 15 3 4 7" xfId="23605" xr:uid="{00000000-0005-0000-0000-000095590000}"/>
    <cellStyle name="Normal 2 15 3 5" xfId="1416" xr:uid="{00000000-0005-0000-0000-000096590000}"/>
    <cellStyle name="Normal 2 15 3 5 2" xfId="3266" xr:uid="{00000000-0005-0000-0000-000097590000}"/>
    <cellStyle name="Normal 2 15 3 5 2 2" xfId="6987" xr:uid="{00000000-0005-0000-0000-000098590000}"/>
    <cellStyle name="Normal 2 15 3 5 2 2 2" xfId="21871" xr:uid="{00000000-0005-0000-0000-000099590000}"/>
    <cellStyle name="Normal 2 15 3 5 2 2 2 2" xfId="44514" xr:uid="{00000000-0005-0000-0000-00009A590000}"/>
    <cellStyle name="Normal 2 15 3 5 2 2 3" xfId="14431" xr:uid="{00000000-0005-0000-0000-00009B590000}"/>
    <cellStyle name="Normal 2 15 3 5 2 2 3 2" xfId="37074" xr:uid="{00000000-0005-0000-0000-00009C590000}"/>
    <cellStyle name="Normal 2 15 3 5 2 2 4" xfId="29633" xr:uid="{00000000-0005-0000-0000-00009D590000}"/>
    <cellStyle name="Normal 2 15 3 5 2 3" xfId="18153" xr:uid="{00000000-0005-0000-0000-00009E590000}"/>
    <cellStyle name="Normal 2 15 3 5 2 3 2" xfId="40796" xr:uid="{00000000-0005-0000-0000-00009F590000}"/>
    <cellStyle name="Normal 2 15 3 5 2 4" xfId="10713" xr:uid="{00000000-0005-0000-0000-0000A0590000}"/>
    <cellStyle name="Normal 2 15 3 5 2 4 2" xfId="33356" xr:uid="{00000000-0005-0000-0000-0000A1590000}"/>
    <cellStyle name="Normal 2 15 3 5 2 5" xfId="25915" xr:uid="{00000000-0005-0000-0000-0000A2590000}"/>
    <cellStyle name="Normal 2 15 3 5 3" xfId="5140" xr:uid="{00000000-0005-0000-0000-0000A3590000}"/>
    <cellStyle name="Normal 2 15 3 5 3 2" xfId="20024" xr:uid="{00000000-0005-0000-0000-0000A4590000}"/>
    <cellStyle name="Normal 2 15 3 5 3 2 2" xfId="42667" xr:uid="{00000000-0005-0000-0000-0000A5590000}"/>
    <cellStyle name="Normal 2 15 3 5 3 3" xfId="12584" xr:uid="{00000000-0005-0000-0000-0000A6590000}"/>
    <cellStyle name="Normal 2 15 3 5 3 3 2" xfId="35227" xr:uid="{00000000-0005-0000-0000-0000A7590000}"/>
    <cellStyle name="Normal 2 15 3 5 3 4" xfId="27786" xr:uid="{00000000-0005-0000-0000-0000A8590000}"/>
    <cellStyle name="Normal 2 15 3 5 4" xfId="16306" xr:uid="{00000000-0005-0000-0000-0000A9590000}"/>
    <cellStyle name="Normal 2 15 3 5 4 2" xfId="38949" xr:uid="{00000000-0005-0000-0000-0000AA590000}"/>
    <cellStyle name="Normal 2 15 3 5 5" xfId="8866" xr:uid="{00000000-0005-0000-0000-0000AB590000}"/>
    <cellStyle name="Normal 2 15 3 5 5 2" xfId="31509" xr:uid="{00000000-0005-0000-0000-0000AC590000}"/>
    <cellStyle name="Normal 2 15 3 5 6" xfId="24068" xr:uid="{00000000-0005-0000-0000-0000AD590000}"/>
    <cellStyle name="Normal 2 15 3 6" xfId="2341" xr:uid="{00000000-0005-0000-0000-0000AE590000}"/>
    <cellStyle name="Normal 2 15 3 6 2" xfId="6062" xr:uid="{00000000-0005-0000-0000-0000AF590000}"/>
    <cellStyle name="Normal 2 15 3 6 2 2" xfId="20946" xr:uid="{00000000-0005-0000-0000-0000B0590000}"/>
    <cellStyle name="Normal 2 15 3 6 2 2 2" xfId="43589" xr:uid="{00000000-0005-0000-0000-0000B1590000}"/>
    <cellStyle name="Normal 2 15 3 6 2 3" xfId="13506" xr:uid="{00000000-0005-0000-0000-0000B2590000}"/>
    <cellStyle name="Normal 2 15 3 6 2 3 2" xfId="36149" xr:uid="{00000000-0005-0000-0000-0000B3590000}"/>
    <cellStyle name="Normal 2 15 3 6 2 4" xfId="28708" xr:uid="{00000000-0005-0000-0000-0000B4590000}"/>
    <cellStyle name="Normal 2 15 3 6 3" xfId="17228" xr:uid="{00000000-0005-0000-0000-0000B5590000}"/>
    <cellStyle name="Normal 2 15 3 6 3 2" xfId="39871" xr:uid="{00000000-0005-0000-0000-0000B6590000}"/>
    <cellStyle name="Normal 2 15 3 6 4" xfId="9788" xr:uid="{00000000-0005-0000-0000-0000B7590000}"/>
    <cellStyle name="Normal 2 15 3 6 4 2" xfId="32431" xr:uid="{00000000-0005-0000-0000-0000B8590000}"/>
    <cellStyle name="Normal 2 15 3 6 5" xfId="24990" xr:uid="{00000000-0005-0000-0000-0000B9590000}"/>
    <cellStyle name="Normal 2 15 3 7" xfId="4215" xr:uid="{00000000-0005-0000-0000-0000BA590000}"/>
    <cellStyle name="Normal 2 15 3 7 2" xfId="19099" xr:uid="{00000000-0005-0000-0000-0000BB590000}"/>
    <cellStyle name="Normal 2 15 3 7 2 2" xfId="41742" xr:uid="{00000000-0005-0000-0000-0000BC590000}"/>
    <cellStyle name="Normal 2 15 3 7 3" xfId="11659" xr:uid="{00000000-0005-0000-0000-0000BD590000}"/>
    <cellStyle name="Normal 2 15 3 7 3 2" xfId="34302" xr:uid="{00000000-0005-0000-0000-0000BE590000}"/>
    <cellStyle name="Normal 2 15 3 7 4" xfId="26861" xr:uid="{00000000-0005-0000-0000-0000BF590000}"/>
    <cellStyle name="Normal 2 15 3 8" xfId="15381" xr:uid="{00000000-0005-0000-0000-0000C0590000}"/>
    <cellStyle name="Normal 2 15 3 8 2" xfId="38024" xr:uid="{00000000-0005-0000-0000-0000C1590000}"/>
    <cellStyle name="Normal 2 15 3 9" xfId="7941" xr:uid="{00000000-0005-0000-0000-0000C2590000}"/>
    <cellStyle name="Normal 2 15 3 9 2" xfId="30584" xr:uid="{00000000-0005-0000-0000-0000C3590000}"/>
    <cellStyle name="Normal 2 15 4" xfId="537" xr:uid="{00000000-0005-0000-0000-0000C4590000}"/>
    <cellStyle name="Normal 2 15 4 2" xfId="749" xr:uid="{00000000-0005-0000-0000-0000C5590000}"/>
    <cellStyle name="Normal 2 15 4 2 2" xfId="1214" xr:uid="{00000000-0005-0000-0000-0000C6590000}"/>
    <cellStyle name="Normal 2 15 4 2 2 2" xfId="2142" xr:uid="{00000000-0005-0000-0000-0000C7590000}"/>
    <cellStyle name="Normal 2 15 4 2 2 2 2" xfId="3992" xr:uid="{00000000-0005-0000-0000-0000C8590000}"/>
    <cellStyle name="Normal 2 15 4 2 2 2 2 2" xfId="7713" xr:uid="{00000000-0005-0000-0000-0000C9590000}"/>
    <cellStyle name="Normal 2 15 4 2 2 2 2 2 2" xfId="22597" xr:uid="{00000000-0005-0000-0000-0000CA590000}"/>
    <cellStyle name="Normal 2 15 4 2 2 2 2 2 2 2" xfId="45240" xr:uid="{00000000-0005-0000-0000-0000CB590000}"/>
    <cellStyle name="Normal 2 15 4 2 2 2 2 2 3" xfId="15157" xr:uid="{00000000-0005-0000-0000-0000CC590000}"/>
    <cellStyle name="Normal 2 15 4 2 2 2 2 2 3 2" xfId="37800" xr:uid="{00000000-0005-0000-0000-0000CD590000}"/>
    <cellStyle name="Normal 2 15 4 2 2 2 2 2 4" xfId="30359" xr:uid="{00000000-0005-0000-0000-0000CE590000}"/>
    <cellStyle name="Normal 2 15 4 2 2 2 2 3" xfId="18879" xr:uid="{00000000-0005-0000-0000-0000CF590000}"/>
    <cellStyle name="Normal 2 15 4 2 2 2 2 3 2" xfId="41522" xr:uid="{00000000-0005-0000-0000-0000D0590000}"/>
    <cellStyle name="Normal 2 15 4 2 2 2 2 4" xfId="11439" xr:uid="{00000000-0005-0000-0000-0000D1590000}"/>
    <cellStyle name="Normal 2 15 4 2 2 2 2 4 2" xfId="34082" xr:uid="{00000000-0005-0000-0000-0000D2590000}"/>
    <cellStyle name="Normal 2 15 4 2 2 2 2 5" xfId="26641" xr:uid="{00000000-0005-0000-0000-0000D3590000}"/>
    <cellStyle name="Normal 2 15 4 2 2 2 3" xfId="5866" xr:uid="{00000000-0005-0000-0000-0000D4590000}"/>
    <cellStyle name="Normal 2 15 4 2 2 2 3 2" xfId="20750" xr:uid="{00000000-0005-0000-0000-0000D5590000}"/>
    <cellStyle name="Normal 2 15 4 2 2 2 3 2 2" xfId="43393" xr:uid="{00000000-0005-0000-0000-0000D6590000}"/>
    <cellStyle name="Normal 2 15 4 2 2 2 3 3" xfId="13310" xr:uid="{00000000-0005-0000-0000-0000D7590000}"/>
    <cellStyle name="Normal 2 15 4 2 2 2 3 3 2" xfId="35953" xr:uid="{00000000-0005-0000-0000-0000D8590000}"/>
    <cellStyle name="Normal 2 15 4 2 2 2 3 4" xfId="28512" xr:uid="{00000000-0005-0000-0000-0000D9590000}"/>
    <cellStyle name="Normal 2 15 4 2 2 2 4" xfId="17032" xr:uid="{00000000-0005-0000-0000-0000DA590000}"/>
    <cellStyle name="Normal 2 15 4 2 2 2 4 2" xfId="39675" xr:uid="{00000000-0005-0000-0000-0000DB590000}"/>
    <cellStyle name="Normal 2 15 4 2 2 2 5" xfId="9592" xr:uid="{00000000-0005-0000-0000-0000DC590000}"/>
    <cellStyle name="Normal 2 15 4 2 2 2 5 2" xfId="32235" xr:uid="{00000000-0005-0000-0000-0000DD590000}"/>
    <cellStyle name="Normal 2 15 4 2 2 2 6" xfId="24794" xr:uid="{00000000-0005-0000-0000-0000DE590000}"/>
    <cellStyle name="Normal 2 15 4 2 2 3" xfId="3067" xr:uid="{00000000-0005-0000-0000-0000DF590000}"/>
    <cellStyle name="Normal 2 15 4 2 2 3 2" xfId="6788" xr:uid="{00000000-0005-0000-0000-0000E0590000}"/>
    <cellStyle name="Normal 2 15 4 2 2 3 2 2" xfId="21672" xr:uid="{00000000-0005-0000-0000-0000E1590000}"/>
    <cellStyle name="Normal 2 15 4 2 2 3 2 2 2" xfId="44315" xr:uid="{00000000-0005-0000-0000-0000E2590000}"/>
    <cellStyle name="Normal 2 15 4 2 2 3 2 3" xfId="14232" xr:uid="{00000000-0005-0000-0000-0000E3590000}"/>
    <cellStyle name="Normal 2 15 4 2 2 3 2 3 2" xfId="36875" xr:uid="{00000000-0005-0000-0000-0000E4590000}"/>
    <cellStyle name="Normal 2 15 4 2 2 3 2 4" xfId="29434" xr:uid="{00000000-0005-0000-0000-0000E5590000}"/>
    <cellStyle name="Normal 2 15 4 2 2 3 3" xfId="17954" xr:uid="{00000000-0005-0000-0000-0000E6590000}"/>
    <cellStyle name="Normal 2 15 4 2 2 3 3 2" xfId="40597" xr:uid="{00000000-0005-0000-0000-0000E7590000}"/>
    <cellStyle name="Normal 2 15 4 2 2 3 4" xfId="10514" xr:uid="{00000000-0005-0000-0000-0000E8590000}"/>
    <cellStyle name="Normal 2 15 4 2 2 3 4 2" xfId="33157" xr:uid="{00000000-0005-0000-0000-0000E9590000}"/>
    <cellStyle name="Normal 2 15 4 2 2 3 5" xfId="25716" xr:uid="{00000000-0005-0000-0000-0000EA590000}"/>
    <cellStyle name="Normal 2 15 4 2 2 4" xfId="4941" xr:uid="{00000000-0005-0000-0000-0000EB590000}"/>
    <cellStyle name="Normal 2 15 4 2 2 4 2" xfId="19825" xr:uid="{00000000-0005-0000-0000-0000EC590000}"/>
    <cellStyle name="Normal 2 15 4 2 2 4 2 2" xfId="42468" xr:uid="{00000000-0005-0000-0000-0000ED590000}"/>
    <cellStyle name="Normal 2 15 4 2 2 4 3" xfId="12385" xr:uid="{00000000-0005-0000-0000-0000EE590000}"/>
    <cellStyle name="Normal 2 15 4 2 2 4 3 2" xfId="35028" xr:uid="{00000000-0005-0000-0000-0000EF590000}"/>
    <cellStyle name="Normal 2 15 4 2 2 4 4" xfId="27587" xr:uid="{00000000-0005-0000-0000-0000F0590000}"/>
    <cellStyle name="Normal 2 15 4 2 2 5" xfId="16107" xr:uid="{00000000-0005-0000-0000-0000F1590000}"/>
    <cellStyle name="Normal 2 15 4 2 2 5 2" xfId="38750" xr:uid="{00000000-0005-0000-0000-0000F2590000}"/>
    <cellStyle name="Normal 2 15 4 2 2 6" xfId="8667" xr:uid="{00000000-0005-0000-0000-0000F3590000}"/>
    <cellStyle name="Normal 2 15 4 2 2 6 2" xfId="31310" xr:uid="{00000000-0005-0000-0000-0000F4590000}"/>
    <cellStyle name="Normal 2 15 4 2 2 7" xfId="23869" xr:uid="{00000000-0005-0000-0000-0000F5590000}"/>
    <cellStyle name="Normal 2 15 4 2 3" xfId="1680" xr:uid="{00000000-0005-0000-0000-0000F6590000}"/>
    <cellStyle name="Normal 2 15 4 2 3 2" xfId="3530" xr:uid="{00000000-0005-0000-0000-0000F7590000}"/>
    <cellStyle name="Normal 2 15 4 2 3 2 2" xfId="7251" xr:uid="{00000000-0005-0000-0000-0000F8590000}"/>
    <cellStyle name="Normal 2 15 4 2 3 2 2 2" xfId="22135" xr:uid="{00000000-0005-0000-0000-0000F9590000}"/>
    <cellStyle name="Normal 2 15 4 2 3 2 2 2 2" xfId="44778" xr:uid="{00000000-0005-0000-0000-0000FA590000}"/>
    <cellStyle name="Normal 2 15 4 2 3 2 2 3" xfId="14695" xr:uid="{00000000-0005-0000-0000-0000FB590000}"/>
    <cellStyle name="Normal 2 15 4 2 3 2 2 3 2" xfId="37338" xr:uid="{00000000-0005-0000-0000-0000FC590000}"/>
    <cellStyle name="Normal 2 15 4 2 3 2 2 4" xfId="29897" xr:uid="{00000000-0005-0000-0000-0000FD590000}"/>
    <cellStyle name="Normal 2 15 4 2 3 2 3" xfId="18417" xr:uid="{00000000-0005-0000-0000-0000FE590000}"/>
    <cellStyle name="Normal 2 15 4 2 3 2 3 2" xfId="41060" xr:uid="{00000000-0005-0000-0000-0000FF590000}"/>
    <cellStyle name="Normal 2 15 4 2 3 2 4" xfId="10977" xr:uid="{00000000-0005-0000-0000-0000005A0000}"/>
    <cellStyle name="Normal 2 15 4 2 3 2 4 2" xfId="33620" xr:uid="{00000000-0005-0000-0000-0000015A0000}"/>
    <cellStyle name="Normal 2 15 4 2 3 2 5" xfId="26179" xr:uid="{00000000-0005-0000-0000-0000025A0000}"/>
    <cellStyle name="Normal 2 15 4 2 3 3" xfId="5404" xr:uid="{00000000-0005-0000-0000-0000035A0000}"/>
    <cellStyle name="Normal 2 15 4 2 3 3 2" xfId="20288" xr:uid="{00000000-0005-0000-0000-0000045A0000}"/>
    <cellStyle name="Normal 2 15 4 2 3 3 2 2" xfId="42931" xr:uid="{00000000-0005-0000-0000-0000055A0000}"/>
    <cellStyle name="Normal 2 15 4 2 3 3 3" xfId="12848" xr:uid="{00000000-0005-0000-0000-0000065A0000}"/>
    <cellStyle name="Normal 2 15 4 2 3 3 3 2" xfId="35491" xr:uid="{00000000-0005-0000-0000-0000075A0000}"/>
    <cellStyle name="Normal 2 15 4 2 3 3 4" xfId="28050" xr:uid="{00000000-0005-0000-0000-0000085A0000}"/>
    <cellStyle name="Normal 2 15 4 2 3 4" xfId="16570" xr:uid="{00000000-0005-0000-0000-0000095A0000}"/>
    <cellStyle name="Normal 2 15 4 2 3 4 2" xfId="39213" xr:uid="{00000000-0005-0000-0000-00000A5A0000}"/>
    <cellStyle name="Normal 2 15 4 2 3 5" xfId="9130" xr:uid="{00000000-0005-0000-0000-00000B5A0000}"/>
    <cellStyle name="Normal 2 15 4 2 3 5 2" xfId="31773" xr:uid="{00000000-0005-0000-0000-00000C5A0000}"/>
    <cellStyle name="Normal 2 15 4 2 3 6" xfId="24332" xr:uid="{00000000-0005-0000-0000-00000D5A0000}"/>
    <cellStyle name="Normal 2 15 4 2 4" xfId="2605" xr:uid="{00000000-0005-0000-0000-00000E5A0000}"/>
    <cellStyle name="Normal 2 15 4 2 4 2" xfId="6326" xr:uid="{00000000-0005-0000-0000-00000F5A0000}"/>
    <cellStyle name="Normal 2 15 4 2 4 2 2" xfId="21210" xr:uid="{00000000-0005-0000-0000-0000105A0000}"/>
    <cellStyle name="Normal 2 15 4 2 4 2 2 2" xfId="43853" xr:uid="{00000000-0005-0000-0000-0000115A0000}"/>
    <cellStyle name="Normal 2 15 4 2 4 2 3" xfId="13770" xr:uid="{00000000-0005-0000-0000-0000125A0000}"/>
    <cellStyle name="Normal 2 15 4 2 4 2 3 2" xfId="36413" xr:uid="{00000000-0005-0000-0000-0000135A0000}"/>
    <cellStyle name="Normal 2 15 4 2 4 2 4" xfId="28972" xr:uid="{00000000-0005-0000-0000-0000145A0000}"/>
    <cellStyle name="Normal 2 15 4 2 4 3" xfId="17492" xr:uid="{00000000-0005-0000-0000-0000155A0000}"/>
    <cellStyle name="Normal 2 15 4 2 4 3 2" xfId="40135" xr:uid="{00000000-0005-0000-0000-0000165A0000}"/>
    <cellStyle name="Normal 2 15 4 2 4 4" xfId="10052" xr:uid="{00000000-0005-0000-0000-0000175A0000}"/>
    <cellStyle name="Normal 2 15 4 2 4 4 2" xfId="32695" xr:uid="{00000000-0005-0000-0000-0000185A0000}"/>
    <cellStyle name="Normal 2 15 4 2 4 5" xfId="25254" xr:uid="{00000000-0005-0000-0000-0000195A0000}"/>
    <cellStyle name="Normal 2 15 4 2 5" xfId="4479" xr:uid="{00000000-0005-0000-0000-00001A5A0000}"/>
    <cellStyle name="Normal 2 15 4 2 5 2" xfId="19363" xr:uid="{00000000-0005-0000-0000-00001B5A0000}"/>
    <cellStyle name="Normal 2 15 4 2 5 2 2" xfId="42006" xr:uid="{00000000-0005-0000-0000-00001C5A0000}"/>
    <cellStyle name="Normal 2 15 4 2 5 3" xfId="11923" xr:uid="{00000000-0005-0000-0000-00001D5A0000}"/>
    <cellStyle name="Normal 2 15 4 2 5 3 2" xfId="34566" xr:uid="{00000000-0005-0000-0000-00001E5A0000}"/>
    <cellStyle name="Normal 2 15 4 2 5 4" xfId="27125" xr:uid="{00000000-0005-0000-0000-00001F5A0000}"/>
    <cellStyle name="Normal 2 15 4 2 6" xfId="15645" xr:uid="{00000000-0005-0000-0000-0000205A0000}"/>
    <cellStyle name="Normal 2 15 4 2 6 2" xfId="38288" xr:uid="{00000000-0005-0000-0000-0000215A0000}"/>
    <cellStyle name="Normal 2 15 4 2 7" xfId="8205" xr:uid="{00000000-0005-0000-0000-0000225A0000}"/>
    <cellStyle name="Normal 2 15 4 2 7 2" xfId="30848" xr:uid="{00000000-0005-0000-0000-0000235A0000}"/>
    <cellStyle name="Normal 2 15 4 2 8" xfId="23407" xr:uid="{00000000-0005-0000-0000-0000245A0000}"/>
    <cellStyle name="Normal 2 15 4 3" xfId="1003" xr:uid="{00000000-0005-0000-0000-0000255A0000}"/>
    <cellStyle name="Normal 2 15 4 3 2" xfId="1931" xr:uid="{00000000-0005-0000-0000-0000265A0000}"/>
    <cellStyle name="Normal 2 15 4 3 2 2" xfId="3781" xr:uid="{00000000-0005-0000-0000-0000275A0000}"/>
    <cellStyle name="Normal 2 15 4 3 2 2 2" xfId="7502" xr:uid="{00000000-0005-0000-0000-0000285A0000}"/>
    <cellStyle name="Normal 2 15 4 3 2 2 2 2" xfId="22386" xr:uid="{00000000-0005-0000-0000-0000295A0000}"/>
    <cellStyle name="Normal 2 15 4 3 2 2 2 2 2" xfId="45029" xr:uid="{00000000-0005-0000-0000-00002A5A0000}"/>
    <cellStyle name="Normal 2 15 4 3 2 2 2 3" xfId="14946" xr:uid="{00000000-0005-0000-0000-00002B5A0000}"/>
    <cellStyle name="Normal 2 15 4 3 2 2 2 3 2" xfId="37589" xr:uid="{00000000-0005-0000-0000-00002C5A0000}"/>
    <cellStyle name="Normal 2 15 4 3 2 2 2 4" xfId="30148" xr:uid="{00000000-0005-0000-0000-00002D5A0000}"/>
    <cellStyle name="Normal 2 15 4 3 2 2 3" xfId="18668" xr:uid="{00000000-0005-0000-0000-00002E5A0000}"/>
    <cellStyle name="Normal 2 15 4 3 2 2 3 2" xfId="41311" xr:uid="{00000000-0005-0000-0000-00002F5A0000}"/>
    <cellStyle name="Normal 2 15 4 3 2 2 4" xfId="11228" xr:uid="{00000000-0005-0000-0000-0000305A0000}"/>
    <cellStyle name="Normal 2 15 4 3 2 2 4 2" xfId="33871" xr:uid="{00000000-0005-0000-0000-0000315A0000}"/>
    <cellStyle name="Normal 2 15 4 3 2 2 5" xfId="26430" xr:uid="{00000000-0005-0000-0000-0000325A0000}"/>
    <cellStyle name="Normal 2 15 4 3 2 3" xfId="5655" xr:uid="{00000000-0005-0000-0000-0000335A0000}"/>
    <cellStyle name="Normal 2 15 4 3 2 3 2" xfId="20539" xr:uid="{00000000-0005-0000-0000-0000345A0000}"/>
    <cellStyle name="Normal 2 15 4 3 2 3 2 2" xfId="43182" xr:uid="{00000000-0005-0000-0000-0000355A0000}"/>
    <cellStyle name="Normal 2 15 4 3 2 3 3" xfId="13099" xr:uid="{00000000-0005-0000-0000-0000365A0000}"/>
    <cellStyle name="Normal 2 15 4 3 2 3 3 2" xfId="35742" xr:uid="{00000000-0005-0000-0000-0000375A0000}"/>
    <cellStyle name="Normal 2 15 4 3 2 3 4" xfId="28301" xr:uid="{00000000-0005-0000-0000-0000385A0000}"/>
    <cellStyle name="Normal 2 15 4 3 2 4" xfId="16821" xr:uid="{00000000-0005-0000-0000-0000395A0000}"/>
    <cellStyle name="Normal 2 15 4 3 2 4 2" xfId="39464" xr:uid="{00000000-0005-0000-0000-00003A5A0000}"/>
    <cellStyle name="Normal 2 15 4 3 2 5" xfId="9381" xr:uid="{00000000-0005-0000-0000-00003B5A0000}"/>
    <cellStyle name="Normal 2 15 4 3 2 5 2" xfId="32024" xr:uid="{00000000-0005-0000-0000-00003C5A0000}"/>
    <cellStyle name="Normal 2 15 4 3 2 6" xfId="24583" xr:uid="{00000000-0005-0000-0000-00003D5A0000}"/>
    <cellStyle name="Normal 2 15 4 3 3" xfId="2856" xr:uid="{00000000-0005-0000-0000-00003E5A0000}"/>
    <cellStyle name="Normal 2 15 4 3 3 2" xfId="6577" xr:uid="{00000000-0005-0000-0000-00003F5A0000}"/>
    <cellStyle name="Normal 2 15 4 3 3 2 2" xfId="21461" xr:uid="{00000000-0005-0000-0000-0000405A0000}"/>
    <cellStyle name="Normal 2 15 4 3 3 2 2 2" xfId="44104" xr:uid="{00000000-0005-0000-0000-0000415A0000}"/>
    <cellStyle name="Normal 2 15 4 3 3 2 3" xfId="14021" xr:uid="{00000000-0005-0000-0000-0000425A0000}"/>
    <cellStyle name="Normal 2 15 4 3 3 2 3 2" xfId="36664" xr:uid="{00000000-0005-0000-0000-0000435A0000}"/>
    <cellStyle name="Normal 2 15 4 3 3 2 4" xfId="29223" xr:uid="{00000000-0005-0000-0000-0000445A0000}"/>
    <cellStyle name="Normal 2 15 4 3 3 3" xfId="17743" xr:uid="{00000000-0005-0000-0000-0000455A0000}"/>
    <cellStyle name="Normal 2 15 4 3 3 3 2" xfId="40386" xr:uid="{00000000-0005-0000-0000-0000465A0000}"/>
    <cellStyle name="Normal 2 15 4 3 3 4" xfId="10303" xr:uid="{00000000-0005-0000-0000-0000475A0000}"/>
    <cellStyle name="Normal 2 15 4 3 3 4 2" xfId="32946" xr:uid="{00000000-0005-0000-0000-0000485A0000}"/>
    <cellStyle name="Normal 2 15 4 3 3 5" xfId="25505" xr:uid="{00000000-0005-0000-0000-0000495A0000}"/>
    <cellStyle name="Normal 2 15 4 3 4" xfId="4730" xr:uid="{00000000-0005-0000-0000-00004A5A0000}"/>
    <cellStyle name="Normal 2 15 4 3 4 2" xfId="19614" xr:uid="{00000000-0005-0000-0000-00004B5A0000}"/>
    <cellStyle name="Normal 2 15 4 3 4 2 2" xfId="42257" xr:uid="{00000000-0005-0000-0000-00004C5A0000}"/>
    <cellStyle name="Normal 2 15 4 3 4 3" xfId="12174" xr:uid="{00000000-0005-0000-0000-00004D5A0000}"/>
    <cellStyle name="Normal 2 15 4 3 4 3 2" xfId="34817" xr:uid="{00000000-0005-0000-0000-00004E5A0000}"/>
    <cellStyle name="Normal 2 15 4 3 4 4" xfId="27376" xr:uid="{00000000-0005-0000-0000-00004F5A0000}"/>
    <cellStyle name="Normal 2 15 4 3 5" xfId="15896" xr:uid="{00000000-0005-0000-0000-0000505A0000}"/>
    <cellStyle name="Normal 2 15 4 3 5 2" xfId="38539" xr:uid="{00000000-0005-0000-0000-0000515A0000}"/>
    <cellStyle name="Normal 2 15 4 3 6" xfId="8456" xr:uid="{00000000-0005-0000-0000-0000525A0000}"/>
    <cellStyle name="Normal 2 15 4 3 6 2" xfId="31099" xr:uid="{00000000-0005-0000-0000-0000535A0000}"/>
    <cellStyle name="Normal 2 15 4 3 7" xfId="23658" xr:uid="{00000000-0005-0000-0000-0000545A0000}"/>
    <cellStyle name="Normal 2 15 4 4" xfId="1469" xr:uid="{00000000-0005-0000-0000-0000555A0000}"/>
    <cellStyle name="Normal 2 15 4 4 2" xfId="3319" xr:uid="{00000000-0005-0000-0000-0000565A0000}"/>
    <cellStyle name="Normal 2 15 4 4 2 2" xfId="7040" xr:uid="{00000000-0005-0000-0000-0000575A0000}"/>
    <cellStyle name="Normal 2 15 4 4 2 2 2" xfId="21924" xr:uid="{00000000-0005-0000-0000-0000585A0000}"/>
    <cellStyle name="Normal 2 15 4 4 2 2 2 2" xfId="44567" xr:uid="{00000000-0005-0000-0000-0000595A0000}"/>
    <cellStyle name="Normal 2 15 4 4 2 2 3" xfId="14484" xr:uid="{00000000-0005-0000-0000-00005A5A0000}"/>
    <cellStyle name="Normal 2 15 4 4 2 2 3 2" xfId="37127" xr:uid="{00000000-0005-0000-0000-00005B5A0000}"/>
    <cellStyle name="Normal 2 15 4 4 2 2 4" xfId="29686" xr:uid="{00000000-0005-0000-0000-00005C5A0000}"/>
    <cellStyle name="Normal 2 15 4 4 2 3" xfId="18206" xr:uid="{00000000-0005-0000-0000-00005D5A0000}"/>
    <cellStyle name="Normal 2 15 4 4 2 3 2" xfId="40849" xr:uid="{00000000-0005-0000-0000-00005E5A0000}"/>
    <cellStyle name="Normal 2 15 4 4 2 4" xfId="10766" xr:uid="{00000000-0005-0000-0000-00005F5A0000}"/>
    <cellStyle name="Normal 2 15 4 4 2 4 2" xfId="33409" xr:uid="{00000000-0005-0000-0000-0000605A0000}"/>
    <cellStyle name="Normal 2 15 4 4 2 5" xfId="25968" xr:uid="{00000000-0005-0000-0000-0000615A0000}"/>
    <cellStyle name="Normal 2 15 4 4 3" xfId="5193" xr:uid="{00000000-0005-0000-0000-0000625A0000}"/>
    <cellStyle name="Normal 2 15 4 4 3 2" xfId="20077" xr:uid="{00000000-0005-0000-0000-0000635A0000}"/>
    <cellStyle name="Normal 2 15 4 4 3 2 2" xfId="42720" xr:uid="{00000000-0005-0000-0000-0000645A0000}"/>
    <cellStyle name="Normal 2 15 4 4 3 3" xfId="12637" xr:uid="{00000000-0005-0000-0000-0000655A0000}"/>
    <cellStyle name="Normal 2 15 4 4 3 3 2" xfId="35280" xr:uid="{00000000-0005-0000-0000-0000665A0000}"/>
    <cellStyle name="Normal 2 15 4 4 3 4" xfId="27839" xr:uid="{00000000-0005-0000-0000-0000675A0000}"/>
    <cellStyle name="Normal 2 15 4 4 4" xfId="16359" xr:uid="{00000000-0005-0000-0000-0000685A0000}"/>
    <cellStyle name="Normal 2 15 4 4 4 2" xfId="39002" xr:uid="{00000000-0005-0000-0000-0000695A0000}"/>
    <cellStyle name="Normal 2 15 4 4 5" xfId="8919" xr:uid="{00000000-0005-0000-0000-00006A5A0000}"/>
    <cellStyle name="Normal 2 15 4 4 5 2" xfId="31562" xr:uid="{00000000-0005-0000-0000-00006B5A0000}"/>
    <cellStyle name="Normal 2 15 4 4 6" xfId="24121" xr:uid="{00000000-0005-0000-0000-00006C5A0000}"/>
    <cellStyle name="Normal 2 15 4 5" xfId="2394" xr:uid="{00000000-0005-0000-0000-00006D5A0000}"/>
    <cellStyle name="Normal 2 15 4 5 2" xfId="6115" xr:uid="{00000000-0005-0000-0000-00006E5A0000}"/>
    <cellStyle name="Normal 2 15 4 5 2 2" xfId="20999" xr:uid="{00000000-0005-0000-0000-00006F5A0000}"/>
    <cellStyle name="Normal 2 15 4 5 2 2 2" xfId="43642" xr:uid="{00000000-0005-0000-0000-0000705A0000}"/>
    <cellStyle name="Normal 2 15 4 5 2 3" xfId="13559" xr:uid="{00000000-0005-0000-0000-0000715A0000}"/>
    <cellStyle name="Normal 2 15 4 5 2 3 2" xfId="36202" xr:uid="{00000000-0005-0000-0000-0000725A0000}"/>
    <cellStyle name="Normal 2 15 4 5 2 4" xfId="28761" xr:uid="{00000000-0005-0000-0000-0000735A0000}"/>
    <cellStyle name="Normal 2 15 4 5 3" xfId="17281" xr:uid="{00000000-0005-0000-0000-0000745A0000}"/>
    <cellStyle name="Normal 2 15 4 5 3 2" xfId="39924" xr:uid="{00000000-0005-0000-0000-0000755A0000}"/>
    <cellStyle name="Normal 2 15 4 5 4" xfId="9841" xr:uid="{00000000-0005-0000-0000-0000765A0000}"/>
    <cellStyle name="Normal 2 15 4 5 4 2" xfId="32484" xr:uid="{00000000-0005-0000-0000-0000775A0000}"/>
    <cellStyle name="Normal 2 15 4 5 5" xfId="25043" xr:uid="{00000000-0005-0000-0000-0000785A0000}"/>
    <cellStyle name="Normal 2 15 4 6" xfId="4268" xr:uid="{00000000-0005-0000-0000-0000795A0000}"/>
    <cellStyle name="Normal 2 15 4 6 2" xfId="19152" xr:uid="{00000000-0005-0000-0000-00007A5A0000}"/>
    <cellStyle name="Normal 2 15 4 6 2 2" xfId="41795" xr:uid="{00000000-0005-0000-0000-00007B5A0000}"/>
    <cellStyle name="Normal 2 15 4 6 3" xfId="11712" xr:uid="{00000000-0005-0000-0000-00007C5A0000}"/>
    <cellStyle name="Normal 2 15 4 6 3 2" xfId="34355" xr:uid="{00000000-0005-0000-0000-00007D5A0000}"/>
    <cellStyle name="Normal 2 15 4 6 4" xfId="26914" xr:uid="{00000000-0005-0000-0000-00007E5A0000}"/>
    <cellStyle name="Normal 2 15 4 7" xfId="15434" xr:uid="{00000000-0005-0000-0000-00007F5A0000}"/>
    <cellStyle name="Normal 2 15 4 7 2" xfId="38077" xr:uid="{00000000-0005-0000-0000-0000805A0000}"/>
    <cellStyle name="Normal 2 15 4 8" xfId="7994" xr:uid="{00000000-0005-0000-0000-0000815A0000}"/>
    <cellStyle name="Normal 2 15 4 8 2" xfId="30637" xr:uid="{00000000-0005-0000-0000-0000825A0000}"/>
    <cellStyle name="Normal 2 15 4 9" xfId="23197" xr:uid="{00000000-0005-0000-0000-0000835A0000}"/>
    <cellStyle name="Normal 2 15 5" xfId="643" xr:uid="{00000000-0005-0000-0000-0000845A0000}"/>
    <cellStyle name="Normal 2 15 5 2" xfId="1109" xr:uid="{00000000-0005-0000-0000-0000855A0000}"/>
    <cellStyle name="Normal 2 15 5 2 2" xfId="2037" xr:uid="{00000000-0005-0000-0000-0000865A0000}"/>
    <cellStyle name="Normal 2 15 5 2 2 2" xfId="3887" xr:uid="{00000000-0005-0000-0000-0000875A0000}"/>
    <cellStyle name="Normal 2 15 5 2 2 2 2" xfId="7608" xr:uid="{00000000-0005-0000-0000-0000885A0000}"/>
    <cellStyle name="Normal 2 15 5 2 2 2 2 2" xfId="22492" xr:uid="{00000000-0005-0000-0000-0000895A0000}"/>
    <cellStyle name="Normal 2 15 5 2 2 2 2 2 2" xfId="45135" xr:uid="{00000000-0005-0000-0000-00008A5A0000}"/>
    <cellStyle name="Normal 2 15 5 2 2 2 2 3" xfId="15052" xr:uid="{00000000-0005-0000-0000-00008B5A0000}"/>
    <cellStyle name="Normal 2 15 5 2 2 2 2 3 2" xfId="37695" xr:uid="{00000000-0005-0000-0000-00008C5A0000}"/>
    <cellStyle name="Normal 2 15 5 2 2 2 2 4" xfId="30254" xr:uid="{00000000-0005-0000-0000-00008D5A0000}"/>
    <cellStyle name="Normal 2 15 5 2 2 2 3" xfId="18774" xr:uid="{00000000-0005-0000-0000-00008E5A0000}"/>
    <cellStyle name="Normal 2 15 5 2 2 2 3 2" xfId="41417" xr:uid="{00000000-0005-0000-0000-00008F5A0000}"/>
    <cellStyle name="Normal 2 15 5 2 2 2 4" xfId="11334" xr:uid="{00000000-0005-0000-0000-0000905A0000}"/>
    <cellStyle name="Normal 2 15 5 2 2 2 4 2" xfId="33977" xr:uid="{00000000-0005-0000-0000-0000915A0000}"/>
    <cellStyle name="Normal 2 15 5 2 2 2 5" xfId="26536" xr:uid="{00000000-0005-0000-0000-0000925A0000}"/>
    <cellStyle name="Normal 2 15 5 2 2 3" xfId="5761" xr:uid="{00000000-0005-0000-0000-0000935A0000}"/>
    <cellStyle name="Normal 2 15 5 2 2 3 2" xfId="20645" xr:uid="{00000000-0005-0000-0000-0000945A0000}"/>
    <cellStyle name="Normal 2 15 5 2 2 3 2 2" xfId="43288" xr:uid="{00000000-0005-0000-0000-0000955A0000}"/>
    <cellStyle name="Normal 2 15 5 2 2 3 3" xfId="13205" xr:uid="{00000000-0005-0000-0000-0000965A0000}"/>
    <cellStyle name="Normal 2 15 5 2 2 3 3 2" xfId="35848" xr:uid="{00000000-0005-0000-0000-0000975A0000}"/>
    <cellStyle name="Normal 2 15 5 2 2 3 4" xfId="28407" xr:uid="{00000000-0005-0000-0000-0000985A0000}"/>
    <cellStyle name="Normal 2 15 5 2 2 4" xfId="16927" xr:uid="{00000000-0005-0000-0000-0000995A0000}"/>
    <cellStyle name="Normal 2 15 5 2 2 4 2" xfId="39570" xr:uid="{00000000-0005-0000-0000-00009A5A0000}"/>
    <cellStyle name="Normal 2 15 5 2 2 5" xfId="9487" xr:uid="{00000000-0005-0000-0000-00009B5A0000}"/>
    <cellStyle name="Normal 2 15 5 2 2 5 2" xfId="32130" xr:uid="{00000000-0005-0000-0000-00009C5A0000}"/>
    <cellStyle name="Normal 2 15 5 2 2 6" xfId="24689" xr:uid="{00000000-0005-0000-0000-00009D5A0000}"/>
    <cellStyle name="Normal 2 15 5 2 3" xfId="2962" xr:uid="{00000000-0005-0000-0000-00009E5A0000}"/>
    <cellStyle name="Normal 2 15 5 2 3 2" xfId="6683" xr:uid="{00000000-0005-0000-0000-00009F5A0000}"/>
    <cellStyle name="Normal 2 15 5 2 3 2 2" xfId="21567" xr:uid="{00000000-0005-0000-0000-0000A05A0000}"/>
    <cellStyle name="Normal 2 15 5 2 3 2 2 2" xfId="44210" xr:uid="{00000000-0005-0000-0000-0000A15A0000}"/>
    <cellStyle name="Normal 2 15 5 2 3 2 3" xfId="14127" xr:uid="{00000000-0005-0000-0000-0000A25A0000}"/>
    <cellStyle name="Normal 2 15 5 2 3 2 3 2" xfId="36770" xr:uid="{00000000-0005-0000-0000-0000A35A0000}"/>
    <cellStyle name="Normal 2 15 5 2 3 2 4" xfId="29329" xr:uid="{00000000-0005-0000-0000-0000A45A0000}"/>
    <cellStyle name="Normal 2 15 5 2 3 3" xfId="17849" xr:uid="{00000000-0005-0000-0000-0000A55A0000}"/>
    <cellStyle name="Normal 2 15 5 2 3 3 2" xfId="40492" xr:uid="{00000000-0005-0000-0000-0000A65A0000}"/>
    <cellStyle name="Normal 2 15 5 2 3 4" xfId="10409" xr:uid="{00000000-0005-0000-0000-0000A75A0000}"/>
    <cellStyle name="Normal 2 15 5 2 3 4 2" xfId="33052" xr:uid="{00000000-0005-0000-0000-0000A85A0000}"/>
    <cellStyle name="Normal 2 15 5 2 3 5" xfId="25611" xr:uid="{00000000-0005-0000-0000-0000A95A0000}"/>
    <cellStyle name="Normal 2 15 5 2 4" xfId="4836" xr:uid="{00000000-0005-0000-0000-0000AA5A0000}"/>
    <cellStyle name="Normal 2 15 5 2 4 2" xfId="19720" xr:uid="{00000000-0005-0000-0000-0000AB5A0000}"/>
    <cellStyle name="Normal 2 15 5 2 4 2 2" xfId="42363" xr:uid="{00000000-0005-0000-0000-0000AC5A0000}"/>
    <cellStyle name="Normal 2 15 5 2 4 3" xfId="12280" xr:uid="{00000000-0005-0000-0000-0000AD5A0000}"/>
    <cellStyle name="Normal 2 15 5 2 4 3 2" xfId="34923" xr:uid="{00000000-0005-0000-0000-0000AE5A0000}"/>
    <cellStyle name="Normal 2 15 5 2 4 4" xfId="27482" xr:uid="{00000000-0005-0000-0000-0000AF5A0000}"/>
    <cellStyle name="Normal 2 15 5 2 5" xfId="16002" xr:uid="{00000000-0005-0000-0000-0000B05A0000}"/>
    <cellStyle name="Normal 2 15 5 2 5 2" xfId="38645" xr:uid="{00000000-0005-0000-0000-0000B15A0000}"/>
    <cellStyle name="Normal 2 15 5 2 6" xfId="8562" xr:uid="{00000000-0005-0000-0000-0000B25A0000}"/>
    <cellStyle name="Normal 2 15 5 2 6 2" xfId="31205" xr:uid="{00000000-0005-0000-0000-0000B35A0000}"/>
    <cellStyle name="Normal 2 15 5 2 7" xfId="23764" xr:uid="{00000000-0005-0000-0000-0000B45A0000}"/>
    <cellStyle name="Normal 2 15 5 3" xfId="1575" xr:uid="{00000000-0005-0000-0000-0000B55A0000}"/>
    <cellStyle name="Normal 2 15 5 3 2" xfId="3425" xr:uid="{00000000-0005-0000-0000-0000B65A0000}"/>
    <cellStyle name="Normal 2 15 5 3 2 2" xfId="7146" xr:uid="{00000000-0005-0000-0000-0000B75A0000}"/>
    <cellStyle name="Normal 2 15 5 3 2 2 2" xfId="22030" xr:uid="{00000000-0005-0000-0000-0000B85A0000}"/>
    <cellStyle name="Normal 2 15 5 3 2 2 2 2" xfId="44673" xr:uid="{00000000-0005-0000-0000-0000B95A0000}"/>
    <cellStyle name="Normal 2 15 5 3 2 2 3" xfId="14590" xr:uid="{00000000-0005-0000-0000-0000BA5A0000}"/>
    <cellStyle name="Normal 2 15 5 3 2 2 3 2" xfId="37233" xr:uid="{00000000-0005-0000-0000-0000BB5A0000}"/>
    <cellStyle name="Normal 2 15 5 3 2 2 4" xfId="29792" xr:uid="{00000000-0005-0000-0000-0000BC5A0000}"/>
    <cellStyle name="Normal 2 15 5 3 2 3" xfId="18312" xr:uid="{00000000-0005-0000-0000-0000BD5A0000}"/>
    <cellStyle name="Normal 2 15 5 3 2 3 2" xfId="40955" xr:uid="{00000000-0005-0000-0000-0000BE5A0000}"/>
    <cellStyle name="Normal 2 15 5 3 2 4" xfId="10872" xr:uid="{00000000-0005-0000-0000-0000BF5A0000}"/>
    <cellStyle name="Normal 2 15 5 3 2 4 2" xfId="33515" xr:uid="{00000000-0005-0000-0000-0000C05A0000}"/>
    <cellStyle name="Normal 2 15 5 3 2 5" xfId="26074" xr:uid="{00000000-0005-0000-0000-0000C15A0000}"/>
    <cellStyle name="Normal 2 15 5 3 3" xfId="5299" xr:uid="{00000000-0005-0000-0000-0000C25A0000}"/>
    <cellStyle name="Normal 2 15 5 3 3 2" xfId="20183" xr:uid="{00000000-0005-0000-0000-0000C35A0000}"/>
    <cellStyle name="Normal 2 15 5 3 3 2 2" xfId="42826" xr:uid="{00000000-0005-0000-0000-0000C45A0000}"/>
    <cellStyle name="Normal 2 15 5 3 3 3" xfId="12743" xr:uid="{00000000-0005-0000-0000-0000C55A0000}"/>
    <cellStyle name="Normal 2 15 5 3 3 3 2" xfId="35386" xr:uid="{00000000-0005-0000-0000-0000C65A0000}"/>
    <cellStyle name="Normal 2 15 5 3 3 4" xfId="27945" xr:uid="{00000000-0005-0000-0000-0000C75A0000}"/>
    <cellStyle name="Normal 2 15 5 3 4" xfId="16465" xr:uid="{00000000-0005-0000-0000-0000C85A0000}"/>
    <cellStyle name="Normal 2 15 5 3 4 2" xfId="39108" xr:uid="{00000000-0005-0000-0000-0000C95A0000}"/>
    <cellStyle name="Normal 2 15 5 3 5" xfId="9025" xr:uid="{00000000-0005-0000-0000-0000CA5A0000}"/>
    <cellStyle name="Normal 2 15 5 3 5 2" xfId="31668" xr:uid="{00000000-0005-0000-0000-0000CB5A0000}"/>
    <cellStyle name="Normal 2 15 5 3 6" xfId="24227" xr:uid="{00000000-0005-0000-0000-0000CC5A0000}"/>
    <cellStyle name="Normal 2 15 5 4" xfId="2500" xr:uid="{00000000-0005-0000-0000-0000CD5A0000}"/>
    <cellStyle name="Normal 2 15 5 4 2" xfId="6221" xr:uid="{00000000-0005-0000-0000-0000CE5A0000}"/>
    <cellStyle name="Normal 2 15 5 4 2 2" xfId="21105" xr:uid="{00000000-0005-0000-0000-0000CF5A0000}"/>
    <cellStyle name="Normal 2 15 5 4 2 2 2" xfId="43748" xr:uid="{00000000-0005-0000-0000-0000D05A0000}"/>
    <cellStyle name="Normal 2 15 5 4 2 3" xfId="13665" xr:uid="{00000000-0005-0000-0000-0000D15A0000}"/>
    <cellStyle name="Normal 2 15 5 4 2 3 2" xfId="36308" xr:uid="{00000000-0005-0000-0000-0000D25A0000}"/>
    <cellStyle name="Normal 2 15 5 4 2 4" xfId="28867" xr:uid="{00000000-0005-0000-0000-0000D35A0000}"/>
    <cellStyle name="Normal 2 15 5 4 3" xfId="17387" xr:uid="{00000000-0005-0000-0000-0000D45A0000}"/>
    <cellStyle name="Normal 2 15 5 4 3 2" xfId="40030" xr:uid="{00000000-0005-0000-0000-0000D55A0000}"/>
    <cellStyle name="Normal 2 15 5 4 4" xfId="9947" xr:uid="{00000000-0005-0000-0000-0000D65A0000}"/>
    <cellStyle name="Normal 2 15 5 4 4 2" xfId="32590" xr:uid="{00000000-0005-0000-0000-0000D75A0000}"/>
    <cellStyle name="Normal 2 15 5 4 5" xfId="25149" xr:uid="{00000000-0005-0000-0000-0000D85A0000}"/>
    <cellStyle name="Normal 2 15 5 5" xfId="4374" xr:uid="{00000000-0005-0000-0000-0000D95A0000}"/>
    <cellStyle name="Normal 2 15 5 5 2" xfId="19258" xr:uid="{00000000-0005-0000-0000-0000DA5A0000}"/>
    <cellStyle name="Normal 2 15 5 5 2 2" xfId="41901" xr:uid="{00000000-0005-0000-0000-0000DB5A0000}"/>
    <cellStyle name="Normal 2 15 5 5 3" xfId="11818" xr:uid="{00000000-0005-0000-0000-0000DC5A0000}"/>
    <cellStyle name="Normal 2 15 5 5 3 2" xfId="34461" xr:uid="{00000000-0005-0000-0000-0000DD5A0000}"/>
    <cellStyle name="Normal 2 15 5 5 4" xfId="27020" xr:uid="{00000000-0005-0000-0000-0000DE5A0000}"/>
    <cellStyle name="Normal 2 15 5 6" xfId="15540" xr:uid="{00000000-0005-0000-0000-0000DF5A0000}"/>
    <cellStyle name="Normal 2 15 5 6 2" xfId="38183" xr:uid="{00000000-0005-0000-0000-0000E05A0000}"/>
    <cellStyle name="Normal 2 15 5 7" xfId="8100" xr:uid="{00000000-0005-0000-0000-0000E15A0000}"/>
    <cellStyle name="Normal 2 15 5 7 2" xfId="30743" xr:uid="{00000000-0005-0000-0000-0000E25A0000}"/>
    <cellStyle name="Normal 2 15 5 8" xfId="23302" xr:uid="{00000000-0005-0000-0000-0000E35A0000}"/>
    <cellStyle name="Normal 2 15 6" xfId="898" xr:uid="{00000000-0005-0000-0000-0000E45A0000}"/>
    <cellStyle name="Normal 2 15 6 2" xfId="1826" xr:uid="{00000000-0005-0000-0000-0000E55A0000}"/>
    <cellStyle name="Normal 2 15 6 2 2" xfId="3676" xr:uid="{00000000-0005-0000-0000-0000E65A0000}"/>
    <cellStyle name="Normal 2 15 6 2 2 2" xfId="7397" xr:uid="{00000000-0005-0000-0000-0000E75A0000}"/>
    <cellStyle name="Normal 2 15 6 2 2 2 2" xfId="22281" xr:uid="{00000000-0005-0000-0000-0000E85A0000}"/>
    <cellStyle name="Normal 2 15 6 2 2 2 2 2" xfId="44924" xr:uid="{00000000-0005-0000-0000-0000E95A0000}"/>
    <cellStyle name="Normal 2 15 6 2 2 2 3" xfId="14841" xr:uid="{00000000-0005-0000-0000-0000EA5A0000}"/>
    <cellStyle name="Normal 2 15 6 2 2 2 3 2" xfId="37484" xr:uid="{00000000-0005-0000-0000-0000EB5A0000}"/>
    <cellStyle name="Normal 2 15 6 2 2 2 4" xfId="30043" xr:uid="{00000000-0005-0000-0000-0000EC5A0000}"/>
    <cellStyle name="Normal 2 15 6 2 2 3" xfId="18563" xr:uid="{00000000-0005-0000-0000-0000ED5A0000}"/>
    <cellStyle name="Normal 2 15 6 2 2 3 2" xfId="41206" xr:uid="{00000000-0005-0000-0000-0000EE5A0000}"/>
    <cellStyle name="Normal 2 15 6 2 2 4" xfId="11123" xr:uid="{00000000-0005-0000-0000-0000EF5A0000}"/>
    <cellStyle name="Normal 2 15 6 2 2 4 2" xfId="33766" xr:uid="{00000000-0005-0000-0000-0000F05A0000}"/>
    <cellStyle name="Normal 2 15 6 2 2 5" xfId="26325" xr:uid="{00000000-0005-0000-0000-0000F15A0000}"/>
    <cellStyle name="Normal 2 15 6 2 3" xfId="5550" xr:uid="{00000000-0005-0000-0000-0000F25A0000}"/>
    <cellStyle name="Normal 2 15 6 2 3 2" xfId="20434" xr:uid="{00000000-0005-0000-0000-0000F35A0000}"/>
    <cellStyle name="Normal 2 15 6 2 3 2 2" xfId="43077" xr:uid="{00000000-0005-0000-0000-0000F45A0000}"/>
    <cellStyle name="Normal 2 15 6 2 3 3" xfId="12994" xr:uid="{00000000-0005-0000-0000-0000F55A0000}"/>
    <cellStyle name="Normal 2 15 6 2 3 3 2" xfId="35637" xr:uid="{00000000-0005-0000-0000-0000F65A0000}"/>
    <cellStyle name="Normal 2 15 6 2 3 4" xfId="28196" xr:uid="{00000000-0005-0000-0000-0000F75A0000}"/>
    <cellStyle name="Normal 2 15 6 2 4" xfId="16716" xr:uid="{00000000-0005-0000-0000-0000F85A0000}"/>
    <cellStyle name="Normal 2 15 6 2 4 2" xfId="39359" xr:uid="{00000000-0005-0000-0000-0000F95A0000}"/>
    <cellStyle name="Normal 2 15 6 2 5" xfId="9276" xr:uid="{00000000-0005-0000-0000-0000FA5A0000}"/>
    <cellStyle name="Normal 2 15 6 2 5 2" xfId="31919" xr:uid="{00000000-0005-0000-0000-0000FB5A0000}"/>
    <cellStyle name="Normal 2 15 6 2 6" xfId="24478" xr:uid="{00000000-0005-0000-0000-0000FC5A0000}"/>
    <cellStyle name="Normal 2 15 6 3" xfId="2751" xr:uid="{00000000-0005-0000-0000-0000FD5A0000}"/>
    <cellStyle name="Normal 2 15 6 3 2" xfId="6472" xr:uid="{00000000-0005-0000-0000-0000FE5A0000}"/>
    <cellStyle name="Normal 2 15 6 3 2 2" xfId="21356" xr:uid="{00000000-0005-0000-0000-0000FF5A0000}"/>
    <cellStyle name="Normal 2 15 6 3 2 2 2" xfId="43999" xr:uid="{00000000-0005-0000-0000-0000005B0000}"/>
    <cellStyle name="Normal 2 15 6 3 2 3" xfId="13916" xr:uid="{00000000-0005-0000-0000-0000015B0000}"/>
    <cellStyle name="Normal 2 15 6 3 2 3 2" xfId="36559" xr:uid="{00000000-0005-0000-0000-0000025B0000}"/>
    <cellStyle name="Normal 2 15 6 3 2 4" xfId="29118" xr:uid="{00000000-0005-0000-0000-0000035B0000}"/>
    <cellStyle name="Normal 2 15 6 3 3" xfId="17638" xr:uid="{00000000-0005-0000-0000-0000045B0000}"/>
    <cellStyle name="Normal 2 15 6 3 3 2" xfId="40281" xr:uid="{00000000-0005-0000-0000-0000055B0000}"/>
    <cellStyle name="Normal 2 15 6 3 4" xfId="10198" xr:uid="{00000000-0005-0000-0000-0000065B0000}"/>
    <cellStyle name="Normal 2 15 6 3 4 2" xfId="32841" xr:uid="{00000000-0005-0000-0000-0000075B0000}"/>
    <cellStyle name="Normal 2 15 6 3 5" xfId="25400" xr:uid="{00000000-0005-0000-0000-0000085B0000}"/>
    <cellStyle name="Normal 2 15 6 4" xfId="4625" xr:uid="{00000000-0005-0000-0000-0000095B0000}"/>
    <cellStyle name="Normal 2 15 6 4 2" xfId="19509" xr:uid="{00000000-0005-0000-0000-00000A5B0000}"/>
    <cellStyle name="Normal 2 15 6 4 2 2" xfId="42152" xr:uid="{00000000-0005-0000-0000-00000B5B0000}"/>
    <cellStyle name="Normal 2 15 6 4 3" xfId="12069" xr:uid="{00000000-0005-0000-0000-00000C5B0000}"/>
    <cellStyle name="Normal 2 15 6 4 3 2" xfId="34712" xr:uid="{00000000-0005-0000-0000-00000D5B0000}"/>
    <cellStyle name="Normal 2 15 6 4 4" xfId="27271" xr:uid="{00000000-0005-0000-0000-00000E5B0000}"/>
    <cellStyle name="Normal 2 15 6 5" xfId="15791" xr:uid="{00000000-0005-0000-0000-00000F5B0000}"/>
    <cellStyle name="Normal 2 15 6 5 2" xfId="38434" xr:uid="{00000000-0005-0000-0000-0000105B0000}"/>
    <cellStyle name="Normal 2 15 6 6" xfId="8351" xr:uid="{00000000-0005-0000-0000-0000115B0000}"/>
    <cellStyle name="Normal 2 15 6 6 2" xfId="30994" xr:uid="{00000000-0005-0000-0000-0000125B0000}"/>
    <cellStyle name="Normal 2 15 6 7" xfId="23553" xr:uid="{00000000-0005-0000-0000-0000135B0000}"/>
    <cellStyle name="Normal 2 15 7" xfId="1364" xr:uid="{00000000-0005-0000-0000-0000145B0000}"/>
    <cellStyle name="Normal 2 15 7 2" xfId="3214" xr:uid="{00000000-0005-0000-0000-0000155B0000}"/>
    <cellStyle name="Normal 2 15 7 2 2" xfId="6935" xr:uid="{00000000-0005-0000-0000-0000165B0000}"/>
    <cellStyle name="Normal 2 15 7 2 2 2" xfId="21819" xr:uid="{00000000-0005-0000-0000-0000175B0000}"/>
    <cellStyle name="Normal 2 15 7 2 2 2 2" xfId="44462" xr:uid="{00000000-0005-0000-0000-0000185B0000}"/>
    <cellStyle name="Normal 2 15 7 2 2 3" xfId="14379" xr:uid="{00000000-0005-0000-0000-0000195B0000}"/>
    <cellStyle name="Normal 2 15 7 2 2 3 2" xfId="37022" xr:uid="{00000000-0005-0000-0000-00001A5B0000}"/>
    <cellStyle name="Normal 2 15 7 2 2 4" xfId="29581" xr:uid="{00000000-0005-0000-0000-00001B5B0000}"/>
    <cellStyle name="Normal 2 15 7 2 3" xfId="18101" xr:uid="{00000000-0005-0000-0000-00001C5B0000}"/>
    <cellStyle name="Normal 2 15 7 2 3 2" xfId="40744" xr:uid="{00000000-0005-0000-0000-00001D5B0000}"/>
    <cellStyle name="Normal 2 15 7 2 4" xfId="10661" xr:uid="{00000000-0005-0000-0000-00001E5B0000}"/>
    <cellStyle name="Normal 2 15 7 2 4 2" xfId="33304" xr:uid="{00000000-0005-0000-0000-00001F5B0000}"/>
    <cellStyle name="Normal 2 15 7 2 5" xfId="25863" xr:uid="{00000000-0005-0000-0000-0000205B0000}"/>
    <cellStyle name="Normal 2 15 7 3" xfId="5088" xr:uid="{00000000-0005-0000-0000-0000215B0000}"/>
    <cellStyle name="Normal 2 15 7 3 2" xfId="19972" xr:uid="{00000000-0005-0000-0000-0000225B0000}"/>
    <cellStyle name="Normal 2 15 7 3 2 2" xfId="42615" xr:uid="{00000000-0005-0000-0000-0000235B0000}"/>
    <cellStyle name="Normal 2 15 7 3 3" xfId="12532" xr:uid="{00000000-0005-0000-0000-0000245B0000}"/>
    <cellStyle name="Normal 2 15 7 3 3 2" xfId="35175" xr:uid="{00000000-0005-0000-0000-0000255B0000}"/>
    <cellStyle name="Normal 2 15 7 3 4" xfId="27734" xr:uid="{00000000-0005-0000-0000-0000265B0000}"/>
    <cellStyle name="Normal 2 15 7 4" xfId="16254" xr:uid="{00000000-0005-0000-0000-0000275B0000}"/>
    <cellStyle name="Normal 2 15 7 4 2" xfId="38897" xr:uid="{00000000-0005-0000-0000-0000285B0000}"/>
    <cellStyle name="Normal 2 15 7 5" xfId="8814" xr:uid="{00000000-0005-0000-0000-0000295B0000}"/>
    <cellStyle name="Normal 2 15 7 5 2" xfId="31457" xr:uid="{00000000-0005-0000-0000-00002A5B0000}"/>
    <cellStyle name="Normal 2 15 7 6" xfId="24016" xr:uid="{00000000-0005-0000-0000-00002B5B0000}"/>
    <cellStyle name="Normal 2 15 8" xfId="2289" xr:uid="{00000000-0005-0000-0000-00002C5B0000}"/>
    <cellStyle name="Normal 2 15 8 2" xfId="6010" xr:uid="{00000000-0005-0000-0000-00002D5B0000}"/>
    <cellStyle name="Normal 2 15 8 2 2" xfId="20894" xr:uid="{00000000-0005-0000-0000-00002E5B0000}"/>
    <cellStyle name="Normal 2 15 8 2 2 2" xfId="43537" xr:uid="{00000000-0005-0000-0000-00002F5B0000}"/>
    <cellStyle name="Normal 2 15 8 2 3" xfId="13454" xr:uid="{00000000-0005-0000-0000-0000305B0000}"/>
    <cellStyle name="Normal 2 15 8 2 3 2" xfId="36097" xr:uid="{00000000-0005-0000-0000-0000315B0000}"/>
    <cellStyle name="Normal 2 15 8 2 4" xfId="28656" xr:uid="{00000000-0005-0000-0000-0000325B0000}"/>
    <cellStyle name="Normal 2 15 8 3" xfId="17176" xr:uid="{00000000-0005-0000-0000-0000335B0000}"/>
    <cellStyle name="Normal 2 15 8 3 2" xfId="39819" xr:uid="{00000000-0005-0000-0000-0000345B0000}"/>
    <cellStyle name="Normal 2 15 8 4" xfId="9736" xr:uid="{00000000-0005-0000-0000-0000355B0000}"/>
    <cellStyle name="Normal 2 15 8 4 2" xfId="32379" xr:uid="{00000000-0005-0000-0000-0000365B0000}"/>
    <cellStyle name="Normal 2 15 8 5" xfId="24938" xr:uid="{00000000-0005-0000-0000-0000375B0000}"/>
    <cellStyle name="Normal 2 15 9" xfId="4163" xr:uid="{00000000-0005-0000-0000-0000385B0000}"/>
    <cellStyle name="Normal 2 15 9 2" xfId="19047" xr:uid="{00000000-0005-0000-0000-0000395B0000}"/>
    <cellStyle name="Normal 2 15 9 2 2" xfId="41690" xr:uid="{00000000-0005-0000-0000-00003A5B0000}"/>
    <cellStyle name="Normal 2 15 9 3" xfId="11607" xr:uid="{00000000-0005-0000-0000-00003B5B0000}"/>
    <cellStyle name="Normal 2 15 9 3 2" xfId="34250" xr:uid="{00000000-0005-0000-0000-00003C5B0000}"/>
    <cellStyle name="Normal 2 15 9 4" xfId="26809" xr:uid="{00000000-0005-0000-0000-00003D5B0000}"/>
    <cellStyle name="Normal 2 2" xfId="386" xr:uid="{00000000-0005-0000-0000-00003E5B0000}"/>
    <cellStyle name="Normal 2 3" xfId="390" xr:uid="{00000000-0005-0000-0000-00003F5B0000}"/>
    <cellStyle name="Normal 2 4" xfId="396" xr:uid="{00000000-0005-0000-0000-0000405B0000}"/>
    <cellStyle name="Normal 2 5" xfId="402" xr:uid="{00000000-0005-0000-0000-0000415B0000}"/>
    <cellStyle name="Normal 2 5 10" xfId="15319" xr:uid="{00000000-0005-0000-0000-0000425B0000}"/>
    <cellStyle name="Normal 2 5 10 2" xfId="37962" xr:uid="{00000000-0005-0000-0000-0000435B0000}"/>
    <cellStyle name="Normal 2 5 11" xfId="7879" xr:uid="{00000000-0005-0000-0000-0000445B0000}"/>
    <cellStyle name="Normal 2 5 11 2" xfId="30522" xr:uid="{00000000-0005-0000-0000-0000455B0000}"/>
    <cellStyle name="Normal 2 5 12" xfId="23082" xr:uid="{00000000-0005-0000-0000-0000465B0000}"/>
    <cellStyle name="Normal 2 5 2" xfId="440" xr:uid="{00000000-0005-0000-0000-0000475B0000}"/>
    <cellStyle name="Normal 2 5 2 10" xfId="7899" xr:uid="{00000000-0005-0000-0000-0000485B0000}"/>
    <cellStyle name="Normal 2 5 2 10 2" xfId="30542" xr:uid="{00000000-0005-0000-0000-0000495B0000}"/>
    <cellStyle name="Normal 2 5 2 11" xfId="23102" xr:uid="{00000000-0005-0000-0000-00004A5B0000}"/>
    <cellStyle name="Normal 2 5 2 2" xfId="493" xr:uid="{00000000-0005-0000-0000-00004B5B0000}"/>
    <cellStyle name="Normal 2 5 2 2 10" xfId="23154" xr:uid="{00000000-0005-0000-0000-00004C5B0000}"/>
    <cellStyle name="Normal 2 5 2 2 2" xfId="599" xr:uid="{00000000-0005-0000-0000-00004D5B0000}"/>
    <cellStyle name="Normal 2 5 2 2 2 2" xfId="811" xr:uid="{00000000-0005-0000-0000-00004E5B0000}"/>
    <cellStyle name="Normal 2 5 2 2 2 2 2" xfId="1276" xr:uid="{00000000-0005-0000-0000-00004F5B0000}"/>
    <cellStyle name="Normal 2 5 2 2 2 2 2 2" xfId="2204" xr:uid="{00000000-0005-0000-0000-0000505B0000}"/>
    <cellStyle name="Normal 2 5 2 2 2 2 2 2 2" xfId="4054" xr:uid="{00000000-0005-0000-0000-0000515B0000}"/>
    <cellStyle name="Normal 2 5 2 2 2 2 2 2 2 2" xfId="7775" xr:uid="{00000000-0005-0000-0000-0000525B0000}"/>
    <cellStyle name="Normal 2 5 2 2 2 2 2 2 2 2 2" xfId="22659" xr:uid="{00000000-0005-0000-0000-0000535B0000}"/>
    <cellStyle name="Normal 2 5 2 2 2 2 2 2 2 2 2 2" xfId="45302" xr:uid="{00000000-0005-0000-0000-0000545B0000}"/>
    <cellStyle name="Normal 2 5 2 2 2 2 2 2 2 2 3" xfId="15219" xr:uid="{00000000-0005-0000-0000-0000555B0000}"/>
    <cellStyle name="Normal 2 5 2 2 2 2 2 2 2 2 3 2" xfId="37862" xr:uid="{00000000-0005-0000-0000-0000565B0000}"/>
    <cellStyle name="Normal 2 5 2 2 2 2 2 2 2 2 4" xfId="30421" xr:uid="{00000000-0005-0000-0000-0000575B0000}"/>
    <cellStyle name="Normal 2 5 2 2 2 2 2 2 2 3" xfId="18941" xr:uid="{00000000-0005-0000-0000-0000585B0000}"/>
    <cellStyle name="Normal 2 5 2 2 2 2 2 2 2 3 2" xfId="41584" xr:uid="{00000000-0005-0000-0000-0000595B0000}"/>
    <cellStyle name="Normal 2 5 2 2 2 2 2 2 2 4" xfId="11501" xr:uid="{00000000-0005-0000-0000-00005A5B0000}"/>
    <cellStyle name="Normal 2 5 2 2 2 2 2 2 2 4 2" xfId="34144" xr:uid="{00000000-0005-0000-0000-00005B5B0000}"/>
    <cellStyle name="Normal 2 5 2 2 2 2 2 2 2 5" xfId="26703" xr:uid="{00000000-0005-0000-0000-00005C5B0000}"/>
    <cellStyle name="Normal 2 5 2 2 2 2 2 2 3" xfId="5928" xr:uid="{00000000-0005-0000-0000-00005D5B0000}"/>
    <cellStyle name="Normal 2 5 2 2 2 2 2 2 3 2" xfId="20812" xr:uid="{00000000-0005-0000-0000-00005E5B0000}"/>
    <cellStyle name="Normal 2 5 2 2 2 2 2 2 3 2 2" xfId="43455" xr:uid="{00000000-0005-0000-0000-00005F5B0000}"/>
    <cellStyle name="Normal 2 5 2 2 2 2 2 2 3 3" xfId="13372" xr:uid="{00000000-0005-0000-0000-0000605B0000}"/>
    <cellStyle name="Normal 2 5 2 2 2 2 2 2 3 3 2" xfId="36015" xr:uid="{00000000-0005-0000-0000-0000615B0000}"/>
    <cellStyle name="Normal 2 5 2 2 2 2 2 2 3 4" xfId="28574" xr:uid="{00000000-0005-0000-0000-0000625B0000}"/>
    <cellStyle name="Normal 2 5 2 2 2 2 2 2 4" xfId="17094" xr:uid="{00000000-0005-0000-0000-0000635B0000}"/>
    <cellStyle name="Normal 2 5 2 2 2 2 2 2 4 2" xfId="39737" xr:uid="{00000000-0005-0000-0000-0000645B0000}"/>
    <cellStyle name="Normal 2 5 2 2 2 2 2 2 5" xfId="9654" xr:uid="{00000000-0005-0000-0000-0000655B0000}"/>
    <cellStyle name="Normal 2 5 2 2 2 2 2 2 5 2" xfId="32297" xr:uid="{00000000-0005-0000-0000-0000665B0000}"/>
    <cellStyle name="Normal 2 5 2 2 2 2 2 2 6" xfId="24856" xr:uid="{00000000-0005-0000-0000-0000675B0000}"/>
    <cellStyle name="Normal 2 5 2 2 2 2 2 3" xfId="3129" xr:uid="{00000000-0005-0000-0000-0000685B0000}"/>
    <cellStyle name="Normal 2 5 2 2 2 2 2 3 2" xfId="6850" xr:uid="{00000000-0005-0000-0000-0000695B0000}"/>
    <cellStyle name="Normal 2 5 2 2 2 2 2 3 2 2" xfId="21734" xr:uid="{00000000-0005-0000-0000-00006A5B0000}"/>
    <cellStyle name="Normal 2 5 2 2 2 2 2 3 2 2 2" xfId="44377" xr:uid="{00000000-0005-0000-0000-00006B5B0000}"/>
    <cellStyle name="Normal 2 5 2 2 2 2 2 3 2 3" xfId="14294" xr:uid="{00000000-0005-0000-0000-00006C5B0000}"/>
    <cellStyle name="Normal 2 5 2 2 2 2 2 3 2 3 2" xfId="36937" xr:uid="{00000000-0005-0000-0000-00006D5B0000}"/>
    <cellStyle name="Normal 2 5 2 2 2 2 2 3 2 4" xfId="29496" xr:uid="{00000000-0005-0000-0000-00006E5B0000}"/>
    <cellStyle name="Normal 2 5 2 2 2 2 2 3 3" xfId="18016" xr:uid="{00000000-0005-0000-0000-00006F5B0000}"/>
    <cellStyle name="Normal 2 5 2 2 2 2 2 3 3 2" xfId="40659" xr:uid="{00000000-0005-0000-0000-0000705B0000}"/>
    <cellStyle name="Normal 2 5 2 2 2 2 2 3 4" xfId="10576" xr:uid="{00000000-0005-0000-0000-0000715B0000}"/>
    <cellStyle name="Normal 2 5 2 2 2 2 2 3 4 2" xfId="33219" xr:uid="{00000000-0005-0000-0000-0000725B0000}"/>
    <cellStyle name="Normal 2 5 2 2 2 2 2 3 5" xfId="25778" xr:uid="{00000000-0005-0000-0000-0000735B0000}"/>
    <cellStyle name="Normal 2 5 2 2 2 2 2 4" xfId="5003" xr:uid="{00000000-0005-0000-0000-0000745B0000}"/>
    <cellStyle name="Normal 2 5 2 2 2 2 2 4 2" xfId="19887" xr:uid="{00000000-0005-0000-0000-0000755B0000}"/>
    <cellStyle name="Normal 2 5 2 2 2 2 2 4 2 2" xfId="42530" xr:uid="{00000000-0005-0000-0000-0000765B0000}"/>
    <cellStyle name="Normal 2 5 2 2 2 2 2 4 3" xfId="12447" xr:uid="{00000000-0005-0000-0000-0000775B0000}"/>
    <cellStyle name="Normal 2 5 2 2 2 2 2 4 3 2" xfId="35090" xr:uid="{00000000-0005-0000-0000-0000785B0000}"/>
    <cellStyle name="Normal 2 5 2 2 2 2 2 4 4" xfId="27649" xr:uid="{00000000-0005-0000-0000-0000795B0000}"/>
    <cellStyle name="Normal 2 5 2 2 2 2 2 5" xfId="16169" xr:uid="{00000000-0005-0000-0000-00007A5B0000}"/>
    <cellStyle name="Normal 2 5 2 2 2 2 2 5 2" xfId="38812" xr:uid="{00000000-0005-0000-0000-00007B5B0000}"/>
    <cellStyle name="Normal 2 5 2 2 2 2 2 6" xfId="8729" xr:uid="{00000000-0005-0000-0000-00007C5B0000}"/>
    <cellStyle name="Normal 2 5 2 2 2 2 2 6 2" xfId="31372" xr:uid="{00000000-0005-0000-0000-00007D5B0000}"/>
    <cellStyle name="Normal 2 5 2 2 2 2 2 7" xfId="23931" xr:uid="{00000000-0005-0000-0000-00007E5B0000}"/>
    <cellStyle name="Normal 2 5 2 2 2 2 3" xfId="1742" xr:uid="{00000000-0005-0000-0000-00007F5B0000}"/>
    <cellStyle name="Normal 2 5 2 2 2 2 3 2" xfId="3592" xr:uid="{00000000-0005-0000-0000-0000805B0000}"/>
    <cellStyle name="Normal 2 5 2 2 2 2 3 2 2" xfId="7313" xr:uid="{00000000-0005-0000-0000-0000815B0000}"/>
    <cellStyle name="Normal 2 5 2 2 2 2 3 2 2 2" xfId="22197" xr:uid="{00000000-0005-0000-0000-0000825B0000}"/>
    <cellStyle name="Normal 2 5 2 2 2 2 3 2 2 2 2" xfId="44840" xr:uid="{00000000-0005-0000-0000-0000835B0000}"/>
    <cellStyle name="Normal 2 5 2 2 2 2 3 2 2 3" xfId="14757" xr:uid="{00000000-0005-0000-0000-0000845B0000}"/>
    <cellStyle name="Normal 2 5 2 2 2 2 3 2 2 3 2" xfId="37400" xr:uid="{00000000-0005-0000-0000-0000855B0000}"/>
    <cellStyle name="Normal 2 5 2 2 2 2 3 2 2 4" xfId="29959" xr:uid="{00000000-0005-0000-0000-0000865B0000}"/>
    <cellStyle name="Normal 2 5 2 2 2 2 3 2 3" xfId="18479" xr:uid="{00000000-0005-0000-0000-0000875B0000}"/>
    <cellStyle name="Normal 2 5 2 2 2 2 3 2 3 2" xfId="41122" xr:uid="{00000000-0005-0000-0000-0000885B0000}"/>
    <cellStyle name="Normal 2 5 2 2 2 2 3 2 4" xfId="11039" xr:uid="{00000000-0005-0000-0000-0000895B0000}"/>
    <cellStyle name="Normal 2 5 2 2 2 2 3 2 4 2" xfId="33682" xr:uid="{00000000-0005-0000-0000-00008A5B0000}"/>
    <cellStyle name="Normal 2 5 2 2 2 2 3 2 5" xfId="26241" xr:uid="{00000000-0005-0000-0000-00008B5B0000}"/>
    <cellStyle name="Normal 2 5 2 2 2 2 3 3" xfId="5466" xr:uid="{00000000-0005-0000-0000-00008C5B0000}"/>
    <cellStyle name="Normal 2 5 2 2 2 2 3 3 2" xfId="20350" xr:uid="{00000000-0005-0000-0000-00008D5B0000}"/>
    <cellStyle name="Normal 2 5 2 2 2 2 3 3 2 2" xfId="42993" xr:uid="{00000000-0005-0000-0000-00008E5B0000}"/>
    <cellStyle name="Normal 2 5 2 2 2 2 3 3 3" xfId="12910" xr:uid="{00000000-0005-0000-0000-00008F5B0000}"/>
    <cellStyle name="Normal 2 5 2 2 2 2 3 3 3 2" xfId="35553" xr:uid="{00000000-0005-0000-0000-0000905B0000}"/>
    <cellStyle name="Normal 2 5 2 2 2 2 3 3 4" xfId="28112" xr:uid="{00000000-0005-0000-0000-0000915B0000}"/>
    <cellStyle name="Normal 2 5 2 2 2 2 3 4" xfId="16632" xr:uid="{00000000-0005-0000-0000-0000925B0000}"/>
    <cellStyle name="Normal 2 5 2 2 2 2 3 4 2" xfId="39275" xr:uid="{00000000-0005-0000-0000-0000935B0000}"/>
    <cellStyle name="Normal 2 5 2 2 2 2 3 5" xfId="9192" xr:uid="{00000000-0005-0000-0000-0000945B0000}"/>
    <cellStyle name="Normal 2 5 2 2 2 2 3 5 2" xfId="31835" xr:uid="{00000000-0005-0000-0000-0000955B0000}"/>
    <cellStyle name="Normal 2 5 2 2 2 2 3 6" xfId="24394" xr:uid="{00000000-0005-0000-0000-0000965B0000}"/>
    <cellStyle name="Normal 2 5 2 2 2 2 4" xfId="2667" xr:uid="{00000000-0005-0000-0000-0000975B0000}"/>
    <cellStyle name="Normal 2 5 2 2 2 2 4 2" xfId="6388" xr:uid="{00000000-0005-0000-0000-0000985B0000}"/>
    <cellStyle name="Normal 2 5 2 2 2 2 4 2 2" xfId="21272" xr:uid="{00000000-0005-0000-0000-0000995B0000}"/>
    <cellStyle name="Normal 2 5 2 2 2 2 4 2 2 2" xfId="43915" xr:uid="{00000000-0005-0000-0000-00009A5B0000}"/>
    <cellStyle name="Normal 2 5 2 2 2 2 4 2 3" xfId="13832" xr:uid="{00000000-0005-0000-0000-00009B5B0000}"/>
    <cellStyle name="Normal 2 5 2 2 2 2 4 2 3 2" xfId="36475" xr:uid="{00000000-0005-0000-0000-00009C5B0000}"/>
    <cellStyle name="Normal 2 5 2 2 2 2 4 2 4" xfId="29034" xr:uid="{00000000-0005-0000-0000-00009D5B0000}"/>
    <cellStyle name="Normal 2 5 2 2 2 2 4 3" xfId="17554" xr:uid="{00000000-0005-0000-0000-00009E5B0000}"/>
    <cellStyle name="Normal 2 5 2 2 2 2 4 3 2" xfId="40197" xr:uid="{00000000-0005-0000-0000-00009F5B0000}"/>
    <cellStyle name="Normal 2 5 2 2 2 2 4 4" xfId="10114" xr:uid="{00000000-0005-0000-0000-0000A05B0000}"/>
    <cellStyle name="Normal 2 5 2 2 2 2 4 4 2" xfId="32757" xr:uid="{00000000-0005-0000-0000-0000A15B0000}"/>
    <cellStyle name="Normal 2 5 2 2 2 2 4 5" xfId="25316" xr:uid="{00000000-0005-0000-0000-0000A25B0000}"/>
    <cellStyle name="Normal 2 5 2 2 2 2 5" xfId="4541" xr:uid="{00000000-0005-0000-0000-0000A35B0000}"/>
    <cellStyle name="Normal 2 5 2 2 2 2 5 2" xfId="19425" xr:uid="{00000000-0005-0000-0000-0000A45B0000}"/>
    <cellStyle name="Normal 2 5 2 2 2 2 5 2 2" xfId="42068" xr:uid="{00000000-0005-0000-0000-0000A55B0000}"/>
    <cellStyle name="Normal 2 5 2 2 2 2 5 3" xfId="11985" xr:uid="{00000000-0005-0000-0000-0000A65B0000}"/>
    <cellStyle name="Normal 2 5 2 2 2 2 5 3 2" xfId="34628" xr:uid="{00000000-0005-0000-0000-0000A75B0000}"/>
    <cellStyle name="Normal 2 5 2 2 2 2 5 4" xfId="27187" xr:uid="{00000000-0005-0000-0000-0000A85B0000}"/>
    <cellStyle name="Normal 2 5 2 2 2 2 6" xfId="15707" xr:uid="{00000000-0005-0000-0000-0000A95B0000}"/>
    <cellStyle name="Normal 2 5 2 2 2 2 6 2" xfId="38350" xr:uid="{00000000-0005-0000-0000-0000AA5B0000}"/>
    <cellStyle name="Normal 2 5 2 2 2 2 7" xfId="8267" xr:uid="{00000000-0005-0000-0000-0000AB5B0000}"/>
    <cellStyle name="Normal 2 5 2 2 2 2 7 2" xfId="30910" xr:uid="{00000000-0005-0000-0000-0000AC5B0000}"/>
    <cellStyle name="Normal 2 5 2 2 2 2 8" xfId="23469" xr:uid="{00000000-0005-0000-0000-0000AD5B0000}"/>
    <cellStyle name="Normal 2 5 2 2 2 3" xfId="1065" xr:uid="{00000000-0005-0000-0000-0000AE5B0000}"/>
    <cellStyle name="Normal 2 5 2 2 2 3 2" xfId="1993" xr:uid="{00000000-0005-0000-0000-0000AF5B0000}"/>
    <cellStyle name="Normal 2 5 2 2 2 3 2 2" xfId="3843" xr:uid="{00000000-0005-0000-0000-0000B05B0000}"/>
    <cellStyle name="Normal 2 5 2 2 2 3 2 2 2" xfId="7564" xr:uid="{00000000-0005-0000-0000-0000B15B0000}"/>
    <cellStyle name="Normal 2 5 2 2 2 3 2 2 2 2" xfId="22448" xr:uid="{00000000-0005-0000-0000-0000B25B0000}"/>
    <cellStyle name="Normal 2 5 2 2 2 3 2 2 2 2 2" xfId="45091" xr:uid="{00000000-0005-0000-0000-0000B35B0000}"/>
    <cellStyle name="Normal 2 5 2 2 2 3 2 2 2 3" xfId="15008" xr:uid="{00000000-0005-0000-0000-0000B45B0000}"/>
    <cellStyle name="Normal 2 5 2 2 2 3 2 2 2 3 2" xfId="37651" xr:uid="{00000000-0005-0000-0000-0000B55B0000}"/>
    <cellStyle name="Normal 2 5 2 2 2 3 2 2 2 4" xfId="30210" xr:uid="{00000000-0005-0000-0000-0000B65B0000}"/>
    <cellStyle name="Normal 2 5 2 2 2 3 2 2 3" xfId="18730" xr:uid="{00000000-0005-0000-0000-0000B75B0000}"/>
    <cellStyle name="Normal 2 5 2 2 2 3 2 2 3 2" xfId="41373" xr:uid="{00000000-0005-0000-0000-0000B85B0000}"/>
    <cellStyle name="Normal 2 5 2 2 2 3 2 2 4" xfId="11290" xr:uid="{00000000-0005-0000-0000-0000B95B0000}"/>
    <cellStyle name="Normal 2 5 2 2 2 3 2 2 4 2" xfId="33933" xr:uid="{00000000-0005-0000-0000-0000BA5B0000}"/>
    <cellStyle name="Normal 2 5 2 2 2 3 2 2 5" xfId="26492" xr:uid="{00000000-0005-0000-0000-0000BB5B0000}"/>
    <cellStyle name="Normal 2 5 2 2 2 3 2 3" xfId="5717" xr:uid="{00000000-0005-0000-0000-0000BC5B0000}"/>
    <cellStyle name="Normal 2 5 2 2 2 3 2 3 2" xfId="20601" xr:uid="{00000000-0005-0000-0000-0000BD5B0000}"/>
    <cellStyle name="Normal 2 5 2 2 2 3 2 3 2 2" xfId="43244" xr:uid="{00000000-0005-0000-0000-0000BE5B0000}"/>
    <cellStyle name="Normal 2 5 2 2 2 3 2 3 3" xfId="13161" xr:uid="{00000000-0005-0000-0000-0000BF5B0000}"/>
    <cellStyle name="Normal 2 5 2 2 2 3 2 3 3 2" xfId="35804" xr:uid="{00000000-0005-0000-0000-0000C05B0000}"/>
    <cellStyle name="Normal 2 5 2 2 2 3 2 3 4" xfId="28363" xr:uid="{00000000-0005-0000-0000-0000C15B0000}"/>
    <cellStyle name="Normal 2 5 2 2 2 3 2 4" xfId="16883" xr:uid="{00000000-0005-0000-0000-0000C25B0000}"/>
    <cellStyle name="Normal 2 5 2 2 2 3 2 4 2" xfId="39526" xr:uid="{00000000-0005-0000-0000-0000C35B0000}"/>
    <cellStyle name="Normal 2 5 2 2 2 3 2 5" xfId="9443" xr:uid="{00000000-0005-0000-0000-0000C45B0000}"/>
    <cellStyle name="Normal 2 5 2 2 2 3 2 5 2" xfId="32086" xr:uid="{00000000-0005-0000-0000-0000C55B0000}"/>
    <cellStyle name="Normal 2 5 2 2 2 3 2 6" xfId="24645" xr:uid="{00000000-0005-0000-0000-0000C65B0000}"/>
    <cellStyle name="Normal 2 5 2 2 2 3 3" xfId="2918" xr:uid="{00000000-0005-0000-0000-0000C75B0000}"/>
    <cellStyle name="Normal 2 5 2 2 2 3 3 2" xfId="6639" xr:uid="{00000000-0005-0000-0000-0000C85B0000}"/>
    <cellStyle name="Normal 2 5 2 2 2 3 3 2 2" xfId="21523" xr:uid="{00000000-0005-0000-0000-0000C95B0000}"/>
    <cellStyle name="Normal 2 5 2 2 2 3 3 2 2 2" xfId="44166" xr:uid="{00000000-0005-0000-0000-0000CA5B0000}"/>
    <cellStyle name="Normal 2 5 2 2 2 3 3 2 3" xfId="14083" xr:uid="{00000000-0005-0000-0000-0000CB5B0000}"/>
    <cellStyle name="Normal 2 5 2 2 2 3 3 2 3 2" xfId="36726" xr:uid="{00000000-0005-0000-0000-0000CC5B0000}"/>
    <cellStyle name="Normal 2 5 2 2 2 3 3 2 4" xfId="29285" xr:uid="{00000000-0005-0000-0000-0000CD5B0000}"/>
    <cellStyle name="Normal 2 5 2 2 2 3 3 3" xfId="17805" xr:uid="{00000000-0005-0000-0000-0000CE5B0000}"/>
    <cellStyle name="Normal 2 5 2 2 2 3 3 3 2" xfId="40448" xr:uid="{00000000-0005-0000-0000-0000CF5B0000}"/>
    <cellStyle name="Normal 2 5 2 2 2 3 3 4" xfId="10365" xr:uid="{00000000-0005-0000-0000-0000D05B0000}"/>
    <cellStyle name="Normal 2 5 2 2 2 3 3 4 2" xfId="33008" xr:uid="{00000000-0005-0000-0000-0000D15B0000}"/>
    <cellStyle name="Normal 2 5 2 2 2 3 3 5" xfId="25567" xr:uid="{00000000-0005-0000-0000-0000D25B0000}"/>
    <cellStyle name="Normal 2 5 2 2 2 3 4" xfId="4792" xr:uid="{00000000-0005-0000-0000-0000D35B0000}"/>
    <cellStyle name="Normal 2 5 2 2 2 3 4 2" xfId="19676" xr:uid="{00000000-0005-0000-0000-0000D45B0000}"/>
    <cellStyle name="Normal 2 5 2 2 2 3 4 2 2" xfId="42319" xr:uid="{00000000-0005-0000-0000-0000D55B0000}"/>
    <cellStyle name="Normal 2 5 2 2 2 3 4 3" xfId="12236" xr:uid="{00000000-0005-0000-0000-0000D65B0000}"/>
    <cellStyle name="Normal 2 5 2 2 2 3 4 3 2" xfId="34879" xr:uid="{00000000-0005-0000-0000-0000D75B0000}"/>
    <cellStyle name="Normal 2 5 2 2 2 3 4 4" xfId="27438" xr:uid="{00000000-0005-0000-0000-0000D85B0000}"/>
    <cellStyle name="Normal 2 5 2 2 2 3 5" xfId="15958" xr:uid="{00000000-0005-0000-0000-0000D95B0000}"/>
    <cellStyle name="Normal 2 5 2 2 2 3 5 2" xfId="38601" xr:uid="{00000000-0005-0000-0000-0000DA5B0000}"/>
    <cellStyle name="Normal 2 5 2 2 2 3 6" xfId="8518" xr:uid="{00000000-0005-0000-0000-0000DB5B0000}"/>
    <cellStyle name="Normal 2 5 2 2 2 3 6 2" xfId="31161" xr:uid="{00000000-0005-0000-0000-0000DC5B0000}"/>
    <cellStyle name="Normal 2 5 2 2 2 3 7" xfId="23720" xr:uid="{00000000-0005-0000-0000-0000DD5B0000}"/>
    <cellStyle name="Normal 2 5 2 2 2 4" xfId="1531" xr:uid="{00000000-0005-0000-0000-0000DE5B0000}"/>
    <cellStyle name="Normal 2 5 2 2 2 4 2" xfId="3381" xr:uid="{00000000-0005-0000-0000-0000DF5B0000}"/>
    <cellStyle name="Normal 2 5 2 2 2 4 2 2" xfId="7102" xr:uid="{00000000-0005-0000-0000-0000E05B0000}"/>
    <cellStyle name="Normal 2 5 2 2 2 4 2 2 2" xfId="21986" xr:uid="{00000000-0005-0000-0000-0000E15B0000}"/>
    <cellStyle name="Normal 2 5 2 2 2 4 2 2 2 2" xfId="44629" xr:uid="{00000000-0005-0000-0000-0000E25B0000}"/>
    <cellStyle name="Normal 2 5 2 2 2 4 2 2 3" xfId="14546" xr:uid="{00000000-0005-0000-0000-0000E35B0000}"/>
    <cellStyle name="Normal 2 5 2 2 2 4 2 2 3 2" xfId="37189" xr:uid="{00000000-0005-0000-0000-0000E45B0000}"/>
    <cellStyle name="Normal 2 5 2 2 2 4 2 2 4" xfId="29748" xr:uid="{00000000-0005-0000-0000-0000E55B0000}"/>
    <cellStyle name="Normal 2 5 2 2 2 4 2 3" xfId="18268" xr:uid="{00000000-0005-0000-0000-0000E65B0000}"/>
    <cellStyle name="Normal 2 5 2 2 2 4 2 3 2" xfId="40911" xr:uid="{00000000-0005-0000-0000-0000E75B0000}"/>
    <cellStyle name="Normal 2 5 2 2 2 4 2 4" xfId="10828" xr:uid="{00000000-0005-0000-0000-0000E85B0000}"/>
    <cellStyle name="Normal 2 5 2 2 2 4 2 4 2" xfId="33471" xr:uid="{00000000-0005-0000-0000-0000E95B0000}"/>
    <cellStyle name="Normal 2 5 2 2 2 4 2 5" xfId="26030" xr:uid="{00000000-0005-0000-0000-0000EA5B0000}"/>
    <cellStyle name="Normal 2 5 2 2 2 4 3" xfId="5255" xr:uid="{00000000-0005-0000-0000-0000EB5B0000}"/>
    <cellStyle name="Normal 2 5 2 2 2 4 3 2" xfId="20139" xr:uid="{00000000-0005-0000-0000-0000EC5B0000}"/>
    <cellStyle name="Normal 2 5 2 2 2 4 3 2 2" xfId="42782" xr:uid="{00000000-0005-0000-0000-0000ED5B0000}"/>
    <cellStyle name="Normal 2 5 2 2 2 4 3 3" xfId="12699" xr:uid="{00000000-0005-0000-0000-0000EE5B0000}"/>
    <cellStyle name="Normal 2 5 2 2 2 4 3 3 2" xfId="35342" xr:uid="{00000000-0005-0000-0000-0000EF5B0000}"/>
    <cellStyle name="Normal 2 5 2 2 2 4 3 4" xfId="27901" xr:uid="{00000000-0005-0000-0000-0000F05B0000}"/>
    <cellStyle name="Normal 2 5 2 2 2 4 4" xfId="16421" xr:uid="{00000000-0005-0000-0000-0000F15B0000}"/>
    <cellStyle name="Normal 2 5 2 2 2 4 4 2" xfId="39064" xr:uid="{00000000-0005-0000-0000-0000F25B0000}"/>
    <cellStyle name="Normal 2 5 2 2 2 4 5" xfId="8981" xr:uid="{00000000-0005-0000-0000-0000F35B0000}"/>
    <cellStyle name="Normal 2 5 2 2 2 4 5 2" xfId="31624" xr:uid="{00000000-0005-0000-0000-0000F45B0000}"/>
    <cellStyle name="Normal 2 5 2 2 2 4 6" xfId="24183" xr:uid="{00000000-0005-0000-0000-0000F55B0000}"/>
    <cellStyle name="Normal 2 5 2 2 2 5" xfId="2456" xr:uid="{00000000-0005-0000-0000-0000F65B0000}"/>
    <cellStyle name="Normal 2 5 2 2 2 5 2" xfId="6177" xr:uid="{00000000-0005-0000-0000-0000F75B0000}"/>
    <cellStyle name="Normal 2 5 2 2 2 5 2 2" xfId="21061" xr:uid="{00000000-0005-0000-0000-0000F85B0000}"/>
    <cellStyle name="Normal 2 5 2 2 2 5 2 2 2" xfId="43704" xr:uid="{00000000-0005-0000-0000-0000F95B0000}"/>
    <cellStyle name="Normal 2 5 2 2 2 5 2 3" xfId="13621" xr:uid="{00000000-0005-0000-0000-0000FA5B0000}"/>
    <cellStyle name="Normal 2 5 2 2 2 5 2 3 2" xfId="36264" xr:uid="{00000000-0005-0000-0000-0000FB5B0000}"/>
    <cellStyle name="Normal 2 5 2 2 2 5 2 4" xfId="28823" xr:uid="{00000000-0005-0000-0000-0000FC5B0000}"/>
    <cellStyle name="Normal 2 5 2 2 2 5 3" xfId="17343" xr:uid="{00000000-0005-0000-0000-0000FD5B0000}"/>
    <cellStyle name="Normal 2 5 2 2 2 5 3 2" xfId="39986" xr:uid="{00000000-0005-0000-0000-0000FE5B0000}"/>
    <cellStyle name="Normal 2 5 2 2 2 5 4" xfId="9903" xr:uid="{00000000-0005-0000-0000-0000FF5B0000}"/>
    <cellStyle name="Normal 2 5 2 2 2 5 4 2" xfId="32546" xr:uid="{00000000-0005-0000-0000-0000005C0000}"/>
    <cellStyle name="Normal 2 5 2 2 2 5 5" xfId="25105" xr:uid="{00000000-0005-0000-0000-0000015C0000}"/>
    <cellStyle name="Normal 2 5 2 2 2 6" xfId="4330" xr:uid="{00000000-0005-0000-0000-0000025C0000}"/>
    <cellStyle name="Normal 2 5 2 2 2 6 2" xfId="19214" xr:uid="{00000000-0005-0000-0000-0000035C0000}"/>
    <cellStyle name="Normal 2 5 2 2 2 6 2 2" xfId="41857" xr:uid="{00000000-0005-0000-0000-0000045C0000}"/>
    <cellStyle name="Normal 2 5 2 2 2 6 3" xfId="11774" xr:uid="{00000000-0005-0000-0000-0000055C0000}"/>
    <cellStyle name="Normal 2 5 2 2 2 6 3 2" xfId="34417" xr:uid="{00000000-0005-0000-0000-0000065C0000}"/>
    <cellStyle name="Normal 2 5 2 2 2 6 4" xfId="26976" xr:uid="{00000000-0005-0000-0000-0000075C0000}"/>
    <cellStyle name="Normal 2 5 2 2 2 7" xfId="15496" xr:uid="{00000000-0005-0000-0000-0000085C0000}"/>
    <cellStyle name="Normal 2 5 2 2 2 7 2" xfId="38139" xr:uid="{00000000-0005-0000-0000-0000095C0000}"/>
    <cellStyle name="Normal 2 5 2 2 2 8" xfId="8056" xr:uid="{00000000-0005-0000-0000-00000A5C0000}"/>
    <cellStyle name="Normal 2 5 2 2 2 8 2" xfId="30699" xr:uid="{00000000-0005-0000-0000-00000B5C0000}"/>
    <cellStyle name="Normal 2 5 2 2 2 9" xfId="23259" xr:uid="{00000000-0005-0000-0000-00000C5C0000}"/>
    <cellStyle name="Normal 2 5 2 2 3" xfId="706" xr:uid="{00000000-0005-0000-0000-00000D5C0000}"/>
    <cellStyle name="Normal 2 5 2 2 3 2" xfId="1171" xr:uid="{00000000-0005-0000-0000-00000E5C0000}"/>
    <cellStyle name="Normal 2 5 2 2 3 2 2" xfId="2099" xr:uid="{00000000-0005-0000-0000-00000F5C0000}"/>
    <cellStyle name="Normal 2 5 2 2 3 2 2 2" xfId="3949" xr:uid="{00000000-0005-0000-0000-0000105C0000}"/>
    <cellStyle name="Normal 2 5 2 2 3 2 2 2 2" xfId="7670" xr:uid="{00000000-0005-0000-0000-0000115C0000}"/>
    <cellStyle name="Normal 2 5 2 2 3 2 2 2 2 2" xfId="22554" xr:uid="{00000000-0005-0000-0000-0000125C0000}"/>
    <cellStyle name="Normal 2 5 2 2 3 2 2 2 2 2 2" xfId="45197" xr:uid="{00000000-0005-0000-0000-0000135C0000}"/>
    <cellStyle name="Normal 2 5 2 2 3 2 2 2 2 3" xfId="15114" xr:uid="{00000000-0005-0000-0000-0000145C0000}"/>
    <cellStyle name="Normal 2 5 2 2 3 2 2 2 2 3 2" xfId="37757" xr:uid="{00000000-0005-0000-0000-0000155C0000}"/>
    <cellStyle name="Normal 2 5 2 2 3 2 2 2 2 4" xfId="30316" xr:uid="{00000000-0005-0000-0000-0000165C0000}"/>
    <cellStyle name="Normal 2 5 2 2 3 2 2 2 3" xfId="18836" xr:uid="{00000000-0005-0000-0000-0000175C0000}"/>
    <cellStyle name="Normal 2 5 2 2 3 2 2 2 3 2" xfId="41479" xr:uid="{00000000-0005-0000-0000-0000185C0000}"/>
    <cellStyle name="Normal 2 5 2 2 3 2 2 2 4" xfId="11396" xr:uid="{00000000-0005-0000-0000-0000195C0000}"/>
    <cellStyle name="Normal 2 5 2 2 3 2 2 2 4 2" xfId="34039" xr:uid="{00000000-0005-0000-0000-00001A5C0000}"/>
    <cellStyle name="Normal 2 5 2 2 3 2 2 2 5" xfId="26598" xr:uid="{00000000-0005-0000-0000-00001B5C0000}"/>
    <cellStyle name="Normal 2 5 2 2 3 2 2 3" xfId="5823" xr:uid="{00000000-0005-0000-0000-00001C5C0000}"/>
    <cellStyle name="Normal 2 5 2 2 3 2 2 3 2" xfId="20707" xr:uid="{00000000-0005-0000-0000-00001D5C0000}"/>
    <cellStyle name="Normal 2 5 2 2 3 2 2 3 2 2" xfId="43350" xr:uid="{00000000-0005-0000-0000-00001E5C0000}"/>
    <cellStyle name="Normal 2 5 2 2 3 2 2 3 3" xfId="13267" xr:uid="{00000000-0005-0000-0000-00001F5C0000}"/>
    <cellStyle name="Normal 2 5 2 2 3 2 2 3 3 2" xfId="35910" xr:uid="{00000000-0005-0000-0000-0000205C0000}"/>
    <cellStyle name="Normal 2 5 2 2 3 2 2 3 4" xfId="28469" xr:uid="{00000000-0005-0000-0000-0000215C0000}"/>
    <cellStyle name="Normal 2 5 2 2 3 2 2 4" xfId="16989" xr:uid="{00000000-0005-0000-0000-0000225C0000}"/>
    <cellStyle name="Normal 2 5 2 2 3 2 2 4 2" xfId="39632" xr:uid="{00000000-0005-0000-0000-0000235C0000}"/>
    <cellStyle name="Normal 2 5 2 2 3 2 2 5" xfId="9549" xr:uid="{00000000-0005-0000-0000-0000245C0000}"/>
    <cellStyle name="Normal 2 5 2 2 3 2 2 5 2" xfId="32192" xr:uid="{00000000-0005-0000-0000-0000255C0000}"/>
    <cellStyle name="Normal 2 5 2 2 3 2 2 6" xfId="24751" xr:uid="{00000000-0005-0000-0000-0000265C0000}"/>
    <cellStyle name="Normal 2 5 2 2 3 2 3" xfId="3024" xr:uid="{00000000-0005-0000-0000-0000275C0000}"/>
    <cellStyle name="Normal 2 5 2 2 3 2 3 2" xfId="6745" xr:uid="{00000000-0005-0000-0000-0000285C0000}"/>
    <cellStyle name="Normal 2 5 2 2 3 2 3 2 2" xfId="21629" xr:uid="{00000000-0005-0000-0000-0000295C0000}"/>
    <cellStyle name="Normal 2 5 2 2 3 2 3 2 2 2" xfId="44272" xr:uid="{00000000-0005-0000-0000-00002A5C0000}"/>
    <cellStyle name="Normal 2 5 2 2 3 2 3 2 3" xfId="14189" xr:uid="{00000000-0005-0000-0000-00002B5C0000}"/>
    <cellStyle name="Normal 2 5 2 2 3 2 3 2 3 2" xfId="36832" xr:uid="{00000000-0005-0000-0000-00002C5C0000}"/>
    <cellStyle name="Normal 2 5 2 2 3 2 3 2 4" xfId="29391" xr:uid="{00000000-0005-0000-0000-00002D5C0000}"/>
    <cellStyle name="Normal 2 5 2 2 3 2 3 3" xfId="17911" xr:uid="{00000000-0005-0000-0000-00002E5C0000}"/>
    <cellStyle name="Normal 2 5 2 2 3 2 3 3 2" xfId="40554" xr:uid="{00000000-0005-0000-0000-00002F5C0000}"/>
    <cellStyle name="Normal 2 5 2 2 3 2 3 4" xfId="10471" xr:uid="{00000000-0005-0000-0000-0000305C0000}"/>
    <cellStyle name="Normal 2 5 2 2 3 2 3 4 2" xfId="33114" xr:uid="{00000000-0005-0000-0000-0000315C0000}"/>
    <cellStyle name="Normal 2 5 2 2 3 2 3 5" xfId="25673" xr:uid="{00000000-0005-0000-0000-0000325C0000}"/>
    <cellStyle name="Normal 2 5 2 2 3 2 4" xfId="4898" xr:uid="{00000000-0005-0000-0000-0000335C0000}"/>
    <cellStyle name="Normal 2 5 2 2 3 2 4 2" xfId="19782" xr:uid="{00000000-0005-0000-0000-0000345C0000}"/>
    <cellStyle name="Normal 2 5 2 2 3 2 4 2 2" xfId="42425" xr:uid="{00000000-0005-0000-0000-0000355C0000}"/>
    <cellStyle name="Normal 2 5 2 2 3 2 4 3" xfId="12342" xr:uid="{00000000-0005-0000-0000-0000365C0000}"/>
    <cellStyle name="Normal 2 5 2 2 3 2 4 3 2" xfId="34985" xr:uid="{00000000-0005-0000-0000-0000375C0000}"/>
    <cellStyle name="Normal 2 5 2 2 3 2 4 4" xfId="27544" xr:uid="{00000000-0005-0000-0000-0000385C0000}"/>
    <cellStyle name="Normal 2 5 2 2 3 2 5" xfId="16064" xr:uid="{00000000-0005-0000-0000-0000395C0000}"/>
    <cellStyle name="Normal 2 5 2 2 3 2 5 2" xfId="38707" xr:uid="{00000000-0005-0000-0000-00003A5C0000}"/>
    <cellStyle name="Normal 2 5 2 2 3 2 6" xfId="8624" xr:uid="{00000000-0005-0000-0000-00003B5C0000}"/>
    <cellStyle name="Normal 2 5 2 2 3 2 6 2" xfId="31267" xr:uid="{00000000-0005-0000-0000-00003C5C0000}"/>
    <cellStyle name="Normal 2 5 2 2 3 2 7" xfId="23826" xr:uid="{00000000-0005-0000-0000-00003D5C0000}"/>
    <cellStyle name="Normal 2 5 2 2 3 3" xfId="1637" xr:uid="{00000000-0005-0000-0000-00003E5C0000}"/>
    <cellStyle name="Normal 2 5 2 2 3 3 2" xfId="3487" xr:uid="{00000000-0005-0000-0000-00003F5C0000}"/>
    <cellStyle name="Normal 2 5 2 2 3 3 2 2" xfId="7208" xr:uid="{00000000-0005-0000-0000-0000405C0000}"/>
    <cellStyle name="Normal 2 5 2 2 3 3 2 2 2" xfId="22092" xr:uid="{00000000-0005-0000-0000-0000415C0000}"/>
    <cellStyle name="Normal 2 5 2 2 3 3 2 2 2 2" xfId="44735" xr:uid="{00000000-0005-0000-0000-0000425C0000}"/>
    <cellStyle name="Normal 2 5 2 2 3 3 2 2 3" xfId="14652" xr:uid="{00000000-0005-0000-0000-0000435C0000}"/>
    <cellStyle name="Normal 2 5 2 2 3 3 2 2 3 2" xfId="37295" xr:uid="{00000000-0005-0000-0000-0000445C0000}"/>
    <cellStyle name="Normal 2 5 2 2 3 3 2 2 4" xfId="29854" xr:uid="{00000000-0005-0000-0000-0000455C0000}"/>
    <cellStyle name="Normal 2 5 2 2 3 3 2 3" xfId="18374" xr:uid="{00000000-0005-0000-0000-0000465C0000}"/>
    <cellStyle name="Normal 2 5 2 2 3 3 2 3 2" xfId="41017" xr:uid="{00000000-0005-0000-0000-0000475C0000}"/>
    <cellStyle name="Normal 2 5 2 2 3 3 2 4" xfId="10934" xr:uid="{00000000-0005-0000-0000-0000485C0000}"/>
    <cellStyle name="Normal 2 5 2 2 3 3 2 4 2" xfId="33577" xr:uid="{00000000-0005-0000-0000-0000495C0000}"/>
    <cellStyle name="Normal 2 5 2 2 3 3 2 5" xfId="26136" xr:uid="{00000000-0005-0000-0000-00004A5C0000}"/>
    <cellStyle name="Normal 2 5 2 2 3 3 3" xfId="5361" xr:uid="{00000000-0005-0000-0000-00004B5C0000}"/>
    <cellStyle name="Normal 2 5 2 2 3 3 3 2" xfId="20245" xr:uid="{00000000-0005-0000-0000-00004C5C0000}"/>
    <cellStyle name="Normal 2 5 2 2 3 3 3 2 2" xfId="42888" xr:uid="{00000000-0005-0000-0000-00004D5C0000}"/>
    <cellStyle name="Normal 2 5 2 2 3 3 3 3" xfId="12805" xr:uid="{00000000-0005-0000-0000-00004E5C0000}"/>
    <cellStyle name="Normal 2 5 2 2 3 3 3 3 2" xfId="35448" xr:uid="{00000000-0005-0000-0000-00004F5C0000}"/>
    <cellStyle name="Normal 2 5 2 2 3 3 3 4" xfId="28007" xr:uid="{00000000-0005-0000-0000-0000505C0000}"/>
    <cellStyle name="Normal 2 5 2 2 3 3 4" xfId="16527" xr:uid="{00000000-0005-0000-0000-0000515C0000}"/>
    <cellStyle name="Normal 2 5 2 2 3 3 4 2" xfId="39170" xr:uid="{00000000-0005-0000-0000-0000525C0000}"/>
    <cellStyle name="Normal 2 5 2 2 3 3 5" xfId="9087" xr:uid="{00000000-0005-0000-0000-0000535C0000}"/>
    <cellStyle name="Normal 2 5 2 2 3 3 5 2" xfId="31730" xr:uid="{00000000-0005-0000-0000-0000545C0000}"/>
    <cellStyle name="Normal 2 5 2 2 3 3 6" xfId="24289" xr:uid="{00000000-0005-0000-0000-0000555C0000}"/>
    <cellStyle name="Normal 2 5 2 2 3 4" xfId="2562" xr:uid="{00000000-0005-0000-0000-0000565C0000}"/>
    <cellStyle name="Normal 2 5 2 2 3 4 2" xfId="6283" xr:uid="{00000000-0005-0000-0000-0000575C0000}"/>
    <cellStyle name="Normal 2 5 2 2 3 4 2 2" xfId="21167" xr:uid="{00000000-0005-0000-0000-0000585C0000}"/>
    <cellStyle name="Normal 2 5 2 2 3 4 2 2 2" xfId="43810" xr:uid="{00000000-0005-0000-0000-0000595C0000}"/>
    <cellStyle name="Normal 2 5 2 2 3 4 2 3" xfId="13727" xr:uid="{00000000-0005-0000-0000-00005A5C0000}"/>
    <cellStyle name="Normal 2 5 2 2 3 4 2 3 2" xfId="36370" xr:uid="{00000000-0005-0000-0000-00005B5C0000}"/>
    <cellStyle name="Normal 2 5 2 2 3 4 2 4" xfId="28929" xr:uid="{00000000-0005-0000-0000-00005C5C0000}"/>
    <cellStyle name="Normal 2 5 2 2 3 4 3" xfId="17449" xr:uid="{00000000-0005-0000-0000-00005D5C0000}"/>
    <cellStyle name="Normal 2 5 2 2 3 4 3 2" xfId="40092" xr:uid="{00000000-0005-0000-0000-00005E5C0000}"/>
    <cellStyle name="Normal 2 5 2 2 3 4 4" xfId="10009" xr:uid="{00000000-0005-0000-0000-00005F5C0000}"/>
    <cellStyle name="Normal 2 5 2 2 3 4 4 2" xfId="32652" xr:uid="{00000000-0005-0000-0000-0000605C0000}"/>
    <cellStyle name="Normal 2 5 2 2 3 4 5" xfId="25211" xr:uid="{00000000-0005-0000-0000-0000615C0000}"/>
    <cellStyle name="Normal 2 5 2 2 3 5" xfId="4436" xr:uid="{00000000-0005-0000-0000-0000625C0000}"/>
    <cellStyle name="Normal 2 5 2 2 3 5 2" xfId="19320" xr:uid="{00000000-0005-0000-0000-0000635C0000}"/>
    <cellStyle name="Normal 2 5 2 2 3 5 2 2" xfId="41963" xr:uid="{00000000-0005-0000-0000-0000645C0000}"/>
    <cellStyle name="Normal 2 5 2 2 3 5 3" xfId="11880" xr:uid="{00000000-0005-0000-0000-0000655C0000}"/>
    <cellStyle name="Normal 2 5 2 2 3 5 3 2" xfId="34523" xr:uid="{00000000-0005-0000-0000-0000665C0000}"/>
    <cellStyle name="Normal 2 5 2 2 3 5 4" xfId="27082" xr:uid="{00000000-0005-0000-0000-0000675C0000}"/>
    <cellStyle name="Normal 2 5 2 2 3 6" xfId="15602" xr:uid="{00000000-0005-0000-0000-0000685C0000}"/>
    <cellStyle name="Normal 2 5 2 2 3 6 2" xfId="38245" xr:uid="{00000000-0005-0000-0000-0000695C0000}"/>
    <cellStyle name="Normal 2 5 2 2 3 7" xfId="8162" xr:uid="{00000000-0005-0000-0000-00006A5C0000}"/>
    <cellStyle name="Normal 2 5 2 2 3 7 2" xfId="30805" xr:uid="{00000000-0005-0000-0000-00006B5C0000}"/>
    <cellStyle name="Normal 2 5 2 2 3 8" xfId="23364" xr:uid="{00000000-0005-0000-0000-00006C5C0000}"/>
    <cellStyle name="Normal 2 5 2 2 4" xfId="960" xr:uid="{00000000-0005-0000-0000-00006D5C0000}"/>
    <cellStyle name="Normal 2 5 2 2 4 2" xfId="1888" xr:uid="{00000000-0005-0000-0000-00006E5C0000}"/>
    <cellStyle name="Normal 2 5 2 2 4 2 2" xfId="3738" xr:uid="{00000000-0005-0000-0000-00006F5C0000}"/>
    <cellStyle name="Normal 2 5 2 2 4 2 2 2" xfId="7459" xr:uid="{00000000-0005-0000-0000-0000705C0000}"/>
    <cellStyle name="Normal 2 5 2 2 4 2 2 2 2" xfId="22343" xr:uid="{00000000-0005-0000-0000-0000715C0000}"/>
    <cellStyle name="Normal 2 5 2 2 4 2 2 2 2 2" xfId="44986" xr:uid="{00000000-0005-0000-0000-0000725C0000}"/>
    <cellStyle name="Normal 2 5 2 2 4 2 2 2 3" xfId="14903" xr:uid="{00000000-0005-0000-0000-0000735C0000}"/>
    <cellStyle name="Normal 2 5 2 2 4 2 2 2 3 2" xfId="37546" xr:uid="{00000000-0005-0000-0000-0000745C0000}"/>
    <cellStyle name="Normal 2 5 2 2 4 2 2 2 4" xfId="30105" xr:uid="{00000000-0005-0000-0000-0000755C0000}"/>
    <cellStyle name="Normal 2 5 2 2 4 2 2 3" xfId="18625" xr:uid="{00000000-0005-0000-0000-0000765C0000}"/>
    <cellStyle name="Normal 2 5 2 2 4 2 2 3 2" xfId="41268" xr:uid="{00000000-0005-0000-0000-0000775C0000}"/>
    <cellStyle name="Normal 2 5 2 2 4 2 2 4" xfId="11185" xr:uid="{00000000-0005-0000-0000-0000785C0000}"/>
    <cellStyle name="Normal 2 5 2 2 4 2 2 4 2" xfId="33828" xr:uid="{00000000-0005-0000-0000-0000795C0000}"/>
    <cellStyle name="Normal 2 5 2 2 4 2 2 5" xfId="26387" xr:uid="{00000000-0005-0000-0000-00007A5C0000}"/>
    <cellStyle name="Normal 2 5 2 2 4 2 3" xfId="5612" xr:uid="{00000000-0005-0000-0000-00007B5C0000}"/>
    <cellStyle name="Normal 2 5 2 2 4 2 3 2" xfId="20496" xr:uid="{00000000-0005-0000-0000-00007C5C0000}"/>
    <cellStyle name="Normal 2 5 2 2 4 2 3 2 2" xfId="43139" xr:uid="{00000000-0005-0000-0000-00007D5C0000}"/>
    <cellStyle name="Normal 2 5 2 2 4 2 3 3" xfId="13056" xr:uid="{00000000-0005-0000-0000-00007E5C0000}"/>
    <cellStyle name="Normal 2 5 2 2 4 2 3 3 2" xfId="35699" xr:uid="{00000000-0005-0000-0000-00007F5C0000}"/>
    <cellStyle name="Normal 2 5 2 2 4 2 3 4" xfId="28258" xr:uid="{00000000-0005-0000-0000-0000805C0000}"/>
    <cellStyle name="Normal 2 5 2 2 4 2 4" xfId="16778" xr:uid="{00000000-0005-0000-0000-0000815C0000}"/>
    <cellStyle name="Normal 2 5 2 2 4 2 4 2" xfId="39421" xr:uid="{00000000-0005-0000-0000-0000825C0000}"/>
    <cellStyle name="Normal 2 5 2 2 4 2 5" xfId="9338" xr:uid="{00000000-0005-0000-0000-0000835C0000}"/>
    <cellStyle name="Normal 2 5 2 2 4 2 5 2" xfId="31981" xr:uid="{00000000-0005-0000-0000-0000845C0000}"/>
    <cellStyle name="Normal 2 5 2 2 4 2 6" xfId="24540" xr:uid="{00000000-0005-0000-0000-0000855C0000}"/>
    <cellStyle name="Normal 2 5 2 2 4 3" xfId="2813" xr:uid="{00000000-0005-0000-0000-0000865C0000}"/>
    <cellStyle name="Normal 2 5 2 2 4 3 2" xfId="6534" xr:uid="{00000000-0005-0000-0000-0000875C0000}"/>
    <cellStyle name="Normal 2 5 2 2 4 3 2 2" xfId="21418" xr:uid="{00000000-0005-0000-0000-0000885C0000}"/>
    <cellStyle name="Normal 2 5 2 2 4 3 2 2 2" xfId="44061" xr:uid="{00000000-0005-0000-0000-0000895C0000}"/>
    <cellStyle name="Normal 2 5 2 2 4 3 2 3" xfId="13978" xr:uid="{00000000-0005-0000-0000-00008A5C0000}"/>
    <cellStyle name="Normal 2 5 2 2 4 3 2 3 2" xfId="36621" xr:uid="{00000000-0005-0000-0000-00008B5C0000}"/>
    <cellStyle name="Normal 2 5 2 2 4 3 2 4" xfId="29180" xr:uid="{00000000-0005-0000-0000-00008C5C0000}"/>
    <cellStyle name="Normal 2 5 2 2 4 3 3" xfId="17700" xr:uid="{00000000-0005-0000-0000-00008D5C0000}"/>
    <cellStyle name="Normal 2 5 2 2 4 3 3 2" xfId="40343" xr:uid="{00000000-0005-0000-0000-00008E5C0000}"/>
    <cellStyle name="Normal 2 5 2 2 4 3 4" xfId="10260" xr:uid="{00000000-0005-0000-0000-00008F5C0000}"/>
    <cellStyle name="Normal 2 5 2 2 4 3 4 2" xfId="32903" xr:uid="{00000000-0005-0000-0000-0000905C0000}"/>
    <cellStyle name="Normal 2 5 2 2 4 3 5" xfId="25462" xr:uid="{00000000-0005-0000-0000-0000915C0000}"/>
    <cellStyle name="Normal 2 5 2 2 4 4" xfId="4687" xr:uid="{00000000-0005-0000-0000-0000925C0000}"/>
    <cellStyle name="Normal 2 5 2 2 4 4 2" xfId="19571" xr:uid="{00000000-0005-0000-0000-0000935C0000}"/>
    <cellStyle name="Normal 2 5 2 2 4 4 2 2" xfId="42214" xr:uid="{00000000-0005-0000-0000-0000945C0000}"/>
    <cellStyle name="Normal 2 5 2 2 4 4 3" xfId="12131" xr:uid="{00000000-0005-0000-0000-0000955C0000}"/>
    <cellStyle name="Normal 2 5 2 2 4 4 3 2" xfId="34774" xr:uid="{00000000-0005-0000-0000-0000965C0000}"/>
    <cellStyle name="Normal 2 5 2 2 4 4 4" xfId="27333" xr:uid="{00000000-0005-0000-0000-0000975C0000}"/>
    <cellStyle name="Normal 2 5 2 2 4 5" xfId="15853" xr:uid="{00000000-0005-0000-0000-0000985C0000}"/>
    <cellStyle name="Normal 2 5 2 2 4 5 2" xfId="38496" xr:uid="{00000000-0005-0000-0000-0000995C0000}"/>
    <cellStyle name="Normal 2 5 2 2 4 6" xfId="8413" xr:uid="{00000000-0005-0000-0000-00009A5C0000}"/>
    <cellStyle name="Normal 2 5 2 2 4 6 2" xfId="31056" xr:uid="{00000000-0005-0000-0000-00009B5C0000}"/>
    <cellStyle name="Normal 2 5 2 2 4 7" xfId="23615" xr:uid="{00000000-0005-0000-0000-00009C5C0000}"/>
    <cellStyle name="Normal 2 5 2 2 5" xfId="1426" xr:uid="{00000000-0005-0000-0000-00009D5C0000}"/>
    <cellStyle name="Normal 2 5 2 2 5 2" xfId="3276" xr:uid="{00000000-0005-0000-0000-00009E5C0000}"/>
    <cellStyle name="Normal 2 5 2 2 5 2 2" xfId="6997" xr:uid="{00000000-0005-0000-0000-00009F5C0000}"/>
    <cellStyle name="Normal 2 5 2 2 5 2 2 2" xfId="21881" xr:uid="{00000000-0005-0000-0000-0000A05C0000}"/>
    <cellStyle name="Normal 2 5 2 2 5 2 2 2 2" xfId="44524" xr:uid="{00000000-0005-0000-0000-0000A15C0000}"/>
    <cellStyle name="Normal 2 5 2 2 5 2 2 3" xfId="14441" xr:uid="{00000000-0005-0000-0000-0000A25C0000}"/>
    <cellStyle name="Normal 2 5 2 2 5 2 2 3 2" xfId="37084" xr:uid="{00000000-0005-0000-0000-0000A35C0000}"/>
    <cellStyle name="Normal 2 5 2 2 5 2 2 4" xfId="29643" xr:uid="{00000000-0005-0000-0000-0000A45C0000}"/>
    <cellStyle name="Normal 2 5 2 2 5 2 3" xfId="18163" xr:uid="{00000000-0005-0000-0000-0000A55C0000}"/>
    <cellStyle name="Normal 2 5 2 2 5 2 3 2" xfId="40806" xr:uid="{00000000-0005-0000-0000-0000A65C0000}"/>
    <cellStyle name="Normal 2 5 2 2 5 2 4" xfId="10723" xr:uid="{00000000-0005-0000-0000-0000A75C0000}"/>
    <cellStyle name="Normal 2 5 2 2 5 2 4 2" xfId="33366" xr:uid="{00000000-0005-0000-0000-0000A85C0000}"/>
    <cellStyle name="Normal 2 5 2 2 5 2 5" xfId="25925" xr:uid="{00000000-0005-0000-0000-0000A95C0000}"/>
    <cellStyle name="Normal 2 5 2 2 5 3" xfId="5150" xr:uid="{00000000-0005-0000-0000-0000AA5C0000}"/>
    <cellStyle name="Normal 2 5 2 2 5 3 2" xfId="20034" xr:uid="{00000000-0005-0000-0000-0000AB5C0000}"/>
    <cellStyle name="Normal 2 5 2 2 5 3 2 2" xfId="42677" xr:uid="{00000000-0005-0000-0000-0000AC5C0000}"/>
    <cellStyle name="Normal 2 5 2 2 5 3 3" xfId="12594" xr:uid="{00000000-0005-0000-0000-0000AD5C0000}"/>
    <cellStyle name="Normal 2 5 2 2 5 3 3 2" xfId="35237" xr:uid="{00000000-0005-0000-0000-0000AE5C0000}"/>
    <cellStyle name="Normal 2 5 2 2 5 3 4" xfId="27796" xr:uid="{00000000-0005-0000-0000-0000AF5C0000}"/>
    <cellStyle name="Normal 2 5 2 2 5 4" xfId="16316" xr:uid="{00000000-0005-0000-0000-0000B05C0000}"/>
    <cellStyle name="Normal 2 5 2 2 5 4 2" xfId="38959" xr:uid="{00000000-0005-0000-0000-0000B15C0000}"/>
    <cellStyle name="Normal 2 5 2 2 5 5" xfId="8876" xr:uid="{00000000-0005-0000-0000-0000B25C0000}"/>
    <cellStyle name="Normal 2 5 2 2 5 5 2" xfId="31519" xr:uid="{00000000-0005-0000-0000-0000B35C0000}"/>
    <cellStyle name="Normal 2 5 2 2 5 6" xfId="24078" xr:uid="{00000000-0005-0000-0000-0000B45C0000}"/>
    <cellStyle name="Normal 2 5 2 2 6" xfId="2351" xr:uid="{00000000-0005-0000-0000-0000B55C0000}"/>
    <cellStyle name="Normal 2 5 2 2 6 2" xfId="6072" xr:uid="{00000000-0005-0000-0000-0000B65C0000}"/>
    <cellStyle name="Normal 2 5 2 2 6 2 2" xfId="20956" xr:uid="{00000000-0005-0000-0000-0000B75C0000}"/>
    <cellStyle name="Normal 2 5 2 2 6 2 2 2" xfId="43599" xr:uid="{00000000-0005-0000-0000-0000B85C0000}"/>
    <cellStyle name="Normal 2 5 2 2 6 2 3" xfId="13516" xr:uid="{00000000-0005-0000-0000-0000B95C0000}"/>
    <cellStyle name="Normal 2 5 2 2 6 2 3 2" xfId="36159" xr:uid="{00000000-0005-0000-0000-0000BA5C0000}"/>
    <cellStyle name="Normal 2 5 2 2 6 2 4" xfId="28718" xr:uid="{00000000-0005-0000-0000-0000BB5C0000}"/>
    <cellStyle name="Normal 2 5 2 2 6 3" xfId="17238" xr:uid="{00000000-0005-0000-0000-0000BC5C0000}"/>
    <cellStyle name="Normal 2 5 2 2 6 3 2" xfId="39881" xr:uid="{00000000-0005-0000-0000-0000BD5C0000}"/>
    <cellStyle name="Normal 2 5 2 2 6 4" xfId="9798" xr:uid="{00000000-0005-0000-0000-0000BE5C0000}"/>
    <cellStyle name="Normal 2 5 2 2 6 4 2" xfId="32441" xr:uid="{00000000-0005-0000-0000-0000BF5C0000}"/>
    <cellStyle name="Normal 2 5 2 2 6 5" xfId="25000" xr:uid="{00000000-0005-0000-0000-0000C05C0000}"/>
    <cellStyle name="Normal 2 5 2 2 7" xfId="4225" xr:uid="{00000000-0005-0000-0000-0000C15C0000}"/>
    <cellStyle name="Normal 2 5 2 2 7 2" xfId="19109" xr:uid="{00000000-0005-0000-0000-0000C25C0000}"/>
    <cellStyle name="Normal 2 5 2 2 7 2 2" xfId="41752" xr:uid="{00000000-0005-0000-0000-0000C35C0000}"/>
    <cellStyle name="Normal 2 5 2 2 7 3" xfId="11669" xr:uid="{00000000-0005-0000-0000-0000C45C0000}"/>
    <cellStyle name="Normal 2 5 2 2 7 3 2" xfId="34312" xr:uid="{00000000-0005-0000-0000-0000C55C0000}"/>
    <cellStyle name="Normal 2 5 2 2 7 4" xfId="26871" xr:uid="{00000000-0005-0000-0000-0000C65C0000}"/>
    <cellStyle name="Normal 2 5 2 2 8" xfId="15391" xr:uid="{00000000-0005-0000-0000-0000C75C0000}"/>
    <cellStyle name="Normal 2 5 2 2 8 2" xfId="38034" xr:uid="{00000000-0005-0000-0000-0000C85C0000}"/>
    <cellStyle name="Normal 2 5 2 2 9" xfId="7951" xr:uid="{00000000-0005-0000-0000-0000C95C0000}"/>
    <cellStyle name="Normal 2 5 2 2 9 2" xfId="30594" xr:uid="{00000000-0005-0000-0000-0000CA5C0000}"/>
    <cellStyle name="Normal 2 5 2 3" xfId="547" xr:uid="{00000000-0005-0000-0000-0000CB5C0000}"/>
    <cellStyle name="Normal 2 5 2 3 2" xfId="759" xr:uid="{00000000-0005-0000-0000-0000CC5C0000}"/>
    <cellStyle name="Normal 2 5 2 3 2 2" xfId="1224" xr:uid="{00000000-0005-0000-0000-0000CD5C0000}"/>
    <cellStyle name="Normal 2 5 2 3 2 2 2" xfId="2152" xr:uid="{00000000-0005-0000-0000-0000CE5C0000}"/>
    <cellStyle name="Normal 2 5 2 3 2 2 2 2" xfId="4002" xr:uid="{00000000-0005-0000-0000-0000CF5C0000}"/>
    <cellStyle name="Normal 2 5 2 3 2 2 2 2 2" xfId="7723" xr:uid="{00000000-0005-0000-0000-0000D05C0000}"/>
    <cellStyle name="Normal 2 5 2 3 2 2 2 2 2 2" xfId="22607" xr:uid="{00000000-0005-0000-0000-0000D15C0000}"/>
    <cellStyle name="Normal 2 5 2 3 2 2 2 2 2 2 2" xfId="45250" xr:uid="{00000000-0005-0000-0000-0000D25C0000}"/>
    <cellStyle name="Normal 2 5 2 3 2 2 2 2 2 3" xfId="15167" xr:uid="{00000000-0005-0000-0000-0000D35C0000}"/>
    <cellStyle name="Normal 2 5 2 3 2 2 2 2 2 3 2" xfId="37810" xr:uid="{00000000-0005-0000-0000-0000D45C0000}"/>
    <cellStyle name="Normal 2 5 2 3 2 2 2 2 2 4" xfId="30369" xr:uid="{00000000-0005-0000-0000-0000D55C0000}"/>
    <cellStyle name="Normal 2 5 2 3 2 2 2 2 3" xfId="18889" xr:uid="{00000000-0005-0000-0000-0000D65C0000}"/>
    <cellStyle name="Normal 2 5 2 3 2 2 2 2 3 2" xfId="41532" xr:uid="{00000000-0005-0000-0000-0000D75C0000}"/>
    <cellStyle name="Normal 2 5 2 3 2 2 2 2 4" xfId="11449" xr:uid="{00000000-0005-0000-0000-0000D85C0000}"/>
    <cellStyle name="Normal 2 5 2 3 2 2 2 2 4 2" xfId="34092" xr:uid="{00000000-0005-0000-0000-0000D95C0000}"/>
    <cellStyle name="Normal 2 5 2 3 2 2 2 2 5" xfId="26651" xr:uid="{00000000-0005-0000-0000-0000DA5C0000}"/>
    <cellStyle name="Normal 2 5 2 3 2 2 2 3" xfId="5876" xr:uid="{00000000-0005-0000-0000-0000DB5C0000}"/>
    <cellStyle name="Normal 2 5 2 3 2 2 2 3 2" xfId="20760" xr:uid="{00000000-0005-0000-0000-0000DC5C0000}"/>
    <cellStyle name="Normal 2 5 2 3 2 2 2 3 2 2" xfId="43403" xr:uid="{00000000-0005-0000-0000-0000DD5C0000}"/>
    <cellStyle name="Normal 2 5 2 3 2 2 2 3 3" xfId="13320" xr:uid="{00000000-0005-0000-0000-0000DE5C0000}"/>
    <cellStyle name="Normal 2 5 2 3 2 2 2 3 3 2" xfId="35963" xr:uid="{00000000-0005-0000-0000-0000DF5C0000}"/>
    <cellStyle name="Normal 2 5 2 3 2 2 2 3 4" xfId="28522" xr:uid="{00000000-0005-0000-0000-0000E05C0000}"/>
    <cellStyle name="Normal 2 5 2 3 2 2 2 4" xfId="17042" xr:uid="{00000000-0005-0000-0000-0000E15C0000}"/>
    <cellStyle name="Normal 2 5 2 3 2 2 2 4 2" xfId="39685" xr:uid="{00000000-0005-0000-0000-0000E25C0000}"/>
    <cellStyle name="Normal 2 5 2 3 2 2 2 5" xfId="9602" xr:uid="{00000000-0005-0000-0000-0000E35C0000}"/>
    <cellStyle name="Normal 2 5 2 3 2 2 2 5 2" xfId="32245" xr:uid="{00000000-0005-0000-0000-0000E45C0000}"/>
    <cellStyle name="Normal 2 5 2 3 2 2 2 6" xfId="24804" xr:uid="{00000000-0005-0000-0000-0000E55C0000}"/>
    <cellStyle name="Normal 2 5 2 3 2 2 3" xfId="3077" xr:uid="{00000000-0005-0000-0000-0000E65C0000}"/>
    <cellStyle name="Normal 2 5 2 3 2 2 3 2" xfId="6798" xr:uid="{00000000-0005-0000-0000-0000E75C0000}"/>
    <cellStyle name="Normal 2 5 2 3 2 2 3 2 2" xfId="21682" xr:uid="{00000000-0005-0000-0000-0000E85C0000}"/>
    <cellStyle name="Normal 2 5 2 3 2 2 3 2 2 2" xfId="44325" xr:uid="{00000000-0005-0000-0000-0000E95C0000}"/>
    <cellStyle name="Normal 2 5 2 3 2 2 3 2 3" xfId="14242" xr:uid="{00000000-0005-0000-0000-0000EA5C0000}"/>
    <cellStyle name="Normal 2 5 2 3 2 2 3 2 3 2" xfId="36885" xr:uid="{00000000-0005-0000-0000-0000EB5C0000}"/>
    <cellStyle name="Normal 2 5 2 3 2 2 3 2 4" xfId="29444" xr:uid="{00000000-0005-0000-0000-0000EC5C0000}"/>
    <cellStyle name="Normal 2 5 2 3 2 2 3 3" xfId="17964" xr:uid="{00000000-0005-0000-0000-0000ED5C0000}"/>
    <cellStyle name="Normal 2 5 2 3 2 2 3 3 2" xfId="40607" xr:uid="{00000000-0005-0000-0000-0000EE5C0000}"/>
    <cellStyle name="Normal 2 5 2 3 2 2 3 4" xfId="10524" xr:uid="{00000000-0005-0000-0000-0000EF5C0000}"/>
    <cellStyle name="Normal 2 5 2 3 2 2 3 4 2" xfId="33167" xr:uid="{00000000-0005-0000-0000-0000F05C0000}"/>
    <cellStyle name="Normal 2 5 2 3 2 2 3 5" xfId="25726" xr:uid="{00000000-0005-0000-0000-0000F15C0000}"/>
    <cellStyle name="Normal 2 5 2 3 2 2 4" xfId="4951" xr:uid="{00000000-0005-0000-0000-0000F25C0000}"/>
    <cellStyle name="Normal 2 5 2 3 2 2 4 2" xfId="19835" xr:uid="{00000000-0005-0000-0000-0000F35C0000}"/>
    <cellStyle name="Normal 2 5 2 3 2 2 4 2 2" xfId="42478" xr:uid="{00000000-0005-0000-0000-0000F45C0000}"/>
    <cellStyle name="Normal 2 5 2 3 2 2 4 3" xfId="12395" xr:uid="{00000000-0005-0000-0000-0000F55C0000}"/>
    <cellStyle name="Normal 2 5 2 3 2 2 4 3 2" xfId="35038" xr:uid="{00000000-0005-0000-0000-0000F65C0000}"/>
    <cellStyle name="Normal 2 5 2 3 2 2 4 4" xfId="27597" xr:uid="{00000000-0005-0000-0000-0000F75C0000}"/>
    <cellStyle name="Normal 2 5 2 3 2 2 5" xfId="16117" xr:uid="{00000000-0005-0000-0000-0000F85C0000}"/>
    <cellStyle name="Normal 2 5 2 3 2 2 5 2" xfId="38760" xr:uid="{00000000-0005-0000-0000-0000F95C0000}"/>
    <cellStyle name="Normal 2 5 2 3 2 2 6" xfId="8677" xr:uid="{00000000-0005-0000-0000-0000FA5C0000}"/>
    <cellStyle name="Normal 2 5 2 3 2 2 6 2" xfId="31320" xr:uid="{00000000-0005-0000-0000-0000FB5C0000}"/>
    <cellStyle name="Normal 2 5 2 3 2 2 7" xfId="23879" xr:uid="{00000000-0005-0000-0000-0000FC5C0000}"/>
    <cellStyle name="Normal 2 5 2 3 2 3" xfId="1690" xr:uid="{00000000-0005-0000-0000-0000FD5C0000}"/>
    <cellStyle name="Normal 2 5 2 3 2 3 2" xfId="3540" xr:uid="{00000000-0005-0000-0000-0000FE5C0000}"/>
    <cellStyle name="Normal 2 5 2 3 2 3 2 2" xfId="7261" xr:uid="{00000000-0005-0000-0000-0000FF5C0000}"/>
    <cellStyle name="Normal 2 5 2 3 2 3 2 2 2" xfId="22145" xr:uid="{00000000-0005-0000-0000-0000005D0000}"/>
    <cellStyle name="Normal 2 5 2 3 2 3 2 2 2 2" xfId="44788" xr:uid="{00000000-0005-0000-0000-0000015D0000}"/>
    <cellStyle name="Normal 2 5 2 3 2 3 2 2 3" xfId="14705" xr:uid="{00000000-0005-0000-0000-0000025D0000}"/>
    <cellStyle name="Normal 2 5 2 3 2 3 2 2 3 2" xfId="37348" xr:uid="{00000000-0005-0000-0000-0000035D0000}"/>
    <cellStyle name="Normal 2 5 2 3 2 3 2 2 4" xfId="29907" xr:uid="{00000000-0005-0000-0000-0000045D0000}"/>
    <cellStyle name="Normal 2 5 2 3 2 3 2 3" xfId="18427" xr:uid="{00000000-0005-0000-0000-0000055D0000}"/>
    <cellStyle name="Normal 2 5 2 3 2 3 2 3 2" xfId="41070" xr:uid="{00000000-0005-0000-0000-0000065D0000}"/>
    <cellStyle name="Normal 2 5 2 3 2 3 2 4" xfId="10987" xr:uid="{00000000-0005-0000-0000-0000075D0000}"/>
    <cellStyle name="Normal 2 5 2 3 2 3 2 4 2" xfId="33630" xr:uid="{00000000-0005-0000-0000-0000085D0000}"/>
    <cellStyle name="Normal 2 5 2 3 2 3 2 5" xfId="26189" xr:uid="{00000000-0005-0000-0000-0000095D0000}"/>
    <cellStyle name="Normal 2 5 2 3 2 3 3" xfId="5414" xr:uid="{00000000-0005-0000-0000-00000A5D0000}"/>
    <cellStyle name="Normal 2 5 2 3 2 3 3 2" xfId="20298" xr:uid="{00000000-0005-0000-0000-00000B5D0000}"/>
    <cellStyle name="Normal 2 5 2 3 2 3 3 2 2" xfId="42941" xr:uid="{00000000-0005-0000-0000-00000C5D0000}"/>
    <cellStyle name="Normal 2 5 2 3 2 3 3 3" xfId="12858" xr:uid="{00000000-0005-0000-0000-00000D5D0000}"/>
    <cellStyle name="Normal 2 5 2 3 2 3 3 3 2" xfId="35501" xr:uid="{00000000-0005-0000-0000-00000E5D0000}"/>
    <cellStyle name="Normal 2 5 2 3 2 3 3 4" xfId="28060" xr:uid="{00000000-0005-0000-0000-00000F5D0000}"/>
    <cellStyle name="Normal 2 5 2 3 2 3 4" xfId="16580" xr:uid="{00000000-0005-0000-0000-0000105D0000}"/>
    <cellStyle name="Normal 2 5 2 3 2 3 4 2" xfId="39223" xr:uid="{00000000-0005-0000-0000-0000115D0000}"/>
    <cellStyle name="Normal 2 5 2 3 2 3 5" xfId="9140" xr:uid="{00000000-0005-0000-0000-0000125D0000}"/>
    <cellStyle name="Normal 2 5 2 3 2 3 5 2" xfId="31783" xr:uid="{00000000-0005-0000-0000-0000135D0000}"/>
    <cellStyle name="Normal 2 5 2 3 2 3 6" xfId="24342" xr:uid="{00000000-0005-0000-0000-0000145D0000}"/>
    <cellStyle name="Normal 2 5 2 3 2 4" xfId="2615" xr:uid="{00000000-0005-0000-0000-0000155D0000}"/>
    <cellStyle name="Normal 2 5 2 3 2 4 2" xfId="6336" xr:uid="{00000000-0005-0000-0000-0000165D0000}"/>
    <cellStyle name="Normal 2 5 2 3 2 4 2 2" xfId="21220" xr:uid="{00000000-0005-0000-0000-0000175D0000}"/>
    <cellStyle name="Normal 2 5 2 3 2 4 2 2 2" xfId="43863" xr:uid="{00000000-0005-0000-0000-0000185D0000}"/>
    <cellStyle name="Normal 2 5 2 3 2 4 2 3" xfId="13780" xr:uid="{00000000-0005-0000-0000-0000195D0000}"/>
    <cellStyle name="Normal 2 5 2 3 2 4 2 3 2" xfId="36423" xr:uid="{00000000-0005-0000-0000-00001A5D0000}"/>
    <cellStyle name="Normal 2 5 2 3 2 4 2 4" xfId="28982" xr:uid="{00000000-0005-0000-0000-00001B5D0000}"/>
    <cellStyle name="Normal 2 5 2 3 2 4 3" xfId="17502" xr:uid="{00000000-0005-0000-0000-00001C5D0000}"/>
    <cellStyle name="Normal 2 5 2 3 2 4 3 2" xfId="40145" xr:uid="{00000000-0005-0000-0000-00001D5D0000}"/>
    <cellStyle name="Normal 2 5 2 3 2 4 4" xfId="10062" xr:uid="{00000000-0005-0000-0000-00001E5D0000}"/>
    <cellStyle name="Normal 2 5 2 3 2 4 4 2" xfId="32705" xr:uid="{00000000-0005-0000-0000-00001F5D0000}"/>
    <cellStyle name="Normal 2 5 2 3 2 4 5" xfId="25264" xr:uid="{00000000-0005-0000-0000-0000205D0000}"/>
    <cellStyle name="Normal 2 5 2 3 2 5" xfId="4489" xr:uid="{00000000-0005-0000-0000-0000215D0000}"/>
    <cellStyle name="Normal 2 5 2 3 2 5 2" xfId="19373" xr:uid="{00000000-0005-0000-0000-0000225D0000}"/>
    <cellStyle name="Normal 2 5 2 3 2 5 2 2" xfId="42016" xr:uid="{00000000-0005-0000-0000-0000235D0000}"/>
    <cellStyle name="Normal 2 5 2 3 2 5 3" xfId="11933" xr:uid="{00000000-0005-0000-0000-0000245D0000}"/>
    <cellStyle name="Normal 2 5 2 3 2 5 3 2" xfId="34576" xr:uid="{00000000-0005-0000-0000-0000255D0000}"/>
    <cellStyle name="Normal 2 5 2 3 2 5 4" xfId="27135" xr:uid="{00000000-0005-0000-0000-0000265D0000}"/>
    <cellStyle name="Normal 2 5 2 3 2 6" xfId="15655" xr:uid="{00000000-0005-0000-0000-0000275D0000}"/>
    <cellStyle name="Normal 2 5 2 3 2 6 2" xfId="38298" xr:uid="{00000000-0005-0000-0000-0000285D0000}"/>
    <cellStyle name="Normal 2 5 2 3 2 7" xfId="8215" xr:uid="{00000000-0005-0000-0000-0000295D0000}"/>
    <cellStyle name="Normal 2 5 2 3 2 7 2" xfId="30858" xr:uid="{00000000-0005-0000-0000-00002A5D0000}"/>
    <cellStyle name="Normal 2 5 2 3 2 8" xfId="23417" xr:uid="{00000000-0005-0000-0000-00002B5D0000}"/>
    <cellStyle name="Normal 2 5 2 3 3" xfId="1013" xr:uid="{00000000-0005-0000-0000-00002C5D0000}"/>
    <cellStyle name="Normal 2 5 2 3 3 2" xfId="1941" xr:uid="{00000000-0005-0000-0000-00002D5D0000}"/>
    <cellStyle name="Normal 2 5 2 3 3 2 2" xfId="3791" xr:uid="{00000000-0005-0000-0000-00002E5D0000}"/>
    <cellStyle name="Normal 2 5 2 3 3 2 2 2" xfId="7512" xr:uid="{00000000-0005-0000-0000-00002F5D0000}"/>
    <cellStyle name="Normal 2 5 2 3 3 2 2 2 2" xfId="22396" xr:uid="{00000000-0005-0000-0000-0000305D0000}"/>
    <cellStyle name="Normal 2 5 2 3 3 2 2 2 2 2" xfId="45039" xr:uid="{00000000-0005-0000-0000-0000315D0000}"/>
    <cellStyle name="Normal 2 5 2 3 3 2 2 2 3" xfId="14956" xr:uid="{00000000-0005-0000-0000-0000325D0000}"/>
    <cellStyle name="Normal 2 5 2 3 3 2 2 2 3 2" xfId="37599" xr:uid="{00000000-0005-0000-0000-0000335D0000}"/>
    <cellStyle name="Normal 2 5 2 3 3 2 2 2 4" xfId="30158" xr:uid="{00000000-0005-0000-0000-0000345D0000}"/>
    <cellStyle name="Normal 2 5 2 3 3 2 2 3" xfId="18678" xr:uid="{00000000-0005-0000-0000-0000355D0000}"/>
    <cellStyle name="Normal 2 5 2 3 3 2 2 3 2" xfId="41321" xr:uid="{00000000-0005-0000-0000-0000365D0000}"/>
    <cellStyle name="Normal 2 5 2 3 3 2 2 4" xfId="11238" xr:uid="{00000000-0005-0000-0000-0000375D0000}"/>
    <cellStyle name="Normal 2 5 2 3 3 2 2 4 2" xfId="33881" xr:uid="{00000000-0005-0000-0000-0000385D0000}"/>
    <cellStyle name="Normal 2 5 2 3 3 2 2 5" xfId="26440" xr:uid="{00000000-0005-0000-0000-0000395D0000}"/>
    <cellStyle name="Normal 2 5 2 3 3 2 3" xfId="5665" xr:uid="{00000000-0005-0000-0000-00003A5D0000}"/>
    <cellStyle name="Normal 2 5 2 3 3 2 3 2" xfId="20549" xr:uid="{00000000-0005-0000-0000-00003B5D0000}"/>
    <cellStyle name="Normal 2 5 2 3 3 2 3 2 2" xfId="43192" xr:uid="{00000000-0005-0000-0000-00003C5D0000}"/>
    <cellStyle name="Normal 2 5 2 3 3 2 3 3" xfId="13109" xr:uid="{00000000-0005-0000-0000-00003D5D0000}"/>
    <cellStyle name="Normal 2 5 2 3 3 2 3 3 2" xfId="35752" xr:uid="{00000000-0005-0000-0000-00003E5D0000}"/>
    <cellStyle name="Normal 2 5 2 3 3 2 3 4" xfId="28311" xr:uid="{00000000-0005-0000-0000-00003F5D0000}"/>
    <cellStyle name="Normal 2 5 2 3 3 2 4" xfId="16831" xr:uid="{00000000-0005-0000-0000-0000405D0000}"/>
    <cellStyle name="Normal 2 5 2 3 3 2 4 2" xfId="39474" xr:uid="{00000000-0005-0000-0000-0000415D0000}"/>
    <cellStyle name="Normal 2 5 2 3 3 2 5" xfId="9391" xr:uid="{00000000-0005-0000-0000-0000425D0000}"/>
    <cellStyle name="Normal 2 5 2 3 3 2 5 2" xfId="32034" xr:uid="{00000000-0005-0000-0000-0000435D0000}"/>
    <cellStyle name="Normal 2 5 2 3 3 2 6" xfId="24593" xr:uid="{00000000-0005-0000-0000-0000445D0000}"/>
    <cellStyle name="Normal 2 5 2 3 3 3" xfId="2866" xr:uid="{00000000-0005-0000-0000-0000455D0000}"/>
    <cellStyle name="Normal 2 5 2 3 3 3 2" xfId="6587" xr:uid="{00000000-0005-0000-0000-0000465D0000}"/>
    <cellStyle name="Normal 2 5 2 3 3 3 2 2" xfId="21471" xr:uid="{00000000-0005-0000-0000-0000475D0000}"/>
    <cellStyle name="Normal 2 5 2 3 3 3 2 2 2" xfId="44114" xr:uid="{00000000-0005-0000-0000-0000485D0000}"/>
    <cellStyle name="Normal 2 5 2 3 3 3 2 3" xfId="14031" xr:uid="{00000000-0005-0000-0000-0000495D0000}"/>
    <cellStyle name="Normal 2 5 2 3 3 3 2 3 2" xfId="36674" xr:uid="{00000000-0005-0000-0000-00004A5D0000}"/>
    <cellStyle name="Normal 2 5 2 3 3 3 2 4" xfId="29233" xr:uid="{00000000-0005-0000-0000-00004B5D0000}"/>
    <cellStyle name="Normal 2 5 2 3 3 3 3" xfId="17753" xr:uid="{00000000-0005-0000-0000-00004C5D0000}"/>
    <cellStyle name="Normal 2 5 2 3 3 3 3 2" xfId="40396" xr:uid="{00000000-0005-0000-0000-00004D5D0000}"/>
    <cellStyle name="Normal 2 5 2 3 3 3 4" xfId="10313" xr:uid="{00000000-0005-0000-0000-00004E5D0000}"/>
    <cellStyle name="Normal 2 5 2 3 3 3 4 2" xfId="32956" xr:uid="{00000000-0005-0000-0000-00004F5D0000}"/>
    <cellStyle name="Normal 2 5 2 3 3 3 5" xfId="25515" xr:uid="{00000000-0005-0000-0000-0000505D0000}"/>
    <cellStyle name="Normal 2 5 2 3 3 4" xfId="4740" xr:uid="{00000000-0005-0000-0000-0000515D0000}"/>
    <cellStyle name="Normal 2 5 2 3 3 4 2" xfId="19624" xr:uid="{00000000-0005-0000-0000-0000525D0000}"/>
    <cellStyle name="Normal 2 5 2 3 3 4 2 2" xfId="42267" xr:uid="{00000000-0005-0000-0000-0000535D0000}"/>
    <cellStyle name="Normal 2 5 2 3 3 4 3" xfId="12184" xr:uid="{00000000-0005-0000-0000-0000545D0000}"/>
    <cellStyle name="Normal 2 5 2 3 3 4 3 2" xfId="34827" xr:uid="{00000000-0005-0000-0000-0000555D0000}"/>
    <cellStyle name="Normal 2 5 2 3 3 4 4" xfId="27386" xr:uid="{00000000-0005-0000-0000-0000565D0000}"/>
    <cellStyle name="Normal 2 5 2 3 3 5" xfId="15906" xr:uid="{00000000-0005-0000-0000-0000575D0000}"/>
    <cellStyle name="Normal 2 5 2 3 3 5 2" xfId="38549" xr:uid="{00000000-0005-0000-0000-0000585D0000}"/>
    <cellStyle name="Normal 2 5 2 3 3 6" xfId="8466" xr:uid="{00000000-0005-0000-0000-0000595D0000}"/>
    <cellStyle name="Normal 2 5 2 3 3 6 2" xfId="31109" xr:uid="{00000000-0005-0000-0000-00005A5D0000}"/>
    <cellStyle name="Normal 2 5 2 3 3 7" xfId="23668" xr:uid="{00000000-0005-0000-0000-00005B5D0000}"/>
    <cellStyle name="Normal 2 5 2 3 4" xfId="1479" xr:uid="{00000000-0005-0000-0000-00005C5D0000}"/>
    <cellStyle name="Normal 2 5 2 3 4 2" xfId="3329" xr:uid="{00000000-0005-0000-0000-00005D5D0000}"/>
    <cellStyle name="Normal 2 5 2 3 4 2 2" xfId="7050" xr:uid="{00000000-0005-0000-0000-00005E5D0000}"/>
    <cellStyle name="Normal 2 5 2 3 4 2 2 2" xfId="21934" xr:uid="{00000000-0005-0000-0000-00005F5D0000}"/>
    <cellStyle name="Normal 2 5 2 3 4 2 2 2 2" xfId="44577" xr:uid="{00000000-0005-0000-0000-0000605D0000}"/>
    <cellStyle name="Normal 2 5 2 3 4 2 2 3" xfId="14494" xr:uid="{00000000-0005-0000-0000-0000615D0000}"/>
    <cellStyle name="Normal 2 5 2 3 4 2 2 3 2" xfId="37137" xr:uid="{00000000-0005-0000-0000-0000625D0000}"/>
    <cellStyle name="Normal 2 5 2 3 4 2 2 4" xfId="29696" xr:uid="{00000000-0005-0000-0000-0000635D0000}"/>
    <cellStyle name="Normal 2 5 2 3 4 2 3" xfId="18216" xr:uid="{00000000-0005-0000-0000-0000645D0000}"/>
    <cellStyle name="Normal 2 5 2 3 4 2 3 2" xfId="40859" xr:uid="{00000000-0005-0000-0000-0000655D0000}"/>
    <cellStyle name="Normal 2 5 2 3 4 2 4" xfId="10776" xr:uid="{00000000-0005-0000-0000-0000665D0000}"/>
    <cellStyle name="Normal 2 5 2 3 4 2 4 2" xfId="33419" xr:uid="{00000000-0005-0000-0000-0000675D0000}"/>
    <cellStyle name="Normal 2 5 2 3 4 2 5" xfId="25978" xr:uid="{00000000-0005-0000-0000-0000685D0000}"/>
    <cellStyle name="Normal 2 5 2 3 4 3" xfId="5203" xr:uid="{00000000-0005-0000-0000-0000695D0000}"/>
    <cellStyle name="Normal 2 5 2 3 4 3 2" xfId="20087" xr:uid="{00000000-0005-0000-0000-00006A5D0000}"/>
    <cellStyle name="Normal 2 5 2 3 4 3 2 2" xfId="42730" xr:uid="{00000000-0005-0000-0000-00006B5D0000}"/>
    <cellStyle name="Normal 2 5 2 3 4 3 3" xfId="12647" xr:uid="{00000000-0005-0000-0000-00006C5D0000}"/>
    <cellStyle name="Normal 2 5 2 3 4 3 3 2" xfId="35290" xr:uid="{00000000-0005-0000-0000-00006D5D0000}"/>
    <cellStyle name="Normal 2 5 2 3 4 3 4" xfId="27849" xr:uid="{00000000-0005-0000-0000-00006E5D0000}"/>
    <cellStyle name="Normal 2 5 2 3 4 4" xfId="16369" xr:uid="{00000000-0005-0000-0000-00006F5D0000}"/>
    <cellStyle name="Normal 2 5 2 3 4 4 2" xfId="39012" xr:uid="{00000000-0005-0000-0000-0000705D0000}"/>
    <cellStyle name="Normal 2 5 2 3 4 5" xfId="8929" xr:uid="{00000000-0005-0000-0000-0000715D0000}"/>
    <cellStyle name="Normal 2 5 2 3 4 5 2" xfId="31572" xr:uid="{00000000-0005-0000-0000-0000725D0000}"/>
    <cellStyle name="Normal 2 5 2 3 4 6" xfId="24131" xr:uid="{00000000-0005-0000-0000-0000735D0000}"/>
    <cellStyle name="Normal 2 5 2 3 5" xfId="2404" xr:uid="{00000000-0005-0000-0000-0000745D0000}"/>
    <cellStyle name="Normal 2 5 2 3 5 2" xfId="6125" xr:uid="{00000000-0005-0000-0000-0000755D0000}"/>
    <cellStyle name="Normal 2 5 2 3 5 2 2" xfId="21009" xr:uid="{00000000-0005-0000-0000-0000765D0000}"/>
    <cellStyle name="Normal 2 5 2 3 5 2 2 2" xfId="43652" xr:uid="{00000000-0005-0000-0000-0000775D0000}"/>
    <cellStyle name="Normal 2 5 2 3 5 2 3" xfId="13569" xr:uid="{00000000-0005-0000-0000-0000785D0000}"/>
    <cellStyle name="Normal 2 5 2 3 5 2 3 2" xfId="36212" xr:uid="{00000000-0005-0000-0000-0000795D0000}"/>
    <cellStyle name="Normal 2 5 2 3 5 2 4" xfId="28771" xr:uid="{00000000-0005-0000-0000-00007A5D0000}"/>
    <cellStyle name="Normal 2 5 2 3 5 3" xfId="17291" xr:uid="{00000000-0005-0000-0000-00007B5D0000}"/>
    <cellStyle name="Normal 2 5 2 3 5 3 2" xfId="39934" xr:uid="{00000000-0005-0000-0000-00007C5D0000}"/>
    <cellStyle name="Normal 2 5 2 3 5 4" xfId="9851" xr:uid="{00000000-0005-0000-0000-00007D5D0000}"/>
    <cellStyle name="Normal 2 5 2 3 5 4 2" xfId="32494" xr:uid="{00000000-0005-0000-0000-00007E5D0000}"/>
    <cellStyle name="Normal 2 5 2 3 5 5" xfId="25053" xr:uid="{00000000-0005-0000-0000-00007F5D0000}"/>
    <cellStyle name="Normal 2 5 2 3 6" xfId="4278" xr:uid="{00000000-0005-0000-0000-0000805D0000}"/>
    <cellStyle name="Normal 2 5 2 3 6 2" xfId="19162" xr:uid="{00000000-0005-0000-0000-0000815D0000}"/>
    <cellStyle name="Normal 2 5 2 3 6 2 2" xfId="41805" xr:uid="{00000000-0005-0000-0000-0000825D0000}"/>
    <cellStyle name="Normal 2 5 2 3 6 3" xfId="11722" xr:uid="{00000000-0005-0000-0000-0000835D0000}"/>
    <cellStyle name="Normal 2 5 2 3 6 3 2" xfId="34365" xr:uid="{00000000-0005-0000-0000-0000845D0000}"/>
    <cellStyle name="Normal 2 5 2 3 6 4" xfId="26924" xr:uid="{00000000-0005-0000-0000-0000855D0000}"/>
    <cellStyle name="Normal 2 5 2 3 7" xfId="15444" xr:uid="{00000000-0005-0000-0000-0000865D0000}"/>
    <cellStyle name="Normal 2 5 2 3 7 2" xfId="38087" xr:uid="{00000000-0005-0000-0000-0000875D0000}"/>
    <cellStyle name="Normal 2 5 2 3 8" xfId="8004" xr:uid="{00000000-0005-0000-0000-0000885D0000}"/>
    <cellStyle name="Normal 2 5 2 3 8 2" xfId="30647" xr:uid="{00000000-0005-0000-0000-0000895D0000}"/>
    <cellStyle name="Normal 2 5 2 3 9" xfId="23207" xr:uid="{00000000-0005-0000-0000-00008A5D0000}"/>
    <cellStyle name="Normal 2 5 2 4" xfId="654" xr:uid="{00000000-0005-0000-0000-00008B5D0000}"/>
    <cellStyle name="Normal 2 5 2 4 2" xfId="1119" xr:uid="{00000000-0005-0000-0000-00008C5D0000}"/>
    <cellStyle name="Normal 2 5 2 4 2 2" xfId="2047" xr:uid="{00000000-0005-0000-0000-00008D5D0000}"/>
    <cellStyle name="Normal 2 5 2 4 2 2 2" xfId="3897" xr:uid="{00000000-0005-0000-0000-00008E5D0000}"/>
    <cellStyle name="Normal 2 5 2 4 2 2 2 2" xfId="7618" xr:uid="{00000000-0005-0000-0000-00008F5D0000}"/>
    <cellStyle name="Normal 2 5 2 4 2 2 2 2 2" xfId="22502" xr:uid="{00000000-0005-0000-0000-0000905D0000}"/>
    <cellStyle name="Normal 2 5 2 4 2 2 2 2 2 2" xfId="45145" xr:uid="{00000000-0005-0000-0000-0000915D0000}"/>
    <cellStyle name="Normal 2 5 2 4 2 2 2 2 3" xfId="15062" xr:uid="{00000000-0005-0000-0000-0000925D0000}"/>
    <cellStyle name="Normal 2 5 2 4 2 2 2 2 3 2" xfId="37705" xr:uid="{00000000-0005-0000-0000-0000935D0000}"/>
    <cellStyle name="Normal 2 5 2 4 2 2 2 2 4" xfId="30264" xr:uid="{00000000-0005-0000-0000-0000945D0000}"/>
    <cellStyle name="Normal 2 5 2 4 2 2 2 3" xfId="18784" xr:uid="{00000000-0005-0000-0000-0000955D0000}"/>
    <cellStyle name="Normal 2 5 2 4 2 2 2 3 2" xfId="41427" xr:uid="{00000000-0005-0000-0000-0000965D0000}"/>
    <cellStyle name="Normal 2 5 2 4 2 2 2 4" xfId="11344" xr:uid="{00000000-0005-0000-0000-0000975D0000}"/>
    <cellStyle name="Normal 2 5 2 4 2 2 2 4 2" xfId="33987" xr:uid="{00000000-0005-0000-0000-0000985D0000}"/>
    <cellStyle name="Normal 2 5 2 4 2 2 2 5" xfId="26546" xr:uid="{00000000-0005-0000-0000-0000995D0000}"/>
    <cellStyle name="Normal 2 5 2 4 2 2 3" xfId="5771" xr:uid="{00000000-0005-0000-0000-00009A5D0000}"/>
    <cellStyle name="Normal 2 5 2 4 2 2 3 2" xfId="20655" xr:uid="{00000000-0005-0000-0000-00009B5D0000}"/>
    <cellStyle name="Normal 2 5 2 4 2 2 3 2 2" xfId="43298" xr:uid="{00000000-0005-0000-0000-00009C5D0000}"/>
    <cellStyle name="Normal 2 5 2 4 2 2 3 3" xfId="13215" xr:uid="{00000000-0005-0000-0000-00009D5D0000}"/>
    <cellStyle name="Normal 2 5 2 4 2 2 3 3 2" xfId="35858" xr:uid="{00000000-0005-0000-0000-00009E5D0000}"/>
    <cellStyle name="Normal 2 5 2 4 2 2 3 4" xfId="28417" xr:uid="{00000000-0005-0000-0000-00009F5D0000}"/>
    <cellStyle name="Normal 2 5 2 4 2 2 4" xfId="16937" xr:uid="{00000000-0005-0000-0000-0000A05D0000}"/>
    <cellStyle name="Normal 2 5 2 4 2 2 4 2" xfId="39580" xr:uid="{00000000-0005-0000-0000-0000A15D0000}"/>
    <cellStyle name="Normal 2 5 2 4 2 2 5" xfId="9497" xr:uid="{00000000-0005-0000-0000-0000A25D0000}"/>
    <cellStyle name="Normal 2 5 2 4 2 2 5 2" xfId="32140" xr:uid="{00000000-0005-0000-0000-0000A35D0000}"/>
    <cellStyle name="Normal 2 5 2 4 2 2 6" xfId="24699" xr:uid="{00000000-0005-0000-0000-0000A45D0000}"/>
    <cellStyle name="Normal 2 5 2 4 2 3" xfId="2972" xr:uid="{00000000-0005-0000-0000-0000A55D0000}"/>
    <cellStyle name="Normal 2 5 2 4 2 3 2" xfId="6693" xr:uid="{00000000-0005-0000-0000-0000A65D0000}"/>
    <cellStyle name="Normal 2 5 2 4 2 3 2 2" xfId="21577" xr:uid="{00000000-0005-0000-0000-0000A75D0000}"/>
    <cellStyle name="Normal 2 5 2 4 2 3 2 2 2" xfId="44220" xr:uid="{00000000-0005-0000-0000-0000A85D0000}"/>
    <cellStyle name="Normal 2 5 2 4 2 3 2 3" xfId="14137" xr:uid="{00000000-0005-0000-0000-0000A95D0000}"/>
    <cellStyle name="Normal 2 5 2 4 2 3 2 3 2" xfId="36780" xr:uid="{00000000-0005-0000-0000-0000AA5D0000}"/>
    <cellStyle name="Normal 2 5 2 4 2 3 2 4" xfId="29339" xr:uid="{00000000-0005-0000-0000-0000AB5D0000}"/>
    <cellStyle name="Normal 2 5 2 4 2 3 3" xfId="17859" xr:uid="{00000000-0005-0000-0000-0000AC5D0000}"/>
    <cellStyle name="Normal 2 5 2 4 2 3 3 2" xfId="40502" xr:uid="{00000000-0005-0000-0000-0000AD5D0000}"/>
    <cellStyle name="Normal 2 5 2 4 2 3 4" xfId="10419" xr:uid="{00000000-0005-0000-0000-0000AE5D0000}"/>
    <cellStyle name="Normal 2 5 2 4 2 3 4 2" xfId="33062" xr:uid="{00000000-0005-0000-0000-0000AF5D0000}"/>
    <cellStyle name="Normal 2 5 2 4 2 3 5" xfId="25621" xr:uid="{00000000-0005-0000-0000-0000B05D0000}"/>
    <cellStyle name="Normal 2 5 2 4 2 4" xfId="4846" xr:uid="{00000000-0005-0000-0000-0000B15D0000}"/>
    <cellStyle name="Normal 2 5 2 4 2 4 2" xfId="19730" xr:uid="{00000000-0005-0000-0000-0000B25D0000}"/>
    <cellStyle name="Normal 2 5 2 4 2 4 2 2" xfId="42373" xr:uid="{00000000-0005-0000-0000-0000B35D0000}"/>
    <cellStyle name="Normal 2 5 2 4 2 4 3" xfId="12290" xr:uid="{00000000-0005-0000-0000-0000B45D0000}"/>
    <cellStyle name="Normal 2 5 2 4 2 4 3 2" xfId="34933" xr:uid="{00000000-0005-0000-0000-0000B55D0000}"/>
    <cellStyle name="Normal 2 5 2 4 2 4 4" xfId="27492" xr:uid="{00000000-0005-0000-0000-0000B65D0000}"/>
    <cellStyle name="Normal 2 5 2 4 2 5" xfId="16012" xr:uid="{00000000-0005-0000-0000-0000B75D0000}"/>
    <cellStyle name="Normal 2 5 2 4 2 5 2" xfId="38655" xr:uid="{00000000-0005-0000-0000-0000B85D0000}"/>
    <cellStyle name="Normal 2 5 2 4 2 6" xfId="8572" xr:uid="{00000000-0005-0000-0000-0000B95D0000}"/>
    <cellStyle name="Normal 2 5 2 4 2 6 2" xfId="31215" xr:uid="{00000000-0005-0000-0000-0000BA5D0000}"/>
    <cellStyle name="Normal 2 5 2 4 2 7" xfId="23774" xr:uid="{00000000-0005-0000-0000-0000BB5D0000}"/>
    <cellStyle name="Normal 2 5 2 4 3" xfId="1585" xr:uid="{00000000-0005-0000-0000-0000BC5D0000}"/>
    <cellStyle name="Normal 2 5 2 4 3 2" xfId="3435" xr:uid="{00000000-0005-0000-0000-0000BD5D0000}"/>
    <cellStyle name="Normal 2 5 2 4 3 2 2" xfId="7156" xr:uid="{00000000-0005-0000-0000-0000BE5D0000}"/>
    <cellStyle name="Normal 2 5 2 4 3 2 2 2" xfId="22040" xr:uid="{00000000-0005-0000-0000-0000BF5D0000}"/>
    <cellStyle name="Normal 2 5 2 4 3 2 2 2 2" xfId="44683" xr:uid="{00000000-0005-0000-0000-0000C05D0000}"/>
    <cellStyle name="Normal 2 5 2 4 3 2 2 3" xfId="14600" xr:uid="{00000000-0005-0000-0000-0000C15D0000}"/>
    <cellStyle name="Normal 2 5 2 4 3 2 2 3 2" xfId="37243" xr:uid="{00000000-0005-0000-0000-0000C25D0000}"/>
    <cellStyle name="Normal 2 5 2 4 3 2 2 4" xfId="29802" xr:uid="{00000000-0005-0000-0000-0000C35D0000}"/>
    <cellStyle name="Normal 2 5 2 4 3 2 3" xfId="18322" xr:uid="{00000000-0005-0000-0000-0000C45D0000}"/>
    <cellStyle name="Normal 2 5 2 4 3 2 3 2" xfId="40965" xr:uid="{00000000-0005-0000-0000-0000C55D0000}"/>
    <cellStyle name="Normal 2 5 2 4 3 2 4" xfId="10882" xr:uid="{00000000-0005-0000-0000-0000C65D0000}"/>
    <cellStyle name="Normal 2 5 2 4 3 2 4 2" xfId="33525" xr:uid="{00000000-0005-0000-0000-0000C75D0000}"/>
    <cellStyle name="Normal 2 5 2 4 3 2 5" xfId="26084" xr:uid="{00000000-0005-0000-0000-0000C85D0000}"/>
    <cellStyle name="Normal 2 5 2 4 3 3" xfId="5309" xr:uid="{00000000-0005-0000-0000-0000C95D0000}"/>
    <cellStyle name="Normal 2 5 2 4 3 3 2" xfId="20193" xr:uid="{00000000-0005-0000-0000-0000CA5D0000}"/>
    <cellStyle name="Normal 2 5 2 4 3 3 2 2" xfId="42836" xr:uid="{00000000-0005-0000-0000-0000CB5D0000}"/>
    <cellStyle name="Normal 2 5 2 4 3 3 3" xfId="12753" xr:uid="{00000000-0005-0000-0000-0000CC5D0000}"/>
    <cellStyle name="Normal 2 5 2 4 3 3 3 2" xfId="35396" xr:uid="{00000000-0005-0000-0000-0000CD5D0000}"/>
    <cellStyle name="Normal 2 5 2 4 3 3 4" xfId="27955" xr:uid="{00000000-0005-0000-0000-0000CE5D0000}"/>
    <cellStyle name="Normal 2 5 2 4 3 4" xfId="16475" xr:uid="{00000000-0005-0000-0000-0000CF5D0000}"/>
    <cellStyle name="Normal 2 5 2 4 3 4 2" xfId="39118" xr:uid="{00000000-0005-0000-0000-0000D05D0000}"/>
    <cellStyle name="Normal 2 5 2 4 3 5" xfId="9035" xr:uid="{00000000-0005-0000-0000-0000D15D0000}"/>
    <cellStyle name="Normal 2 5 2 4 3 5 2" xfId="31678" xr:uid="{00000000-0005-0000-0000-0000D25D0000}"/>
    <cellStyle name="Normal 2 5 2 4 3 6" xfId="24237" xr:uid="{00000000-0005-0000-0000-0000D35D0000}"/>
    <cellStyle name="Normal 2 5 2 4 4" xfId="2510" xr:uid="{00000000-0005-0000-0000-0000D45D0000}"/>
    <cellStyle name="Normal 2 5 2 4 4 2" xfId="6231" xr:uid="{00000000-0005-0000-0000-0000D55D0000}"/>
    <cellStyle name="Normal 2 5 2 4 4 2 2" xfId="21115" xr:uid="{00000000-0005-0000-0000-0000D65D0000}"/>
    <cellStyle name="Normal 2 5 2 4 4 2 2 2" xfId="43758" xr:uid="{00000000-0005-0000-0000-0000D75D0000}"/>
    <cellStyle name="Normal 2 5 2 4 4 2 3" xfId="13675" xr:uid="{00000000-0005-0000-0000-0000D85D0000}"/>
    <cellStyle name="Normal 2 5 2 4 4 2 3 2" xfId="36318" xr:uid="{00000000-0005-0000-0000-0000D95D0000}"/>
    <cellStyle name="Normal 2 5 2 4 4 2 4" xfId="28877" xr:uid="{00000000-0005-0000-0000-0000DA5D0000}"/>
    <cellStyle name="Normal 2 5 2 4 4 3" xfId="17397" xr:uid="{00000000-0005-0000-0000-0000DB5D0000}"/>
    <cellStyle name="Normal 2 5 2 4 4 3 2" xfId="40040" xr:uid="{00000000-0005-0000-0000-0000DC5D0000}"/>
    <cellStyle name="Normal 2 5 2 4 4 4" xfId="9957" xr:uid="{00000000-0005-0000-0000-0000DD5D0000}"/>
    <cellStyle name="Normal 2 5 2 4 4 4 2" xfId="32600" xr:uid="{00000000-0005-0000-0000-0000DE5D0000}"/>
    <cellStyle name="Normal 2 5 2 4 4 5" xfId="25159" xr:uid="{00000000-0005-0000-0000-0000DF5D0000}"/>
    <cellStyle name="Normal 2 5 2 4 5" xfId="4384" xr:uid="{00000000-0005-0000-0000-0000E05D0000}"/>
    <cellStyle name="Normal 2 5 2 4 5 2" xfId="19268" xr:uid="{00000000-0005-0000-0000-0000E15D0000}"/>
    <cellStyle name="Normal 2 5 2 4 5 2 2" xfId="41911" xr:uid="{00000000-0005-0000-0000-0000E25D0000}"/>
    <cellStyle name="Normal 2 5 2 4 5 3" xfId="11828" xr:uid="{00000000-0005-0000-0000-0000E35D0000}"/>
    <cellStyle name="Normal 2 5 2 4 5 3 2" xfId="34471" xr:uid="{00000000-0005-0000-0000-0000E45D0000}"/>
    <cellStyle name="Normal 2 5 2 4 5 4" xfId="27030" xr:uid="{00000000-0005-0000-0000-0000E55D0000}"/>
    <cellStyle name="Normal 2 5 2 4 6" xfId="15550" xr:uid="{00000000-0005-0000-0000-0000E65D0000}"/>
    <cellStyle name="Normal 2 5 2 4 6 2" xfId="38193" xr:uid="{00000000-0005-0000-0000-0000E75D0000}"/>
    <cellStyle name="Normal 2 5 2 4 7" xfId="8110" xr:uid="{00000000-0005-0000-0000-0000E85D0000}"/>
    <cellStyle name="Normal 2 5 2 4 7 2" xfId="30753" xr:uid="{00000000-0005-0000-0000-0000E95D0000}"/>
    <cellStyle name="Normal 2 5 2 4 8" xfId="23312" xr:uid="{00000000-0005-0000-0000-0000EA5D0000}"/>
    <cellStyle name="Normal 2 5 2 5" xfId="908" xr:uid="{00000000-0005-0000-0000-0000EB5D0000}"/>
    <cellStyle name="Normal 2 5 2 5 2" xfId="1836" xr:uid="{00000000-0005-0000-0000-0000EC5D0000}"/>
    <cellStyle name="Normal 2 5 2 5 2 2" xfId="3686" xr:uid="{00000000-0005-0000-0000-0000ED5D0000}"/>
    <cellStyle name="Normal 2 5 2 5 2 2 2" xfId="7407" xr:uid="{00000000-0005-0000-0000-0000EE5D0000}"/>
    <cellStyle name="Normal 2 5 2 5 2 2 2 2" xfId="22291" xr:uid="{00000000-0005-0000-0000-0000EF5D0000}"/>
    <cellStyle name="Normal 2 5 2 5 2 2 2 2 2" xfId="44934" xr:uid="{00000000-0005-0000-0000-0000F05D0000}"/>
    <cellStyle name="Normal 2 5 2 5 2 2 2 3" xfId="14851" xr:uid="{00000000-0005-0000-0000-0000F15D0000}"/>
    <cellStyle name="Normal 2 5 2 5 2 2 2 3 2" xfId="37494" xr:uid="{00000000-0005-0000-0000-0000F25D0000}"/>
    <cellStyle name="Normal 2 5 2 5 2 2 2 4" xfId="30053" xr:uid="{00000000-0005-0000-0000-0000F35D0000}"/>
    <cellStyle name="Normal 2 5 2 5 2 2 3" xfId="18573" xr:uid="{00000000-0005-0000-0000-0000F45D0000}"/>
    <cellStyle name="Normal 2 5 2 5 2 2 3 2" xfId="41216" xr:uid="{00000000-0005-0000-0000-0000F55D0000}"/>
    <cellStyle name="Normal 2 5 2 5 2 2 4" xfId="11133" xr:uid="{00000000-0005-0000-0000-0000F65D0000}"/>
    <cellStyle name="Normal 2 5 2 5 2 2 4 2" xfId="33776" xr:uid="{00000000-0005-0000-0000-0000F75D0000}"/>
    <cellStyle name="Normal 2 5 2 5 2 2 5" xfId="26335" xr:uid="{00000000-0005-0000-0000-0000F85D0000}"/>
    <cellStyle name="Normal 2 5 2 5 2 3" xfId="5560" xr:uid="{00000000-0005-0000-0000-0000F95D0000}"/>
    <cellStyle name="Normal 2 5 2 5 2 3 2" xfId="20444" xr:uid="{00000000-0005-0000-0000-0000FA5D0000}"/>
    <cellStyle name="Normal 2 5 2 5 2 3 2 2" xfId="43087" xr:uid="{00000000-0005-0000-0000-0000FB5D0000}"/>
    <cellStyle name="Normal 2 5 2 5 2 3 3" xfId="13004" xr:uid="{00000000-0005-0000-0000-0000FC5D0000}"/>
    <cellStyle name="Normal 2 5 2 5 2 3 3 2" xfId="35647" xr:uid="{00000000-0005-0000-0000-0000FD5D0000}"/>
    <cellStyle name="Normal 2 5 2 5 2 3 4" xfId="28206" xr:uid="{00000000-0005-0000-0000-0000FE5D0000}"/>
    <cellStyle name="Normal 2 5 2 5 2 4" xfId="16726" xr:uid="{00000000-0005-0000-0000-0000FF5D0000}"/>
    <cellStyle name="Normal 2 5 2 5 2 4 2" xfId="39369" xr:uid="{00000000-0005-0000-0000-0000005E0000}"/>
    <cellStyle name="Normal 2 5 2 5 2 5" xfId="9286" xr:uid="{00000000-0005-0000-0000-0000015E0000}"/>
    <cellStyle name="Normal 2 5 2 5 2 5 2" xfId="31929" xr:uid="{00000000-0005-0000-0000-0000025E0000}"/>
    <cellStyle name="Normal 2 5 2 5 2 6" xfId="24488" xr:uid="{00000000-0005-0000-0000-0000035E0000}"/>
    <cellStyle name="Normal 2 5 2 5 3" xfId="2761" xr:uid="{00000000-0005-0000-0000-0000045E0000}"/>
    <cellStyle name="Normal 2 5 2 5 3 2" xfId="6482" xr:uid="{00000000-0005-0000-0000-0000055E0000}"/>
    <cellStyle name="Normal 2 5 2 5 3 2 2" xfId="21366" xr:uid="{00000000-0005-0000-0000-0000065E0000}"/>
    <cellStyle name="Normal 2 5 2 5 3 2 2 2" xfId="44009" xr:uid="{00000000-0005-0000-0000-0000075E0000}"/>
    <cellStyle name="Normal 2 5 2 5 3 2 3" xfId="13926" xr:uid="{00000000-0005-0000-0000-0000085E0000}"/>
    <cellStyle name="Normal 2 5 2 5 3 2 3 2" xfId="36569" xr:uid="{00000000-0005-0000-0000-0000095E0000}"/>
    <cellStyle name="Normal 2 5 2 5 3 2 4" xfId="29128" xr:uid="{00000000-0005-0000-0000-00000A5E0000}"/>
    <cellStyle name="Normal 2 5 2 5 3 3" xfId="17648" xr:uid="{00000000-0005-0000-0000-00000B5E0000}"/>
    <cellStyle name="Normal 2 5 2 5 3 3 2" xfId="40291" xr:uid="{00000000-0005-0000-0000-00000C5E0000}"/>
    <cellStyle name="Normal 2 5 2 5 3 4" xfId="10208" xr:uid="{00000000-0005-0000-0000-00000D5E0000}"/>
    <cellStyle name="Normal 2 5 2 5 3 4 2" xfId="32851" xr:uid="{00000000-0005-0000-0000-00000E5E0000}"/>
    <cellStyle name="Normal 2 5 2 5 3 5" xfId="25410" xr:uid="{00000000-0005-0000-0000-00000F5E0000}"/>
    <cellStyle name="Normal 2 5 2 5 4" xfId="4635" xr:uid="{00000000-0005-0000-0000-0000105E0000}"/>
    <cellStyle name="Normal 2 5 2 5 4 2" xfId="19519" xr:uid="{00000000-0005-0000-0000-0000115E0000}"/>
    <cellStyle name="Normal 2 5 2 5 4 2 2" xfId="42162" xr:uid="{00000000-0005-0000-0000-0000125E0000}"/>
    <cellStyle name="Normal 2 5 2 5 4 3" xfId="12079" xr:uid="{00000000-0005-0000-0000-0000135E0000}"/>
    <cellStyle name="Normal 2 5 2 5 4 3 2" xfId="34722" xr:uid="{00000000-0005-0000-0000-0000145E0000}"/>
    <cellStyle name="Normal 2 5 2 5 4 4" xfId="27281" xr:uid="{00000000-0005-0000-0000-0000155E0000}"/>
    <cellStyle name="Normal 2 5 2 5 5" xfId="15801" xr:uid="{00000000-0005-0000-0000-0000165E0000}"/>
    <cellStyle name="Normal 2 5 2 5 5 2" xfId="38444" xr:uid="{00000000-0005-0000-0000-0000175E0000}"/>
    <cellStyle name="Normal 2 5 2 5 6" xfId="8361" xr:uid="{00000000-0005-0000-0000-0000185E0000}"/>
    <cellStyle name="Normal 2 5 2 5 6 2" xfId="31004" xr:uid="{00000000-0005-0000-0000-0000195E0000}"/>
    <cellStyle name="Normal 2 5 2 5 7" xfId="23563" xr:uid="{00000000-0005-0000-0000-00001A5E0000}"/>
    <cellStyle name="Normal 2 5 2 6" xfId="1374" xr:uid="{00000000-0005-0000-0000-00001B5E0000}"/>
    <cellStyle name="Normal 2 5 2 6 2" xfId="3224" xr:uid="{00000000-0005-0000-0000-00001C5E0000}"/>
    <cellStyle name="Normal 2 5 2 6 2 2" xfId="6945" xr:uid="{00000000-0005-0000-0000-00001D5E0000}"/>
    <cellStyle name="Normal 2 5 2 6 2 2 2" xfId="21829" xr:uid="{00000000-0005-0000-0000-00001E5E0000}"/>
    <cellStyle name="Normal 2 5 2 6 2 2 2 2" xfId="44472" xr:uid="{00000000-0005-0000-0000-00001F5E0000}"/>
    <cellStyle name="Normal 2 5 2 6 2 2 3" xfId="14389" xr:uid="{00000000-0005-0000-0000-0000205E0000}"/>
    <cellStyle name="Normal 2 5 2 6 2 2 3 2" xfId="37032" xr:uid="{00000000-0005-0000-0000-0000215E0000}"/>
    <cellStyle name="Normal 2 5 2 6 2 2 4" xfId="29591" xr:uid="{00000000-0005-0000-0000-0000225E0000}"/>
    <cellStyle name="Normal 2 5 2 6 2 3" xfId="18111" xr:uid="{00000000-0005-0000-0000-0000235E0000}"/>
    <cellStyle name="Normal 2 5 2 6 2 3 2" xfId="40754" xr:uid="{00000000-0005-0000-0000-0000245E0000}"/>
    <cellStyle name="Normal 2 5 2 6 2 4" xfId="10671" xr:uid="{00000000-0005-0000-0000-0000255E0000}"/>
    <cellStyle name="Normal 2 5 2 6 2 4 2" xfId="33314" xr:uid="{00000000-0005-0000-0000-0000265E0000}"/>
    <cellStyle name="Normal 2 5 2 6 2 5" xfId="25873" xr:uid="{00000000-0005-0000-0000-0000275E0000}"/>
    <cellStyle name="Normal 2 5 2 6 3" xfId="5098" xr:uid="{00000000-0005-0000-0000-0000285E0000}"/>
    <cellStyle name="Normal 2 5 2 6 3 2" xfId="19982" xr:uid="{00000000-0005-0000-0000-0000295E0000}"/>
    <cellStyle name="Normal 2 5 2 6 3 2 2" xfId="42625" xr:uid="{00000000-0005-0000-0000-00002A5E0000}"/>
    <cellStyle name="Normal 2 5 2 6 3 3" xfId="12542" xr:uid="{00000000-0005-0000-0000-00002B5E0000}"/>
    <cellStyle name="Normal 2 5 2 6 3 3 2" xfId="35185" xr:uid="{00000000-0005-0000-0000-00002C5E0000}"/>
    <cellStyle name="Normal 2 5 2 6 3 4" xfId="27744" xr:uid="{00000000-0005-0000-0000-00002D5E0000}"/>
    <cellStyle name="Normal 2 5 2 6 4" xfId="16264" xr:uid="{00000000-0005-0000-0000-00002E5E0000}"/>
    <cellStyle name="Normal 2 5 2 6 4 2" xfId="38907" xr:uid="{00000000-0005-0000-0000-00002F5E0000}"/>
    <cellStyle name="Normal 2 5 2 6 5" xfId="8824" xr:uid="{00000000-0005-0000-0000-0000305E0000}"/>
    <cellStyle name="Normal 2 5 2 6 5 2" xfId="31467" xr:uid="{00000000-0005-0000-0000-0000315E0000}"/>
    <cellStyle name="Normal 2 5 2 6 6" xfId="24026" xr:uid="{00000000-0005-0000-0000-0000325E0000}"/>
    <cellStyle name="Normal 2 5 2 7" xfId="2299" xr:uid="{00000000-0005-0000-0000-0000335E0000}"/>
    <cellStyle name="Normal 2 5 2 7 2" xfId="6020" xr:uid="{00000000-0005-0000-0000-0000345E0000}"/>
    <cellStyle name="Normal 2 5 2 7 2 2" xfId="20904" xr:uid="{00000000-0005-0000-0000-0000355E0000}"/>
    <cellStyle name="Normal 2 5 2 7 2 2 2" xfId="43547" xr:uid="{00000000-0005-0000-0000-0000365E0000}"/>
    <cellStyle name="Normal 2 5 2 7 2 3" xfId="13464" xr:uid="{00000000-0005-0000-0000-0000375E0000}"/>
    <cellStyle name="Normal 2 5 2 7 2 3 2" xfId="36107" xr:uid="{00000000-0005-0000-0000-0000385E0000}"/>
    <cellStyle name="Normal 2 5 2 7 2 4" xfId="28666" xr:uid="{00000000-0005-0000-0000-0000395E0000}"/>
    <cellStyle name="Normal 2 5 2 7 3" xfId="17186" xr:uid="{00000000-0005-0000-0000-00003A5E0000}"/>
    <cellStyle name="Normal 2 5 2 7 3 2" xfId="39829" xr:uid="{00000000-0005-0000-0000-00003B5E0000}"/>
    <cellStyle name="Normal 2 5 2 7 4" xfId="9746" xr:uid="{00000000-0005-0000-0000-00003C5E0000}"/>
    <cellStyle name="Normal 2 5 2 7 4 2" xfId="32389" xr:uid="{00000000-0005-0000-0000-00003D5E0000}"/>
    <cellStyle name="Normal 2 5 2 7 5" xfId="24948" xr:uid="{00000000-0005-0000-0000-00003E5E0000}"/>
    <cellStyle name="Normal 2 5 2 8" xfId="4173" xr:uid="{00000000-0005-0000-0000-00003F5E0000}"/>
    <cellStyle name="Normal 2 5 2 8 2" xfId="19057" xr:uid="{00000000-0005-0000-0000-0000405E0000}"/>
    <cellStyle name="Normal 2 5 2 8 2 2" xfId="41700" xr:uid="{00000000-0005-0000-0000-0000415E0000}"/>
    <cellStyle name="Normal 2 5 2 8 3" xfId="11617" xr:uid="{00000000-0005-0000-0000-0000425E0000}"/>
    <cellStyle name="Normal 2 5 2 8 3 2" xfId="34260" xr:uid="{00000000-0005-0000-0000-0000435E0000}"/>
    <cellStyle name="Normal 2 5 2 8 4" xfId="26819" xr:uid="{00000000-0005-0000-0000-0000445E0000}"/>
    <cellStyle name="Normal 2 5 2 9" xfId="15339" xr:uid="{00000000-0005-0000-0000-0000455E0000}"/>
    <cellStyle name="Normal 2 5 2 9 2" xfId="37982" xr:uid="{00000000-0005-0000-0000-0000465E0000}"/>
    <cellStyle name="Normal 2 5 3" xfId="473" xr:uid="{00000000-0005-0000-0000-0000475E0000}"/>
    <cellStyle name="Normal 2 5 3 10" xfId="23134" xr:uid="{00000000-0005-0000-0000-0000485E0000}"/>
    <cellStyle name="Normal 2 5 3 2" xfId="579" xr:uid="{00000000-0005-0000-0000-0000495E0000}"/>
    <cellStyle name="Normal 2 5 3 2 2" xfId="791" xr:uid="{00000000-0005-0000-0000-00004A5E0000}"/>
    <cellStyle name="Normal 2 5 3 2 2 2" xfId="1256" xr:uid="{00000000-0005-0000-0000-00004B5E0000}"/>
    <cellStyle name="Normal 2 5 3 2 2 2 2" xfId="2184" xr:uid="{00000000-0005-0000-0000-00004C5E0000}"/>
    <cellStyle name="Normal 2 5 3 2 2 2 2 2" xfId="4034" xr:uid="{00000000-0005-0000-0000-00004D5E0000}"/>
    <cellStyle name="Normal 2 5 3 2 2 2 2 2 2" xfId="7755" xr:uid="{00000000-0005-0000-0000-00004E5E0000}"/>
    <cellStyle name="Normal 2 5 3 2 2 2 2 2 2 2" xfId="22639" xr:uid="{00000000-0005-0000-0000-00004F5E0000}"/>
    <cellStyle name="Normal 2 5 3 2 2 2 2 2 2 2 2" xfId="45282" xr:uid="{00000000-0005-0000-0000-0000505E0000}"/>
    <cellStyle name="Normal 2 5 3 2 2 2 2 2 2 3" xfId="15199" xr:uid="{00000000-0005-0000-0000-0000515E0000}"/>
    <cellStyle name="Normal 2 5 3 2 2 2 2 2 2 3 2" xfId="37842" xr:uid="{00000000-0005-0000-0000-0000525E0000}"/>
    <cellStyle name="Normal 2 5 3 2 2 2 2 2 2 4" xfId="30401" xr:uid="{00000000-0005-0000-0000-0000535E0000}"/>
    <cellStyle name="Normal 2 5 3 2 2 2 2 2 3" xfId="18921" xr:uid="{00000000-0005-0000-0000-0000545E0000}"/>
    <cellStyle name="Normal 2 5 3 2 2 2 2 2 3 2" xfId="41564" xr:uid="{00000000-0005-0000-0000-0000555E0000}"/>
    <cellStyle name="Normal 2 5 3 2 2 2 2 2 4" xfId="11481" xr:uid="{00000000-0005-0000-0000-0000565E0000}"/>
    <cellStyle name="Normal 2 5 3 2 2 2 2 2 4 2" xfId="34124" xr:uid="{00000000-0005-0000-0000-0000575E0000}"/>
    <cellStyle name="Normal 2 5 3 2 2 2 2 2 5" xfId="26683" xr:uid="{00000000-0005-0000-0000-0000585E0000}"/>
    <cellStyle name="Normal 2 5 3 2 2 2 2 3" xfId="5908" xr:uid="{00000000-0005-0000-0000-0000595E0000}"/>
    <cellStyle name="Normal 2 5 3 2 2 2 2 3 2" xfId="20792" xr:uid="{00000000-0005-0000-0000-00005A5E0000}"/>
    <cellStyle name="Normal 2 5 3 2 2 2 2 3 2 2" xfId="43435" xr:uid="{00000000-0005-0000-0000-00005B5E0000}"/>
    <cellStyle name="Normal 2 5 3 2 2 2 2 3 3" xfId="13352" xr:uid="{00000000-0005-0000-0000-00005C5E0000}"/>
    <cellStyle name="Normal 2 5 3 2 2 2 2 3 3 2" xfId="35995" xr:uid="{00000000-0005-0000-0000-00005D5E0000}"/>
    <cellStyle name="Normal 2 5 3 2 2 2 2 3 4" xfId="28554" xr:uid="{00000000-0005-0000-0000-00005E5E0000}"/>
    <cellStyle name="Normal 2 5 3 2 2 2 2 4" xfId="17074" xr:uid="{00000000-0005-0000-0000-00005F5E0000}"/>
    <cellStyle name="Normal 2 5 3 2 2 2 2 4 2" xfId="39717" xr:uid="{00000000-0005-0000-0000-0000605E0000}"/>
    <cellStyle name="Normal 2 5 3 2 2 2 2 5" xfId="9634" xr:uid="{00000000-0005-0000-0000-0000615E0000}"/>
    <cellStyle name="Normal 2 5 3 2 2 2 2 5 2" xfId="32277" xr:uid="{00000000-0005-0000-0000-0000625E0000}"/>
    <cellStyle name="Normal 2 5 3 2 2 2 2 6" xfId="24836" xr:uid="{00000000-0005-0000-0000-0000635E0000}"/>
    <cellStyle name="Normal 2 5 3 2 2 2 3" xfId="3109" xr:uid="{00000000-0005-0000-0000-0000645E0000}"/>
    <cellStyle name="Normal 2 5 3 2 2 2 3 2" xfId="6830" xr:uid="{00000000-0005-0000-0000-0000655E0000}"/>
    <cellStyle name="Normal 2 5 3 2 2 2 3 2 2" xfId="21714" xr:uid="{00000000-0005-0000-0000-0000665E0000}"/>
    <cellStyle name="Normal 2 5 3 2 2 2 3 2 2 2" xfId="44357" xr:uid="{00000000-0005-0000-0000-0000675E0000}"/>
    <cellStyle name="Normal 2 5 3 2 2 2 3 2 3" xfId="14274" xr:uid="{00000000-0005-0000-0000-0000685E0000}"/>
    <cellStyle name="Normal 2 5 3 2 2 2 3 2 3 2" xfId="36917" xr:uid="{00000000-0005-0000-0000-0000695E0000}"/>
    <cellStyle name="Normal 2 5 3 2 2 2 3 2 4" xfId="29476" xr:uid="{00000000-0005-0000-0000-00006A5E0000}"/>
    <cellStyle name="Normal 2 5 3 2 2 2 3 3" xfId="17996" xr:uid="{00000000-0005-0000-0000-00006B5E0000}"/>
    <cellStyle name="Normal 2 5 3 2 2 2 3 3 2" xfId="40639" xr:uid="{00000000-0005-0000-0000-00006C5E0000}"/>
    <cellStyle name="Normal 2 5 3 2 2 2 3 4" xfId="10556" xr:uid="{00000000-0005-0000-0000-00006D5E0000}"/>
    <cellStyle name="Normal 2 5 3 2 2 2 3 4 2" xfId="33199" xr:uid="{00000000-0005-0000-0000-00006E5E0000}"/>
    <cellStyle name="Normal 2 5 3 2 2 2 3 5" xfId="25758" xr:uid="{00000000-0005-0000-0000-00006F5E0000}"/>
    <cellStyle name="Normal 2 5 3 2 2 2 4" xfId="4983" xr:uid="{00000000-0005-0000-0000-0000705E0000}"/>
    <cellStyle name="Normal 2 5 3 2 2 2 4 2" xfId="19867" xr:uid="{00000000-0005-0000-0000-0000715E0000}"/>
    <cellStyle name="Normal 2 5 3 2 2 2 4 2 2" xfId="42510" xr:uid="{00000000-0005-0000-0000-0000725E0000}"/>
    <cellStyle name="Normal 2 5 3 2 2 2 4 3" xfId="12427" xr:uid="{00000000-0005-0000-0000-0000735E0000}"/>
    <cellStyle name="Normal 2 5 3 2 2 2 4 3 2" xfId="35070" xr:uid="{00000000-0005-0000-0000-0000745E0000}"/>
    <cellStyle name="Normal 2 5 3 2 2 2 4 4" xfId="27629" xr:uid="{00000000-0005-0000-0000-0000755E0000}"/>
    <cellStyle name="Normal 2 5 3 2 2 2 5" xfId="16149" xr:uid="{00000000-0005-0000-0000-0000765E0000}"/>
    <cellStyle name="Normal 2 5 3 2 2 2 5 2" xfId="38792" xr:uid="{00000000-0005-0000-0000-0000775E0000}"/>
    <cellStyle name="Normal 2 5 3 2 2 2 6" xfId="8709" xr:uid="{00000000-0005-0000-0000-0000785E0000}"/>
    <cellStyle name="Normal 2 5 3 2 2 2 6 2" xfId="31352" xr:uid="{00000000-0005-0000-0000-0000795E0000}"/>
    <cellStyle name="Normal 2 5 3 2 2 2 7" xfId="23911" xr:uid="{00000000-0005-0000-0000-00007A5E0000}"/>
    <cellStyle name="Normal 2 5 3 2 2 3" xfId="1722" xr:uid="{00000000-0005-0000-0000-00007B5E0000}"/>
    <cellStyle name="Normal 2 5 3 2 2 3 2" xfId="3572" xr:uid="{00000000-0005-0000-0000-00007C5E0000}"/>
    <cellStyle name="Normal 2 5 3 2 2 3 2 2" xfId="7293" xr:uid="{00000000-0005-0000-0000-00007D5E0000}"/>
    <cellStyle name="Normal 2 5 3 2 2 3 2 2 2" xfId="22177" xr:uid="{00000000-0005-0000-0000-00007E5E0000}"/>
    <cellStyle name="Normal 2 5 3 2 2 3 2 2 2 2" xfId="44820" xr:uid="{00000000-0005-0000-0000-00007F5E0000}"/>
    <cellStyle name="Normal 2 5 3 2 2 3 2 2 3" xfId="14737" xr:uid="{00000000-0005-0000-0000-0000805E0000}"/>
    <cellStyle name="Normal 2 5 3 2 2 3 2 2 3 2" xfId="37380" xr:uid="{00000000-0005-0000-0000-0000815E0000}"/>
    <cellStyle name="Normal 2 5 3 2 2 3 2 2 4" xfId="29939" xr:uid="{00000000-0005-0000-0000-0000825E0000}"/>
    <cellStyle name="Normal 2 5 3 2 2 3 2 3" xfId="18459" xr:uid="{00000000-0005-0000-0000-0000835E0000}"/>
    <cellStyle name="Normal 2 5 3 2 2 3 2 3 2" xfId="41102" xr:uid="{00000000-0005-0000-0000-0000845E0000}"/>
    <cellStyle name="Normal 2 5 3 2 2 3 2 4" xfId="11019" xr:uid="{00000000-0005-0000-0000-0000855E0000}"/>
    <cellStyle name="Normal 2 5 3 2 2 3 2 4 2" xfId="33662" xr:uid="{00000000-0005-0000-0000-0000865E0000}"/>
    <cellStyle name="Normal 2 5 3 2 2 3 2 5" xfId="26221" xr:uid="{00000000-0005-0000-0000-0000875E0000}"/>
    <cellStyle name="Normal 2 5 3 2 2 3 3" xfId="5446" xr:uid="{00000000-0005-0000-0000-0000885E0000}"/>
    <cellStyle name="Normal 2 5 3 2 2 3 3 2" xfId="20330" xr:uid="{00000000-0005-0000-0000-0000895E0000}"/>
    <cellStyle name="Normal 2 5 3 2 2 3 3 2 2" xfId="42973" xr:uid="{00000000-0005-0000-0000-00008A5E0000}"/>
    <cellStyle name="Normal 2 5 3 2 2 3 3 3" xfId="12890" xr:uid="{00000000-0005-0000-0000-00008B5E0000}"/>
    <cellStyle name="Normal 2 5 3 2 2 3 3 3 2" xfId="35533" xr:uid="{00000000-0005-0000-0000-00008C5E0000}"/>
    <cellStyle name="Normal 2 5 3 2 2 3 3 4" xfId="28092" xr:uid="{00000000-0005-0000-0000-00008D5E0000}"/>
    <cellStyle name="Normal 2 5 3 2 2 3 4" xfId="16612" xr:uid="{00000000-0005-0000-0000-00008E5E0000}"/>
    <cellStyle name="Normal 2 5 3 2 2 3 4 2" xfId="39255" xr:uid="{00000000-0005-0000-0000-00008F5E0000}"/>
    <cellStyle name="Normal 2 5 3 2 2 3 5" xfId="9172" xr:uid="{00000000-0005-0000-0000-0000905E0000}"/>
    <cellStyle name="Normal 2 5 3 2 2 3 5 2" xfId="31815" xr:uid="{00000000-0005-0000-0000-0000915E0000}"/>
    <cellStyle name="Normal 2 5 3 2 2 3 6" xfId="24374" xr:uid="{00000000-0005-0000-0000-0000925E0000}"/>
    <cellStyle name="Normal 2 5 3 2 2 4" xfId="2647" xr:uid="{00000000-0005-0000-0000-0000935E0000}"/>
    <cellStyle name="Normal 2 5 3 2 2 4 2" xfId="6368" xr:uid="{00000000-0005-0000-0000-0000945E0000}"/>
    <cellStyle name="Normal 2 5 3 2 2 4 2 2" xfId="21252" xr:uid="{00000000-0005-0000-0000-0000955E0000}"/>
    <cellStyle name="Normal 2 5 3 2 2 4 2 2 2" xfId="43895" xr:uid="{00000000-0005-0000-0000-0000965E0000}"/>
    <cellStyle name="Normal 2 5 3 2 2 4 2 3" xfId="13812" xr:uid="{00000000-0005-0000-0000-0000975E0000}"/>
    <cellStyle name="Normal 2 5 3 2 2 4 2 3 2" xfId="36455" xr:uid="{00000000-0005-0000-0000-0000985E0000}"/>
    <cellStyle name="Normal 2 5 3 2 2 4 2 4" xfId="29014" xr:uid="{00000000-0005-0000-0000-0000995E0000}"/>
    <cellStyle name="Normal 2 5 3 2 2 4 3" xfId="17534" xr:uid="{00000000-0005-0000-0000-00009A5E0000}"/>
    <cellStyle name="Normal 2 5 3 2 2 4 3 2" xfId="40177" xr:uid="{00000000-0005-0000-0000-00009B5E0000}"/>
    <cellStyle name="Normal 2 5 3 2 2 4 4" xfId="10094" xr:uid="{00000000-0005-0000-0000-00009C5E0000}"/>
    <cellStyle name="Normal 2 5 3 2 2 4 4 2" xfId="32737" xr:uid="{00000000-0005-0000-0000-00009D5E0000}"/>
    <cellStyle name="Normal 2 5 3 2 2 4 5" xfId="25296" xr:uid="{00000000-0005-0000-0000-00009E5E0000}"/>
    <cellStyle name="Normal 2 5 3 2 2 5" xfId="4521" xr:uid="{00000000-0005-0000-0000-00009F5E0000}"/>
    <cellStyle name="Normal 2 5 3 2 2 5 2" xfId="19405" xr:uid="{00000000-0005-0000-0000-0000A05E0000}"/>
    <cellStyle name="Normal 2 5 3 2 2 5 2 2" xfId="42048" xr:uid="{00000000-0005-0000-0000-0000A15E0000}"/>
    <cellStyle name="Normal 2 5 3 2 2 5 3" xfId="11965" xr:uid="{00000000-0005-0000-0000-0000A25E0000}"/>
    <cellStyle name="Normal 2 5 3 2 2 5 3 2" xfId="34608" xr:uid="{00000000-0005-0000-0000-0000A35E0000}"/>
    <cellStyle name="Normal 2 5 3 2 2 5 4" xfId="27167" xr:uid="{00000000-0005-0000-0000-0000A45E0000}"/>
    <cellStyle name="Normal 2 5 3 2 2 6" xfId="15687" xr:uid="{00000000-0005-0000-0000-0000A55E0000}"/>
    <cellStyle name="Normal 2 5 3 2 2 6 2" xfId="38330" xr:uid="{00000000-0005-0000-0000-0000A65E0000}"/>
    <cellStyle name="Normal 2 5 3 2 2 7" xfId="8247" xr:uid="{00000000-0005-0000-0000-0000A75E0000}"/>
    <cellStyle name="Normal 2 5 3 2 2 7 2" xfId="30890" xr:uid="{00000000-0005-0000-0000-0000A85E0000}"/>
    <cellStyle name="Normal 2 5 3 2 2 8" xfId="23449" xr:uid="{00000000-0005-0000-0000-0000A95E0000}"/>
    <cellStyle name="Normal 2 5 3 2 3" xfId="1045" xr:uid="{00000000-0005-0000-0000-0000AA5E0000}"/>
    <cellStyle name="Normal 2 5 3 2 3 2" xfId="1973" xr:uid="{00000000-0005-0000-0000-0000AB5E0000}"/>
    <cellStyle name="Normal 2 5 3 2 3 2 2" xfId="3823" xr:uid="{00000000-0005-0000-0000-0000AC5E0000}"/>
    <cellStyle name="Normal 2 5 3 2 3 2 2 2" xfId="7544" xr:uid="{00000000-0005-0000-0000-0000AD5E0000}"/>
    <cellStyle name="Normal 2 5 3 2 3 2 2 2 2" xfId="22428" xr:uid="{00000000-0005-0000-0000-0000AE5E0000}"/>
    <cellStyle name="Normal 2 5 3 2 3 2 2 2 2 2" xfId="45071" xr:uid="{00000000-0005-0000-0000-0000AF5E0000}"/>
    <cellStyle name="Normal 2 5 3 2 3 2 2 2 3" xfId="14988" xr:uid="{00000000-0005-0000-0000-0000B05E0000}"/>
    <cellStyle name="Normal 2 5 3 2 3 2 2 2 3 2" xfId="37631" xr:uid="{00000000-0005-0000-0000-0000B15E0000}"/>
    <cellStyle name="Normal 2 5 3 2 3 2 2 2 4" xfId="30190" xr:uid="{00000000-0005-0000-0000-0000B25E0000}"/>
    <cellStyle name="Normal 2 5 3 2 3 2 2 3" xfId="18710" xr:uid="{00000000-0005-0000-0000-0000B35E0000}"/>
    <cellStyle name="Normal 2 5 3 2 3 2 2 3 2" xfId="41353" xr:uid="{00000000-0005-0000-0000-0000B45E0000}"/>
    <cellStyle name="Normal 2 5 3 2 3 2 2 4" xfId="11270" xr:uid="{00000000-0005-0000-0000-0000B55E0000}"/>
    <cellStyle name="Normal 2 5 3 2 3 2 2 4 2" xfId="33913" xr:uid="{00000000-0005-0000-0000-0000B65E0000}"/>
    <cellStyle name="Normal 2 5 3 2 3 2 2 5" xfId="26472" xr:uid="{00000000-0005-0000-0000-0000B75E0000}"/>
    <cellStyle name="Normal 2 5 3 2 3 2 3" xfId="5697" xr:uid="{00000000-0005-0000-0000-0000B85E0000}"/>
    <cellStyle name="Normal 2 5 3 2 3 2 3 2" xfId="20581" xr:uid="{00000000-0005-0000-0000-0000B95E0000}"/>
    <cellStyle name="Normal 2 5 3 2 3 2 3 2 2" xfId="43224" xr:uid="{00000000-0005-0000-0000-0000BA5E0000}"/>
    <cellStyle name="Normal 2 5 3 2 3 2 3 3" xfId="13141" xr:uid="{00000000-0005-0000-0000-0000BB5E0000}"/>
    <cellStyle name="Normal 2 5 3 2 3 2 3 3 2" xfId="35784" xr:uid="{00000000-0005-0000-0000-0000BC5E0000}"/>
    <cellStyle name="Normal 2 5 3 2 3 2 3 4" xfId="28343" xr:uid="{00000000-0005-0000-0000-0000BD5E0000}"/>
    <cellStyle name="Normal 2 5 3 2 3 2 4" xfId="16863" xr:uid="{00000000-0005-0000-0000-0000BE5E0000}"/>
    <cellStyle name="Normal 2 5 3 2 3 2 4 2" xfId="39506" xr:uid="{00000000-0005-0000-0000-0000BF5E0000}"/>
    <cellStyle name="Normal 2 5 3 2 3 2 5" xfId="9423" xr:uid="{00000000-0005-0000-0000-0000C05E0000}"/>
    <cellStyle name="Normal 2 5 3 2 3 2 5 2" xfId="32066" xr:uid="{00000000-0005-0000-0000-0000C15E0000}"/>
    <cellStyle name="Normal 2 5 3 2 3 2 6" xfId="24625" xr:uid="{00000000-0005-0000-0000-0000C25E0000}"/>
    <cellStyle name="Normal 2 5 3 2 3 3" xfId="2898" xr:uid="{00000000-0005-0000-0000-0000C35E0000}"/>
    <cellStyle name="Normal 2 5 3 2 3 3 2" xfId="6619" xr:uid="{00000000-0005-0000-0000-0000C45E0000}"/>
    <cellStyle name="Normal 2 5 3 2 3 3 2 2" xfId="21503" xr:uid="{00000000-0005-0000-0000-0000C55E0000}"/>
    <cellStyle name="Normal 2 5 3 2 3 3 2 2 2" xfId="44146" xr:uid="{00000000-0005-0000-0000-0000C65E0000}"/>
    <cellStyle name="Normal 2 5 3 2 3 3 2 3" xfId="14063" xr:uid="{00000000-0005-0000-0000-0000C75E0000}"/>
    <cellStyle name="Normal 2 5 3 2 3 3 2 3 2" xfId="36706" xr:uid="{00000000-0005-0000-0000-0000C85E0000}"/>
    <cellStyle name="Normal 2 5 3 2 3 3 2 4" xfId="29265" xr:uid="{00000000-0005-0000-0000-0000C95E0000}"/>
    <cellStyle name="Normal 2 5 3 2 3 3 3" xfId="17785" xr:uid="{00000000-0005-0000-0000-0000CA5E0000}"/>
    <cellStyle name="Normal 2 5 3 2 3 3 3 2" xfId="40428" xr:uid="{00000000-0005-0000-0000-0000CB5E0000}"/>
    <cellStyle name="Normal 2 5 3 2 3 3 4" xfId="10345" xr:uid="{00000000-0005-0000-0000-0000CC5E0000}"/>
    <cellStyle name="Normal 2 5 3 2 3 3 4 2" xfId="32988" xr:uid="{00000000-0005-0000-0000-0000CD5E0000}"/>
    <cellStyle name="Normal 2 5 3 2 3 3 5" xfId="25547" xr:uid="{00000000-0005-0000-0000-0000CE5E0000}"/>
    <cellStyle name="Normal 2 5 3 2 3 4" xfId="4772" xr:uid="{00000000-0005-0000-0000-0000CF5E0000}"/>
    <cellStyle name="Normal 2 5 3 2 3 4 2" xfId="19656" xr:uid="{00000000-0005-0000-0000-0000D05E0000}"/>
    <cellStyle name="Normal 2 5 3 2 3 4 2 2" xfId="42299" xr:uid="{00000000-0005-0000-0000-0000D15E0000}"/>
    <cellStyle name="Normal 2 5 3 2 3 4 3" xfId="12216" xr:uid="{00000000-0005-0000-0000-0000D25E0000}"/>
    <cellStyle name="Normal 2 5 3 2 3 4 3 2" xfId="34859" xr:uid="{00000000-0005-0000-0000-0000D35E0000}"/>
    <cellStyle name="Normal 2 5 3 2 3 4 4" xfId="27418" xr:uid="{00000000-0005-0000-0000-0000D45E0000}"/>
    <cellStyle name="Normal 2 5 3 2 3 5" xfId="15938" xr:uid="{00000000-0005-0000-0000-0000D55E0000}"/>
    <cellStyle name="Normal 2 5 3 2 3 5 2" xfId="38581" xr:uid="{00000000-0005-0000-0000-0000D65E0000}"/>
    <cellStyle name="Normal 2 5 3 2 3 6" xfId="8498" xr:uid="{00000000-0005-0000-0000-0000D75E0000}"/>
    <cellStyle name="Normal 2 5 3 2 3 6 2" xfId="31141" xr:uid="{00000000-0005-0000-0000-0000D85E0000}"/>
    <cellStyle name="Normal 2 5 3 2 3 7" xfId="23700" xr:uid="{00000000-0005-0000-0000-0000D95E0000}"/>
    <cellStyle name="Normal 2 5 3 2 4" xfId="1511" xr:uid="{00000000-0005-0000-0000-0000DA5E0000}"/>
    <cellStyle name="Normal 2 5 3 2 4 2" xfId="3361" xr:uid="{00000000-0005-0000-0000-0000DB5E0000}"/>
    <cellStyle name="Normal 2 5 3 2 4 2 2" xfId="7082" xr:uid="{00000000-0005-0000-0000-0000DC5E0000}"/>
    <cellStyle name="Normal 2 5 3 2 4 2 2 2" xfId="21966" xr:uid="{00000000-0005-0000-0000-0000DD5E0000}"/>
    <cellStyle name="Normal 2 5 3 2 4 2 2 2 2" xfId="44609" xr:uid="{00000000-0005-0000-0000-0000DE5E0000}"/>
    <cellStyle name="Normal 2 5 3 2 4 2 2 3" xfId="14526" xr:uid="{00000000-0005-0000-0000-0000DF5E0000}"/>
    <cellStyle name="Normal 2 5 3 2 4 2 2 3 2" xfId="37169" xr:uid="{00000000-0005-0000-0000-0000E05E0000}"/>
    <cellStyle name="Normal 2 5 3 2 4 2 2 4" xfId="29728" xr:uid="{00000000-0005-0000-0000-0000E15E0000}"/>
    <cellStyle name="Normal 2 5 3 2 4 2 3" xfId="18248" xr:uid="{00000000-0005-0000-0000-0000E25E0000}"/>
    <cellStyle name="Normal 2 5 3 2 4 2 3 2" xfId="40891" xr:uid="{00000000-0005-0000-0000-0000E35E0000}"/>
    <cellStyle name="Normal 2 5 3 2 4 2 4" xfId="10808" xr:uid="{00000000-0005-0000-0000-0000E45E0000}"/>
    <cellStyle name="Normal 2 5 3 2 4 2 4 2" xfId="33451" xr:uid="{00000000-0005-0000-0000-0000E55E0000}"/>
    <cellStyle name="Normal 2 5 3 2 4 2 5" xfId="26010" xr:uid="{00000000-0005-0000-0000-0000E65E0000}"/>
    <cellStyle name="Normal 2 5 3 2 4 3" xfId="5235" xr:uid="{00000000-0005-0000-0000-0000E75E0000}"/>
    <cellStyle name="Normal 2 5 3 2 4 3 2" xfId="20119" xr:uid="{00000000-0005-0000-0000-0000E85E0000}"/>
    <cellStyle name="Normal 2 5 3 2 4 3 2 2" xfId="42762" xr:uid="{00000000-0005-0000-0000-0000E95E0000}"/>
    <cellStyle name="Normal 2 5 3 2 4 3 3" xfId="12679" xr:uid="{00000000-0005-0000-0000-0000EA5E0000}"/>
    <cellStyle name="Normal 2 5 3 2 4 3 3 2" xfId="35322" xr:uid="{00000000-0005-0000-0000-0000EB5E0000}"/>
    <cellStyle name="Normal 2 5 3 2 4 3 4" xfId="27881" xr:uid="{00000000-0005-0000-0000-0000EC5E0000}"/>
    <cellStyle name="Normal 2 5 3 2 4 4" xfId="16401" xr:uid="{00000000-0005-0000-0000-0000ED5E0000}"/>
    <cellStyle name="Normal 2 5 3 2 4 4 2" xfId="39044" xr:uid="{00000000-0005-0000-0000-0000EE5E0000}"/>
    <cellStyle name="Normal 2 5 3 2 4 5" xfId="8961" xr:uid="{00000000-0005-0000-0000-0000EF5E0000}"/>
    <cellStyle name="Normal 2 5 3 2 4 5 2" xfId="31604" xr:uid="{00000000-0005-0000-0000-0000F05E0000}"/>
    <cellStyle name="Normal 2 5 3 2 4 6" xfId="24163" xr:uid="{00000000-0005-0000-0000-0000F15E0000}"/>
    <cellStyle name="Normal 2 5 3 2 5" xfId="2436" xr:uid="{00000000-0005-0000-0000-0000F25E0000}"/>
    <cellStyle name="Normal 2 5 3 2 5 2" xfId="6157" xr:uid="{00000000-0005-0000-0000-0000F35E0000}"/>
    <cellStyle name="Normal 2 5 3 2 5 2 2" xfId="21041" xr:uid="{00000000-0005-0000-0000-0000F45E0000}"/>
    <cellStyle name="Normal 2 5 3 2 5 2 2 2" xfId="43684" xr:uid="{00000000-0005-0000-0000-0000F55E0000}"/>
    <cellStyle name="Normal 2 5 3 2 5 2 3" xfId="13601" xr:uid="{00000000-0005-0000-0000-0000F65E0000}"/>
    <cellStyle name="Normal 2 5 3 2 5 2 3 2" xfId="36244" xr:uid="{00000000-0005-0000-0000-0000F75E0000}"/>
    <cellStyle name="Normal 2 5 3 2 5 2 4" xfId="28803" xr:uid="{00000000-0005-0000-0000-0000F85E0000}"/>
    <cellStyle name="Normal 2 5 3 2 5 3" xfId="17323" xr:uid="{00000000-0005-0000-0000-0000F95E0000}"/>
    <cellStyle name="Normal 2 5 3 2 5 3 2" xfId="39966" xr:uid="{00000000-0005-0000-0000-0000FA5E0000}"/>
    <cellStyle name="Normal 2 5 3 2 5 4" xfId="9883" xr:uid="{00000000-0005-0000-0000-0000FB5E0000}"/>
    <cellStyle name="Normal 2 5 3 2 5 4 2" xfId="32526" xr:uid="{00000000-0005-0000-0000-0000FC5E0000}"/>
    <cellStyle name="Normal 2 5 3 2 5 5" xfId="25085" xr:uid="{00000000-0005-0000-0000-0000FD5E0000}"/>
    <cellStyle name="Normal 2 5 3 2 6" xfId="4310" xr:uid="{00000000-0005-0000-0000-0000FE5E0000}"/>
    <cellStyle name="Normal 2 5 3 2 6 2" xfId="19194" xr:uid="{00000000-0005-0000-0000-0000FF5E0000}"/>
    <cellStyle name="Normal 2 5 3 2 6 2 2" xfId="41837" xr:uid="{00000000-0005-0000-0000-0000005F0000}"/>
    <cellStyle name="Normal 2 5 3 2 6 3" xfId="11754" xr:uid="{00000000-0005-0000-0000-0000015F0000}"/>
    <cellStyle name="Normal 2 5 3 2 6 3 2" xfId="34397" xr:uid="{00000000-0005-0000-0000-0000025F0000}"/>
    <cellStyle name="Normal 2 5 3 2 6 4" xfId="26956" xr:uid="{00000000-0005-0000-0000-0000035F0000}"/>
    <cellStyle name="Normal 2 5 3 2 7" xfId="15476" xr:uid="{00000000-0005-0000-0000-0000045F0000}"/>
    <cellStyle name="Normal 2 5 3 2 7 2" xfId="38119" xr:uid="{00000000-0005-0000-0000-0000055F0000}"/>
    <cellStyle name="Normal 2 5 3 2 8" xfId="8036" xr:uid="{00000000-0005-0000-0000-0000065F0000}"/>
    <cellStyle name="Normal 2 5 3 2 8 2" xfId="30679" xr:uid="{00000000-0005-0000-0000-0000075F0000}"/>
    <cellStyle name="Normal 2 5 3 2 9" xfId="23239" xr:uid="{00000000-0005-0000-0000-0000085F0000}"/>
    <cellStyle name="Normal 2 5 3 3" xfId="686" xr:uid="{00000000-0005-0000-0000-0000095F0000}"/>
    <cellStyle name="Normal 2 5 3 3 2" xfId="1151" xr:uid="{00000000-0005-0000-0000-00000A5F0000}"/>
    <cellStyle name="Normal 2 5 3 3 2 2" xfId="2079" xr:uid="{00000000-0005-0000-0000-00000B5F0000}"/>
    <cellStyle name="Normal 2 5 3 3 2 2 2" xfId="3929" xr:uid="{00000000-0005-0000-0000-00000C5F0000}"/>
    <cellStyle name="Normal 2 5 3 3 2 2 2 2" xfId="7650" xr:uid="{00000000-0005-0000-0000-00000D5F0000}"/>
    <cellStyle name="Normal 2 5 3 3 2 2 2 2 2" xfId="22534" xr:uid="{00000000-0005-0000-0000-00000E5F0000}"/>
    <cellStyle name="Normal 2 5 3 3 2 2 2 2 2 2" xfId="45177" xr:uid="{00000000-0005-0000-0000-00000F5F0000}"/>
    <cellStyle name="Normal 2 5 3 3 2 2 2 2 3" xfId="15094" xr:uid="{00000000-0005-0000-0000-0000105F0000}"/>
    <cellStyle name="Normal 2 5 3 3 2 2 2 2 3 2" xfId="37737" xr:uid="{00000000-0005-0000-0000-0000115F0000}"/>
    <cellStyle name="Normal 2 5 3 3 2 2 2 2 4" xfId="30296" xr:uid="{00000000-0005-0000-0000-0000125F0000}"/>
    <cellStyle name="Normal 2 5 3 3 2 2 2 3" xfId="18816" xr:uid="{00000000-0005-0000-0000-0000135F0000}"/>
    <cellStyle name="Normal 2 5 3 3 2 2 2 3 2" xfId="41459" xr:uid="{00000000-0005-0000-0000-0000145F0000}"/>
    <cellStyle name="Normal 2 5 3 3 2 2 2 4" xfId="11376" xr:uid="{00000000-0005-0000-0000-0000155F0000}"/>
    <cellStyle name="Normal 2 5 3 3 2 2 2 4 2" xfId="34019" xr:uid="{00000000-0005-0000-0000-0000165F0000}"/>
    <cellStyle name="Normal 2 5 3 3 2 2 2 5" xfId="26578" xr:uid="{00000000-0005-0000-0000-0000175F0000}"/>
    <cellStyle name="Normal 2 5 3 3 2 2 3" xfId="5803" xr:uid="{00000000-0005-0000-0000-0000185F0000}"/>
    <cellStyle name="Normal 2 5 3 3 2 2 3 2" xfId="20687" xr:uid="{00000000-0005-0000-0000-0000195F0000}"/>
    <cellStyle name="Normal 2 5 3 3 2 2 3 2 2" xfId="43330" xr:uid="{00000000-0005-0000-0000-00001A5F0000}"/>
    <cellStyle name="Normal 2 5 3 3 2 2 3 3" xfId="13247" xr:uid="{00000000-0005-0000-0000-00001B5F0000}"/>
    <cellStyle name="Normal 2 5 3 3 2 2 3 3 2" xfId="35890" xr:uid="{00000000-0005-0000-0000-00001C5F0000}"/>
    <cellStyle name="Normal 2 5 3 3 2 2 3 4" xfId="28449" xr:uid="{00000000-0005-0000-0000-00001D5F0000}"/>
    <cellStyle name="Normal 2 5 3 3 2 2 4" xfId="16969" xr:uid="{00000000-0005-0000-0000-00001E5F0000}"/>
    <cellStyle name="Normal 2 5 3 3 2 2 4 2" xfId="39612" xr:uid="{00000000-0005-0000-0000-00001F5F0000}"/>
    <cellStyle name="Normal 2 5 3 3 2 2 5" xfId="9529" xr:uid="{00000000-0005-0000-0000-0000205F0000}"/>
    <cellStyle name="Normal 2 5 3 3 2 2 5 2" xfId="32172" xr:uid="{00000000-0005-0000-0000-0000215F0000}"/>
    <cellStyle name="Normal 2 5 3 3 2 2 6" xfId="24731" xr:uid="{00000000-0005-0000-0000-0000225F0000}"/>
    <cellStyle name="Normal 2 5 3 3 2 3" xfId="3004" xr:uid="{00000000-0005-0000-0000-0000235F0000}"/>
    <cellStyle name="Normal 2 5 3 3 2 3 2" xfId="6725" xr:uid="{00000000-0005-0000-0000-0000245F0000}"/>
    <cellStyle name="Normal 2 5 3 3 2 3 2 2" xfId="21609" xr:uid="{00000000-0005-0000-0000-0000255F0000}"/>
    <cellStyle name="Normal 2 5 3 3 2 3 2 2 2" xfId="44252" xr:uid="{00000000-0005-0000-0000-0000265F0000}"/>
    <cellStyle name="Normal 2 5 3 3 2 3 2 3" xfId="14169" xr:uid="{00000000-0005-0000-0000-0000275F0000}"/>
    <cellStyle name="Normal 2 5 3 3 2 3 2 3 2" xfId="36812" xr:uid="{00000000-0005-0000-0000-0000285F0000}"/>
    <cellStyle name="Normal 2 5 3 3 2 3 2 4" xfId="29371" xr:uid="{00000000-0005-0000-0000-0000295F0000}"/>
    <cellStyle name="Normal 2 5 3 3 2 3 3" xfId="17891" xr:uid="{00000000-0005-0000-0000-00002A5F0000}"/>
    <cellStyle name="Normal 2 5 3 3 2 3 3 2" xfId="40534" xr:uid="{00000000-0005-0000-0000-00002B5F0000}"/>
    <cellStyle name="Normal 2 5 3 3 2 3 4" xfId="10451" xr:uid="{00000000-0005-0000-0000-00002C5F0000}"/>
    <cellStyle name="Normal 2 5 3 3 2 3 4 2" xfId="33094" xr:uid="{00000000-0005-0000-0000-00002D5F0000}"/>
    <cellStyle name="Normal 2 5 3 3 2 3 5" xfId="25653" xr:uid="{00000000-0005-0000-0000-00002E5F0000}"/>
    <cellStyle name="Normal 2 5 3 3 2 4" xfId="4878" xr:uid="{00000000-0005-0000-0000-00002F5F0000}"/>
    <cellStyle name="Normal 2 5 3 3 2 4 2" xfId="19762" xr:uid="{00000000-0005-0000-0000-0000305F0000}"/>
    <cellStyle name="Normal 2 5 3 3 2 4 2 2" xfId="42405" xr:uid="{00000000-0005-0000-0000-0000315F0000}"/>
    <cellStyle name="Normal 2 5 3 3 2 4 3" xfId="12322" xr:uid="{00000000-0005-0000-0000-0000325F0000}"/>
    <cellStyle name="Normal 2 5 3 3 2 4 3 2" xfId="34965" xr:uid="{00000000-0005-0000-0000-0000335F0000}"/>
    <cellStyle name="Normal 2 5 3 3 2 4 4" xfId="27524" xr:uid="{00000000-0005-0000-0000-0000345F0000}"/>
    <cellStyle name="Normal 2 5 3 3 2 5" xfId="16044" xr:uid="{00000000-0005-0000-0000-0000355F0000}"/>
    <cellStyle name="Normal 2 5 3 3 2 5 2" xfId="38687" xr:uid="{00000000-0005-0000-0000-0000365F0000}"/>
    <cellStyle name="Normal 2 5 3 3 2 6" xfId="8604" xr:uid="{00000000-0005-0000-0000-0000375F0000}"/>
    <cellStyle name="Normal 2 5 3 3 2 6 2" xfId="31247" xr:uid="{00000000-0005-0000-0000-0000385F0000}"/>
    <cellStyle name="Normal 2 5 3 3 2 7" xfId="23806" xr:uid="{00000000-0005-0000-0000-0000395F0000}"/>
    <cellStyle name="Normal 2 5 3 3 3" xfId="1617" xr:uid="{00000000-0005-0000-0000-00003A5F0000}"/>
    <cellStyle name="Normal 2 5 3 3 3 2" xfId="3467" xr:uid="{00000000-0005-0000-0000-00003B5F0000}"/>
    <cellStyle name="Normal 2 5 3 3 3 2 2" xfId="7188" xr:uid="{00000000-0005-0000-0000-00003C5F0000}"/>
    <cellStyle name="Normal 2 5 3 3 3 2 2 2" xfId="22072" xr:uid="{00000000-0005-0000-0000-00003D5F0000}"/>
    <cellStyle name="Normal 2 5 3 3 3 2 2 2 2" xfId="44715" xr:uid="{00000000-0005-0000-0000-00003E5F0000}"/>
    <cellStyle name="Normal 2 5 3 3 3 2 2 3" xfId="14632" xr:uid="{00000000-0005-0000-0000-00003F5F0000}"/>
    <cellStyle name="Normal 2 5 3 3 3 2 2 3 2" xfId="37275" xr:uid="{00000000-0005-0000-0000-0000405F0000}"/>
    <cellStyle name="Normal 2 5 3 3 3 2 2 4" xfId="29834" xr:uid="{00000000-0005-0000-0000-0000415F0000}"/>
    <cellStyle name="Normal 2 5 3 3 3 2 3" xfId="18354" xr:uid="{00000000-0005-0000-0000-0000425F0000}"/>
    <cellStyle name="Normal 2 5 3 3 3 2 3 2" xfId="40997" xr:uid="{00000000-0005-0000-0000-0000435F0000}"/>
    <cellStyle name="Normal 2 5 3 3 3 2 4" xfId="10914" xr:uid="{00000000-0005-0000-0000-0000445F0000}"/>
    <cellStyle name="Normal 2 5 3 3 3 2 4 2" xfId="33557" xr:uid="{00000000-0005-0000-0000-0000455F0000}"/>
    <cellStyle name="Normal 2 5 3 3 3 2 5" xfId="26116" xr:uid="{00000000-0005-0000-0000-0000465F0000}"/>
    <cellStyle name="Normal 2 5 3 3 3 3" xfId="5341" xr:uid="{00000000-0005-0000-0000-0000475F0000}"/>
    <cellStyle name="Normal 2 5 3 3 3 3 2" xfId="20225" xr:uid="{00000000-0005-0000-0000-0000485F0000}"/>
    <cellStyle name="Normal 2 5 3 3 3 3 2 2" xfId="42868" xr:uid="{00000000-0005-0000-0000-0000495F0000}"/>
    <cellStyle name="Normal 2 5 3 3 3 3 3" xfId="12785" xr:uid="{00000000-0005-0000-0000-00004A5F0000}"/>
    <cellStyle name="Normal 2 5 3 3 3 3 3 2" xfId="35428" xr:uid="{00000000-0005-0000-0000-00004B5F0000}"/>
    <cellStyle name="Normal 2 5 3 3 3 3 4" xfId="27987" xr:uid="{00000000-0005-0000-0000-00004C5F0000}"/>
    <cellStyle name="Normal 2 5 3 3 3 4" xfId="16507" xr:uid="{00000000-0005-0000-0000-00004D5F0000}"/>
    <cellStyle name="Normal 2 5 3 3 3 4 2" xfId="39150" xr:uid="{00000000-0005-0000-0000-00004E5F0000}"/>
    <cellStyle name="Normal 2 5 3 3 3 5" xfId="9067" xr:uid="{00000000-0005-0000-0000-00004F5F0000}"/>
    <cellStyle name="Normal 2 5 3 3 3 5 2" xfId="31710" xr:uid="{00000000-0005-0000-0000-0000505F0000}"/>
    <cellStyle name="Normal 2 5 3 3 3 6" xfId="24269" xr:uid="{00000000-0005-0000-0000-0000515F0000}"/>
    <cellStyle name="Normal 2 5 3 3 4" xfId="2542" xr:uid="{00000000-0005-0000-0000-0000525F0000}"/>
    <cellStyle name="Normal 2 5 3 3 4 2" xfId="6263" xr:uid="{00000000-0005-0000-0000-0000535F0000}"/>
    <cellStyle name="Normal 2 5 3 3 4 2 2" xfId="21147" xr:uid="{00000000-0005-0000-0000-0000545F0000}"/>
    <cellStyle name="Normal 2 5 3 3 4 2 2 2" xfId="43790" xr:uid="{00000000-0005-0000-0000-0000555F0000}"/>
    <cellStyle name="Normal 2 5 3 3 4 2 3" xfId="13707" xr:uid="{00000000-0005-0000-0000-0000565F0000}"/>
    <cellStyle name="Normal 2 5 3 3 4 2 3 2" xfId="36350" xr:uid="{00000000-0005-0000-0000-0000575F0000}"/>
    <cellStyle name="Normal 2 5 3 3 4 2 4" xfId="28909" xr:uid="{00000000-0005-0000-0000-0000585F0000}"/>
    <cellStyle name="Normal 2 5 3 3 4 3" xfId="17429" xr:uid="{00000000-0005-0000-0000-0000595F0000}"/>
    <cellStyle name="Normal 2 5 3 3 4 3 2" xfId="40072" xr:uid="{00000000-0005-0000-0000-00005A5F0000}"/>
    <cellStyle name="Normal 2 5 3 3 4 4" xfId="9989" xr:uid="{00000000-0005-0000-0000-00005B5F0000}"/>
    <cellStyle name="Normal 2 5 3 3 4 4 2" xfId="32632" xr:uid="{00000000-0005-0000-0000-00005C5F0000}"/>
    <cellStyle name="Normal 2 5 3 3 4 5" xfId="25191" xr:uid="{00000000-0005-0000-0000-00005D5F0000}"/>
    <cellStyle name="Normal 2 5 3 3 5" xfId="4416" xr:uid="{00000000-0005-0000-0000-00005E5F0000}"/>
    <cellStyle name="Normal 2 5 3 3 5 2" xfId="19300" xr:uid="{00000000-0005-0000-0000-00005F5F0000}"/>
    <cellStyle name="Normal 2 5 3 3 5 2 2" xfId="41943" xr:uid="{00000000-0005-0000-0000-0000605F0000}"/>
    <cellStyle name="Normal 2 5 3 3 5 3" xfId="11860" xr:uid="{00000000-0005-0000-0000-0000615F0000}"/>
    <cellStyle name="Normal 2 5 3 3 5 3 2" xfId="34503" xr:uid="{00000000-0005-0000-0000-0000625F0000}"/>
    <cellStyle name="Normal 2 5 3 3 5 4" xfId="27062" xr:uid="{00000000-0005-0000-0000-0000635F0000}"/>
    <cellStyle name="Normal 2 5 3 3 6" xfId="15582" xr:uid="{00000000-0005-0000-0000-0000645F0000}"/>
    <cellStyle name="Normal 2 5 3 3 6 2" xfId="38225" xr:uid="{00000000-0005-0000-0000-0000655F0000}"/>
    <cellStyle name="Normal 2 5 3 3 7" xfId="8142" xr:uid="{00000000-0005-0000-0000-0000665F0000}"/>
    <cellStyle name="Normal 2 5 3 3 7 2" xfId="30785" xr:uid="{00000000-0005-0000-0000-0000675F0000}"/>
    <cellStyle name="Normal 2 5 3 3 8" xfId="23344" xr:uid="{00000000-0005-0000-0000-0000685F0000}"/>
    <cellStyle name="Normal 2 5 3 4" xfId="940" xr:uid="{00000000-0005-0000-0000-0000695F0000}"/>
    <cellStyle name="Normal 2 5 3 4 2" xfId="1868" xr:uid="{00000000-0005-0000-0000-00006A5F0000}"/>
    <cellStyle name="Normal 2 5 3 4 2 2" xfId="3718" xr:uid="{00000000-0005-0000-0000-00006B5F0000}"/>
    <cellStyle name="Normal 2 5 3 4 2 2 2" xfId="7439" xr:uid="{00000000-0005-0000-0000-00006C5F0000}"/>
    <cellStyle name="Normal 2 5 3 4 2 2 2 2" xfId="22323" xr:uid="{00000000-0005-0000-0000-00006D5F0000}"/>
    <cellStyle name="Normal 2 5 3 4 2 2 2 2 2" xfId="44966" xr:uid="{00000000-0005-0000-0000-00006E5F0000}"/>
    <cellStyle name="Normal 2 5 3 4 2 2 2 3" xfId="14883" xr:uid="{00000000-0005-0000-0000-00006F5F0000}"/>
    <cellStyle name="Normal 2 5 3 4 2 2 2 3 2" xfId="37526" xr:uid="{00000000-0005-0000-0000-0000705F0000}"/>
    <cellStyle name="Normal 2 5 3 4 2 2 2 4" xfId="30085" xr:uid="{00000000-0005-0000-0000-0000715F0000}"/>
    <cellStyle name="Normal 2 5 3 4 2 2 3" xfId="18605" xr:uid="{00000000-0005-0000-0000-0000725F0000}"/>
    <cellStyle name="Normal 2 5 3 4 2 2 3 2" xfId="41248" xr:uid="{00000000-0005-0000-0000-0000735F0000}"/>
    <cellStyle name="Normal 2 5 3 4 2 2 4" xfId="11165" xr:uid="{00000000-0005-0000-0000-0000745F0000}"/>
    <cellStyle name="Normal 2 5 3 4 2 2 4 2" xfId="33808" xr:uid="{00000000-0005-0000-0000-0000755F0000}"/>
    <cellStyle name="Normal 2 5 3 4 2 2 5" xfId="26367" xr:uid="{00000000-0005-0000-0000-0000765F0000}"/>
    <cellStyle name="Normal 2 5 3 4 2 3" xfId="5592" xr:uid="{00000000-0005-0000-0000-0000775F0000}"/>
    <cellStyle name="Normal 2 5 3 4 2 3 2" xfId="20476" xr:uid="{00000000-0005-0000-0000-0000785F0000}"/>
    <cellStyle name="Normal 2 5 3 4 2 3 2 2" xfId="43119" xr:uid="{00000000-0005-0000-0000-0000795F0000}"/>
    <cellStyle name="Normal 2 5 3 4 2 3 3" xfId="13036" xr:uid="{00000000-0005-0000-0000-00007A5F0000}"/>
    <cellStyle name="Normal 2 5 3 4 2 3 3 2" xfId="35679" xr:uid="{00000000-0005-0000-0000-00007B5F0000}"/>
    <cellStyle name="Normal 2 5 3 4 2 3 4" xfId="28238" xr:uid="{00000000-0005-0000-0000-00007C5F0000}"/>
    <cellStyle name="Normal 2 5 3 4 2 4" xfId="16758" xr:uid="{00000000-0005-0000-0000-00007D5F0000}"/>
    <cellStyle name="Normal 2 5 3 4 2 4 2" xfId="39401" xr:uid="{00000000-0005-0000-0000-00007E5F0000}"/>
    <cellStyle name="Normal 2 5 3 4 2 5" xfId="9318" xr:uid="{00000000-0005-0000-0000-00007F5F0000}"/>
    <cellStyle name="Normal 2 5 3 4 2 5 2" xfId="31961" xr:uid="{00000000-0005-0000-0000-0000805F0000}"/>
    <cellStyle name="Normal 2 5 3 4 2 6" xfId="24520" xr:uid="{00000000-0005-0000-0000-0000815F0000}"/>
    <cellStyle name="Normal 2 5 3 4 3" xfId="2793" xr:uid="{00000000-0005-0000-0000-0000825F0000}"/>
    <cellStyle name="Normal 2 5 3 4 3 2" xfId="6514" xr:uid="{00000000-0005-0000-0000-0000835F0000}"/>
    <cellStyle name="Normal 2 5 3 4 3 2 2" xfId="21398" xr:uid="{00000000-0005-0000-0000-0000845F0000}"/>
    <cellStyle name="Normal 2 5 3 4 3 2 2 2" xfId="44041" xr:uid="{00000000-0005-0000-0000-0000855F0000}"/>
    <cellStyle name="Normal 2 5 3 4 3 2 3" xfId="13958" xr:uid="{00000000-0005-0000-0000-0000865F0000}"/>
    <cellStyle name="Normal 2 5 3 4 3 2 3 2" xfId="36601" xr:uid="{00000000-0005-0000-0000-0000875F0000}"/>
    <cellStyle name="Normal 2 5 3 4 3 2 4" xfId="29160" xr:uid="{00000000-0005-0000-0000-0000885F0000}"/>
    <cellStyle name="Normal 2 5 3 4 3 3" xfId="17680" xr:uid="{00000000-0005-0000-0000-0000895F0000}"/>
    <cellStyle name="Normal 2 5 3 4 3 3 2" xfId="40323" xr:uid="{00000000-0005-0000-0000-00008A5F0000}"/>
    <cellStyle name="Normal 2 5 3 4 3 4" xfId="10240" xr:uid="{00000000-0005-0000-0000-00008B5F0000}"/>
    <cellStyle name="Normal 2 5 3 4 3 4 2" xfId="32883" xr:uid="{00000000-0005-0000-0000-00008C5F0000}"/>
    <cellStyle name="Normal 2 5 3 4 3 5" xfId="25442" xr:uid="{00000000-0005-0000-0000-00008D5F0000}"/>
    <cellStyle name="Normal 2 5 3 4 4" xfId="4667" xr:uid="{00000000-0005-0000-0000-00008E5F0000}"/>
    <cellStyle name="Normal 2 5 3 4 4 2" xfId="19551" xr:uid="{00000000-0005-0000-0000-00008F5F0000}"/>
    <cellStyle name="Normal 2 5 3 4 4 2 2" xfId="42194" xr:uid="{00000000-0005-0000-0000-0000905F0000}"/>
    <cellStyle name="Normal 2 5 3 4 4 3" xfId="12111" xr:uid="{00000000-0005-0000-0000-0000915F0000}"/>
    <cellStyle name="Normal 2 5 3 4 4 3 2" xfId="34754" xr:uid="{00000000-0005-0000-0000-0000925F0000}"/>
    <cellStyle name="Normal 2 5 3 4 4 4" xfId="27313" xr:uid="{00000000-0005-0000-0000-0000935F0000}"/>
    <cellStyle name="Normal 2 5 3 4 5" xfId="15833" xr:uid="{00000000-0005-0000-0000-0000945F0000}"/>
    <cellStyle name="Normal 2 5 3 4 5 2" xfId="38476" xr:uid="{00000000-0005-0000-0000-0000955F0000}"/>
    <cellStyle name="Normal 2 5 3 4 6" xfId="8393" xr:uid="{00000000-0005-0000-0000-0000965F0000}"/>
    <cellStyle name="Normal 2 5 3 4 6 2" xfId="31036" xr:uid="{00000000-0005-0000-0000-0000975F0000}"/>
    <cellStyle name="Normal 2 5 3 4 7" xfId="23595" xr:uid="{00000000-0005-0000-0000-0000985F0000}"/>
    <cellStyle name="Normal 2 5 3 5" xfId="1406" xr:uid="{00000000-0005-0000-0000-0000995F0000}"/>
    <cellStyle name="Normal 2 5 3 5 2" xfId="3256" xr:uid="{00000000-0005-0000-0000-00009A5F0000}"/>
    <cellStyle name="Normal 2 5 3 5 2 2" xfId="6977" xr:uid="{00000000-0005-0000-0000-00009B5F0000}"/>
    <cellStyle name="Normal 2 5 3 5 2 2 2" xfId="21861" xr:uid="{00000000-0005-0000-0000-00009C5F0000}"/>
    <cellStyle name="Normal 2 5 3 5 2 2 2 2" xfId="44504" xr:uid="{00000000-0005-0000-0000-00009D5F0000}"/>
    <cellStyle name="Normal 2 5 3 5 2 2 3" xfId="14421" xr:uid="{00000000-0005-0000-0000-00009E5F0000}"/>
    <cellStyle name="Normal 2 5 3 5 2 2 3 2" xfId="37064" xr:uid="{00000000-0005-0000-0000-00009F5F0000}"/>
    <cellStyle name="Normal 2 5 3 5 2 2 4" xfId="29623" xr:uid="{00000000-0005-0000-0000-0000A05F0000}"/>
    <cellStyle name="Normal 2 5 3 5 2 3" xfId="18143" xr:uid="{00000000-0005-0000-0000-0000A15F0000}"/>
    <cellStyle name="Normal 2 5 3 5 2 3 2" xfId="40786" xr:uid="{00000000-0005-0000-0000-0000A25F0000}"/>
    <cellStyle name="Normal 2 5 3 5 2 4" xfId="10703" xr:uid="{00000000-0005-0000-0000-0000A35F0000}"/>
    <cellStyle name="Normal 2 5 3 5 2 4 2" xfId="33346" xr:uid="{00000000-0005-0000-0000-0000A45F0000}"/>
    <cellStyle name="Normal 2 5 3 5 2 5" xfId="25905" xr:uid="{00000000-0005-0000-0000-0000A55F0000}"/>
    <cellStyle name="Normal 2 5 3 5 3" xfId="5130" xr:uid="{00000000-0005-0000-0000-0000A65F0000}"/>
    <cellStyle name="Normal 2 5 3 5 3 2" xfId="20014" xr:uid="{00000000-0005-0000-0000-0000A75F0000}"/>
    <cellStyle name="Normal 2 5 3 5 3 2 2" xfId="42657" xr:uid="{00000000-0005-0000-0000-0000A85F0000}"/>
    <cellStyle name="Normal 2 5 3 5 3 3" xfId="12574" xr:uid="{00000000-0005-0000-0000-0000A95F0000}"/>
    <cellStyle name="Normal 2 5 3 5 3 3 2" xfId="35217" xr:uid="{00000000-0005-0000-0000-0000AA5F0000}"/>
    <cellStyle name="Normal 2 5 3 5 3 4" xfId="27776" xr:uid="{00000000-0005-0000-0000-0000AB5F0000}"/>
    <cellStyle name="Normal 2 5 3 5 4" xfId="16296" xr:uid="{00000000-0005-0000-0000-0000AC5F0000}"/>
    <cellStyle name="Normal 2 5 3 5 4 2" xfId="38939" xr:uid="{00000000-0005-0000-0000-0000AD5F0000}"/>
    <cellStyle name="Normal 2 5 3 5 5" xfId="8856" xr:uid="{00000000-0005-0000-0000-0000AE5F0000}"/>
    <cellStyle name="Normal 2 5 3 5 5 2" xfId="31499" xr:uid="{00000000-0005-0000-0000-0000AF5F0000}"/>
    <cellStyle name="Normal 2 5 3 5 6" xfId="24058" xr:uid="{00000000-0005-0000-0000-0000B05F0000}"/>
    <cellStyle name="Normal 2 5 3 6" xfId="2331" xr:uid="{00000000-0005-0000-0000-0000B15F0000}"/>
    <cellStyle name="Normal 2 5 3 6 2" xfId="6052" xr:uid="{00000000-0005-0000-0000-0000B25F0000}"/>
    <cellStyle name="Normal 2 5 3 6 2 2" xfId="20936" xr:uid="{00000000-0005-0000-0000-0000B35F0000}"/>
    <cellStyle name="Normal 2 5 3 6 2 2 2" xfId="43579" xr:uid="{00000000-0005-0000-0000-0000B45F0000}"/>
    <cellStyle name="Normal 2 5 3 6 2 3" xfId="13496" xr:uid="{00000000-0005-0000-0000-0000B55F0000}"/>
    <cellStyle name="Normal 2 5 3 6 2 3 2" xfId="36139" xr:uid="{00000000-0005-0000-0000-0000B65F0000}"/>
    <cellStyle name="Normal 2 5 3 6 2 4" xfId="28698" xr:uid="{00000000-0005-0000-0000-0000B75F0000}"/>
    <cellStyle name="Normal 2 5 3 6 3" xfId="17218" xr:uid="{00000000-0005-0000-0000-0000B85F0000}"/>
    <cellStyle name="Normal 2 5 3 6 3 2" xfId="39861" xr:uid="{00000000-0005-0000-0000-0000B95F0000}"/>
    <cellStyle name="Normal 2 5 3 6 4" xfId="9778" xr:uid="{00000000-0005-0000-0000-0000BA5F0000}"/>
    <cellStyle name="Normal 2 5 3 6 4 2" xfId="32421" xr:uid="{00000000-0005-0000-0000-0000BB5F0000}"/>
    <cellStyle name="Normal 2 5 3 6 5" xfId="24980" xr:uid="{00000000-0005-0000-0000-0000BC5F0000}"/>
    <cellStyle name="Normal 2 5 3 7" xfId="4205" xr:uid="{00000000-0005-0000-0000-0000BD5F0000}"/>
    <cellStyle name="Normal 2 5 3 7 2" xfId="19089" xr:uid="{00000000-0005-0000-0000-0000BE5F0000}"/>
    <cellStyle name="Normal 2 5 3 7 2 2" xfId="41732" xr:uid="{00000000-0005-0000-0000-0000BF5F0000}"/>
    <cellStyle name="Normal 2 5 3 7 3" xfId="11649" xr:uid="{00000000-0005-0000-0000-0000C05F0000}"/>
    <cellStyle name="Normal 2 5 3 7 3 2" xfId="34292" xr:uid="{00000000-0005-0000-0000-0000C15F0000}"/>
    <cellStyle name="Normal 2 5 3 7 4" xfId="26851" xr:uid="{00000000-0005-0000-0000-0000C25F0000}"/>
    <cellStyle name="Normal 2 5 3 8" xfId="15371" xr:uid="{00000000-0005-0000-0000-0000C35F0000}"/>
    <cellStyle name="Normal 2 5 3 8 2" xfId="38014" xr:uid="{00000000-0005-0000-0000-0000C45F0000}"/>
    <cellStyle name="Normal 2 5 3 9" xfId="7931" xr:uid="{00000000-0005-0000-0000-0000C55F0000}"/>
    <cellStyle name="Normal 2 5 3 9 2" xfId="30574" xr:uid="{00000000-0005-0000-0000-0000C65F0000}"/>
    <cellStyle name="Normal 2 5 4" xfId="527" xr:uid="{00000000-0005-0000-0000-0000C75F0000}"/>
    <cellStyle name="Normal 2 5 4 2" xfId="739" xr:uid="{00000000-0005-0000-0000-0000C85F0000}"/>
    <cellStyle name="Normal 2 5 4 2 2" xfId="1204" xr:uid="{00000000-0005-0000-0000-0000C95F0000}"/>
    <cellStyle name="Normal 2 5 4 2 2 2" xfId="2132" xr:uid="{00000000-0005-0000-0000-0000CA5F0000}"/>
    <cellStyle name="Normal 2 5 4 2 2 2 2" xfId="3982" xr:uid="{00000000-0005-0000-0000-0000CB5F0000}"/>
    <cellStyle name="Normal 2 5 4 2 2 2 2 2" xfId="7703" xr:uid="{00000000-0005-0000-0000-0000CC5F0000}"/>
    <cellStyle name="Normal 2 5 4 2 2 2 2 2 2" xfId="22587" xr:uid="{00000000-0005-0000-0000-0000CD5F0000}"/>
    <cellStyle name="Normal 2 5 4 2 2 2 2 2 2 2" xfId="45230" xr:uid="{00000000-0005-0000-0000-0000CE5F0000}"/>
    <cellStyle name="Normal 2 5 4 2 2 2 2 2 3" xfId="15147" xr:uid="{00000000-0005-0000-0000-0000CF5F0000}"/>
    <cellStyle name="Normal 2 5 4 2 2 2 2 2 3 2" xfId="37790" xr:uid="{00000000-0005-0000-0000-0000D05F0000}"/>
    <cellStyle name="Normal 2 5 4 2 2 2 2 2 4" xfId="30349" xr:uid="{00000000-0005-0000-0000-0000D15F0000}"/>
    <cellStyle name="Normal 2 5 4 2 2 2 2 3" xfId="18869" xr:uid="{00000000-0005-0000-0000-0000D25F0000}"/>
    <cellStyle name="Normal 2 5 4 2 2 2 2 3 2" xfId="41512" xr:uid="{00000000-0005-0000-0000-0000D35F0000}"/>
    <cellStyle name="Normal 2 5 4 2 2 2 2 4" xfId="11429" xr:uid="{00000000-0005-0000-0000-0000D45F0000}"/>
    <cellStyle name="Normal 2 5 4 2 2 2 2 4 2" xfId="34072" xr:uid="{00000000-0005-0000-0000-0000D55F0000}"/>
    <cellStyle name="Normal 2 5 4 2 2 2 2 5" xfId="26631" xr:uid="{00000000-0005-0000-0000-0000D65F0000}"/>
    <cellStyle name="Normal 2 5 4 2 2 2 3" xfId="5856" xr:uid="{00000000-0005-0000-0000-0000D75F0000}"/>
    <cellStyle name="Normal 2 5 4 2 2 2 3 2" xfId="20740" xr:uid="{00000000-0005-0000-0000-0000D85F0000}"/>
    <cellStyle name="Normal 2 5 4 2 2 2 3 2 2" xfId="43383" xr:uid="{00000000-0005-0000-0000-0000D95F0000}"/>
    <cellStyle name="Normal 2 5 4 2 2 2 3 3" xfId="13300" xr:uid="{00000000-0005-0000-0000-0000DA5F0000}"/>
    <cellStyle name="Normal 2 5 4 2 2 2 3 3 2" xfId="35943" xr:uid="{00000000-0005-0000-0000-0000DB5F0000}"/>
    <cellStyle name="Normal 2 5 4 2 2 2 3 4" xfId="28502" xr:uid="{00000000-0005-0000-0000-0000DC5F0000}"/>
    <cellStyle name="Normal 2 5 4 2 2 2 4" xfId="17022" xr:uid="{00000000-0005-0000-0000-0000DD5F0000}"/>
    <cellStyle name="Normal 2 5 4 2 2 2 4 2" xfId="39665" xr:uid="{00000000-0005-0000-0000-0000DE5F0000}"/>
    <cellStyle name="Normal 2 5 4 2 2 2 5" xfId="9582" xr:uid="{00000000-0005-0000-0000-0000DF5F0000}"/>
    <cellStyle name="Normal 2 5 4 2 2 2 5 2" xfId="32225" xr:uid="{00000000-0005-0000-0000-0000E05F0000}"/>
    <cellStyle name="Normal 2 5 4 2 2 2 6" xfId="24784" xr:uid="{00000000-0005-0000-0000-0000E15F0000}"/>
    <cellStyle name="Normal 2 5 4 2 2 3" xfId="3057" xr:uid="{00000000-0005-0000-0000-0000E25F0000}"/>
    <cellStyle name="Normal 2 5 4 2 2 3 2" xfId="6778" xr:uid="{00000000-0005-0000-0000-0000E35F0000}"/>
    <cellStyle name="Normal 2 5 4 2 2 3 2 2" xfId="21662" xr:uid="{00000000-0005-0000-0000-0000E45F0000}"/>
    <cellStyle name="Normal 2 5 4 2 2 3 2 2 2" xfId="44305" xr:uid="{00000000-0005-0000-0000-0000E55F0000}"/>
    <cellStyle name="Normal 2 5 4 2 2 3 2 3" xfId="14222" xr:uid="{00000000-0005-0000-0000-0000E65F0000}"/>
    <cellStyle name="Normal 2 5 4 2 2 3 2 3 2" xfId="36865" xr:uid="{00000000-0005-0000-0000-0000E75F0000}"/>
    <cellStyle name="Normal 2 5 4 2 2 3 2 4" xfId="29424" xr:uid="{00000000-0005-0000-0000-0000E85F0000}"/>
    <cellStyle name="Normal 2 5 4 2 2 3 3" xfId="17944" xr:uid="{00000000-0005-0000-0000-0000E95F0000}"/>
    <cellStyle name="Normal 2 5 4 2 2 3 3 2" xfId="40587" xr:uid="{00000000-0005-0000-0000-0000EA5F0000}"/>
    <cellStyle name="Normal 2 5 4 2 2 3 4" xfId="10504" xr:uid="{00000000-0005-0000-0000-0000EB5F0000}"/>
    <cellStyle name="Normal 2 5 4 2 2 3 4 2" xfId="33147" xr:uid="{00000000-0005-0000-0000-0000EC5F0000}"/>
    <cellStyle name="Normal 2 5 4 2 2 3 5" xfId="25706" xr:uid="{00000000-0005-0000-0000-0000ED5F0000}"/>
    <cellStyle name="Normal 2 5 4 2 2 4" xfId="4931" xr:uid="{00000000-0005-0000-0000-0000EE5F0000}"/>
    <cellStyle name="Normal 2 5 4 2 2 4 2" xfId="19815" xr:uid="{00000000-0005-0000-0000-0000EF5F0000}"/>
    <cellStyle name="Normal 2 5 4 2 2 4 2 2" xfId="42458" xr:uid="{00000000-0005-0000-0000-0000F05F0000}"/>
    <cellStyle name="Normal 2 5 4 2 2 4 3" xfId="12375" xr:uid="{00000000-0005-0000-0000-0000F15F0000}"/>
    <cellStyle name="Normal 2 5 4 2 2 4 3 2" xfId="35018" xr:uid="{00000000-0005-0000-0000-0000F25F0000}"/>
    <cellStyle name="Normal 2 5 4 2 2 4 4" xfId="27577" xr:uid="{00000000-0005-0000-0000-0000F35F0000}"/>
    <cellStyle name="Normal 2 5 4 2 2 5" xfId="16097" xr:uid="{00000000-0005-0000-0000-0000F45F0000}"/>
    <cellStyle name="Normal 2 5 4 2 2 5 2" xfId="38740" xr:uid="{00000000-0005-0000-0000-0000F55F0000}"/>
    <cellStyle name="Normal 2 5 4 2 2 6" xfId="8657" xr:uid="{00000000-0005-0000-0000-0000F65F0000}"/>
    <cellStyle name="Normal 2 5 4 2 2 6 2" xfId="31300" xr:uid="{00000000-0005-0000-0000-0000F75F0000}"/>
    <cellStyle name="Normal 2 5 4 2 2 7" xfId="23859" xr:uid="{00000000-0005-0000-0000-0000F85F0000}"/>
    <cellStyle name="Normal 2 5 4 2 3" xfId="1670" xr:uid="{00000000-0005-0000-0000-0000F95F0000}"/>
    <cellStyle name="Normal 2 5 4 2 3 2" xfId="3520" xr:uid="{00000000-0005-0000-0000-0000FA5F0000}"/>
    <cellStyle name="Normal 2 5 4 2 3 2 2" xfId="7241" xr:uid="{00000000-0005-0000-0000-0000FB5F0000}"/>
    <cellStyle name="Normal 2 5 4 2 3 2 2 2" xfId="22125" xr:uid="{00000000-0005-0000-0000-0000FC5F0000}"/>
    <cellStyle name="Normal 2 5 4 2 3 2 2 2 2" xfId="44768" xr:uid="{00000000-0005-0000-0000-0000FD5F0000}"/>
    <cellStyle name="Normal 2 5 4 2 3 2 2 3" xfId="14685" xr:uid="{00000000-0005-0000-0000-0000FE5F0000}"/>
    <cellStyle name="Normal 2 5 4 2 3 2 2 3 2" xfId="37328" xr:uid="{00000000-0005-0000-0000-0000FF5F0000}"/>
    <cellStyle name="Normal 2 5 4 2 3 2 2 4" xfId="29887" xr:uid="{00000000-0005-0000-0000-000000600000}"/>
    <cellStyle name="Normal 2 5 4 2 3 2 3" xfId="18407" xr:uid="{00000000-0005-0000-0000-000001600000}"/>
    <cellStyle name="Normal 2 5 4 2 3 2 3 2" xfId="41050" xr:uid="{00000000-0005-0000-0000-000002600000}"/>
    <cellStyle name="Normal 2 5 4 2 3 2 4" xfId="10967" xr:uid="{00000000-0005-0000-0000-000003600000}"/>
    <cellStyle name="Normal 2 5 4 2 3 2 4 2" xfId="33610" xr:uid="{00000000-0005-0000-0000-000004600000}"/>
    <cellStyle name="Normal 2 5 4 2 3 2 5" xfId="26169" xr:uid="{00000000-0005-0000-0000-000005600000}"/>
    <cellStyle name="Normal 2 5 4 2 3 3" xfId="5394" xr:uid="{00000000-0005-0000-0000-000006600000}"/>
    <cellStyle name="Normal 2 5 4 2 3 3 2" xfId="20278" xr:uid="{00000000-0005-0000-0000-000007600000}"/>
    <cellStyle name="Normal 2 5 4 2 3 3 2 2" xfId="42921" xr:uid="{00000000-0005-0000-0000-000008600000}"/>
    <cellStyle name="Normal 2 5 4 2 3 3 3" xfId="12838" xr:uid="{00000000-0005-0000-0000-000009600000}"/>
    <cellStyle name="Normal 2 5 4 2 3 3 3 2" xfId="35481" xr:uid="{00000000-0005-0000-0000-00000A600000}"/>
    <cellStyle name="Normal 2 5 4 2 3 3 4" xfId="28040" xr:uid="{00000000-0005-0000-0000-00000B600000}"/>
    <cellStyle name="Normal 2 5 4 2 3 4" xfId="16560" xr:uid="{00000000-0005-0000-0000-00000C600000}"/>
    <cellStyle name="Normal 2 5 4 2 3 4 2" xfId="39203" xr:uid="{00000000-0005-0000-0000-00000D600000}"/>
    <cellStyle name="Normal 2 5 4 2 3 5" xfId="9120" xr:uid="{00000000-0005-0000-0000-00000E600000}"/>
    <cellStyle name="Normal 2 5 4 2 3 5 2" xfId="31763" xr:uid="{00000000-0005-0000-0000-00000F600000}"/>
    <cellStyle name="Normal 2 5 4 2 3 6" xfId="24322" xr:uid="{00000000-0005-0000-0000-000010600000}"/>
    <cellStyle name="Normal 2 5 4 2 4" xfId="2595" xr:uid="{00000000-0005-0000-0000-000011600000}"/>
    <cellStyle name="Normal 2 5 4 2 4 2" xfId="6316" xr:uid="{00000000-0005-0000-0000-000012600000}"/>
    <cellStyle name="Normal 2 5 4 2 4 2 2" xfId="21200" xr:uid="{00000000-0005-0000-0000-000013600000}"/>
    <cellStyle name="Normal 2 5 4 2 4 2 2 2" xfId="43843" xr:uid="{00000000-0005-0000-0000-000014600000}"/>
    <cellStyle name="Normal 2 5 4 2 4 2 3" xfId="13760" xr:uid="{00000000-0005-0000-0000-000015600000}"/>
    <cellStyle name="Normal 2 5 4 2 4 2 3 2" xfId="36403" xr:uid="{00000000-0005-0000-0000-000016600000}"/>
    <cellStyle name="Normal 2 5 4 2 4 2 4" xfId="28962" xr:uid="{00000000-0005-0000-0000-000017600000}"/>
    <cellStyle name="Normal 2 5 4 2 4 3" xfId="17482" xr:uid="{00000000-0005-0000-0000-000018600000}"/>
    <cellStyle name="Normal 2 5 4 2 4 3 2" xfId="40125" xr:uid="{00000000-0005-0000-0000-000019600000}"/>
    <cellStyle name="Normal 2 5 4 2 4 4" xfId="10042" xr:uid="{00000000-0005-0000-0000-00001A600000}"/>
    <cellStyle name="Normal 2 5 4 2 4 4 2" xfId="32685" xr:uid="{00000000-0005-0000-0000-00001B600000}"/>
    <cellStyle name="Normal 2 5 4 2 4 5" xfId="25244" xr:uid="{00000000-0005-0000-0000-00001C600000}"/>
    <cellStyle name="Normal 2 5 4 2 5" xfId="4469" xr:uid="{00000000-0005-0000-0000-00001D600000}"/>
    <cellStyle name="Normal 2 5 4 2 5 2" xfId="19353" xr:uid="{00000000-0005-0000-0000-00001E600000}"/>
    <cellStyle name="Normal 2 5 4 2 5 2 2" xfId="41996" xr:uid="{00000000-0005-0000-0000-00001F600000}"/>
    <cellStyle name="Normal 2 5 4 2 5 3" xfId="11913" xr:uid="{00000000-0005-0000-0000-000020600000}"/>
    <cellStyle name="Normal 2 5 4 2 5 3 2" xfId="34556" xr:uid="{00000000-0005-0000-0000-000021600000}"/>
    <cellStyle name="Normal 2 5 4 2 5 4" xfId="27115" xr:uid="{00000000-0005-0000-0000-000022600000}"/>
    <cellStyle name="Normal 2 5 4 2 6" xfId="15635" xr:uid="{00000000-0005-0000-0000-000023600000}"/>
    <cellStyle name="Normal 2 5 4 2 6 2" xfId="38278" xr:uid="{00000000-0005-0000-0000-000024600000}"/>
    <cellStyle name="Normal 2 5 4 2 7" xfId="8195" xr:uid="{00000000-0005-0000-0000-000025600000}"/>
    <cellStyle name="Normal 2 5 4 2 7 2" xfId="30838" xr:uid="{00000000-0005-0000-0000-000026600000}"/>
    <cellStyle name="Normal 2 5 4 2 8" xfId="23397" xr:uid="{00000000-0005-0000-0000-000027600000}"/>
    <cellStyle name="Normal 2 5 4 3" xfId="993" xr:uid="{00000000-0005-0000-0000-000028600000}"/>
    <cellStyle name="Normal 2 5 4 3 2" xfId="1921" xr:uid="{00000000-0005-0000-0000-000029600000}"/>
    <cellStyle name="Normal 2 5 4 3 2 2" xfId="3771" xr:uid="{00000000-0005-0000-0000-00002A600000}"/>
    <cellStyle name="Normal 2 5 4 3 2 2 2" xfId="7492" xr:uid="{00000000-0005-0000-0000-00002B600000}"/>
    <cellStyle name="Normal 2 5 4 3 2 2 2 2" xfId="22376" xr:uid="{00000000-0005-0000-0000-00002C600000}"/>
    <cellStyle name="Normal 2 5 4 3 2 2 2 2 2" xfId="45019" xr:uid="{00000000-0005-0000-0000-00002D600000}"/>
    <cellStyle name="Normal 2 5 4 3 2 2 2 3" xfId="14936" xr:uid="{00000000-0005-0000-0000-00002E600000}"/>
    <cellStyle name="Normal 2 5 4 3 2 2 2 3 2" xfId="37579" xr:uid="{00000000-0005-0000-0000-00002F600000}"/>
    <cellStyle name="Normal 2 5 4 3 2 2 2 4" xfId="30138" xr:uid="{00000000-0005-0000-0000-000030600000}"/>
    <cellStyle name="Normal 2 5 4 3 2 2 3" xfId="18658" xr:uid="{00000000-0005-0000-0000-000031600000}"/>
    <cellStyle name="Normal 2 5 4 3 2 2 3 2" xfId="41301" xr:uid="{00000000-0005-0000-0000-000032600000}"/>
    <cellStyle name="Normal 2 5 4 3 2 2 4" xfId="11218" xr:uid="{00000000-0005-0000-0000-000033600000}"/>
    <cellStyle name="Normal 2 5 4 3 2 2 4 2" xfId="33861" xr:uid="{00000000-0005-0000-0000-000034600000}"/>
    <cellStyle name="Normal 2 5 4 3 2 2 5" xfId="26420" xr:uid="{00000000-0005-0000-0000-000035600000}"/>
    <cellStyle name="Normal 2 5 4 3 2 3" xfId="5645" xr:uid="{00000000-0005-0000-0000-000036600000}"/>
    <cellStyle name="Normal 2 5 4 3 2 3 2" xfId="20529" xr:uid="{00000000-0005-0000-0000-000037600000}"/>
    <cellStyle name="Normal 2 5 4 3 2 3 2 2" xfId="43172" xr:uid="{00000000-0005-0000-0000-000038600000}"/>
    <cellStyle name="Normal 2 5 4 3 2 3 3" xfId="13089" xr:uid="{00000000-0005-0000-0000-000039600000}"/>
    <cellStyle name="Normal 2 5 4 3 2 3 3 2" xfId="35732" xr:uid="{00000000-0005-0000-0000-00003A600000}"/>
    <cellStyle name="Normal 2 5 4 3 2 3 4" xfId="28291" xr:uid="{00000000-0005-0000-0000-00003B600000}"/>
    <cellStyle name="Normal 2 5 4 3 2 4" xfId="16811" xr:uid="{00000000-0005-0000-0000-00003C600000}"/>
    <cellStyle name="Normal 2 5 4 3 2 4 2" xfId="39454" xr:uid="{00000000-0005-0000-0000-00003D600000}"/>
    <cellStyle name="Normal 2 5 4 3 2 5" xfId="9371" xr:uid="{00000000-0005-0000-0000-00003E600000}"/>
    <cellStyle name="Normal 2 5 4 3 2 5 2" xfId="32014" xr:uid="{00000000-0005-0000-0000-00003F600000}"/>
    <cellStyle name="Normal 2 5 4 3 2 6" xfId="24573" xr:uid="{00000000-0005-0000-0000-000040600000}"/>
    <cellStyle name="Normal 2 5 4 3 3" xfId="2846" xr:uid="{00000000-0005-0000-0000-000041600000}"/>
    <cellStyle name="Normal 2 5 4 3 3 2" xfId="6567" xr:uid="{00000000-0005-0000-0000-000042600000}"/>
    <cellStyle name="Normal 2 5 4 3 3 2 2" xfId="21451" xr:uid="{00000000-0005-0000-0000-000043600000}"/>
    <cellStyle name="Normal 2 5 4 3 3 2 2 2" xfId="44094" xr:uid="{00000000-0005-0000-0000-000044600000}"/>
    <cellStyle name="Normal 2 5 4 3 3 2 3" xfId="14011" xr:uid="{00000000-0005-0000-0000-000045600000}"/>
    <cellStyle name="Normal 2 5 4 3 3 2 3 2" xfId="36654" xr:uid="{00000000-0005-0000-0000-000046600000}"/>
    <cellStyle name="Normal 2 5 4 3 3 2 4" xfId="29213" xr:uid="{00000000-0005-0000-0000-000047600000}"/>
    <cellStyle name="Normal 2 5 4 3 3 3" xfId="17733" xr:uid="{00000000-0005-0000-0000-000048600000}"/>
    <cellStyle name="Normal 2 5 4 3 3 3 2" xfId="40376" xr:uid="{00000000-0005-0000-0000-000049600000}"/>
    <cellStyle name="Normal 2 5 4 3 3 4" xfId="10293" xr:uid="{00000000-0005-0000-0000-00004A600000}"/>
    <cellStyle name="Normal 2 5 4 3 3 4 2" xfId="32936" xr:uid="{00000000-0005-0000-0000-00004B600000}"/>
    <cellStyle name="Normal 2 5 4 3 3 5" xfId="25495" xr:uid="{00000000-0005-0000-0000-00004C600000}"/>
    <cellStyle name="Normal 2 5 4 3 4" xfId="4720" xr:uid="{00000000-0005-0000-0000-00004D600000}"/>
    <cellStyle name="Normal 2 5 4 3 4 2" xfId="19604" xr:uid="{00000000-0005-0000-0000-00004E600000}"/>
    <cellStyle name="Normal 2 5 4 3 4 2 2" xfId="42247" xr:uid="{00000000-0005-0000-0000-00004F600000}"/>
    <cellStyle name="Normal 2 5 4 3 4 3" xfId="12164" xr:uid="{00000000-0005-0000-0000-000050600000}"/>
    <cellStyle name="Normal 2 5 4 3 4 3 2" xfId="34807" xr:uid="{00000000-0005-0000-0000-000051600000}"/>
    <cellStyle name="Normal 2 5 4 3 4 4" xfId="27366" xr:uid="{00000000-0005-0000-0000-000052600000}"/>
    <cellStyle name="Normal 2 5 4 3 5" xfId="15886" xr:uid="{00000000-0005-0000-0000-000053600000}"/>
    <cellStyle name="Normal 2 5 4 3 5 2" xfId="38529" xr:uid="{00000000-0005-0000-0000-000054600000}"/>
    <cellStyle name="Normal 2 5 4 3 6" xfId="8446" xr:uid="{00000000-0005-0000-0000-000055600000}"/>
    <cellStyle name="Normal 2 5 4 3 6 2" xfId="31089" xr:uid="{00000000-0005-0000-0000-000056600000}"/>
    <cellStyle name="Normal 2 5 4 3 7" xfId="23648" xr:uid="{00000000-0005-0000-0000-000057600000}"/>
    <cellStyle name="Normal 2 5 4 4" xfId="1459" xr:uid="{00000000-0005-0000-0000-000058600000}"/>
    <cellStyle name="Normal 2 5 4 4 2" xfId="3309" xr:uid="{00000000-0005-0000-0000-000059600000}"/>
    <cellStyle name="Normal 2 5 4 4 2 2" xfId="7030" xr:uid="{00000000-0005-0000-0000-00005A600000}"/>
    <cellStyle name="Normal 2 5 4 4 2 2 2" xfId="21914" xr:uid="{00000000-0005-0000-0000-00005B600000}"/>
    <cellStyle name="Normal 2 5 4 4 2 2 2 2" xfId="44557" xr:uid="{00000000-0005-0000-0000-00005C600000}"/>
    <cellStyle name="Normal 2 5 4 4 2 2 3" xfId="14474" xr:uid="{00000000-0005-0000-0000-00005D600000}"/>
    <cellStyle name="Normal 2 5 4 4 2 2 3 2" xfId="37117" xr:uid="{00000000-0005-0000-0000-00005E600000}"/>
    <cellStyle name="Normal 2 5 4 4 2 2 4" xfId="29676" xr:uid="{00000000-0005-0000-0000-00005F600000}"/>
    <cellStyle name="Normal 2 5 4 4 2 3" xfId="18196" xr:uid="{00000000-0005-0000-0000-000060600000}"/>
    <cellStyle name="Normal 2 5 4 4 2 3 2" xfId="40839" xr:uid="{00000000-0005-0000-0000-000061600000}"/>
    <cellStyle name="Normal 2 5 4 4 2 4" xfId="10756" xr:uid="{00000000-0005-0000-0000-000062600000}"/>
    <cellStyle name="Normal 2 5 4 4 2 4 2" xfId="33399" xr:uid="{00000000-0005-0000-0000-000063600000}"/>
    <cellStyle name="Normal 2 5 4 4 2 5" xfId="25958" xr:uid="{00000000-0005-0000-0000-000064600000}"/>
    <cellStyle name="Normal 2 5 4 4 3" xfId="5183" xr:uid="{00000000-0005-0000-0000-000065600000}"/>
    <cellStyle name="Normal 2 5 4 4 3 2" xfId="20067" xr:uid="{00000000-0005-0000-0000-000066600000}"/>
    <cellStyle name="Normal 2 5 4 4 3 2 2" xfId="42710" xr:uid="{00000000-0005-0000-0000-000067600000}"/>
    <cellStyle name="Normal 2 5 4 4 3 3" xfId="12627" xr:uid="{00000000-0005-0000-0000-000068600000}"/>
    <cellStyle name="Normal 2 5 4 4 3 3 2" xfId="35270" xr:uid="{00000000-0005-0000-0000-000069600000}"/>
    <cellStyle name="Normal 2 5 4 4 3 4" xfId="27829" xr:uid="{00000000-0005-0000-0000-00006A600000}"/>
    <cellStyle name="Normal 2 5 4 4 4" xfId="16349" xr:uid="{00000000-0005-0000-0000-00006B600000}"/>
    <cellStyle name="Normal 2 5 4 4 4 2" xfId="38992" xr:uid="{00000000-0005-0000-0000-00006C600000}"/>
    <cellStyle name="Normal 2 5 4 4 5" xfId="8909" xr:uid="{00000000-0005-0000-0000-00006D600000}"/>
    <cellStyle name="Normal 2 5 4 4 5 2" xfId="31552" xr:uid="{00000000-0005-0000-0000-00006E600000}"/>
    <cellStyle name="Normal 2 5 4 4 6" xfId="24111" xr:uid="{00000000-0005-0000-0000-00006F600000}"/>
    <cellStyle name="Normal 2 5 4 5" xfId="2384" xr:uid="{00000000-0005-0000-0000-000070600000}"/>
    <cellStyle name="Normal 2 5 4 5 2" xfId="6105" xr:uid="{00000000-0005-0000-0000-000071600000}"/>
    <cellStyle name="Normal 2 5 4 5 2 2" xfId="20989" xr:uid="{00000000-0005-0000-0000-000072600000}"/>
    <cellStyle name="Normal 2 5 4 5 2 2 2" xfId="43632" xr:uid="{00000000-0005-0000-0000-000073600000}"/>
    <cellStyle name="Normal 2 5 4 5 2 3" xfId="13549" xr:uid="{00000000-0005-0000-0000-000074600000}"/>
    <cellStyle name="Normal 2 5 4 5 2 3 2" xfId="36192" xr:uid="{00000000-0005-0000-0000-000075600000}"/>
    <cellStyle name="Normal 2 5 4 5 2 4" xfId="28751" xr:uid="{00000000-0005-0000-0000-000076600000}"/>
    <cellStyle name="Normal 2 5 4 5 3" xfId="17271" xr:uid="{00000000-0005-0000-0000-000077600000}"/>
    <cellStyle name="Normal 2 5 4 5 3 2" xfId="39914" xr:uid="{00000000-0005-0000-0000-000078600000}"/>
    <cellStyle name="Normal 2 5 4 5 4" xfId="9831" xr:uid="{00000000-0005-0000-0000-000079600000}"/>
    <cellStyle name="Normal 2 5 4 5 4 2" xfId="32474" xr:uid="{00000000-0005-0000-0000-00007A600000}"/>
    <cellStyle name="Normal 2 5 4 5 5" xfId="25033" xr:uid="{00000000-0005-0000-0000-00007B600000}"/>
    <cellStyle name="Normal 2 5 4 6" xfId="4258" xr:uid="{00000000-0005-0000-0000-00007C600000}"/>
    <cellStyle name="Normal 2 5 4 6 2" xfId="19142" xr:uid="{00000000-0005-0000-0000-00007D600000}"/>
    <cellStyle name="Normal 2 5 4 6 2 2" xfId="41785" xr:uid="{00000000-0005-0000-0000-00007E600000}"/>
    <cellStyle name="Normal 2 5 4 6 3" xfId="11702" xr:uid="{00000000-0005-0000-0000-00007F600000}"/>
    <cellStyle name="Normal 2 5 4 6 3 2" xfId="34345" xr:uid="{00000000-0005-0000-0000-000080600000}"/>
    <cellStyle name="Normal 2 5 4 6 4" xfId="26904" xr:uid="{00000000-0005-0000-0000-000081600000}"/>
    <cellStyle name="Normal 2 5 4 7" xfId="15424" xr:uid="{00000000-0005-0000-0000-000082600000}"/>
    <cellStyle name="Normal 2 5 4 7 2" xfId="38067" xr:uid="{00000000-0005-0000-0000-000083600000}"/>
    <cellStyle name="Normal 2 5 4 8" xfId="7984" xr:uid="{00000000-0005-0000-0000-000084600000}"/>
    <cellStyle name="Normal 2 5 4 8 2" xfId="30627" xr:uid="{00000000-0005-0000-0000-000085600000}"/>
    <cellStyle name="Normal 2 5 4 9" xfId="23187" xr:uid="{00000000-0005-0000-0000-000086600000}"/>
    <cellStyle name="Normal 2 5 5" xfId="633" xr:uid="{00000000-0005-0000-0000-000087600000}"/>
    <cellStyle name="Normal 2 5 5 2" xfId="1099" xr:uid="{00000000-0005-0000-0000-000088600000}"/>
    <cellStyle name="Normal 2 5 5 2 2" xfId="2027" xr:uid="{00000000-0005-0000-0000-000089600000}"/>
    <cellStyle name="Normal 2 5 5 2 2 2" xfId="3877" xr:uid="{00000000-0005-0000-0000-00008A600000}"/>
    <cellStyle name="Normal 2 5 5 2 2 2 2" xfId="7598" xr:uid="{00000000-0005-0000-0000-00008B600000}"/>
    <cellStyle name="Normal 2 5 5 2 2 2 2 2" xfId="22482" xr:uid="{00000000-0005-0000-0000-00008C600000}"/>
    <cellStyle name="Normal 2 5 5 2 2 2 2 2 2" xfId="45125" xr:uid="{00000000-0005-0000-0000-00008D600000}"/>
    <cellStyle name="Normal 2 5 5 2 2 2 2 3" xfId="15042" xr:uid="{00000000-0005-0000-0000-00008E600000}"/>
    <cellStyle name="Normal 2 5 5 2 2 2 2 3 2" xfId="37685" xr:uid="{00000000-0005-0000-0000-00008F600000}"/>
    <cellStyle name="Normal 2 5 5 2 2 2 2 4" xfId="30244" xr:uid="{00000000-0005-0000-0000-000090600000}"/>
    <cellStyle name="Normal 2 5 5 2 2 2 3" xfId="18764" xr:uid="{00000000-0005-0000-0000-000091600000}"/>
    <cellStyle name="Normal 2 5 5 2 2 2 3 2" xfId="41407" xr:uid="{00000000-0005-0000-0000-000092600000}"/>
    <cellStyle name="Normal 2 5 5 2 2 2 4" xfId="11324" xr:uid="{00000000-0005-0000-0000-000093600000}"/>
    <cellStyle name="Normal 2 5 5 2 2 2 4 2" xfId="33967" xr:uid="{00000000-0005-0000-0000-000094600000}"/>
    <cellStyle name="Normal 2 5 5 2 2 2 5" xfId="26526" xr:uid="{00000000-0005-0000-0000-000095600000}"/>
    <cellStyle name="Normal 2 5 5 2 2 3" xfId="5751" xr:uid="{00000000-0005-0000-0000-000096600000}"/>
    <cellStyle name="Normal 2 5 5 2 2 3 2" xfId="20635" xr:uid="{00000000-0005-0000-0000-000097600000}"/>
    <cellStyle name="Normal 2 5 5 2 2 3 2 2" xfId="43278" xr:uid="{00000000-0005-0000-0000-000098600000}"/>
    <cellStyle name="Normal 2 5 5 2 2 3 3" xfId="13195" xr:uid="{00000000-0005-0000-0000-000099600000}"/>
    <cellStyle name="Normal 2 5 5 2 2 3 3 2" xfId="35838" xr:uid="{00000000-0005-0000-0000-00009A600000}"/>
    <cellStyle name="Normal 2 5 5 2 2 3 4" xfId="28397" xr:uid="{00000000-0005-0000-0000-00009B600000}"/>
    <cellStyle name="Normal 2 5 5 2 2 4" xfId="16917" xr:uid="{00000000-0005-0000-0000-00009C600000}"/>
    <cellStyle name="Normal 2 5 5 2 2 4 2" xfId="39560" xr:uid="{00000000-0005-0000-0000-00009D600000}"/>
    <cellStyle name="Normal 2 5 5 2 2 5" xfId="9477" xr:uid="{00000000-0005-0000-0000-00009E600000}"/>
    <cellStyle name="Normal 2 5 5 2 2 5 2" xfId="32120" xr:uid="{00000000-0005-0000-0000-00009F600000}"/>
    <cellStyle name="Normal 2 5 5 2 2 6" xfId="24679" xr:uid="{00000000-0005-0000-0000-0000A0600000}"/>
    <cellStyle name="Normal 2 5 5 2 3" xfId="2952" xr:uid="{00000000-0005-0000-0000-0000A1600000}"/>
    <cellStyle name="Normal 2 5 5 2 3 2" xfId="6673" xr:uid="{00000000-0005-0000-0000-0000A2600000}"/>
    <cellStyle name="Normal 2 5 5 2 3 2 2" xfId="21557" xr:uid="{00000000-0005-0000-0000-0000A3600000}"/>
    <cellStyle name="Normal 2 5 5 2 3 2 2 2" xfId="44200" xr:uid="{00000000-0005-0000-0000-0000A4600000}"/>
    <cellStyle name="Normal 2 5 5 2 3 2 3" xfId="14117" xr:uid="{00000000-0005-0000-0000-0000A5600000}"/>
    <cellStyle name="Normal 2 5 5 2 3 2 3 2" xfId="36760" xr:uid="{00000000-0005-0000-0000-0000A6600000}"/>
    <cellStyle name="Normal 2 5 5 2 3 2 4" xfId="29319" xr:uid="{00000000-0005-0000-0000-0000A7600000}"/>
    <cellStyle name="Normal 2 5 5 2 3 3" xfId="17839" xr:uid="{00000000-0005-0000-0000-0000A8600000}"/>
    <cellStyle name="Normal 2 5 5 2 3 3 2" xfId="40482" xr:uid="{00000000-0005-0000-0000-0000A9600000}"/>
    <cellStyle name="Normal 2 5 5 2 3 4" xfId="10399" xr:uid="{00000000-0005-0000-0000-0000AA600000}"/>
    <cellStyle name="Normal 2 5 5 2 3 4 2" xfId="33042" xr:uid="{00000000-0005-0000-0000-0000AB600000}"/>
    <cellStyle name="Normal 2 5 5 2 3 5" xfId="25601" xr:uid="{00000000-0005-0000-0000-0000AC600000}"/>
    <cellStyle name="Normal 2 5 5 2 4" xfId="4826" xr:uid="{00000000-0005-0000-0000-0000AD600000}"/>
    <cellStyle name="Normal 2 5 5 2 4 2" xfId="19710" xr:uid="{00000000-0005-0000-0000-0000AE600000}"/>
    <cellStyle name="Normal 2 5 5 2 4 2 2" xfId="42353" xr:uid="{00000000-0005-0000-0000-0000AF600000}"/>
    <cellStyle name="Normal 2 5 5 2 4 3" xfId="12270" xr:uid="{00000000-0005-0000-0000-0000B0600000}"/>
    <cellStyle name="Normal 2 5 5 2 4 3 2" xfId="34913" xr:uid="{00000000-0005-0000-0000-0000B1600000}"/>
    <cellStyle name="Normal 2 5 5 2 4 4" xfId="27472" xr:uid="{00000000-0005-0000-0000-0000B2600000}"/>
    <cellStyle name="Normal 2 5 5 2 5" xfId="15992" xr:uid="{00000000-0005-0000-0000-0000B3600000}"/>
    <cellStyle name="Normal 2 5 5 2 5 2" xfId="38635" xr:uid="{00000000-0005-0000-0000-0000B4600000}"/>
    <cellStyle name="Normal 2 5 5 2 6" xfId="8552" xr:uid="{00000000-0005-0000-0000-0000B5600000}"/>
    <cellStyle name="Normal 2 5 5 2 6 2" xfId="31195" xr:uid="{00000000-0005-0000-0000-0000B6600000}"/>
    <cellStyle name="Normal 2 5 5 2 7" xfId="23754" xr:uid="{00000000-0005-0000-0000-0000B7600000}"/>
    <cellStyle name="Normal 2 5 5 3" xfId="1565" xr:uid="{00000000-0005-0000-0000-0000B8600000}"/>
    <cellStyle name="Normal 2 5 5 3 2" xfId="3415" xr:uid="{00000000-0005-0000-0000-0000B9600000}"/>
    <cellStyle name="Normal 2 5 5 3 2 2" xfId="7136" xr:uid="{00000000-0005-0000-0000-0000BA600000}"/>
    <cellStyle name="Normal 2 5 5 3 2 2 2" xfId="22020" xr:uid="{00000000-0005-0000-0000-0000BB600000}"/>
    <cellStyle name="Normal 2 5 5 3 2 2 2 2" xfId="44663" xr:uid="{00000000-0005-0000-0000-0000BC600000}"/>
    <cellStyle name="Normal 2 5 5 3 2 2 3" xfId="14580" xr:uid="{00000000-0005-0000-0000-0000BD600000}"/>
    <cellStyle name="Normal 2 5 5 3 2 2 3 2" xfId="37223" xr:uid="{00000000-0005-0000-0000-0000BE600000}"/>
    <cellStyle name="Normal 2 5 5 3 2 2 4" xfId="29782" xr:uid="{00000000-0005-0000-0000-0000BF600000}"/>
    <cellStyle name="Normal 2 5 5 3 2 3" xfId="18302" xr:uid="{00000000-0005-0000-0000-0000C0600000}"/>
    <cellStyle name="Normal 2 5 5 3 2 3 2" xfId="40945" xr:uid="{00000000-0005-0000-0000-0000C1600000}"/>
    <cellStyle name="Normal 2 5 5 3 2 4" xfId="10862" xr:uid="{00000000-0005-0000-0000-0000C2600000}"/>
    <cellStyle name="Normal 2 5 5 3 2 4 2" xfId="33505" xr:uid="{00000000-0005-0000-0000-0000C3600000}"/>
    <cellStyle name="Normal 2 5 5 3 2 5" xfId="26064" xr:uid="{00000000-0005-0000-0000-0000C4600000}"/>
    <cellStyle name="Normal 2 5 5 3 3" xfId="5289" xr:uid="{00000000-0005-0000-0000-0000C5600000}"/>
    <cellStyle name="Normal 2 5 5 3 3 2" xfId="20173" xr:uid="{00000000-0005-0000-0000-0000C6600000}"/>
    <cellStyle name="Normal 2 5 5 3 3 2 2" xfId="42816" xr:uid="{00000000-0005-0000-0000-0000C7600000}"/>
    <cellStyle name="Normal 2 5 5 3 3 3" xfId="12733" xr:uid="{00000000-0005-0000-0000-0000C8600000}"/>
    <cellStyle name="Normal 2 5 5 3 3 3 2" xfId="35376" xr:uid="{00000000-0005-0000-0000-0000C9600000}"/>
    <cellStyle name="Normal 2 5 5 3 3 4" xfId="27935" xr:uid="{00000000-0005-0000-0000-0000CA600000}"/>
    <cellStyle name="Normal 2 5 5 3 4" xfId="16455" xr:uid="{00000000-0005-0000-0000-0000CB600000}"/>
    <cellStyle name="Normal 2 5 5 3 4 2" xfId="39098" xr:uid="{00000000-0005-0000-0000-0000CC600000}"/>
    <cellStyle name="Normal 2 5 5 3 5" xfId="9015" xr:uid="{00000000-0005-0000-0000-0000CD600000}"/>
    <cellStyle name="Normal 2 5 5 3 5 2" xfId="31658" xr:uid="{00000000-0005-0000-0000-0000CE600000}"/>
    <cellStyle name="Normal 2 5 5 3 6" xfId="24217" xr:uid="{00000000-0005-0000-0000-0000CF600000}"/>
    <cellStyle name="Normal 2 5 5 4" xfId="2490" xr:uid="{00000000-0005-0000-0000-0000D0600000}"/>
    <cellStyle name="Normal 2 5 5 4 2" xfId="6211" xr:uid="{00000000-0005-0000-0000-0000D1600000}"/>
    <cellStyle name="Normal 2 5 5 4 2 2" xfId="21095" xr:uid="{00000000-0005-0000-0000-0000D2600000}"/>
    <cellStyle name="Normal 2 5 5 4 2 2 2" xfId="43738" xr:uid="{00000000-0005-0000-0000-0000D3600000}"/>
    <cellStyle name="Normal 2 5 5 4 2 3" xfId="13655" xr:uid="{00000000-0005-0000-0000-0000D4600000}"/>
    <cellStyle name="Normal 2 5 5 4 2 3 2" xfId="36298" xr:uid="{00000000-0005-0000-0000-0000D5600000}"/>
    <cellStyle name="Normal 2 5 5 4 2 4" xfId="28857" xr:uid="{00000000-0005-0000-0000-0000D6600000}"/>
    <cellStyle name="Normal 2 5 5 4 3" xfId="17377" xr:uid="{00000000-0005-0000-0000-0000D7600000}"/>
    <cellStyle name="Normal 2 5 5 4 3 2" xfId="40020" xr:uid="{00000000-0005-0000-0000-0000D8600000}"/>
    <cellStyle name="Normal 2 5 5 4 4" xfId="9937" xr:uid="{00000000-0005-0000-0000-0000D9600000}"/>
    <cellStyle name="Normal 2 5 5 4 4 2" xfId="32580" xr:uid="{00000000-0005-0000-0000-0000DA600000}"/>
    <cellStyle name="Normal 2 5 5 4 5" xfId="25139" xr:uid="{00000000-0005-0000-0000-0000DB600000}"/>
    <cellStyle name="Normal 2 5 5 5" xfId="4364" xr:uid="{00000000-0005-0000-0000-0000DC600000}"/>
    <cellStyle name="Normal 2 5 5 5 2" xfId="19248" xr:uid="{00000000-0005-0000-0000-0000DD600000}"/>
    <cellStyle name="Normal 2 5 5 5 2 2" xfId="41891" xr:uid="{00000000-0005-0000-0000-0000DE600000}"/>
    <cellStyle name="Normal 2 5 5 5 3" xfId="11808" xr:uid="{00000000-0005-0000-0000-0000DF600000}"/>
    <cellStyle name="Normal 2 5 5 5 3 2" xfId="34451" xr:uid="{00000000-0005-0000-0000-0000E0600000}"/>
    <cellStyle name="Normal 2 5 5 5 4" xfId="27010" xr:uid="{00000000-0005-0000-0000-0000E1600000}"/>
    <cellStyle name="Normal 2 5 5 6" xfId="15530" xr:uid="{00000000-0005-0000-0000-0000E2600000}"/>
    <cellStyle name="Normal 2 5 5 6 2" xfId="38173" xr:uid="{00000000-0005-0000-0000-0000E3600000}"/>
    <cellStyle name="Normal 2 5 5 7" xfId="8090" xr:uid="{00000000-0005-0000-0000-0000E4600000}"/>
    <cellStyle name="Normal 2 5 5 7 2" xfId="30733" xr:uid="{00000000-0005-0000-0000-0000E5600000}"/>
    <cellStyle name="Normal 2 5 5 8" xfId="23292" xr:uid="{00000000-0005-0000-0000-0000E6600000}"/>
    <cellStyle name="Normal 2 5 6" xfId="888" xr:uid="{00000000-0005-0000-0000-0000E7600000}"/>
    <cellStyle name="Normal 2 5 6 2" xfId="1816" xr:uid="{00000000-0005-0000-0000-0000E8600000}"/>
    <cellStyle name="Normal 2 5 6 2 2" xfId="3666" xr:uid="{00000000-0005-0000-0000-0000E9600000}"/>
    <cellStyle name="Normal 2 5 6 2 2 2" xfId="7387" xr:uid="{00000000-0005-0000-0000-0000EA600000}"/>
    <cellStyle name="Normal 2 5 6 2 2 2 2" xfId="22271" xr:uid="{00000000-0005-0000-0000-0000EB600000}"/>
    <cellStyle name="Normal 2 5 6 2 2 2 2 2" xfId="44914" xr:uid="{00000000-0005-0000-0000-0000EC600000}"/>
    <cellStyle name="Normal 2 5 6 2 2 2 3" xfId="14831" xr:uid="{00000000-0005-0000-0000-0000ED600000}"/>
    <cellStyle name="Normal 2 5 6 2 2 2 3 2" xfId="37474" xr:uid="{00000000-0005-0000-0000-0000EE600000}"/>
    <cellStyle name="Normal 2 5 6 2 2 2 4" xfId="30033" xr:uid="{00000000-0005-0000-0000-0000EF600000}"/>
    <cellStyle name="Normal 2 5 6 2 2 3" xfId="18553" xr:uid="{00000000-0005-0000-0000-0000F0600000}"/>
    <cellStyle name="Normal 2 5 6 2 2 3 2" xfId="41196" xr:uid="{00000000-0005-0000-0000-0000F1600000}"/>
    <cellStyle name="Normal 2 5 6 2 2 4" xfId="11113" xr:uid="{00000000-0005-0000-0000-0000F2600000}"/>
    <cellStyle name="Normal 2 5 6 2 2 4 2" xfId="33756" xr:uid="{00000000-0005-0000-0000-0000F3600000}"/>
    <cellStyle name="Normal 2 5 6 2 2 5" xfId="26315" xr:uid="{00000000-0005-0000-0000-0000F4600000}"/>
    <cellStyle name="Normal 2 5 6 2 3" xfId="5540" xr:uid="{00000000-0005-0000-0000-0000F5600000}"/>
    <cellStyle name="Normal 2 5 6 2 3 2" xfId="20424" xr:uid="{00000000-0005-0000-0000-0000F6600000}"/>
    <cellStyle name="Normal 2 5 6 2 3 2 2" xfId="43067" xr:uid="{00000000-0005-0000-0000-0000F7600000}"/>
    <cellStyle name="Normal 2 5 6 2 3 3" xfId="12984" xr:uid="{00000000-0005-0000-0000-0000F8600000}"/>
    <cellStyle name="Normal 2 5 6 2 3 3 2" xfId="35627" xr:uid="{00000000-0005-0000-0000-0000F9600000}"/>
    <cellStyle name="Normal 2 5 6 2 3 4" xfId="28186" xr:uid="{00000000-0005-0000-0000-0000FA600000}"/>
    <cellStyle name="Normal 2 5 6 2 4" xfId="16706" xr:uid="{00000000-0005-0000-0000-0000FB600000}"/>
    <cellStyle name="Normal 2 5 6 2 4 2" xfId="39349" xr:uid="{00000000-0005-0000-0000-0000FC600000}"/>
    <cellStyle name="Normal 2 5 6 2 5" xfId="9266" xr:uid="{00000000-0005-0000-0000-0000FD600000}"/>
    <cellStyle name="Normal 2 5 6 2 5 2" xfId="31909" xr:uid="{00000000-0005-0000-0000-0000FE600000}"/>
    <cellStyle name="Normal 2 5 6 2 6" xfId="24468" xr:uid="{00000000-0005-0000-0000-0000FF600000}"/>
    <cellStyle name="Normal 2 5 6 3" xfId="2741" xr:uid="{00000000-0005-0000-0000-000000610000}"/>
    <cellStyle name="Normal 2 5 6 3 2" xfId="6462" xr:uid="{00000000-0005-0000-0000-000001610000}"/>
    <cellStyle name="Normal 2 5 6 3 2 2" xfId="21346" xr:uid="{00000000-0005-0000-0000-000002610000}"/>
    <cellStyle name="Normal 2 5 6 3 2 2 2" xfId="43989" xr:uid="{00000000-0005-0000-0000-000003610000}"/>
    <cellStyle name="Normal 2 5 6 3 2 3" xfId="13906" xr:uid="{00000000-0005-0000-0000-000004610000}"/>
    <cellStyle name="Normal 2 5 6 3 2 3 2" xfId="36549" xr:uid="{00000000-0005-0000-0000-000005610000}"/>
    <cellStyle name="Normal 2 5 6 3 2 4" xfId="29108" xr:uid="{00000000-0005-0000-0000-000006610000}"/>
    <cellStyle name="Normal 2 5 6 3 3" xfId="17628" xr:uid="{00000000-0005-0000-0000-000007610000}"/>
    <cellStyle name="Normal 2 5 6 3 3 2" xfId="40271" xr:uid="{00000000-0005-0000-0000-000008610000}"/>
    <cellStyle name="Normal 2 5 6 3 4" xfId="10188" xr:uid="{00000000-0005-0000-0000-000009610000}"/>
    <cellStyle name="Normal 2 5 6 3 4 2" xfId="32831" xr:uid="{00000000-0005-0000-0000-00000A610000}"/>
    <cellStyle name="Normal 2 5 6 3 5" xfId="25390" xr:uid="{00000000-0005-0000-0000-00000B610000}"/>
    <cellStyle name="Normal 2 5 6 4" xfId="4615" xr:uid="{00000000-0005-0000-0000-00000C610000}"/>
    <cellStyle name="Normal 2 5 6 4 2" xfId="19499" xr:uid="{00000000-0005-0000-0000-00000D610000}"/>
    <cellStyle name="Normal 2 5 6 4 2 2" xfId="42142" xr:uid="{00000000-0005-0000-0000-00000E610000}"/>
    <cellStyle name="Normal 2 5 6 4 3" xfId="12059" xr:uid="{00000000-0005-0000-0000-00000F610000}"/>
    <cellStyle name="Normal 2 5 6 4 3 2" xfId="34702" xr:uid="{00000000-0005-0000-0000-000010610000}"/>
    <cellStyle name="Normal 2 5 6 4 4" xfId="27261" xr:uid="{00000000-0005-0000-0000-000011610000}"/>
    <cellStyle name="Normal 2 5 6 5" xfId="15781" xr:uid="{00000000-0005-0000-0000-000012610000}"/>
    <cellStyle name="Normal 2 5 6 5 2" xfId="38424" xr:uid="{00000000-0005-0000-0000-000013610000}"/>
    <cellStyle name="Normal 2 5 6 6" xfId="8341" xr:uid="{00000000-0005-0000-0000-000014610000}"/>
    <cellStyle name="Normal 2 5 6 6 2" xfId="30984" xr:uid="{00000000-0005-0000-0000-000015610000}"/>
    <cellStyle name="Normal 2 5 6 7" xfId="23543" xr:uid="{00000000-0005-0000-0000-000016610000}"/>
    <cellStyle name="Normal 2 5 7" xfId="1354" xr:uid="{00000000-0005-0000-0000-000017610000}"/>
    <cellStyle name="Normal 2 5 7 2" xfId="3204" xr:uid="{00000000-0005-0000-0000-000018610000}"/>
    <cellStyle name="Normal 2 5 7 2 2" xfId="6925" xr:uid="{00000000-0005-0000-0000-000019610000}"/>
    <cellStyle name="Normal 2 5 7 2 2 2" xfId="21809" xr:uid="{00000000-0005-0000-0000-00001A610000}"/>
    <cellStyle name="Normal 2 5 7 2 2 2 2" xfId="44452" xr:uid="{00000000-0005-0000-0000-00001B610000}"/>
    <cellStyle name="Normal 2 5 7 2 2 3" xfId="14369" xr:uid="{00000000-0005-0000-0000-00001C610000}"/>
    <cellStyle name="Normal 2 5 7 2 2 3 2" xfId="37012" xr:uid="{00000000-0005-0000-0000-00001D610000}"/>
    <cellStyle name="Normal 2 5 7 2 2 4" xfId="29571" xr:uid="{00000000-0005-0000-0000-00001E610000}"/>
    <cellStyle name="Normal 2 5 7 2 3" xfId="18091" xr:uid="{00000000-0005-0000-0000-00001F610000}"/>
    <cellStyle name="Normal 2 5 7 2 3 2" xfId="40734" xr:uid="{00000000-0005-0000-0000-000020610000}"/>
    <cellStyle name="Normal 2 5 7 2 4" xfId="10651" xr:uid="{00000000-0005-0000-0000-000021610000}"/>
    <cellStyle name="Normal 2 5 7 2 4 2" xfId="33294" xr:uid="{00000000-0005-0000-0000-000022610000}"/>
    <cellStyle name="Normal 2 5 7 2 5" xfId="25853" xr:uid="{00000000-0005-0000-0000-000023610000}"/>
    <cellStyle name="Normal 2 5 7 3" xfId="5078" xr:uid="{00000000-0005-0000-0000-000024610000}"/>
    <cellStyle name="Normal 2 5 7 3 2" xfId="19962" xr:uid="{00000000-0005-0000-0000-000025610000}"/>
    <cellStyle name="Normal 2 5 7 3 2 2" xfId="42605" xr:uid="{00000000-0005-0000-0000-000026610000}"/>
    <cellStyle name="Normal 2 5 7 3 3" xfId="12522" xr:uid="{00000000-0005-0000-0000-000027610000}"/>
    <cellStyle name="Normal 2 5 7 3 3 2" xfId="35165" xr:uid="{00000000-0005-0000-0000-000028610000}"/>
    <cellStyle name="Normal 2 5 7 3 4" xfId="27724" xr:uid="{00000000-0005-0000-0000-000029610000}"/>
    <cellStyle name="Normal 2 5 7 4" xfId="16244" xr:uid="{00000000-0005-0000-0000-00002A610000}"/>
    <cellStyle name="Normal 2 5 7 4 2" xfId="38887" xr:uid="{00000000-0005-0000-0000-00002B610000}"/>
    <cellStyle name="Normal 2 5 7 5" xfId="8804" xr:uid="{00000000-0005-0000-0000-00002C610000}"/>
    <cellStyle name="Normal 2 5 7 5 2" xfId="31447" xr:uid="{00000000-0005-0000-0000-00002D610000}"/>
    <cellStyle name="Normal 2 5 7 6" xfId="24006" xr:uid="{00000000-0005-0000-0000-00002E610000}"/>
    <cellStyle name="Normal 2 5 8" xfId="2279" xr:uid="{00000000-0005-0000-0000-00002F610000}"/>
    <cellStyle name="Normal 2 5 8 2" xfId="6000" xr:uid="{00000000-0005-0000-0000-000030610000}"/>
    <cellStyle name="Normal 2 5 8 2 2" xfId="20884" xr:uid="{00000000-0005-0000-0000-000031610000}"/>
    <cellStyle name="Normal 2 5 8 2 2 2" xfId="43527" xr:uid="{00000000-0005-0000-0000-000032610000}"/>
    <cellStyle name="Normal 2 5 8 2 3" xfId="13444" xr:uid="{00000000-0005-0000-0000-000033610000}"/>
    <cellStyle name="Normal 2 5 8 2 3 2" xfId="36087" xr:uid="{00000000-0005-0000-0000-000034610000}"/>
    <cellStyle name="Normal 2 5 8 2 4" xfId="28646" xr:uid="{00000000-0005-0000-0000-000035610000}"/>
    <cellStyle name="Normal 2 5 8 3" xfId="17166" xr:uid="{00000000-0005-0000-0000-000036610000}"/>
    <cellStyle name="Normal 2 5 8 3 2" xfId="39809" xr:uid="{00000000-0005-0000-0000-000037610000}"/>
    <cellStyle name="Normal 2 5 8 4" xfId="9726" xr:uid="{00000000-0005-0000-0000-000038610000}"/>
    <cellStyle name="Normal 2 5 8 4 2" xfId="32369" xr:uid="{00000000-0005-0000-0000-000039610000}"/>
    <cellStyle name="Normal 2 5 8 5" xfId="24928" xr:uid="{00000000-0005-0000-0000-00003A610000}"/>
    <cellStyle name="Normal 2 5 9" xfId="4153" xr:uid="{00000000-0005-0000-0000-00003B610000}"/>
    <cellStyle name="Normal 2 5 9 2" xfId="19037" xr:uid="{00000000-0005-0000-0000-00003C610000}"/>
    <cellStyle name="Normal 2 5 9 2 2" xfId="41680" xr:uid="{00000000-0005-0000-0000-00003D610000}"/>
    <cellStyle name="Normal 2 5 9 3" xfId="11597" xr:uid="{00000000-0005-0000-0000-00003E610000}"/>
    <cellStyle name="Normal 2 5 9 3 2" xfId="34240" xr:uid="{00000000-0005-0000-0000-00003F610000}"/>
    <cellStyle name="Normal 2 5 9 4" xfId="26799" xr:uid="{00000000-0005-0000-0000-000040610000}"/>
    <cellStyle name="Normal 2 6" xfId="405" xr:uid="{00000000-0005-0000-0000-000041610000}"/>
    <cellStyle name="Normal 2 6 10" xfId="15320" xr:uid="{00000000-0005-0000-0000-000042610000}"/>
    <cellStyle name="Normal 2 6 10 2" xfId="37963" xr:uid="{00000000-0005-0000-0000-000043610000}"/>
    <cellStyle name="Normal 2 6 11" xfId="7880" xr:uid="{00000000-0005-0000-0000-000044610000}"/>
    <cellStyle name="Normal 2 6 11 2" xfId="30523" xr:uid="{00000000-0005-0000-0000-000045610000}"/>
    <cellStyle name="Normal 2 6 12" xfId="23083" xr:uid="{00000000-0005-0000-0000-000046610000}"/>
    <cellStyle name="Normal 2 6 2" xfId="441" xr:uid="{00000000-0005-0000-0000-000047610000}"/>
    <cellStyle name="Normal 2 6 2 10" xfId="7900" xr:uid="{00000000-0005-0000-0000-000048610000}"/>
    <cellStyle name="Normal 2 6 2 10 2" xfId="30543" xr:uid="{00000000-0005-0000-0000-000049610000}"/>
    <cellStyle name="Normal 2 6 2 11" xfId="23103" xr:uid="{00000000-0005-0000-0000-00004A610000}"/>
    <cellStyle name="Normal 2 6 2 2" xfId="494" xr:uid="{00000000-0005-0000-0000-00004B610000}"/>
    <cellStyle name="Normal 2 6 2 2 10" xfId="23155" xr:uid="{00000000-0005-0000-0000-00004C610000}"/>
    <cellStyle name="Normal 2 6 2 2 2" xfId="600" xr:uid="{00000000-0005-0000-0000-00004D610000}"/>
    <cellStyle name="Normal 2 6 2 2 2 2" xfId="812" xr:uid="{00000000-0005-0000-0000-00004E610000}"/>
    <cellStyle name="Normal 2 6 2 2 2 2 2" xfId="1277" xr:uid="{00000000-0005-0000-0000-00004F610000}"/>
    <cellStyle name="Normal 2 6 2 2 2 2 2 2" xfId="2205" xr:uid="{00000000-0005-0000-0000-000050610000}"/>
    <cellStyle name="Normal 2 6 2 2 2 2 2 2 2" xfId="4055" xr:uid="{00000000-0005-0000-0000-000051610000}"/>
    <cellStyle name="Normal 2 6 2 2 2 2 2 2 2 2" xfId="7776" xr:uid="{00000000-0005-0000-0000-000052610000}"/>
    <cellStyle name="Normal 2 6 2 2 2 2 2 2 2 2 2" xfId="22660" xr:uid="{00000000-0005-0000-0000-000053610000}"/>
    <cellStyle name="Normal 2 6 2 2 2 2 2 2 2 2 2 2" xfId="45303" xr:uid="{00000000-0005-0000-0000-000054610000}"/>
    <cellStyle name="Normal 2 6 2 2 2 2 2 2 2 2 3" xfId="15220" xr:uid="{00000000-0005-0000-0000-000055610000}"/>
    <cellStyle name="Normal 2 6 2 2 2 2 2 2 2 2 3 2" xfId="37863" xr:uid="{00000000-0005-0000-0000-000056610000}"/>
    <cellStyle name="Normal 2 6 2 2 2 2 2 2 2 2 4" xfId="30422" xr:uid="{00000000-0005-0000-0000-000057610000}"/>
    <cellStyle name="Normal 2 6 2 2 2 2 2 2 2 3" xfId="18942" xr:uid="{00000000-0005-0000-0000-000058610000}"/>
    <cellStyle name="Normal 2 6 2 2 2 2 2 2 2 3 2" xfId="41585" xr:uid="{00000000-0005-0000-0000-000059610000}"/>
    <cellStyle name="Normal 2 6 2 2 2 2 2 2 2 4" xfId="11502" xr:uid="{00000000-0005-0000-0000-00005A610000}"/>
    <cellStyle name="Normal 2 6 2 2 2 2 2 2 2 4 2" xfId="34145" xr:uid="{00000000-0005-0000-0000-00005B610000}"/>
    <cellStyle name="Normal 2 6 2 2 2 2 2 2 2 5" xfId="26704" xr:uid="{00000000-0005-0000-0000-00005C610000}"/>
    <cellStyle name="Normal 2 6 2 2 2 2 2 2 3" xfId="5929" xr:uid="{00000000-0005-0000-0000-00005D610000}"/>
    <cellStyle name="Normal 2 6 2 2 2 2 2 2 3 2" xfId="20813" xr:uid="{00000000-0005-0000-0000-00005E610000}"/>
    <cellStyle name="Normal 2 6 2 2 2 2 2 2 3 2 2" xfId="43456" xr:uid="{00000000-0005-0000-0000-00005F610000}"/>
    <cellStyle name="Normal 2 6 2 2 2 2 2 2 3 3" xfId="13373" xr:uid="{00000000-0005-0000-0000-000060610000}"/>
    <cellStyle name="Normal 2 6 2 2 2 2 2 2 3 3 2" xfId="36016" xr:uid="{00000000-0005-0000-0000-000061610000}"/>
    <cellStyle name="Normal 2 6 2 2 2 2 2 2 3 4" xfId="28575" xr:uid="{00000000-0005-0000-0000-000062610000}"/>
    <cellStyle name="Normal 2 6 2 2 2 2 2 2 4" xfId="17095" xr:uid="{00000000-0005-0000-0000-000063610000}"/>
    <cellStyle name="Normal 2 6 2 2 2 2 2 2 4 2" xfId="39738" xr:uid="{00000000-0005-0000-0000-000064610000}"/>
    <cellStyle name="Normal 2 6 2 2 2 2 2 2 5" xfId="9655" xr:uid="{00000000-0005-0000-0000-000065610000}"/>
    <cellStyle name="Normal 2 6 2 2 2 2 2 2 5 2" xfId="32298" xr:uid="{00000000-0005-0000-0000-000066610000}"/>
    <cellStyle name="Normal 2 6 2 2 2 2 2 2 6" xfId="24857" xr:uid="{00000000-0005-0000-0000-000067610000}"/>
    <cellStyle name="Normal 2 6 2 2 2 2 2 3" xfId="3130" xr:uid="{00000000-0005-0000-0000-000068610000}"/>
    <cellStyle name="Normal 2 6 2 2 2 2 2 3 2" xfId="6851" xr:uid="{00000000-0005-0000-0000-000069610000}"/>
    <cellStyle name="Normal 2 6 2 2 2 2 2 3 2 2" xfId="21735" xr:uid="{00000000-0005-0000-0000-00006A610000}"/>
    <cellStyle name="Normal 2 6 2 2 2 2 2 3 2 2 2" xfId="44378" xr:uid="{00000000-0005-0000-0000-00006B610000}"/>
    <cellStyle name="Normal 2 6 2 2 2 2 2 3 2 3" xfId="14295" xr:uid="{00000000-0005-0000-0000-00006C610000}"/>
    <cellStyle name="Normal 2 6 2 2 2 2 2 3 2 3 2" xfId="36938" xr:uid="{00000000-0005-0000-0000-00006D610000}"/>
    <cellStyle name="Normal 2 6 2 2 2 2 2 3 2 4" xfId="29497" xr:uid="{00000000-0005-0000-0000-00006E610000}"/>
    <cellStyle name="Normal 2 6 2 2 2 2 2 3 3" xfId="18017" xr:uid="{00000000-0005-0000-0000-00006F610000}"/>
    <cellStyle name="Normal 2 6 2 2 2 2 2 3 3 2" xfId="40660" xr:uid="{00000000-0005-0000-0000-000070610000}"/>
    <cellStyle name="Normal 2 6 2 2 2 2 2 3 4" xfId="10577" xr:uid="{00000000-0005-0000-0000-000071610000}"/>
    <cellStyle name="Normal 2 6 2 2 2 2 2 3 4 2" xfId="33220" xr:uid="{00000000-0005-0000-0000-000072610000}"/>
    <cellStyle name="Normal 2 6 2 2 2 2 2 3 5" xfId="25779" xr:uid="{00000000-0005-0000-0000-000073610000}"/>
    <cellStyle name="Normal 2 6 2 2 2 2 2 4" xfId="5004" xr:uid="{00000000-0005-0000-0000-000074610000}"/>
    <cellStyle name="Normal 2 6 2 2 2 2 2 4 2" xfId="19888" xr:uid="{00000000-0005-0000-0000-000075610000}"/>
    <cellStyle name="Normal 2 6 2 2 2 2 2 4 2 2" xfId="42531" xr:uid="{00000000-0005-0000-0000-000076610000}"/>
    <cellStyle name="Normal 2 6 2 2 2 2 2 4 3" xfId="12448" xr:uid="{00000000-0005-0000-0000-000077610000}"/>
    <cellStyle name="Normal 2 6 2 2 2 2 2 4 3 2" xfId="35091" xr:uid="{00000000-0005-0000-0000-000078610000}"/>
    <cellStyle name="Normal 2 6 2 2 2 2 2 4 4" xfId="27650" xr:uid="{00000000-0005-0000-0000-000079610000}"/>
    <cellStyle name="Normal 2 6 2 2 2 2 2 5" xfId="16170" xr:uid="{00000000-0005-0000-0000-00007A610000}"/>
    <cellStyle name="Normal 2 6 2 2 2 2 2 5 2" xfId="38813" xr:uid="{00000000-0005-0000-0000-00007B610000}"/>
    <cellStyle name="Normal 2 6 2 2 2 2 2 6" xfId="8730" xr:uid="{00000000-0005-0000-0000-00007C610000}"/>
    <cellStyle name="Normal 2 6 2 2 2 2 2 6 2" xfId="31373" xr:uid="{00000000-0005-0000-0000-00007D610000}"/>
    <cellStyle name="Normal 2 6 2 2 2 2 2 7" xfId="23932" xr:uid="{00000000-0005-0000-0000-00007E610000}"/>
    <cellStyle name="Normal 2 6 2 2 2 2 3" xfId="1743" xr:uid="{00000000-0005-0000-0000-00007F610000}"/>
    <cellStyle name="Normal 2 6 2 2 2 2 3 2" xfId="3593" xr:uid="{00000000-0005-0000-0000-000080610000}"/>
    <cellStyle name="Normal 2 6 2 2 2 2 3 2 2" xfId="7314" xr:uid="{00000000-0005-0000-0000-000081610000}"/>
    <cellStyle name="Normal 2 6 2 2 2 2 3 2 2 2" xfId="22198" xr:uid="{00000000-0005-0000-0000-000082610000}"/>
    <cellStyle name="Normal 2 6 2 2 2 2 3 2 2 2 2" xfId="44841" xr:uid="{00000000-0005-0000-0000-000083610000}"/>
    <cellStyle name="Normal 2 6 2 2 2 2 3 2 2 3" xfId="14758" xr:uid="{00000000-0005-0000-0000-000084610000}"/>
    <cellStyle name="Normal 2 6 2 2 2 2 3 2 2 3 2" xfId="37401" xr:uid="{00000000-0005-0000-0000-000085610000}"/>
    <cellStyle name="Normal 2 6 2 2 2 2 3 2 2 4" xfId="29960" xr:uid="{00000000-0005-0000-0000-000086610000}"/>
    <cellStyle name="Normal 2 6 2 2 2 2 3 2 3" xfId="18480" xr:uid="{00000000-0005-0000-0000-000087610000}"/>
    <cellStyle name="Normal 2 6 2 2 2 2 3 2 3 2" xfId="41123" xr:uid="{00000000-0005-0000-0000-000088610000}"/>
    <cellStyle name="Normal 2 6 2 2 2 2 3 2 4" xfId="11040" xr:uid="{00000000-0005-0000-0000-000089610000}"/>
    <cellStyle name="Normal 2 6 2 2 2 2 3 2 4 2" xfId="33683" xr:uid="{00000000-0005-0000-0000-00008A610000}"/>
    <cellStyle name="Normal 2 6 2 2 2 2 3 2 5" xfId="26242" xr:uid="{00000000-0005-0000-0000-00008B610000}"/>
    <cellStyle name="Normal 2 6 2 2 2 2 3 3" xfId="5467" xr:uid="{00000000-0005-0000-0000-00008C610000}"/>
    <cellStyle name="Normal 2 6 2 2 2 2 3 3 2" xfId="20351" xr:uid="{00000000-0005-0000-0000-00008D610000}"/>
    <cellStyle name="Normal 2 6 2 2 2 2 3 3 2 2" xfId="42994" xr:uid="{00000000-0005-0000-0000-00008E610000}"/>
    <cellStyle name="Normal 2 6 2 2 2 2 3 3 3" xfId="12911" xr:uid="{00000000-0005-0000-0000-00008F610000}"/>
    <cellStyle name="Normal 2 6 2 2 2 2 3 3 3 2" xfId="35554" xr:uid="{00000000-0005-0000-0000-000090610000}"/>
    <cellStyle name="Normal 2 6 2 2 2 2 3 3 4" xfId="28113" xr:uid="{00000000-0005-0000-0000-000091610000}"/>
    <cellStyle name="Normal 2 6 2 2 2 2 3 4" xfId="16633" xr:uid="{00000000-0005-0000-0000-000092610000}"/>
    <cellStyle name="Normal 2 6 2 2 2 2 3 4 2" xfId="39276" xr:uid="{00000000-0005-0000-0000-000093610000}"/>
    <cellStyle name="Normal 2 6 2 2 2 2 3 5" xfId="9193" xr:uid="{00000000-0005-0000-0000-000094610000}"/>
    <cellStyle name="Normal 2 6 2 2 2 2 3 5 2" xfId="31836" xr:uid="{00000000-0005-0000-0000-000095610000}"/>
    <cellStyle name="Normal 2 6 2 2 2 2 3 6" xfId="24395" xr:uid="{00000000-0005-0000-0000-000096610000}"/>
    <cellStyle name="Normal 2 6 2 2 2 2 4" xfId="2668" xr:uid="{00000000-0005-0000-0000-000097610000}"/>
    <cellStyle name="Normal 2 6 2 2 2 2 4 2" xfId="6389" xr:uid="{00000000-0005-0000-0000-000098610000}"/>
    <cellStyle name="Normal 2 6 2 2 2 2 4 2 2" xfId="21273" xr:uid="{00000000-0005-0000-0000-000099610000}"/>
    <cellStyle name="Normal 2 6 2 2 2 2 4 2 2 2" xfId="43916" xr:uid="{00000000-0005-0000-0000-00009A610000}"/>
    <cellStyle name="Normal 2 6 2 2 2 2 4 2 3" xfId="13833" xr:uid="{00000000-0005-0000-0000-00009B610000}"/>
    <cellStyle name="Normal 2 6 2 2 2 2 4 2 3 2" xfId="36476" xr:uid="{00000000-0005-0000-0000-00009C610000}"/>
    <cellStyle name="Normal 2 6 2 2 2 2 4 2 4" xfId="29035" xr:uid="{00000000-0005-0000-0000-00009D610000}"/>
    <cellStyle name="Normal 2 6 2 2 2 2 4 3" xfId="17555" xr:uid="{00000000-0005-0000-0000-00009E610000}"/>
    <cellStyle name="Normal 2 6 2 2 2 2 4 3 2" xfId="40198" xr:uid="{00000000-0005-0000-0000-00009F610000}"/>
    <cellStyle name="Normal 2 6 2 2 2 2 4 4" xfId="10115" xr:uid="{00000000-0005-0000-0000-0000A0610000}"/>
    <cellStyle name="Normal 2 6 2 2 2 2 4 4 2" xfId="32758" xr:uid="{00000000-0005-0000-0000-0000A1610000}"/>
    <cellStyle name="Normal 2 6 2 2 2 2 4 5" xfId="25317" xr:uid="{00000000-0005-0000-0000-0000A2610000}"/>
    <cellStyle name="Normal 2 6 2 2 2 2 5" xfId="4542" xr:uid="{00000000-0005-0000-0000-0000A3610000}"/>
    <cellStyle name="Normal 2 6 2 2 2 2 5 2" xfId="19426" xr:uid="{00000000-0005-0000-0000-0000A4610000}"/>
    <cellStyle name="Normal 2 6 2 2 2 2 5 2 2" xfId="42069" xr:uid="{00000000-0005-0000-0000-0000A5610000}"/>
    <cellStyle name="Normal 2 6 2 2 2 2 5 3" xfId="11986" xr:uid="{00000000-0005-0000-0000-0000A6610000}"/>
    <cellStyle name="Normal 2 6 2 2 2 2 5 3 2" xfId="34629" xr:uid="{00000000-0005-0000-0000-0000A7610000}"/>
    <cellStyle name="Normal 2 6 2 2 2 2 5 4" xfId="27188" xr:uid="{00000000-0005-0000-0000-0000A8610000}"/>
    <cellStyle name="Normal 2 6 2 2 2 2 6" xfId="15708" xr:uid="{00000000-0005-0000-0000-0000A9610000}"/>
    <cellStyle name="Normal 2 6 2 2 2 2 6 2" xfId="38351" xr:uid="{00000000-0005-0000-0000-0000AA610000}"/>
    <cellStyle name="Normal 2 6 2 2 2 2 7" xfId="8268" xr:uid="{00000000-0005-0000-0000-0000AB610000}"/>
    <cellStyle name="Normal 2 6 2 2 2 2 7 2" xfId="30911" xr:uid="{00000000-0005-0000-0000-0000AC610000}"/>
    <cellStyle name="Normal 2 6 2 2 2 2 8" xfId="23470" xr:uid="{00000000-0005-0000-0000-0000AD610000}"/>
    <cellStyle name="Normal 2 6 2 2 2 3" xfId="1066" xr:uid="{00000000-0005-0000-0000-0000AE610000}"/>
    <cellStyle name="Normal 2 6 2 2 2 3 2" xfId="1994" xr:uid="{00000000-0005-0000-0000-0000AF610000}"/>
    <cellStyle name="Normal 2 6 2 2 2 3 2 2" xfId="3844" xr:uid="{00000000-0005-0000-0000-0000B0610000}"/>
    <cellStyle name="Normal 2 6 2 2 2 3 2 2 2" xfId="7565" xr:uid="{00000000-0005-0000-0000-0000B1610000}"/>
    <cellStyle name="Normal 2 6 2 2 2 3 2 2 2 2" xfId="22449" xr:uid="{00000000-0005-0000-0000-0000B2610000}"/>
    <cellStyle name="Normal 2 6 2 2 2 3 2 2 2 2 2" xfId="45092" xr:uid="{00000000-0005-0000-0000-0000B3610000}"/>
    <cellStyle name="Normal 2 6 2 2 2 3 2 2 2 3" xfId="15009" xr:uid="{00000000-0005-0000-0000-0000B4610000}"/>
    <cellStyle name="Normal 2 6 2 2 2 3 2 2 2 3 2" xfId="37652" xr:uid="{00000000-0005-0000-0000-0000B5610000}"/>
    <cellStyle name="Normal 2 6 2 2 2 3 2 2 2 4" xfId="30211" xr:uid="{00000000-0005-0000-0000-0000B6610000}"/>
    <cellStyle name="Normal 2 6 2 2 2 3 2 2 3" xfId="18731" xr:uid="{00000000-0005-0000-0000-0000B7610000}"/>
    <cellStyle name="Normal 2 6 2 2 2 3 2 2 3 2" xfId="41374" xr:uid="{00000000-0005-0000-0000-0000B8610000}"/>
    <cellStyle name="Normal 2 6 2 2 2 3 2 2 4" xfId="11291" xr:uid="{00000000-0005-0000-0000-0000B9610000}"/>
    <cellStyle name="Normal 2 6 2 2 2 3 2 2 4 2" xfId="33934" xr:uid="{00000000-0005-0000-0000-0000BA610000}"/>
    <cellStyle name="Normal 2 6 2 2 2 3 2 2 5" xfId="26493" xr:uid="{00000000-0005-0000-0000-0000BB610000}"/>
    <cellStyle name="Normal 2 6 2 2 2 3 2 3" xfId="5718" xr:uid="{00000000-0005-0000-0000-0000BC610000}"/>
    <cellStyle name="Normal 2 6 2 2 2 3 2 3 2" xfId="20602" xr:uid="{00000000-0005-0000-0000-0000BD610000}"/>
    <cellStyle name="Normal 2 6 2 2 2 3 2 3 2 2" xfId="43245" xr:uid="{00000000-0005-0000-0000-0000BE610000}"/>
    <cellStyle name="Normal 2 6 2 2 2 3 2 3 3" xfId="13162" xr:uid="{00000000-0005-0000-0000-0000BF610000}"/>
    <cellStyle name="Normal 2 6 2 2 2 3 2 3 3 2" xfId="35805" xr:uid="{00000000-0005-0000-0000-0000C0610000}"/>
    <cellStyle name="Normal 2 6 2 2 2 3 2 3 4" xfId="28364" xr:uid="{00000000-0005-0000-0000-0000C1610000}"/>
    <cellStyle name="Normal 2 6 2 2 2 3 2 4" xfId="16884" xr:uid="{00000000-0005-0000-0000-0000C2610000}"/>
    <cellStyle name="Normal 2 6 2 2 2 3 2 4 2" xfId="39527" xr:uid="{00000000-0005-0000-0000-0000C3610000}"/>
    <cellStyle name="Normal 2 6 2 2 2 3 2 5" xfId="9444" xr:uid="{00000000-0005-0000-0000-0000C4610000}"/>
    <cellStyle name="Normal 2 6 2 2 2 3 2 5 2" xfId="32087" xr:uid="{00000000-0005-0000-0000-0000C5610000}"/>
    <cellStyle name="Normal 2 6 2 2 2 3 2 6" xfId="24646" xr:uid="{00000000-0005-0000-0000-0000C6610000}"/>
    <cellStyle name="Normal 2 6 2 2 2 3 3" xfId="2919" xr:uid="{00000000-0005-0000-0000-0000C7610000}"/>
    <cellStyle name="Normal 2 6 2 2 2 3 3 2" xfId="6640" xr:uid="{00000000-0005-0000-0000-0000C8610000}"/>
    <cellStyle name="Normal 2 6 2 2 2 3 3 2 2" xfId="21524" xr:uid="{00000000-0005-0000-0000-0000C9610000}"/>
    <cellStyle name="Normal 2 6 2 2 2 3 3 2 2 2" xfId="44167" xr:uid="{00000000-0005-0000-0000-0000CA610000}"/>
    <cellStyle name="Normal 2 6 2 2 2 3 3 2 3" xfId="14084" xr:uid="{00000000-0005-0000-0000-0000CB610000}"/>
    <cellStyle name="Normal 2 6 2 2 2 3 3 2 3 2" xfId="36727" xr:uid="{00000000-0005-0000-0000-0000CC610000}"/>
    <cellStyle name="Normal 2 6 2 2 2 3 3 2 4" xfId="29286" xr:uid="{00000000-0005-0000-0000-0000CD610000}"/>
    <cellStyle name="Normal 2 6 2 2 2 3 3 3" xfId="17806" xr:uid="{00000000-0005-0000-0000-0000CE610000}"/>
    <cellStyle name="Normal 2 6 2 2 2 3 3 3 2" xfId="40449" xr:uid="{00000000-0005-0000-0000-0000CF610000}"/>
    <cellStyle name="Normal 2 6 2 2 2 3 3 4" xfId="10366" xr:uid="{00000000-0005-0000-0000-0000D0610000}"/>
    <cellStyle name="Normal 2 6 2 2 2 3 3 4 2" xfId="33009" xr:uid="{00000000-0005-0000-0000-0000D1610000}"/>
    <cellStyle name="Normal 2 6 2 2 2 3 3 5" xfId="25568" xr:uid="{00000000-0005-0000-0000-0000D2610000}"/>
    <cellStyle name="Normal 2 6 2 2 2 3 4" xfId="4793" xr:uid="{00000000-0005-0000-0000-0000D3610000}"/>
    <cellStyle name="Normal 2 6 2 2 2 3 4 2" xfId="19677" xr:uid="{00000000-0005-0000-0000-0000D4610000}"/>
    <cellStyle name="Normal 2 6 2 2 2 3 4 2 2" xfId="42320" xr:uid="{00000000-0005-0000-0000-0000D5610000}"/>
    <cellStyle name="Normal 2 6 2 2 2 3 4 3" xfId="12237" xr:uid="{00000000-0005-0000-0000-0000D6610000}"/>
    <cellStyle name="Normal 2 6 2 2 2 3 4 3 2" xfId="34880" xr:uid="{00000000-0005-0000-0000-0000D7610000}"/>
    <cellStyle name="Normal 2 6 2 2 2 3 4 4" xfId="27439" xr:uid="{00000000-0005-0000-0000-0000D8610000}"/>
    <cellStyle name="Normal 2 6 2 2 2 3 5" xfId="15959" xr:uid="{00000000-0005-0000-0000-0000D9610000}"/>
    <cellStyle name="Normal 2 6 2 2 2 3 5 2" xfId="38602" xr:uid="{00000000-0005-0000-0000-0000DA610000}"/>
    <cellStyle name="Normal 2 6 2 2 2 3 6" xfId="8519" xr:uid="{00000000-0005-0000-0000-0000DB610000}"/>
    <cellStyle name="Normal 2 6 2 2 2 3 6 2" xfId="31162" xr:uid="{00000000-0005-0000-0000-0000DC610000}"/>
    <cellStyle name="Normal 2 6 2 2 2 3 7" xfId="23721" xr:uid="{00000000-0005-0000-0000-0000DD610000}"/>
    <cellStyle name="Normal 2 6 2 2 2 4" xfId="1532" xr:uid="{00000000-0005-0000-0000-0000DE610000}"/>
    <cellStyle name="Normal 2 6 2 2 2 4 2" xfId="3382" xr:uid="{00000000-0005-0000-0000-0000DF610000}"/>
    <cellStyle name="Normal 2 6 2 2 2 4 2 2" xfId="7103" xr:uid="{00000000-0005-0000-0000-0000E0610000}"/>
    <cellStyle name="Normal 2 6 2 2 2 4 2 2 2" xfId="21987" xr:uid="{00000000-0005-0000-0000-0000E1610000}"/>
    <cellStyle name="Normal 2 6 2 2 2 4 2 2 2 2" xfId="44630" xr:uid="{00000000-0005-0000-0000-0000E2610000}"/>
    <cellStyle name="Normal 2 6 2 2 2 4 2 2 3" xfId="14547" xr:uid="{00000000-0005-0000-0000-0000E3610000}"/>
    <cellStyle name="Normal 2 6 2 2 2 4 2 2 3 2" xfId="37190" xr:uid="{00000000-0005-0000-0000-0000E4610000}"/>
    <cellStyle name="Normal 2 6 2 2 2 4 2 2 4" xfId="29749" xr:uid="{00000000-0005-0000-0000-0000E5610000}"/>
    <cellStyle name="Normal 2 6 2 2 2 4 2 3" xfId="18269" xr:uid="{00000000-0005-0000-0000-0000E6610000}"/>
    <cellStyle name="Normal 2 6 2 2 2 4 2 3 2" xfId="40912" xr:uid="{00000000-0005-0000-0000-0000E7610000}"/>
    <cellStyle name="Normal 2 6 2 2 2 4 2 4" xfId="10829" xr:uid="{00000000-0005-0000-0000-0000E8610000}"/>
    <cellStyle name="Normal 2 6 2 2 2 4 2 4 2" xfId="33472" xr:uid="{00000000-0005-0000-0000-0000E9610000}"/>
    <cellStyle name="Normal 2 6 2 2 2 4 2 5" xfId="26031" xr:uid="{00000000-0005-0000-0000-0000EA610000}"/>
    <cellStyle name="Normal 2 6 2 2 2 4 3" xfId="5256" xr:uid="{00000000-0005-0000-0000-0000EB610000}"/>
    <cellStyle name="Normal 2 6 2 2 2 4 3 2" xfId="20140" xr:uid="{00000000-0005-0000-0000-0000EC610000}"/>
    <cellStyle name="Normal 2 6 2 2 2 4 3 2 2" xfId="42783" xr:uid="{00000000-0005-0000-0000-0000ED610000}"/>
    <cellStyle name="Normal 2 6 2 2 2 4 3 3" xfId="12700" xr:uid="{00000000-0005-0000-0000-0000EE610000}"/>
    <cellStyle name="Normal 2 6 2 2 2 4 3 3 2" xfId="35343" xr:uid="{00000000-0005-0000-0000-0000EF610000}"/>
    <cellStyle name="Normal 2 6 2 2 2 4 3 4" xfId="27902" xr:uid="{00000000-0005-0000-0000-0000F0610000}"/>
    <cellStyle name="Normal 2 6 2 2 2 4 4" xfId="16422" xr:uid="{00000000-0005-0000-0000-0000F1610000}"/>
    <cellStyle name="Normal 2 6 2 2 2 4 4 2" xfId="39065" xr:uid="{00000000-0005-0000-0000-0000F2610000}"/>
    <cellStyle name="Normal 2 6 2 2 2 4 5" xfId="8982" xr:uid="{00000000-0005-0000-0000-0000F3610000}"/>
    <cellStyle name="Normal 2 6 2 2 2 4 5 2" xfId="31625" xr:uid="{00000000-0005-0000-0000-0000F4610000}"/>
    <cellStyle name="Normal 2 6 2 2 2 4 6" xfId="24184" xr:uid="{00000000-0005-0000-0000-0000F5610000}"/>
    <cellStyle name="Normal 2 6 2 2 2 5" xfId="2457" xr:uid="{00000000-0005-0000-0000-0000F6610000}"/>
    <cellStyle name="Normal 2 6 2 2 2 5 2" xfId="6178" xr:uid="{00000000-0005-0000-0000-0000F7610000}"/>
    <cellStyle name="Normal 2 6 2 2 2 5 2 2" xfId="21062" xr:uid="{00000000-0005-0000-0000-0000F8610000}"/>
    <cellStyle name="Normal 2 6 2 2 2 5 2 2 2" xfId="43705" xr:uid="{00000000-0005-0000-0000-0000F9610000}"/>
    <cellStyle name="Normal 2 6 2 2 2 5 2 3" xfId="13622" xr:uid="{00000000-0005-0000-0000-0000FA610000}"/>
    <cellStyle name="Normal 2 6 2 2 2 5 2 3 2" xfId="36265" xr:uid="{00000000-0005-0000-0000-0000FB610000}"/>
    <cellStyle name="Normal 2 6 2 2 2 5 2 4" xfId="28824" xr:uid="{00000000-0005-0000-0000-0000FC610000}"/>
    <cellStyle name="Normal 2 6 2 2 2 5 3" xfId="17344" xr:uid="{00000000-0005-0000-0000-0000FD610000}"/>
    <cellStyle name="Normal 2 6 2 2 2 5 3 2" xfId="39987" xr:uid="{00000000-0005-0000-0000-0000FE610000}"/>
    <cellStyle name="Normal 2 6 2 2 2 5 4" xfId="9904" xr:uid="{00000000-0005-0000-0000-0000FF610000}"/>
    <cellStyle name="Normal 2 6 2 2 2 5 4 2" xfId="32547" xr:uid="{00000000-0005-0000-0000-000000620000}"/>
    <cellStyle name="Normal 2 6 2 2 2 5 5" xfId="25106" xr:uid="{00000000-0005-0000-0000-000001620000}"/>
    <cellStyle name="Normal 2 6 2 2 2 6" xfId="4331" xr:uid="{00000000-0005-0000-0000-000002620000}"/>
    <cellStyle name="Normal 2 6 2 2 2 6 2" xfId="19215" xr:uid="{00000000-0005-0000-0000-000003620000}"/>
    <cellStyle name="Normal 2 6 2 2 2 6 2 2" xfId="41858" xr:uid="{00000000-0005-0000-0000-000004620000}"/>
    <cellStyle name="Normal 2 6 2 2 2 6 3" xfId="11775" xr:uid="{00000000-0005-0000-0000-000005620000}"/>
    <cellStyle name="Normal 2 6 2 2 2 6 3 2" xfId="34418" xr:uid="{00000000-0005-0000-0000-000006620000}"/>
    <cellStyle name="Normal 2 6 2 2 2 6 4" xfId="26977" xr:uid="{00000000-0005-0000-0000-000007620000}"/>
    <cellStyle name="Normal 2 6 2 2 2 7" xfId="15497" xr:uid="{00000000-0005-0000-0000-000008620000}"/>
    <cellStyle name="Normal 2 6 2 2 2 7 2" xfId="38140" xr:uid="{00000000-0005-0000-0000-000009620000}"/>
    <cellStyle name="Normal 2 6 2 2 2 8" xfId="8057" xr:uid="{00000000-0005-0000-0000-00000A620000}"/>
    <cellStyle name="Normal 2 6 2 2 2 8 2" xfId="30700" xr:uid="{00000000-0005-0000-0000-00000B620000}"/>
    <cellStyle name="Normal 2 6 2 2 2 9" xfId="23260" xr:uid="{00000000-0005-0000-0000-00000C620000}"/>
    <cellStyle name="Normal 2 6 2 2 3" xfId="707" xr:uid="{00000000-0005-0000-0000-00000D620000}"/>
    <cellStyle name="Normal 2 6 2 2 3 2" xfId="1172" xr:uid="{00000000-0005-0000-0000-00000E620000}"/>
    <cellStyle name="Normal 2 6 2 2 3 2 2" xfId="2100" xr:uid="{00000000-0005-0000-0000-00000F620000}"/>
    <cellStyle name="Normal 2 6 2 2 3 2 2 2" xfId="3950" xr:uid="{00000000-0005-0000-0000-000010620000}"/>
    <cellStyle name="Normal 2 6 2 2 3 2 2 2 2" xfId="7671" xr:uid="{00000000-0005-0000-0000-000011620000}"/>
    <cellStyle name="Normal 2 6 2 2 3 2 2 2 2 2" xfId="22555" xr:uid="{00000000-0005-0000-0000-000012620000}"/>
    <cellStyle name="Normal 2 6 2 2 3 2 2 2 2 2 2" xfId="45198" xr:uid="{00000000-0005-0000-0000-000013620000}"/>
    <cellStyle name="Normal 2 6 2 2 3 2 2 2 2 3" xfId="15115" xr:uid="{00000000-0005-0000-0000-000014620000}"/>
    <cellStyle name="Normal 2 6 2 2 3 2 2 2 2 3 2" xfId="37758" xr:uid="{00000000-0005-0000-0000-000015620000}"/>
    <cellStyle name="Normal 2 6 2 2 3 2 2 2 2 4" xfId="30317" xr:uid="{00000000-0005-0000-0000-000016620000}"/>
    <cellStyle name="Normal 2 6 2 2 3 2 2 2 3" xfId="18837" xr:uid="{00000000-0005-0000-0000-000017620000}"/>
    <cellStyle name="Normal 2 6 2 2 3 2 2 2 3 2" xfId="41480" xr:uid="{00000000-0005-0000-0000-000018620000}"/>
    <cellStyle name="Normal 2 6 2 2 3 2 2 2 4" xfId="11397" xr:uid="{00000000-0005-0000-0000-000019620000}"/>
    <cellStyle name="Normal 2 6 2 2 3 2 2 2 4 2" xfId="34040" xr:uid="{00000000-0005-0000-0000-00001A620000}"/>
    <cellStyle name="Normal 2 6 2 2 3 2 2 2 5" xfId="26599" xr:uid="{00000000-0005-0000-0000-00001B620000}"/>
    <cellStyle name="Normal 2 6 2 2 3 2 2 3" xfId="5824" xr:uid="{00000000-0005-0000-0000-00001C620000}"/>
    <cellStyle name="Normal 2 6 2 2 3 2 2 3 2" xfId="20708" xr:uid="{00000000-0005-0000-0000-00001D620000}"/>
    <cellStyle name="Normal 2 6 2 2 3 2 2 3 2 2" xfId="43351" xr:uid="{00000000-0005-0000-0000-00001E620000}"/>
    <cellStyle name="Normal 2 6 2 2 3 2 2 3 3" xfId="13268" xr:uid="{00000000-0005-0000-0000-00001F620000}"/>
    <cellStyle name="Normal 2 6 2 2 3 2 2 3 3 2" xfId="35911" xr:uid="{00000000-0005-0000-0000-000020620000}"/>
    <cellStyle name="Normal 2 6 2 2 3 2 2 3 4" xfId="28470" xr:uid="{00000000-0005-0000-0000-000021620000}"/>
    <cellStyle name="Normal 2 6 2 2 3 2 2 4" xfId="16990" xr:uid="{00000000-0005-0000-0000-000022620000}"/>
    <cellStyle name="Normal 2 6 2 2 3 2 2 4 2" xfId="39633" xr:uid="{00000000-0005-0000-0000-000023620000}"/>
    <cellStyle name="Normal 2 6 2 2 3 2 2 5" xfId="9550" xr:uid="{00000000-0005-0000-0000-000024620000}"/>
    <cellStyle name="Normal 2 6 2 2 3 2 2 5 2" xfId="32193" xr:uid="{00000000-0005-0000-0000-000025620000}"/>
    <cellStyle name="Normal 2 6 2 2 3 2 2 6" xfId="24752" xr:uid="{00000000-0005-0000-0000-000026620000}"/>
    <cellStyle name="Normal 2 6 2 2 3 2 3" xfId="3025" xr:uid="{00000000-0005-0000-0000-000027620000}"/>
    <cellStyle name="Normal 2 6 2 2 3 2 3 2" xfId="6746" xr:uid="{00000000-0005-0000-0000-000028620000}"/>
    <cellStyle name="Normal 2 6 2 2 3 2 3 2 2" xfId="21630" xr:uid="{00000000-0005-0000-0000-000029620000}"/>
    <cellStyle name="Normal 2 6 2 2 3 2 3 2 2 2" xfId="44273" xr:uid="{00000000-0005-0000-0000-00002A620000}"/>
    <cellStyle name="Normal 2 6 2 2 3 2 3 2 3" xfId="14190" xr:uid="{00000000-0005-0000-0000-00002B620000}"/>
    <cellStyle name="Normal 2 6 2 2 3 2 3 2 3 2" xfId="36833" xr:uid="{00000000-0005-0000-0000-00002C620000}"/>
    <cellStyle name="Normal 2 6 2 2 3 2 3 2 4" xfId="29392" xr:uid="{00000000-0005-0000-0000-00002D620000}"/>
    <cellStyle name="Normal 2 6 2 2 3 2 3 3" xfId="17912" xr:uid="{00000000-0005-0000-0000-00002E620000}"/>
    <cellStyle name="Normal 2 6 2 2 3 2 3 3 2" xfId="40555" xr:uid="{00000000-0005-0000-0000-00002F620000}"/>
    <cellStyle name="Normal 2 6 2 2 3 2 3 4" xfId="10472" xr:uid="{00000000-0005-0000-0000-000030620000}"/>
    <cellStyle name="Normal 2 6 2 2 3 2 3 4 2" xfId="33115" xr:uid="{00000000-0005-0000-0000-000031620000}"/>
    <cellStyle name="Normal 2 6 2 2 3 2 3 5" xfId="25674" xr:uid="{00000000-0005-0000-0000-000032620000}"/>
    <cellStyle name="Normal 2 6 2 2 3 2 4" xfId="4899" xr:uid="{00000000-0005-0000-0000-000033620000}"/>
    <cellStyle name="Normal 2 6 2 2 3 2 4 2" xfId="19783" xr:uid="{00000000-0005-0000-0000-000034620000}"/>
    <cellStyle name="Normal 2 6 2 2 3 2 4 2 2" xfId="42426" xr:uid="{00000000-0005-0000-0000-000035620000}"/>
    <cellStyle name="Normal 2 6 2 2 3 2 4 3" xfId="12343" xr:uid="{00000000-0005-0000-0000-000036620000}"/>
    <cellStyle name="Normal 2 6 2 2 3 2 4 3 2" xfId="34986" xr:uid="{00000000-0005-0000-0000-000037620000}"/>
    <cellStyle name="Normal 2 6 2 2 3 2 4 4" xfId="27545" xr:uid="{00000000-0005-0000-0000-000038620000}"/>
    <cellStyle name="Normal 2 6 2 2 3 2 5" xfId="16065" xr:uid="{00000000-0005-0000-0000-000039620000}"/>
    <cellStyle name="Normal 2 6 2 2 3 2 5 2" xfId="38708" xr:uid="{00000000-0005-0000-0000-00003A620000}"/>
    <cellStyle name="Normal 2 6 2 2 3 2 6" xfId="8625" xr:uid="{00000000-0005-0000-0000-00003B620000}"/>
    <cellStyle name="Normal 2 6 2 2 3 2 6 2" xfId="31268" xr:uid="{00000000-0005-0000-0000-00003C620000}"/>
    <cellStyle name="Normal 2 6 2 2 3 2 7" xfId="23827" xr:uid="{00000000-0005-0000-0000-00003D620000}"/>
    <cellStyle name="Normal 2 6 2 2 3 3" xfId="1638" xr:uid="{00000000-0005-0000-0000-00003E620000}"/>
    <cellStyle name="Normal 2 6 2 2 3 3 2" xfId="3488" xr:uid="{00000000-0005-0000-0000-00003F620000}"/>
    <cellStyle name="Normal 2 6 2 2 3 3 2 2" xfId="7209" xr:uid="{00000000-0005-0000-0000-000040620000}"/>
    <cellStyle name="Normal 2 6 2 2 3 3 2 2 2" xfId="22093" xr:uid="{00000000-0005-0000-0000-000041620000}"/>
    <cellStyle name="Normal 2 6 2 2 3 3 2 2 2 2" xfId="44736" xr:uid="{00000000-0005-0000-0000-000042620000}"/>
    <cellStyle name="Normal 2 6 2 2 3 3 2 2 3" xfId="14653" xr:uid="{00000000-0005-0000-0000-000043620000}"/>
    <cellStyle name="Normal 2 6 2 2 3 3 2 2 3 2" xfId="37296" xr:uid="{00000000-0005-0000-0000-000044620000}"/>
    <cellStyle name="Normal 2 6 2 2 3 3 2 2 4" xfId="29855" xr:uid="{00000000-0005-0000-0000-000045620000}"/>
    <cellStyle name="Normal 2 6 2 2 3 3 2 3" xfId="18375" xr:uid="{00000000-0005-0000-0000-000046620000}"/>
    <cellStyle name="Normal 2 6 2 2 3 3 2 3 2" xfId="41018" xr:uid="{00000000-0005-0000-0000-000047620000}"/>
    <cellStyle name="Normal 2 6 2 2 3 3 2 4" xfId="10935" xr:uid="{00000000-0005-0000-0000-000048620000}"/>
    <cellStyle name="Normal 2 6 2 2 3 3 2 4 2" xfId="33578" xr:uid="{00000000-0005-0000-0000-000049620000}"/>
    <cellStyle name="Normal 2 6 2 2 3 3 2 5" xfId="26137" xr:uid="{00000000-0005-0000-0000-00004A620000}"/>
    <cellStyle name="Normal 2 6 2 2 3 3 3" xfId="5362" xr:uid="{00000000-0005-0000-0000-00004B620000}"/>
    <cellStyle name="Normal 2 6 2 2 3 3 3 2" xfId="20246" xr:uid="{00000000-0005-0000-0000-00004C620000}"/>
    <cellStyle name="Normal 2 6 2 2 3 3 3 2 2" xfId="42889" xr:uid="{00000000-0005-0000-0000-00004D620000}"/>
    <cellStyle name="Normal 2 6 2 2 3 3 3 3" xfId="12806" xr:uid="{00000000-0005-0000-0000-00004E620000}"/>
    <cellStyle name="Normal 2 6 2 2 3 3 3 3 2" xfId="35449" xr:uid="{00000000-0005-0000-0000-00004F620000}"/>
    <cellStyle name="Normal 2 6 2 2 3 3 3 4" xfId="28008" xr:uid="{00000000-0005-0000-0000-000050620000}"/>
    <cellStyle name="Normal 2 6 2 2 3 3 4" xfId="16528" xr:uid="{00000000-0005-0000-0000-000051620000}"/>
    <cellStyle name="Normal 2 6 2 2 3 3 4 2" xfId="39171" xr:uid="{00000000-0005-0000-0000-000052620000}"/>
    <cellStyle name="Normal 2 6 2 2 3 3 5" xfId="9088" xr:uid="{00000000-0005-0000-0000-000053620000}"/>
    <cellStyle name="Normal 2 6 2 2 3 3 5 2" xfId="31731" xr:uid="{00000000-0005-0000-0000-000054620000}"/>
    <cellStyle name="Normal 2 6 2 2 3 3 6" xfId="24290" xr:uid="{00000000-0005-0000-0000-000055620000}"/>
    <cellStyle name="Normal 2 6 2 2 3 4" xfId="2563" xr:uid="{00000000-0005-0000-0000-000056620000}"/>
    <cellStyle name="Normal 2 6 2 2 3 4 2" xfId="6284" xr:uid="{00000000-0005-0000-0000-000057620000}"/>
    <cellStyle name="Normal 2 6 2 2 3 4 2 2" xfId="21168" xr:uid="{00000000-0005-0000-0000-000058620000}"/>
    <cellStyle name="Normal 2 6 2 2 3 4 2 2 2" xfId="43811" xr:uid="{00000000-0005-0000-0000-000059620000}"/>
    <cellStyle name="Normal 2 6 2 2 3 4 2 3" xfId="13728" xr:uid="{00000000-0005-0000-0000-00005A620000}"/>
    <cellStyle name="Normal 2 6 2 2 3 4 2 3 2" xfId="36371" xr:uid="{00000000-0005-0000-0000-00005B620000}"/>
    <cellStyle name="Normal 2 6 2 2 3 4 2 4" xfId="28930" xr:uid="{00000000-0005-0000-0000-00005C620000}"/>
    <cellStyle name="Normal 2 6 2 2 3 4 3" xfId="17450" xr:uid="{00000000-0005-0000-0000-00005D620000}"/>
    <cellStyle name="Normal 2 6 2 2 3 4 3 2" xfId="40093" xr:uid="{00000000-0005-0000-0000-00005E620000}"/>
    <cellStyle name="Normal 2 6 2 2 3 4 4" xfId="10010" xr:uid="{00000000-0005-0000-0000-00005F620000}"/>
    <cellStyle name="Normal 2 6 2 2 3 4 4 2" xfId="32653" xr:uid="{00000000-0005-0000-0000-000060620000}"/>
    <cellStyle name="Normal 2 6 2 2 3 4 5" xfId="25212" xr:uid="{00000000-0005-0000-0000-000061620000}"/>
    <cellStyle name="Normal 2 6 2 2 3 5" xfId="4437" xr:uid="{00000000-0005-0000-0000-000062620000}"/>
    <cellStyle name="Normal 2 6 2 2 3 5 2" xfId="19321" xr:uid="{00000000-0005-0000-0000-000063620000}"/>
    <cellStyle name="Normal 2 6 2 2 3 5 2 2" xfId="41964" xr:uid="{00000000-0005-0000-0000-000064620000}"/>
    <cellStyle name="Normal 2 6 2 2 3 5 3" xfId="11881" xr:uid="{00000000-0005-0000-0000-000065620000}"/>
    <cellStyle name="Normal 2 6 2 2 3 5 3 2" xfId="34524" xr:uid="{00000000-0005-0000-0000-000066620000}"/>
    <cellStyle name="Normal 2 6 2 2 3 5 4" xfId="27083" xr:uid="{00000000-0005-0000-0000-000067620000}"/>
    <cellStyle name="Normal 2 6 2 2 3 6" xfId="15603" xr:uid="{00000000-0005-0000-0000-000068620000}"/>
    <cellStyle name="Normal 2 6 2 2 3 6 2" xfId="38246" xr:uid="{00000000-0005-0000-0000-000069620000}"/>
    <cellStyle name="Normal 2 6 2 2 3 7" xfId="8163" xr:uid="{00000000-0005-0000-0000-00006A620000}"/>
    <cellStyle name="Normal 2 6 2 2 3 7 2" xfId="30806" xr:uid="{00000000-0005-0000-0000-00006B620000}"/>
    <cellStyle name="Normal 2 6 2 2 3 8" xfId="23365" xr:uid="{00000000-0005-0000-0000-00006C620000}"/>
    <cellStyle name="Normal 2 6 2 2 4" xfId="961" xr:uid="{00000000-0005-0000-0000-00006D620000}"/>
    <cellStyle name="Normal 2 6 2 2 4 2" xfId="1889" xr:uid="{00000000-0005-0000-0000-00006E620000}"/>
    <cellStyle name="Normal 2 6 2 2 4 2 2" xfId="3739" xr:uid="{00000000-0005-0000-0000-00006F620000}"/>
    <cellStyle name="Normal 2 6 2 2 4 2 2 2" xfId="7460" xr:uid="{00000000-0005-0000-0000-000070620000}"/>
    <cellStyle name="Normal 2 6 2 2 4 2 2 2 2" xfId="22344" xr:uid="{00000000-0005-0000-0000-000071620000}"/>
    <cellStyle name="Normal 2 6 2 2 4 2 2 2 2 2" xfId="44987" xr:uid="{00000000-0005-0000-0000-000072620000}"/>
    <cellStyle name="Normal 2 6 2 2 4 2 2 2 3" xfId="14904" xr:uid="{00000000-0005-0000-0000-000073620000}"/>
    <cellStyle name="Normal 2 6 2 2 4 2 2 2 3 2" xfId="37547" xr:uid="{00000000-0005-0000-0000-000074620000}"/>
    <cellStyle name="Normal 2 6 2 2 4 2 2 2 4" xfId="30106" xr:uid="{00000000-0005-0000-0000-000075620000}"/>
    <cellStyle name="Normal 2 6 2 2 4 2 2 3" xfId="18626" xr:uid="{00000000-0005-0000-0000-000076620000}"/>
    <cellStyle name="Normal 2 6 2 2 4 2 2 3 2" xfId="41269" xr:uid="{00000000-0005-0000-0000-000077620000}"/>
    <cellStyle name="Normal 2 6 2 2 4 2 2 4" xfId="11186" xr:uid="{00000000-0005-0000-0000-000078620000}"/>
    <cellStyle name="Normal 2 6 2 2 4 2 2 4 2" xfId="33829" xr:uid="{00000000-0005-0000-0000-000079620000}"/>
    <cellStyle name="Normal 2 6 2 2 4 2 2 5" xfId="26388" xr:uid="{00000000-0005-0000-0000-00007A620000}"/>
    <cellStyle name="Normal 2 6 2 2 4 2 3" xfId="5613" xr:uid="{00000000-0005-0000-0000-00007B620000}"/>
    <cellStyle name="Normal 2 6 2 2 4 2 3 2" xfId="20497" xr:uid="{00000000-0005-0000-0000-00007C620000}"/>
    <cellStyle name="Normal 2 6 2 2 4 2 3 2 2" xfId="43140" xr:uid="{00000000-0005-0000-0000-00007D620000}"/>
    <cellStyle name="Normal 2 6 2 2 4 2 3 3" xfId="13057" xr:uid="{00000000-0005-0000-0000-00007E620000}"/>
    <cellStyle name="Normal 2 6 2 2 4 2 3 3 2" xfId="35700" xr:uid="{00000000-0005-0000-0000-00007F620000}"/>
    <cellStyle name="Normal 2 6 2 2 4 2 3 4" xfId="28259" xr:uid="{00000000-0005-0000-0000-000080620000}"/>
    <cellStyle name="Normal 2 6 2 2 4 2 4" xfId="16779" xr:uid="{00000000-0005-0000-0000-000081620000}"/>
    <cellStyle name="Normal 2 6 2 2 4 2 4 2" xfId="39422" xr:uid="{00000000-0005-0000-0000-000082620000}"/>
    <cellStyle name="Normal 2 6 2 2 4 2 5" xfId="9339" xr:uid="{00000000-0005-0000-0000-000083620000}"/>
    <cellStyle name="Normal 2 6 2 2 4 2 5 2" xfId="31982" xr:uid="{00000000-0005-0000-0000-000084620000}"/>
    <cellStyle name="Normal 2 6 2 2 4 2 6" xfId="24541" xr:uid="{00000000-0005-0000-0000-000085620000}"/>
    <cellStyle name="Normal 2 6 2 2 4 3" xfId="2814" xr:uid="{00000000-0005-0000-0000-000086620000}"/>
    <cellStyle name="Normal 2 6 2 2 4 3 2" xfId="6535" xr:uid="{00000000-0005-0000-0000-000087620000}"/>
    <cellStyle name="Normal 2 6 2 2 4 3 2 2" xfId="21419" xr:uid="{00000000-0005-0000-0000-000088620000}"/>
    <cellStyle name="Normal 2 6 2 2 4 3 2 2 2" xfId="44062" xr:uid="{00000000-0005-0000-0000-000089620000}"/>
    <cellStyle name="Normal 2 6 2 2 4 3 2 3" xfId="13979" xr:uid="{00000000-0005-0000-0000-00008A620000}"/>
    <cellStyle name="Normal 2 6 2 2 4 3 2 3 2" xfId="36622" xr:uid="{00000000-0005-0000-0000-00008B620000}"/>
    <cellStyle name="Normal 2 6 2 2 4 3 2 4" xfId="29181" xr:uid="{00000000-0005-0000-0000-00008C620000}"/>
    <cellStyle name="Normal 2 6 2 2 4 3 3" xfId="17701" xr:uid="{00000000-0005-0000-0000-00008D620000}"/>
    <cellStyle name="Normal 2 6 2 2 4 3 3 2" xfId="40344" xr:uid="{00000000-0005-0000-0000-00008E620000}"/>
    <cellStyle name="Normal 2 6 2 2 4 3 4" xfId="10261" xr:uid="{00000000-0005-0000-0000-00008F620000}"/>
    <cellStyle name="Normal 2 6 2 2 4 3 4 2" xfId="32904" xr:uid="{00000000-0005-0000-0000-000090620000}"/>
    <cellStyle name="Normal 2 6 2 2 4 3 5" xfId="25463" xr:uid="{00000000-0005-0000-0000-000091620000}"/>
    <cellStyle name="Normal 2 6 2 2 4 4" xfId="4688" xr:uid="{00000000-0005-0000-0000-000092620000}"/>
    <cellStyle name="Normal 2 6 2 2 4 4 2" xfId="19572" xr:uid="{00000000-0005-0000-0000-000093620000}"/>
    <cellStyle name="Normal 2 6 2 2 4 4 2 2" xfId="42215" xr:uid="{00000000-0005-0000-0000-000094620000}"/>
    <cellStyle name="Normal 2 6 2 2 4 4 3" xfId="12132" xr:uid="{00000000-0005-0000-0000-000095620000}"/>
    <cellStyle name="Normal 2 6 2 2 4 4 3 2" xfId="34775" xr:uid="{00000000-0005-0000-0000-000096620000}"/>
    <cellStyle name="Normal 2 6 2 2 4 4 4" xfId="27334" xr:uid="{00000000-0005-0000-0000-000097620000}"/>
    <cellStyle name="Normal 2 6 2 2 4 5" xfId="15854" xr:uid="{00000000-0005-0000-0000-000098620000}"/>
    <cellStyle name="Normal 2 6 2 2 4 5 2" xfId="38497" xr:uid="{00000000-0005-0000-0000-000099620000}"/>
    <cellStyle name="Normal 2 6 2 2 4 6" xfId="8414" xr:uid="{00000000-0005-0000-0000-00009A620000}"/>
    <cellStyle name="Normal 2 6 2 2 4 6 2" xfId="31057" xr:uid="{00000000-0005-0000-0000-00009B620000}"/>
    <cellStyle name="Normal 2 6 2 2 4 7" xfId="23616" xr:uid="{00000000-0005-0000-0000-00009C620000}"/>
    <cellStyle name="Normal 2 6 2 2 5" xfId="1427" xr:uid="{00000000-0005-0000-0000-00009D620000}"/>
    <cellStyle name="Normal 2 6 2 2 5 2" xfId="3277" xr:uid="{00000000-0005-0000-0000-00009E620000}"/>
    <cellStyle name="Normal 2 6 2 2 5 2 2" xfId="6998" xr:uid="{00000000-0005-0000-0000-00009F620000}"/>
    <cellStyle name="Normal 2 6 2 2 5 2 2 2" xfId="21882" xr:uid="{00000000-0005-0000-0000-0000A0620000}"/>
    <cellStyle name="Normal 2 6 2 2 5 2 2 2 2" xfId="44525" xr:uid="{00000000-0005-0000-0000-0000A1620000}"/>
    <cellStyle name="Normal 2 6 2 2 5 2 2 3" xfId="14442" xr:uid="{00000000-0005-0000-0000-0000A2620000}"/>
    <cellStyle name="Normal 2 6 2 2 5 2 2 3 2" xfId="37085" xr:uid="{00000000-0005-0000-0000-0000A3620000}"/>
    <cellStyle name="Normal 2 6 2 2 5 2 2 4" xfId="29644" xr:uid="{00000000-0005-0000-0000-0000A4620000}"/>
    <cellStyle name="Normal 2 6 2 2 5 2 3" xfId="18164" xr:uid="{00000000-0005-0000-0000-0000A5620000}"/>
    <cellStyle name="Normal 2 6 2 2 5 2 3 2" xfId="40807" xr:uid="{00000000-0005-0000-0000-0000A6620000}"/>
    <cellStyle name="Normal 2 6 2 2 5 2 4" xfId="10724" xr:uid="{00000000-0005-0000-0000-0000A7620000}"/>
    <cellStyle name="Normal 2 6 2 2 5 2 4 2" xfId="33367" xr:uid="{00000000-0005-0000-0000-0000A8620000}"/>
    <cellStyle name="Normal 2 6 2 2 5 2 5" xfId="25926" xr:uid="{00000000-0005-0000-0000-0000A9620000}"/>
    <cellStyle name="Normal 2 6 2 2 5 3" xfId="5151" xr:uid="{00000000-0005-0000-0000-0000AA620000}"/>
    <cellStyle name="Normal 2 6 2 2 5 3 2" xfId="20035" xr:uid="{00000000-0005-0000-0000-0000AB620000}"/>
    <cellStyle name="Normal 2 6 2 2 5 3 2 2" xfId="42678" xr:uid="{00000000-0005-0000-0000-0000AC620000}"/>
    <cellStyle name="Normal 2 6 2 2 5 3 3" xfId="12595" xr:uid="{00000000-0005-0000-0000-0000AD620000}"/>
    <cellStyle name="Normal 2 6 2 2 5 3 3 2" xfId="35238" xr:uid="{00000000-0005-0000-0000-0000AE620000}"/>
    <cellStyle name="Normal 2 6 2 2 5 3 4" xfId="27797" xr:uid="{00000000-0005-0000-0000-0000AF620000}"/>
    <cellStyle name="Normal 2 6 2 2 5 4" xfId="16317" xr:uid="{00000000-0005-0000-0000-0000B0620000}"/>
    <cellStyle name="Normal 2 6 2 2 5 4 2" xfId="38960" xr:uid="{00000000-0005-0000-0000-0000B1620000}"/>
    <cellStyle name="Normal 2 6 2 2 5 5" xfId="8877" xr:uid="{00000000-0005-0000-0000-0000B2620000}"/>
    <cellStyle name="Normal 2 6 2 2 5 5 2" xfId="31520" xr:uid="{00000000-0005-0000-0000-0000B3620000}"/>
    <cellStyle name="Normal 2 6 2 2 5 6" xfId="24079" xr:uid="{00000000-0005-0000-0000-0000B4620000}"/>
    <cellStyle name="Normal 2 6 2 2 6" xfId="2352" xr:uid="{00000000-0005-0000-0000-0000B5620000}"/>
    <cellStyle name="Normal 2 6 2 2 6 2" xfId="6073" xr:uid="{00000000-0005-0000-0000-0000B6620000}"/>
    <cellStyle name="Normal 2 6 2 2 6 2 2" xfId="20957" xr:uid="{00000000-0005-0000-0000-0000B7620000}"/>
    <cellStyle name="Normal 2 6 2 2 6 2 2 2" xfId="43600" xr:uid="{00000000-0005-0000-0000-0000B8620000}"/>
    <cellStyle name="Normal 2 6 2 2 6 2 3" xfId="13517" xr:uid="{00000000-0005-0000-0000-0000B9620000}"/>
    <cellStyle name="Normal 2 6 2 2 6 2 3 2" xfId="36160" xr:uid="{00000000-0005-0000-0000-0000BA620000}"/>
    <cellStyle name="Normal 2 6 2 2 6 2 4" xfId="28719" xr:uid="{00000000-0005-0000-0000-0000BB620000}"/>
    <cellStyle name="Normal 2 6 2 2 6 3" xfId="17239" xr:uid="{00000000-0005-0000-0000-0000BC620000}"/>
    <cellStyle name="Normal 2 6 2 2 6 3 2" xfId="39882" xr:uid="{00000000-0005-0000-0000-0000BD620000}"/>
    <cellStyle name="Normal 2 6 2 2 6 4" xfId="9799" xr:uid="{00000000-0005-0000-0000-0000BE620000}"/>
    <cellStyle name="Normal 2 6 2 2 6 4 2" xfId="32442" xr:uid="{00000000-0005-0000-0000-0000BF620000}"/>
    <cellStyle name="Normal 2 6 2 2 6 5" xfId="25001" xr:uid="{00000000-0005-0000-0000-0000C0620000}"/>
    <cellStyle name="Normal 2 6 2 2 7" xfId="4226" xr:uid="{00000000-0005-0000-0000-0000C1620000}"/>
    <cellStyle name="Normal 2 6 2 2 7 2" xfId="19110" xr:uid="{00000000-0005-0000-0000-0000C2620000}"/>
    <cellStyle name="Normal 2 6 2 2 7 2 2" xfId="41753" xr:uid="{00000000-0005-0000-0000-0000C3620000}"/>
    <cellStyle name="Normal 2 6 2 2 7 3" xfId="11670" xr:uid="{00000000-0005-0000-0000-0000C4620000}"/>
    <cellStyle name="Normal 2 6 2 2 7 3 2" xfId="34313" xr:uid="{00000000-0005-0000-0000-0000C5620000}"/>
    <cellStyle name="Normal 2 6 2 2 7 4" xfId="26872" xr:uid="{00000000-0005-0000-0000-0000C6620000}"/>
    <cellStyle name="Normal 2 6 2 2 8" xfId="15392" xr:uid="{00000000-0005-0000-0000-0000C7620000}"/>
    <cellStyle name="Normal 2 6 2 2 8 2" xfId="38035" xr:uid="{00000000-0005-0000-0000-0000C8620000}"/>
    <cellStyle name="Normal 2 6 2 2 9" xfId="7952" xr:uid="{00000000-0005-0000-0000-0000C9620000}"/>
    <cellStyle name="Normal 2 6 2 2 9 2" xfId="30595" xr:uid="{00000000-0005-0000-0000-0000CA620000}"/>
    <cellStyle name="Normal 2 6 2 3" xfId="548" xr:uid="{00000000-0005-0000-0000-0000CB620000}"/>
    <cellStyle name="Normal 2 6 2 3 2" xfId="760" xr:uid="{00000000-0005-0000-0000-0000CC620000}"/>
    <cellStyle name="Normal 2 6 2 3 2 2" xfId="1225" xr:uid="{00000000-0005-0000-0000-0000CD620000}"/>
    <cellStyle name="Normal 2 6 2 3 2 2 2" xfId="2153" xr:uid="{00000000-0005-0000-0000-0000CE620000}"/>
    <cellStyle name="Normal 2 6 2 3 2 2 2 2" xfId="4003" xr:uid="{00000000-0005-0000-0000-0000CF620000}"/>
    <cellStyle name="Normal 2 6 2 3 2 2 2 2 2" xfId="7724" xr:uid="{00000000-0005-0000-0000-0000D0620000}"/>
    <cellStyle name="Normal 2 6 2 3 2 2 2 2 2 2" xfId="22608" xr:uid="{00000000-0005-0000-0000-0000D1620000}"/>
    <cellStyle name="Normal 2 6 2 3 2 2 2 2 2 2 2" xfId="45251" xr:uid="{00000000-0005-0000-0000-0000D2620000}"/>
    <cellStyle name="Normal 2 6 2 3 2 2 2 2 2 3" xfId="15168" xr:uid="{00000000-0005-0000-0000-0000D3620000}"/>
    <cellStyle name="Normal 2 6 2 3 2 2 2 2 2 3 2" xfId="37811" xr:uid="{00000000-0005-0000-0000-0000D4620000}"/>
    <cellStyle name="Normal 2 6 2 3 2 2 2 2 2 4" xfId="30370" xr:uid="{00000000-0005-0000-0000-0000D5620000}"/>
    <cellStyle name="Normal 2 6 2 3 2 2 2 2 3" xfId="18890" xr:uid="{00000000-0005-0000-0000-0000D6620000}"/>
    <cellStyle name="Normal 2 6 2 3 2 2 2 2 3 2" xfId="41533" xr:uid="{00000000-0005-0000-0000-0000D7620000}"/>
    <cellStyle name="Normal 2 6 2 3 2 2 2 2 4" xfId="11450" xr:uid="{00000000-0005-0000-0000-0000D8620000}"/>
    <cellStyle name="Normal 2 6 2 3 2 2 2 2 4 2" xfId="34093" xr:uid="{00000000-0005-0000-0000-0000D9620000}"/>
    <cellStyle name="Normal 2 6 2 3 2 2 2 2 5" xfId="26652" xr:uid="{00000000-0005-0000-0000-0000DA620000}"/>
    <cellStyle name="Normal 2 6 2 3 2 2 2 3" xfId="5877" xr:uid="{00000000-0005-0000-0000-0000DB620000}"/>
    <cellStyle name="Normal 2 6 2 3 2 2 2 3 2" xfId="20761" xr:uid="{00000000-0005-0000-0000-0000DC620000}"/>
    <cellStyle name="Normal 2 6 2 3 2 2 2 3 2 2" xfId="43404" xr:uid="{00000000-0005-0000-0000-0000DD620000}"/>
    <cellStyle name="Normal 2 6 2 3 2 2 2 3 3" xfId="13321" xr:uid="{00000000-0005-0000-0000-0000DE620000}"/>
    <cellStyle name="Normal 2 6 2 3 2 2 2 3 3 2" xfId="35964" xr:uid="{00000000-0005-0000-0000-0000DF620000}"/>
    <cellStyle name="Normal 2 6 2 3 2 2 2 3 4" xfId="28523" xr:uid="{00000000-0005-0000-0000-0000E0620000}"/>
    <cellStyle name="Normal 2 6 2 3 2 2 2 4" xfId="17043" xr:uid="{00000000-0005-0000-0000-0000E1620000}"/>
    <cellStyle name="Normal 2 6 2 3 2 2 2 4 2" xfId="39686" xr:uid="{00000000-0005-0000-0000-0000E2620000}"/>
    <cellStyle name="Normal 2 6 2 3 2 2 2 5" xfId="9603" xr:uid="{00000000-0005-0000-0000-0000E3620000}"/>
    <cellStyle name="Normal 2 6 2 3 2 2 2 5 2" xfId="32246" xr:uid="{00000000-0005-0000-0000-0000E4620000}"/>
    <cellStyle name="Normal 2 6 2 3 2 2 2 6" xfId="24805" xr:uid="{00000000-0005-0000-0000-0000E5620000}"/>
    <cellStyle name="Normal 2 6 2 3 2 2 3" xfId="3078" xr:uid="{00000000-0005-0000-0000-0000E6620000}"/>
    <cellStyle name="Normal 2 6 2 3 2 2 3 2" xfId="6799" xr:uid="{00000000-0005-0000-0000-0000E7620000}"/>
    <cellStyle name="Normal 2 6 2 3 2 2 3 2 2" xfId="21683" xr:uid="{00000000-0005-0000-0000-0000E8620000}"/>
    <cellStyle name="Normal 2 6 2 3 2 2 3 2 2 2" xfId="44326" xr:uid="{00000000-0005-0000-0000-0000E9620000}"/>
    <cellStyle name="Normal 2 6 2 3 2 2 3 2 3" xfId="14243" xr:uid="{00000000-0005-0000-0000-0000EA620000}"/>
    <cellStyle name="Normal 2 6 2 3 2 2 3 2 3 2" xfId="36886" xr:uid="{00000000-0005-0000-0000-0000EB620000}"/>
    <cellStyle name="Normal 2 6 2 3 2 2 3 2 4" xfId="29445" xr:uid="{00000000-0005-0000-0000-0000EC620000}"/>
    <cellStyle name="Normal 2 6 2 3 2 2 3 3" xfId="17965" xr:uid="{00000000-0005-0000-0000-0000ED620000}"/>
    <cellStyle name="Normal 2 6 2 3 2 2 3 3 2" xfId="40608" xr:uid="{00000000-0005-0000-0000-0000EE620000}"/>
    <cellStyle name="Normal 2 6 2 3 2 2 3 4" xfId="10525" xr:uid="{00000000-0005-0000-0000-0000EF620000}"/>
    <cellStyle name="Normal 2 6 2 3 2 2 3 4 2" xfId="33168" xr:uid="{00000000-0005-0000-0000-0000F0620000}"/>
    <cellStyle name="Normal 2 6 2 3 2 2 3 5" xfId="25727" xr:uid="{00000000-0005-0000-0000-0000F1620000}"/>
    <cellStyle name="Normal 2 6 2 3 2 2 4" xfId="4952" xr:uid="{00000000-0005-0000-0000-0000F2620000}"/>
    <cellStyle name="Normal 2 6 2 3 2 2 4 2" xfId="19836" xr:uid="{00000000-0005-0000-0000-0000F3620000}"/>
    <cellStyle name="Normal 2 6 2 3 2 2 4 2 2" xfId="42479" xr:uid="{00000000-0005-0000-0000-0000F4620000}"/>
    <cellStyle name="Normal 2 6 2 3 2 2 4 3" xfId="12396" xr:uid="{00000000-0005-0000-0000-0000F5620000}"/>
    <cellStyle name="Normal 2 6 2 3 2 2 4 3 2" xfId="35039" xr:uid="{00000000-0005-0000-0000-0000F6620000}"/>
    <cellStyle name="Normal 2 6 2 3 2 2 4 4" xfId="27598" xr:uid="{00000000-0005-0000-0000-0000F7620000}"/>
    <cellStyle name="Normal 2 6 2 3 2 2 5" xfId="16118" xr:uid="{00000000-0005-0000-0000-0000F8620000}"/>
    <cellStyle name="Normal 2 6 2 3 2 2 5 2" xfId="38761" xr:uid="{00000000-0005-0000-0000-0000F9620000}"/>
    <cellStyle name="Normal 2 6 2 3 2 2 6" xfId="8678" xr:uid="{00000000-0005-0000-0000-0000FA620000}"/>
    <cellStyle name="Normal 2 6 2 3 2 2 6 2" xfId="31321" xr:uid="{00000000-0005-0000-0000-0000FB620000}"/>
    <cellStyle name="Normal 2 6 2 3 2 2 7" xfId="23880" xr:uid="{00000000-0005-0000-0000-0000FC620000}"/>
    <cellStyle name="Normal 2 6 2 3 2 3" xfId="1691" xr:uid="{00000000-0005-0000-0000-0000FD620000}"/>
    <cellStyle name="Normal 2 6 2 3 2 3 2" xfId="3541" xr:uid="{00000000-0005-0000-0000-0000FE620000}"/>
    <cellStyle name="Normal 2 6 2 3 2 3 2 2" xfId="7262" xr:uid="{00000000-0005-0000-0000-0000FF620000}"/>
    <cellStyle name="Normal 2 6 2 3 2 3 2 2 2" xfId="22146" xr:uid="{00000000-0005-0000-0000-000000630000}"/>
    <cellStyle name="Normal 2 6 2 3 2 3 2 2 2 2" xfId="44789" xr:uid="{00000000-0005-0000-0000-000001630000}"/>
    <cellStyle name="Normal 2 6 2 3 2 3 2 2 3" xfId="14706" xr:uid="{00000000-0005-0000-0000-000002630000}"/>
    <cellStyle name="Normal 2 6 2 3 2 3 2 2 3 2" xfId="37349" xr:uid="{00000000-0005-0000-0000-000003630000}"/>
    <cellStyle name="Normal 2 6 2 3 2 3 2 2 4" xfId="29908" xr:uid="{00000000-0005-0000-0000-000004630000}"/>
    <cellStyle name="Normal 2 6 2 3 2 3 2 3" xfId="18428" xr:uid="{00000000-0005-0000-0000-000005630000}"/>
    <cellStyle name="Normal 2 6 2 3 2 3 2 3 2" xfId="41071" xr:uid="{00000000-0005-0000-0000-000006630000}"/>
    <cellStyle name="Normal 2 6 2 3 2 3 2 4" xfId="10988" xr:uid="{00000000-0005-0000-0000-000007630000}"/>
    <cellStyle name="Normal 2 6 2 3 2 3 2 4 2" xfId="33631" xr:uid="{00000000-0005-0000-0000-000008630000}"/>
    <cellStyle name="Normal 2 6 2 3 2 3 2 5" xfId="26190" xr:uid="{00000000-0005-0000-0000-000009630000}"/>
    <cellStyle name="Normal 2 6 2 3 2 3 3" xfId="5415" xr:uid="{00000000-0005-0000-0000-00000A630000}"/>
    <cellStyle name="Normal 2 6 2 3 2 3 3 2" xfId="20299" xr:uid="{00000000-0005-0000-0000-00000B630000}"/>
    <cellStyle name="Normal 2 6 2 3 2 3 3 2 2" xfId="42942" xr:uid="{00000000-0005-0000-0000-00000C630000}"/>
    <cellStyle name="Normal 2 6 2 3 2 3 3 3" xfId="12859" xr:uid="{00000000-0005-0000-0000-00000D630000}"/>
    <cellStyle name="Normal 2 6 2 3 2 3 3 3 2" xfId="35502" xr:uid="{00000000-0005-0000-0000-00000E630000}"/>
    <cellStyle name="Normal 2 6 2 3 2 3 3 4" xfId="28061" xr:uid="{00000000-0005-0000-0000-00000F630000}"/>
    <cellStyle name="Normal 2 6 2 3 2 3 4" xfId="16581" xr:uid="{00000000-0005-0000-0000-000010630000}"/>
    <cellStyle name="Normal 2 6 2 3 2 3 4 2" xfId="39224" xr:uid="{00000000-0005-0000-0000-000011630000}"/>
    <cellStyle name="Normal 2 6 2 3 2 3 5" xfId="9141" xr:uid="{00000000-0005-0000-0000-000012630000}"/>
    <cellStyle name="Normal 2 6 2 3 2 3 5 2" xfId="31784" xr:uid="{00000000-0005-0000-0000-000013630000}"/>
    <cellStyle name="Normal 2 6 2 3 2 3 6" xfId="24343" xr:uid="{00000000-0005-0000-0000-000014630000}"/>
    <cellStyle name="Normal 2 6 2 3 2 4" xfId="2616" xr:uid="{00000000-0005-0000-0000-000015630000}"/>
    <cellStyle name="Normal 2 6 2 3 2 4 2" xfId="6337" xr:uid="{00000000-0005-0000-0000-000016630000}"/>
    <cellStyle name="Normal 2 6 2 3 2 4 2 2" xfId="21221" xr:uid="{00000000-0005-0000-0000-000017630000}"/>
    <cellStyle name="Normal 2 6 2 3 2 4 2 2 2" xfId="43864" xr:uid="{00000000-0005-0000-0000-000018630000}"/>
    <cellStyle name="Normal 2 6 2 3 2 4 2 3" xfId="13781" xr:uid="{00000000-0005-0000-0000-000019630000}"/>
    <cellStyle name="Normal 2 6 2 3 2 4 2 3 2" xfId="36424" xr:uid="{00000000-0005-0000-0000-00001A630000}"/>
    <cellStyle name="Normal 2 6 2 3 2 4 2 4" xfId="28983" xr:uid="{00000000-0005-0000-0000-00001B630000}"/>
    <cellStyle name="Normal 2 6 2 3 2 4 3" xfId="17503" xr:uid="{00000000-0005-0000-0000-00001C630000}"/>
    <cellStyle name="Normal 2 6 2 3 2 4 3 2" xfId="40146" xr:uid="{00000000-0005-0000-0000-00001D630000}"/>
    <cellStyle name="Normal 2 6 2 3 2 4 4" xfId="10063" xr:uid="{00000000-0005-0000-0000-00001E630000}"/>
    <cellStyle name="Normal 2 6 2 3 2 4 4 2" xfId="32706" xr:uid="{00000000-0005-0000-0000-00001F630000}"/>
    <cellStyle name="Normal 2 6 2 3 2 4 5" xfId="25265" xr:uid="{00000000-0005-0000-0000-000020630000}"/>
    <cellStyle name="Normal 2 6 2 3 2 5" xfId="4490" xr:uid="{00000000-0005-0000-0000-000021630000}"/>
    <cellStyle name="Normal 2 6 2 3 2 5 2" xfId="19374" xr:uid="{00000000-0005-0000-0000-000022630000}"/>
    <cellStyle name="Normal 2 6 2 3 2 5 2 2" xfId="42017" xr:uid="{00000000-0005-0000-0000-000023630000}"/>
    <cellStyle name="Normal 2 6 2 3 2 5 3" xfId="11934" xr:uid="{00000000-0005-0000-0000-000024630000}"/>
    <cellStyle name="Normal 2 6 2 3 2 5 3 2" xfId="34577" xr:uid="{00000000-0005-0000-0000-000025630000}"/>
    <cellStyle name="Normal 2 6 2 3 2 5 4" xfId="27136" xr:uid="{00000000-0005-0000-0000-000026630000}"/>
    <cellStyle name="Normal 2 6 2 3 2 6" xfId="15656" xr:uid="{00000000-0005-0000-0000-000027630000}"/>
    <cellStyle name="Normal 2 6 2 3 2 6 2" xfId="38299" xr:uid="{00000000-0005-0000-0000-000028630000}"/>
    <cellStyle name="Normal 2 6 2 3 2 7" xfId="8216" xr:uid="{00000000-0005-0000-0000-000029630000}"/>
    <cellStyle name="Normal 2 6 2 3 2 7 2" xfId="30859" xr:uid="{00000000-0005-0000-0000-00002A630000}"/>
    <cellStyle name="Normal 2 6 2 3 2 8" xfId="23418" xr:uid="{00000000-0005-0000-0000-00002B630000}"/>
    <cellStyle name="Normal 2 6 2 3 3" xfId="1014" xr:uid="{00000000-0005-0000-0000-00002C630000}"/>
    <cellStyle name="Normal 2 6 2 3 3 2" xfId="1942" xr:uid="{00000000-0005-0000-0000-00002D630000}"/>
    <cellStyle name="Normal 2 6 2 3 3 2 2" xfId="3792" xr:uid="{00000000-0005-0000-0000-00002E630000}"/>
    <cellStyle name="Normal 2 6 2 3 3 2 2 2" xfId="7513" xr:uid="{00000000-0005-0000-0000-00002F630000}"/>
    <cellStyle name="Normal 2 6 2 3 3 2 2 2 2" xfId="22397" xr:uid="{00000000-0005-0000-0000-000030630000}"/>
    <cellStyle name="Normal 2 6 2 3 3 2 2 2 2 2" xfId="45040" xr:uid="{00000000-0005-0000-0000-000031630000}"/>
    <cellStyle name="Normal 2 6 2 3 3 2 2 2 3" xfId="14957" xr:uid="{00000000-0005-0000-0000-000032630000}"/>
    <cellStyle name="Normal 2 6 2 3 3 2 2 2 3 2" xfId="37600" xr:uid="{00000000-0005-0000-0000-000033630000}"/>
    <cellStyle name="Normal 2 6 2 3 3 2 2 2 4" xfId="30159" xr:uid="{00000000-0005-0000-0000-000034630000}"/>
    <cellStyle name="Normal 2 6 2 3 3 2 2 3" xfId="18679" xr:uid="{00000000-0005-0000-0000-000035630000}"/>
    <cellStyle name="Normal 2 6 2 3 3 2 2 3 2" xfId="41322" xr:uid="{00000000-0005-0000-0000-000036630000}"/>
    <cellStyle name="Normal 2 6 2 3 3 2 2 4" xfId="11239" xr:uid="{00000000-0005-0000-0000-000037630000}"/>
    <cellStyle name="Normal 2 6 2 3 3 2 2 4 2" xfId="33882" xr:uid="{00000000-0005-0000-0000-000038630000}"/>
    <cellStyle name="Normal 2 6 2 3 3 2 2 5" xfId="26441" xr:uid="{00000000-0005-0000-0000-000039630000}"/>
    <cellStyle name="Normal 2 6 2 3 3 2 3" xfId="5666" xr:uid="{00000000-0005-0000-0000-00003A630000}"/>
    <cellStyle name="Normal 2 6 2 3 3 2 3 2" xfId="20550" xr:uid="{00000000-0005-0000-0000-00003B630000}"/>
    <cellStyle name="Normal 2 6 2 3 3 2 3 2 2" xfId="43193" xr:uid="{00000000-0005-0000-0000-00003C630000}"/>
    <cellStyle name="Normal 2 6 2 3 3 2 3 3" xfId="13110" xr:uid="{00000000-0005-0000-0000-00003D630000}"/>
    <cellStyle name="Normal 2 6 2 3 3 2 3 3 2" xfId="35753" xr:uid="{00000000-0005-0000-0000-00003E630000}"/>
    <cellStyle name="Normal 2 6 2 3 3 2 3 4" xfId="28312" xr:uid="{00000000-0005-0000-0000-00003F630000}"/>
    <cellStyle name="Normal 2 6 2 3 3 2 4" xfId="16832" xr:uid="{00000000-0005-0000-0000-000040630000}"/>
    <cellStyle name="Normal 2 6 2 3 3 2 4 2" xfId="39475" xr:uid="{00000000-0005-0000-0000-000041630000}"/>
    <cellStyle name="Normal 2 6 2 3 3 2 5" xfId="9392" xr:uid="{00000000-0005-0000-0000-000042630000}"/>
    <cellStyle name="Normal 2 6 2 3 3 2 5 2" xfId="32035" xr:uid="{00000000-0005-0000-0000-000043630000}"/>
    <cellStyle name="Normal 2 6 2 3 3 2 6" xfId="24594" xr:uid="{00000000-0005-0000-0000-000044630000}"/>
    <cellStyle name="Normal 2 6 2 3 3 3" xfId="2867" xr:uid="{00000000-0005-0000-0000-000045630000}"/>
    <cellStyle name="Normal 2 6 2 3 3 3 2" xfId="6588" xr:uid="{00000000-0005-0000-0000-000046630000}"/>
    <cellStyle name="Normal 2 6 2 3 3 3 2 2" xfId="21472" xr:uid="{00000000-0005-0000-0000-000047630000}"/>
    <cellStyle name="Normal 2 6 2 3 3 3 2 2 2" xfId="44115" xr:uid="{00000000-0005-0000-0000-000048630000}"/>
    <cellStyle name="Normal 2 6 2 3 3 3 2 3" xfId="14032" xr:uid="{00000000-0005-0000-0000-000049630000}"/>
    <cellStyle name="Normal 2 6 2 3 3 3 2 3 2" xfId="36675" xr:uid="{00000000-0005-0000-0000-00004A630000}"/>
    <cellStyle name="Normal 2 6 2 3 3 3 2 4" xfId="29234" xr:uid="{00000000-0005-0000-0000-00004B630000}"/>
    <cellStyle name="Normal 2 6 2 3 3 3 3" xfId="17754" xr:uid="{00000000-0005-0000-0000-00004C630000}"/>
    <cellStyle name="Normal 2 6 2 3 3 3 3 2" xfId="40397" xr:uid="{00000000-0005-0000-0000-00004D630000}"/>
    <cellStyle name="Normal 2 6 2 3 3 3 4" xfId="10314" xr:uid="{00000000-0005-0000-0000-00004E630000}"/>
    <cellStyle name="Normal 2 6 2 3 3 3 4 2" xfId="32957" xr:uid="{00000000-0005-0000-0000-00004F630000}"/>
    <cellStyle name="Normal 2 6 2 3 3 3 5" xfId="25516" xr:uid="{00000000-0005-0000-0000-000050630000}"/>
    <cellStyle name="Normal 2 6 2 3 3 4" xfId="4741" xr:uid="{00000000-0005-0000-0000-000051630000}"/>
    <cellStyle name="Normal 2 6 2 3 3 4 2" xfId="19625" xr:uid="{00000000-0005-0000-0000-000052630000}"/>
    <cellStyle name="Normal 2 6 2 3 3 4 2 2" xfId="42268" xr:uid="{00000000-0005-0000-0000-000053630000}"/>
    <cellStyle name="Normal 2 6 2 3 3 4 3" xfId="12185" xr:uid="{00000000-0005-0000-0000-000054630000}"/>
    <cellStyle name="Normal 2 6 2 3 3 4 3 2" xfId="34828" xr:uid="{00000000-0005-0000-0000-000055630000}"/>
    <cellStyle name="Normal 2 6 2 3 3 4 4" xfId="27387" xr:uid="{00000000-0005-0000-0000-000056630000}"/>
    <cellStyle name="Normal 2 6 2 3 3 5" xfId="15907" xr:uid="{00000000-0005-0000-0000-000057630000}"/>
    <cellStyle name="Normal 2 6 2 3 3 5 2" xfId="38550" xr:uid="{00000000-0005-0000-0000-000058630000}"/>
    <cellStyle name="Normal 2 6 2 3 3 6" xfId="8467" xr:uid="{00000000-0005-0000-0000-000059630000}"/>
    <cellStyle name="Normal 2 6 2 3 3 6 2" xfId="31110" xr:uid="{00000000-0005-0000-0000-00005A630000}"/>
    <cellStyle name="Normal 2 6 2 3 3 7" xfId="23669" xr:uid="{00000000-0005-0000-0000-00005B630000}"/>
    <cellStyle name="Normal 2 6 2 3 4" xfId="1480" xr:uid="{00000000-0005-0000-0000-00005C630000}"/>
    <cellStyle name="Normal 2 6 2 3 4 2" xfId="3330" xr:uid="{00000000-0005-0000-0000-00005D630000}"/>
    <cellStyle name="Normal 2 6 2 3 4 2 2" xfId="7051" xr:uid="{00000000-0005-0000-0000-00005E630000}"/>
    <cellStyle name="Normal 2 6 2 3 4 2 2 2" xfId="21935" xr:uid="{00000000-0005-0000-0000-00005F630000}"/>
    <cellStyle name="Normal 2 6 2 3 4 2 2 2 2" xfId="44578" xr:uid="{00000000-0005-0000-0000-000060630000}"/>
    <cellStyle name="Normal 2 6 2 3 4 2 2 3" xfId="14495" xr:uid="{00000000-0005-0000-0000-000061630000}"/>
    <cellStyle name="Normal 2 6 2 3 4 2 2 3 2" xfId="37138" xr:uid="{00000000-0005-0000-0000-000062630000}"/>
    <cellStyle name="Normal 2 6 2 3 4 2 2 4" xfId="29697" xr:uid="{00000000-0005-0000-0000-000063630000}"/>
    <cellStyle name="Normal 2 6 2 3 4 2 3" xfId="18217" xr:uid="{00000000-0005-0000-0000-000064630000}"/>
    <cellStyle name="Normal 2 6 2 3 4 2 3 2" xfId="40860" xr:uid="{00000000-0005-0000-0000-000065630000}"/>
    <cellStyle name="Normal 2 6 2 3 4 2 4" xfId="10777" xr:uid="{00000000-0005-0000-0000-000066630000}"/>
    <cellStyle name="Normal 2 6 2 3 4 2 4 2" xfId="33420" xr:uid="{00000000-0005-0000-0000-000067630000}"/>
    <cellStyle name="Normal 2 6 2 3 4 2 5" xfId="25979" xr:uid="{00000000-0005-0000-0000-000068630000}"/>
    <cellStyle name="Normal 2 6 2 3 4 3" xfId="5204" xr:uid="{00000000-0005-0000-0000-000069630000}"/>
    <cellStyle name="Normal 2 6 2 3 4 3 2" xfId="20088" xr:uid="{00000000-0005-0000-0000-00006A630000}"/>
    <cellStyle name="Normal 2 6 2 3 4 3 2 2" xfId="42731" xr:uid="{00000000-0005-0000-0000-00006B630000}"/>
    <cellStyle name="Normal 2 6 2 3 4 3 3" xfId="12648" xr:uid="{00000000-0005-0000-0000-00006C630000}"/>
    <cellStyle name="Normal 2 6 2 3 4 3 3 2" xfId="35291" xr:uid="{00000000-0005-0000-0000-00006D630000}"/>
    <cellStyle name="Normal 2 6 2 3 4 3 4" xfId="27850" xr:uid="{00000000-0005-0000-0000-00006E630000}"/>
    <cellStyle name="Normal 2 6 2 3 4 4" xfId="16370" xr:uid="{00000000-0005-0000-0000-00006F630000}"/>
    <cellStyle name="Normal 2 6 2 3 4 4 2" xfId="39013" xr:uid="{00000000-0005-0000-0000-000070630000}"/>
    <cellStyle name="Normal 2 6 2 3 4 5" xfId="8930" xr:uid="{00000000-0005-0000-0000-000071630000}"/>
    <cellStyle name="Normal 2 6 2 3 4 5 2" xfId="31573" xr:uid="{00000000-0005-0000-0000-000072630000}"/>
    <cellStyle name="Normal 2 6 2 3 4 6" xfId="24132" xr:uid="{00000000-0005-0000-0000-000073630000}"/>
    <cellStyle name="Normal 2 6 2 3 5" xfId="2405" xr:uid="{00000000-0005-0000-0000-000074630000}"/>
    <cellStyle name="Normal 2 6 2 3 5 2" xfId="6126" xr:uid="{00000000-0005-0000-0000-000075630000}"/>
    <cellStyle name="Normal 2 6 2 3 5 2 2" xfId="21010" xr:uid="{00000000-0005-0000-0000-000076630000}"/>
    <cellStyle name="Normal 2 6 2 3 5 2 2 2" xfId="43653" xr:uid="{00000000-0005-0000-0000-000077630000}"/>
    <cellStyle name="Normal 2 6 2 3 5 2 3" xfId="13570" xr:uid="{00000000-0005-0000-0000-000078630000}"/>
    <cellStyle name="Normal 2 6 2 3 5 2 3 2" xfId="36213" xr:uid="{00000000-0005-0000-0000-000079630000}"/>
    <cellStyle name="Normal 2 6 2 3 5 2 4" xfId="28772" xr:uid="{00000000-0005-0000-0000-00007A630000}"/>
    <cellStyle name="Normal 2 6 2 3 5 3" xfId="17292" xr:uid="{00000000-0005-0000-0000-00007B630000}"/>
    <cellStyle name="Normal 2 6 2 3 5 3 2" xfId="39935" xr:uid="{00000000-0005-0000-0000-00007C630000}"/>
    <cellStyle name="Normal 2 6 2 3 5 4" xfId="9852" xr:uid="{00000000-0005-0000-0000-00007D630000}"/>
    <cellStyle name="Normal 2 6 2 3 5 4 2" xfId="32495" xr:uid="{00000000-0005-0000-0000-00007E630000}"/>
    <cellStyle name="Normal 2 6 2 3 5 5" xfId="25054" xr:uid="{00000000-0005-0000-0000-00007F630000}"/>
    <cellStyle name="Normal 2 6 2 3 6" xfId="4279" xr:uid="{00000000-0005-0000-0000-000080630000}"/>
    <cellStyle name="Normal 2 6 2 3 6 2" xfId="19163" xr:uid="{00000000-0005-0000-0000-000081630000}"/>
    <cellStyle name="Normal 2 6 2 3 6 2 2" xfId="41806" xr:uid="{00000000-0005-0000-0000-000082630000}"/>
    <cellStyle name="Normal 2 6 2 3 6 3" xfId="11723" xr:uid="{00000000-0005-0000-0000-000083630000}"/>
    <cellStyle name="Normal 2 6 2 3 6 3 2" xfId="34366" xr:uid="{00000000-0005-0000-0000-000084630000}"/>
    <cellStyle name="Normal 2 6 2 3 6 4" xfId="26925" xr:uid="{00000000-0005-0000-0000-000085630000}"/>
    <cellStyle name="Normal 2 6 2 3 7" xfId="15445" xr:uid="{00000000-0005-0000-0000-000086630000}"/>
    <cellStyle name="Normal 2 6 2 3 7 2" xfId="38088" xr:uid="{00000000-0005-0000-0000-000087630000}"/>
    <cellStyle name="Normal 2 6 2 3 8" xfId="8005" xr:uid="{00000000-0005-0000-0000-000088630000}"/>
    <cellStyle name="Normal 2 6 2 3 8 2" xfId="30648" xr:uid="{00000000-0005-0000-0000-000089630000}"/>
    <cellStyle name="Normal 2 6 2 3 9" xfId="23208" xr:uid="{00000000-0005-0000-0000-00008A630000}"/>
    <cellStyle name="Normal 2 6 2 4" xfId="655" xr:uid="{00000000-0005-0000-0000-00008B630000}"/>
    <cellStyle name="Normal 2 6 2 4 2" xfId="1120" xr:uid="{00000000-0005-0000-0000-00008C630000}"/>
    <cellStyle name="Normal 2 6 2 4 2 2" xfId="2048" xr:uid="{00000000-0005-0000-0000-00008D630000}"/>
    <cellStyle name="Normal 2 6 2 4 2 2 2" xfId="3898" xr:uid="{00000000-0005-0000-0000-00008E630000}"/>
    <cellStyle name="Normal 2 6 2 4 2 2 2 2" xfId="7619" xr:uid="{00000000-0005-0000-0000-00008F630000}"/>
    <cellStyle name="Normal 2 6 2 4 2 2 2 2 2" xfId="22503" xr:uid="{00000000-0005-0000-0000-000090630000}"/>
    <cellStyle name="Normal 2 6 2 4 2 2 2 2 2 2" xfId="45146" xr:uid="{00000000-0005-0000-0000-000091630000}"/>
    <cellStyle name="Normal 2 6 2 4 2 2 2 2 3" xfId="15063" xr:uid="{00000000-0005-0000-0000-000092630000}"/>
    <cellStyle name="Normal 2 6 2 4 2 2 2 2 3 2" xfId="37706" xr:uid="{00000000-0005-0000-0000-000093630000}"/>
    <cellStyle name="Normal 2 6 2 4 2 2 2 2 4" xfId="30265" xr:uid="{00000000-0005-0000-0000-000094630000}"/>
    <cellStyle name="Normal 2 6 2 4 2 2 2 3" xfId="18785" xr:uid="{00000000-0005-0000-0000-000095630000}"/>
    <cellStyle name="Normal 2 6 2 4 2 2 2 3 2" xfId="41428" xr:uid="{00000000-0005-0000-0000-000096630000}"/>
    <cellStyle name="Normal 2 6 2 4 2 2 2 4" xfId="11345" xr:uid="{00000000-0005-0000-0000-000097630000}"/>
    <cellStyle name="Normal 2 6 2 4 2 2 2 4 2" xfId="33988" xr:uid="{00000000-0005-0000-0000-000098630000}"/>
    <cellStyle name="Normal 2 6 2 4 2 2 2 5" xfId="26547" xr:uid="{00000000-0005-0000-0000-000099630000}"/>
    <cellStyle name="Normal 2 6 2 4 2 2 3" xfId="5772" xr:uid="{00000000-0005-0000-0000-00009A630000}"/>
    <cellStyle name="Normal 2 6 2 4 2 2 3 2" xfId="20656" xr:uid="{00000000-0005-0000-0000-00009B630000}"/>
    <cellStyle name="Normal 2 6 2 4 2 2 3 2 2" xfId="43299" xr:uid="{00000000-0005-0000-0000-00009C630000}"/>
    <cellStyle name="Normal 2 6 2 4 2 2 3 3" xfId="13216" xr:uid="{00000000-0005-0000-0000-00009D630000}"/>
    <cellStyle name="Normal 2 6 2 4 2 2 3 3 2" xfId="35859" xr:uid="{00000000-0005-0000-0000-00009E630000}"/>
    <cellStyle name="Normal 2 6 2 4 2 2 3 4" xfId="28418" xr:uid="{00000000-0005-0000-0000-00009F630000}"/>
    <cellStyle name="Normal 2 6 2 4 2 2 4" xfId="16938" xr:uid="{00000000-0005-0000-0000-0000A0630000}"/>
    <cellStyle name="Normal 2 6 2 4 2 2 4 2" xfId="39581" xr:uid="{00000000-0005-0000-0000-0000A1630000}"/>
    <cellStyle name="Normal 2 6 2 4 2 2 5" xfId="9498" xr:uid="{00000000-0005-0000-0000-0000A2630000}"/>
    <cellStyle name="Normal 2 6 2 4 2 2 5 2" xfId="32141" xr:uid="{00000000-0005-0000-0000-0000A3630000}"/>
    <cellStyle name="Normal 2 6 2 4 2 2 6" xfId="24700" xr:uid="{00000000-0005-0000-0000-0000A4630000}"/>
    <cellStyle name="Normal 2 6 2 4 2 3" xfId="2973" xr:uid="{00000000-0005-0000-0000-0000A5630000}"/>
    <cellStyle name="Normal 2 6 2 4 2 3 2" xfId="6694" xr:uid="{00000000-0005-0000-0000-0000A6630000}"/>
    <cellStyle name="Normal 2 6 2 4 2 3 2 2" xfId="21578" xr:uid="{00000000-0005-0000-0000-0000A7630000}"/>
    <cellStyle name="Normal 2 6 2 4 2 3 2 2 2" xfId="44221" xr:uid="{00000000-0005-0000-0000-0000A8630000}"/>
    <cellStyle name="Normal 2 6 2 4 2 3 2 3" xfId="14138" xr:uid="{00000000-0005-0000-0000-0000A9630000}"/>
    <cellStyle name="Normal 2 6 2 4 2 3 2 3 2" xfId="36781" xr:uid="{00000000-0005-0000-0000-0000AA630000}"/>
    <cellStyle name="Normal 2 6 2 4 2 3 2 4" xfId="29340" xr:uid="{00000000-0005-0000-0000-0000AB630000}"/>
    <cellStyle name="Normal 2 6 2 4 2 3 3" xfId="17860" xr:uid="{00000000-0005-0000-0000-0000AC630000}"/>
    <cellStyle name="Normal 2 6 2 4 2 3 3 2" xfId="40503" xr:uid="{00000000-0005-0000-0000-0000AD630000}"/>
    <cellStyle name="Normal 2 6 2 4 2 3 4" xfId="10420" xr:uid="{00000000-0005-0000-0000-0000AE630000}"/>
    <cellStyle name="Normal 2 6 2 4 2 3 4 2" xfId="33063" xr:uid="{00000000-0005-0000-0000-0000AF630000}"/>
    <cellStyle name="Normal 2 6 2 4 2 3 5" xfId="25622" xr:uid="{00000000-0005-0000-0000-0000B0630000}"/>
    <cellStyle name="Normal 2 6 2 4 2 4" xfId="4847" xr:uid="{00000000-0005-0000-0000-0000B1630000}"/>
    <cellStyle name="Normal 2 6 2 4 2 4 2" xfId="19731" xr:uid="{00000000-0005-0000-0000-0000B2630000}"/>
    <cellStyle name="Normal 2 6 2 4 2 4 2 2" xfId="42374" xr:uid="{00000000-0005-0000-0000-0000B3630000}"/>
    <cellStyle name="Normal 2 6 2 4 2 4 3" xfId="12291" xr:uid="{00000000-0005-0000-0000-0000B4630000}"/>
    <cellStyle name="Normal 2 6 2 4 2 4 3 2" xfId="34934" xr:uid="{00000000-0005-0000-0000-0000B5630000}"/>
    <cellStyle name="Normal 2 6 2 4 2 4 4" xfId="27493" xr:uid="{00000000-0005-0000-0000-0000B6630000}"/>
    <cellStyle name="Normal 2 6 2 4 2 5" xfId="16013" xr:uid="{00000000-0005-0000-0000-0000B7630000}"/>
    <cellStyle name="Normal 2 6 2 4 2 5 2" xfId="38656" xr:uid="{00000000-0005-0000-0000-0000B8630000}"/>
    <cellStyle name="Normal 2 6 2 4 2 6" xfId="8573" xr:uid="{00000000-0005-0000-0000-0000B9630000}"/>
    <cellStyle name="Normal 2 6 2 4 2 6 2" xfId="31216" xr:uid="{00000000-0005-0000-0000-0000BA630000}"/>
    <cellStyle name="Normal 2 6 2 4 2 7" xfId="23775" xr:uid="{00000000-0005-0000-0000-0000BB630000}"/>
    <cellStyle name="Normal 2 6 2 4 3" xfId="1586" xr:uid="{00000000-0005-0000-0000-0000BC630000}"/>
    <cellStyle name="Normal 2 6 2 4 3 2" xfId="3436" xr:uid="{00000000-0005-0000-0000-0000BD630000}"/>
    <cellStyle name="Normal 2 6 2 4 3 2 2" xfId="7157" xr:uid="{00000000-0005-0000-0000-0000BE630000}"/>
    <cellStyle name="Normal 2 6 2 4 3 2 2 2" xfId="22041" xr:uid="{00000000-0005-0000-0000-0000BF630000}"/>
    <cellStyle name="Normal 2 6 2 4 3 2 2 2 2" xfId="44684" xr:uid="{00000000-0005-0000-0000-0000C0630000}"/>
    <cellStyle name="Normal 2 6 2 4 3 2 2 3" xfId="14601" xr:uid="{00000000-0005-0000-0000-0000C1630000}"/>
    <cellStyle name="Normal 2 6 2 4 3 2 2 3 2" xfId="37244" xr:uid="{00000000-0005-0000-0000-0000C2630000}"/>
    <cellStyle name="Normal 2 6 2 4 3 2 2 4" xfId="29803" xr:uid="{00000000-0005-0000-0000-0000C3630000}"/>
    <cellStyle name="Normal 2 6 2 4 3 2 3" xfId="18323" xr:uid="{00000000-0005-0000-0000-0000C4630000}"/>
    <cellStyle name="Normal 2 6 2 4 3 2 3 2" xfId="40966" xr:uid="{00000000-0005-0000-0000-0000C5630000}"/>
    <cellStyle name="Normal 2 6 2 4 3 2 4" xfId="10883" xr:uid="{00000000-0005-0000-0000-0000C6630000}"/>
    <cellStyle name="Normal 2 6 2 4 3 2 4 2" xfId="33526" xr:uid="{00000000-0005-0000-0000-0000C7630000}"/>
    <cellStyle name="Normal 2 6 2 4 3 2 5" xfId="26085" xr:uid="{00000000-0005-0000-0000-0000C8630000}"/>
    <cellStyle name="Normal 2 6 2 4 3 3" xfId="5310" xr:uid="{00000000-0005-0000-0000-0000C9630000}"/>
    <cellStyle name="Normal 2 6 2 4 3 3 2" xfId="20194" xr:uid="{00000000-0005-0000-0000-0000CA630000}"/>
    <cellStyle name="Normal 2 6 2 4 3 3 2 2" xfId="42837" xr:uid="{00000000-0005-0000-0000-0000CB630000}"/>
    <cellStyle name="Normal 2 6 2 4 3 3 3" xfId="12754" xr:uid="{00000000-0005-0000-0000-0000CC630000}"/>
    <cellStyle name="Normal 2 6 2 4 3 3 3 2" xfId="35397" xr:uid="{00000000-0005-0000-0000-0000CD630000}"/>
    <cellStyle name="Normal 2 6 2 4 3 3 4" xfId="27956" xr:uid="{00000000-0005-0000-0000-0000CE630000}"/>
    <cellStyle name="Normal 2 6 2 4 3 4" xfId="16476" xr:uid="{00000000-0005-0000-0000-0000CF630000}"/>
    <cellStyle name="Normal 2 6 2 4 3 4 2" xfId="39119" xr:uid="{00000000-0005-0000-0000-0000D0630000}"/>
    <cellStyle name="Normal 2 6 2 4 3 5" xfId="9036" xr:uid="{00000000-0005-0000-0000-0000D1630000}"/>
    <cellStyle name="Normal 2 6 2 4 3 5 2" xfId="31679" xr:uid="{00000000-0005-0000-0000-0000D2630000}"/>
    <cellStyle name="Normal 2 6 2 4 3 6" xfId="24238" xr:uid="{00000000-0005-0000-0000-0000D3630000}"/>
    <cellStyle name="Normal 2 6 2 4 4" xfId="2511" xr:uid="{00000000-0005-0000-0000-0000D4630000}"/>
    <cellStyle name="Normal 2 6 2 4 4 2" xfId="6232" xr:uid="{00000000-0005-0000-0000-0000D5630000}"/>
    <cellStyle name="Normal 2 6 2 4 4 2 2" xfId="21116" xr:uid="{00000000-0005-0000-0000-0000D6630000}"/>
    <cellStyle name="Normal 2 6 2 4 4 2 2 2" xfId="43759" xr:uid="{00000000-0005-0000-0000-0000D7630000}"/>
    <cellStyle name="Normal 2 6 2 4 4 2 3" xfId="13676" xr:uid="{00000000-0005-0000-0000-0000D8630000}"/>
    <cellStyle name="Normal 2 6 2 4 4 2 3 2" xfId="36319" xr:uid="{00000000-0005-0000-0000-0000D9630000}"/>
    <cellStyle name="Normal 2 6 2 4 4 2 4" xfId="28878" xr:uid="{00000000-0005-0000-0000-0000DA630000}"/>
    <cellStyle name="Normal 2 6 2 4 4 3" xfId="17398" xr:uid="{00000000-0005-0000-0000-0000DB630000}"/>
    <cellStyle name="Normal 2 6 2 4 4 3 2" xfId="40041" xr:uid="{00000000-0005-0000-0000-0000DC630000}"/>
    <cellStyle name="Normal 2 6 2 4 4 4" xfId="9958" xr:uid="{00000000-0005-0000-0000-0000DD630000}"/>
    <cellStyle name="Normal 2 6 2 4 4 4 2" xfId="32601" xr:uid="{00000000-0005-0000-0000-0000DE630000}"/>
    <cellStyle name="Normal 2 6 2 4 4 5" xfId="25160" xr:uid="{00000000-0005-0000-0000-0000DF630000}"/>
    <cellStyle name="Normal 2 6 2 4 5" xfId="4385" xr:uid="{00000000-0005-0000-0000-0000E0630000}"/>
    <cellStyle name="Normal 2 6 2 4 5 2" xfId="19269" xr:uid="{00000000-0005-0000-0000-0000E1630000}"/>
    <cellStyle name="Normal 2 6 2 4 5 2 2" xfId="41912" xr:uid="{00000000-0005-0000-0000-0000E2630000}"/>
    <cellStyle name="Normal 2 6 2 4 5 3" xfId="11829" xr:uid="{00000000-0005-0000-0000-0000E3630000}"/>
    <cellStyle name="Normal 2 6 2 4 5 3 2" xfId="34472" xr:uid="{00000000-0005-0000-0000-0000E4630000}"/>
    <cellStyle name="Normal 2 6 2 4 5 4" xfId="27031" xr:uid="{00000000-0005-0000-0000-0000E5630000}"/>
    <cellStyle name="Normal 2 6 2 4 6" xfId="15551" xr:uid="{00000000-0005-0000-0000-0000E6630000}"/>
    <cellStyle name="Normal 2 6 2 4 6 2" xfId="38194" xr:uid="{00000000-0005-0000-0000-0000E7630000}"/>
    <cellStyle name="Normal 2 6 2 4 7" xfId="8111" xr:uid="{00000000-0005-0000-0000-0000E8630000}"/>
    <cellStyle name="Normal 2 6 2 4 7 2" xfId="30754" xr:uid="{00000000-0005-0000-0000-0000E9630000}"/>
    <cellStyle name="Normal 2 6 2 4 8" xfId="23313" xr:uid="{00000000-0005-0000-0000-0000EA630000}"/>
    <cellStyle name="Normal 2 6 2 5" xfId="909" xr:uid="{00000000-0005-0000-0000-0000EB630000}"/>
    <cellStyle name="Normal 2 6 2 5 2" xfId="1837" xr:uid="{00000000-0005-0000-0000-0000EC630000}"/>
    <cellStyle name="Normal 2 6 2 5 2 2" xfId="3687" xr:uid="{00000000-0005-0000-0000-0000ED630000}"/>
    <cellStyle name="Normal 2 6 2 5 2 2 2" xfId="7408" xr:uid="{00000000-0005-0000-0000-0000EE630000}"/>
    <cellStyle name="Normal 2 6 2 5 2 2 2 2" xfId="22292" xr:uid="{00000000-0005-0000-0000-0000EF630000}"/>
    <cellStyle name="Normal 2 6 2 5 2 2 2 2 2" xfId="44935" xr:uid="{00000000-0005-0000-0000-0000F0630000}"/>
    <cellStyle name="Normal 2 6 2 5 2 2 2 3" xfId="14852" xr:uid="{00000000-0005-0000-0000-0000F1630000}"/>
    <cellStyle name="Normal 2 6 2 5 2 2 2 3 2" xfId="37495" xr:uid="{00000000-0005-0000-0000-0000F2630000}"/>
    <cellStyle name="Normal 2 6 2 5 2 2 2 4" xfId="30054" xr:uid="{00000000-0005-0000-0000-0000F3630000}"/>
    <cellStyle name="Normal 2 6 2 5 2 2 3" xfId="18574" xr:uid="{00000000-0005-0000-0000-0000F4630000}"/>
    <cellStyle name="Normal 2 6 2 5 2 2 3 2" xfId="41217" xr:uid="{00000000-0005-0000-0000-0000F5630000}"/>
    <cellStyle name="Normal 2 6 2 5 2 2 4" xfId="11134" xr:uid="{00000000-0005-0000-0000-0000F6630000}"/>
    <cellStyle name="Normal 2 6 2 5 2 2 4 2" xfId="33777" xr:uid="{00000000-0005-0000-0000-0000F7630000}"/>
    <cellStyle name="Normal 2 6 2 5 2 2 5" xfId="26336" xr:uid="{00000000-0005-0000-0000-0000F8630000}"/>
    <cellStyle name="Normal 2 6 2 5 2 3" xfId="5561" xr:uid="{00000000-0005-0000-0000-0000F9630000}"/>
    <cellStyle name="Normal 2 6 2 5 2 3 2" xfId="20445" xr:uid="{00000000-0005-0000-0000-0000FA630000}"/>
    <cellStyle name="Normal 2 6 2 5 2 3 2 2" xfId="43088" xr:uid="{00000000-0005-0000-0000-0000FB630000}"/>
    <cellStyle name="Normal 2 6 2 5 2 3 3" xfId="13005" xr:uid="{00000000-0005-0000-0000-0000FC630000}"/>
    <cellStyle name="Normal 2 6 2 5 2 3 3 2" xfId="35648" xr:uid="{00000000-0005-0000-0000-0000FD630000}"/>
    <cellStyle name="Normal 2 6 2 5 2 3 4" xfId="28207" xr:uid="{00000000-0005-0000-0000-0000FE630000}"/>
    <cellStyle name="Normal 2 6 2 5 2 4" xfId="16727" xr:uid="{00000000-0005-0000-0000-0000FF630000}"/>
    <cellStyle name="Normal 2 6 2 5 2 4 2" xfId="39370" xr:uid="{00000000-0005-0000-0000-000000640000}"/>
    <cellStyle name="Normal 2 6 2 5 2 5" xfId="9287" xr:uid="{00000000-0005-0000-0000-000001640000}"/>
    <cellStyle name="Normal 2 6 2 5 2 5 2" xfId="31930" xr:uid="{00000000-0005-0000-0000-000002640000}"/>
    <cellStyle name="Normal 2 6 2 5 2 6" xfId="24489" xr:uid="{00000000-0005-0000-0000-000003640000}"/>
    <cellStyle name="Normal 2 6 2 5 3" xfId="2762" xr:uid="{00000000-0005-0000-0000-000004640000}"/>
    <cellStyle name="Normal 2 6 2 5 3 2" xfId="6483" xr:uid="{00000000-0005-0000-0000-000005640000}"/>
    <cellStyle name="Normal 2 6 2 5 3 2 2" xfId="21367" xr:uid="{00000000-0005-0000-0000-000006640000}"/>
    <cellStyle name="Normal 2 6 2 5 3 2 2 2" xfId="44010" xr:uid="{00000000-0005-0000-0000-000007640000}"/>
    <cellStyle name="Normal 2 6 2 5 3 2 3" xfId="13927" xr:uid="{00000000-0005-0000-0000-000008640000}"/>
    <cellStyle name="Normal 2 6 2 5 3 2 3 2" xfId="36570" xr:uid="{00000000-0005-0000-0000-000009640000}"/>
    <cellStyle name="Normal 2 6 2 5 3 2 4" xfId="29129" xr:uid="{00000000-0005-0000-0000-00000A640000}"/>
    <cellStyle name="Normal 2 6 2 5 3 3" xfId="17649" xr:uid="{00000000-0005-0000-0000-00000B640000}"/>
    <cellStyle name="Normal 2 6 2 5 3 3 2" xfId="40292" xr:uid="{00000000-0005-0000-0000-00000C640000}"/>
    <cellStyle name="Normal 2 6 2 5 3 4" xfId="10209" xr:uid="{00000000-0005-0000-0000-00000D640000}"/>
    <cellStyle name="Normal 2 6 2 5 3 4 2" xfId="32852" xr:uid="{00000000-0005-0000-0000-00000E640000}"/>
    <cellStyle name="Normal 2 6 2 5 3 5" xfId="25411" xr:uid="{00000000-0005-0000-0000-00000F640000}"/>
    <cellStyle name="Normal 2 6 2 5 4" xfId="4636" xr:uid="{00000000-0005-0000-0000-000010640000}"/>
    <cellStyle name="Normal 2 6 2 5 4 2" xfId="19520" xr:uid="{00000000-0005-0000-0000-000011640000}"/>
    <cellStyle name="Normal 2 6 2 5 4 2 2" xfId="42163" xr:uid="{00000000-0005-0000-0000-000012640000}"/>
    <cellStyle name="Normal 2 6 2 5 4 3" xfId="12080" xr:uid="{00000000-0005-0000-0000-000013640000}"/>
    <cellStyle name="Normal 2 6 2 5 4 3 2" xfId="34723" xr:uid="{00000000-0005-0000-0000-000014640000}"/>
    <cellStyle name="Normal 2 6 2 5 4 4" xfId="27282" xr:uid="{00000000-0005-0000-0000-000015640000}"/>
    <cellStyle name="Normal 2 6 2 5 5" xfId="15802" xr:uid="{00000000-0005-0000-0000-000016640000}"/>
    <cellStyle name="Normal 2 6 2 5 5 2" xfId="38445" xr:uid="{00000000-0005-0000-0000-000017640000}"/>
    <cellStyle name="Normal 2 6 2 5 6" xfId="8362" xr:uid="{00000000-0005-0000-0000-000018640000}"/>
    <cellStyle name="Normal 2 6 2 5 6 2" xfId="31005" xr:uid="{00000000-0005-0000-0000-000019640000}"/>
    <cellStyle name="Normal 2 6 2 5 7" xfId="23564" xr:uid="{00000000-0005-0000-0000-00001A640000}"/>
    <cellStyle name="Normal 2 6 2 6" xfId="1375" xr:uid="{00000000-0005-0000-0000-00001B640000}"/>
    <cellStyle name="Normal 2 6 2 6 2" xfId="3225" xr:uid="{00000000-0005-0000-0000-00001C640000}"/>
    <cellStyle name="Normal 2 6 2 6 2 2" xfId="6946" xr:uid="{00000000-0005-0000-0000-00001D640000}"/>
    <cellStyle name="Normal 2 6 2 6 2 2 2" xfId="21830" xr:uid="{00000000-0005-0000-0000-00001E640000}"/>
    <cellStyle name="Normal 2 6 2 6 2 2 2 2" xfId="44473" xr:uid="{00000000-0005-0000-0000-00001F640000}"/>
    <cellStyle name="Normal 2 6 2 6 2 2 3" xfId="14390" xr:uid="{00000000-0005-0000-0000-000020640000}"/>
    <cellStyle name="Normal 2 6 2 6 2 2 3 2" xfId="37033" xr:uid="{00000000-0005-0000-0000-000021640000}"/>
    <cellStyle name="Normal 2 6 2 6 2 2 4" xfId="29592" xr:uid="{00000000-0005-0000-0000-000022640000}"/>
    <cellStyle name="Normal 2 6 2 6 2 3" xfId="18112" xr:uid="{00000000-0005-0000-0000-000023640000}"/>
    <cellStyle name="Normal 2 6 2 6 2 3 2" xfId="40755" xr:uid="{00000000-0005-0000-0000-000024640000}"/>
    <cellStyle name="Normal 2 6 2 6 2 4" xfId="10672" xr:uid="{00000000-0005-0000-0000-000025640000}"/>
    <cellStyle name="Normal 2 6 2 6 2 4 2" xfId="33315" xr:uid="{00000000-0005-0000-0000-000026640000}"/>
    <cellStyle name="Normal 2 6 2 6 2 5" xfId="25874" xr:uid="{00000000-0005-0000-0000-000027640000}"/>
    <cellStyle name="Normal 2 6 2 6 3" xfId="5099" xr:uid="{00000000-0005-0000-0000-000028640000}"/>
    <cellStyle name="Normal 2 6 2 6 3 2" xfId="19983" xr:uid="{00000000-0005-0000-0000-000029640000}"/>
    <cellStyle name="Normal 2 6 2 6 3 2 2" xfId="42626" xr:uid="{00000000-0005-0000-0000-00002A640000}"/>
    <cellStyle name="Normal 2 6 2 6 3 3" xfId="12543" xr:uid="{00000000-0005-0000-0000-00002B640000}"/>
    <cellStyle name="Normal 2 6 2 6 3 3 2" xfId="35186" xr:uid="{00000000-0005-0000-0000-00002C640000}"/>
    <cellStyle name="Normal 2 6 2 6 3 4" xfId="27745" xr:uid="{00000000-0005-0000-0000-00002D640000}"/>
    <cellStyle name="Normal 2 6 2 6 4" xfId="16265" xr:uid="{00000000-0005-0000-0000-00002E640000}"/>
    <cellStyle name="Normal 2 6 2 6 4 2" xfId="38908" xr:uid="{00000000-0005-0000-0000-00002F640000}"/>
    <cellStyle name="Normal 2 6 2 6 5" xfId="8825" xr:uid="{00000000-0005-0000-0000-000030640000}"/>
    <cellStyle name="Normal 2 6 2 6 5 2" xfId="31468" xr:uid="{00000000-0005-0000-0000-000031640000}"/>
    <cellStyle name="Normal 2 6 2 6 6" xfId="24027" xr:uid="{00000000-0005-0000-0000-000032640000}"/>
    <cellStyle name="Normal 2 6 2 7" xfId="2300" xr:uid="{00000000-0005-0000-0000-000033640000}"/>
    <cellStyle name="Normal 2 6 2 7 2" xfId="6021" xr:uid="{00000000-0005-0000-0000-000034640000}"/>
    <cellStyle name="Normal 2 6 2 7 2 2" xfId="20905" xr:uid="{00000000-0005-0000-0000-000035640000}"/>
    <cellStyle name="Normal 2 6 2 7 2 2 2" xfId="43548" xr:uid="{00000000-0005-0000-0000-000036640000}"/>
    <cellStyle name="Normal 2 6 2 7 2 3" xfId="13465" xr:uid="{00000000-0005-0000-0000-000037640000}"/>
    <cellStyle name="Normal 2 6 2 7 2 3 2" xfId="36108" xr:uid="{00000000-0005-0000-0000-000038640000}"/>
    <cellStyle name="Normal 2 6 2 7 2 4" xfId="28667" xr:uid="{00000000-0005-0000-0000-000039640000}"/>
    <cellStyle name="Normal 2 6 2 7 3" xfId="17187" xr:uid="{00000000-0005-0000-0000-00003A640000}"/>
    <cellStyle name="Normal 2 6 2 7 3 2" xfId="39830" xr:uid="{00000000-0005-0000-0000-00003B640000}"/>
    <cellStyle name="Normal 2 6 2 7 4" xfId="9747" xr:uid="{00000000-0005-0000-0000-00003C640000}"/>
    <cellStyle name="Normal 2 6 2 7 4 2" xfId="32390" xr:uid="{00000000-0005-0000-0000-00003D640000}"/>
    <cellStyle name="Normal 2 6 2 7 5" xfId="24949" xr:uid="{00000000-0005-0000-0000-00003E640000}"/>
    <cellStyle name="Normal 2 6 2 8" xfId="4174" xr:uid="{00000000-0005-0000-0000-00003F640000}"/>
    <cellStyle name="Normal 2 6 2 8 2" xfId="19058" xr:uid="{00000000-0005-0000-0000-000040640000}"/>
    <cellStyle name="Normal 2 6 2 8 2 2" xfId="41701" xr:uid="{00000000-0005-0000-0000-000041640000}"/>
    <cellStyle name="Normal 2 6 2 8 3" xfId="11618" xr:uid="{00000000-0005-0000-0000-000042640000}"/>
    <cellStyle name="Normal 2 6 2 8 3 2" xfId="34261" xr:uid="{00000000-0005-0000-0000-000043640000}"/>
    <cellStyle name="Normal 2 6 2 8 4" xfId="26820" xr:uid="{00000000-0005-0000-0000-000044640000}"/>
    <cellStyle name="Normal 2 6 2 9" xfId="15340" xr:uid="{00000000-0005-0000-0000-000045640000}"/>
    <cellStyle name="Normal 2 6 2 9 2" xfId="37983" xr:uid="{00000000-0005-0000-0000-000046640000}"/>
    <cellStyle name="Normal 2 6 3" xfId="474" xr:uid="{00000000-0005-0000-0000-000047640000}"/>
    <cellStyle name="Normal 2 6 3 10" xfId="23135" xr:uid="{00000000-0005-0000-0000-000048640000}"/>
    <cellStyle name="Normal 2 6 3 2" xfId="580" xr:uid="{00000000-0005-0000-0000-000049640000}"/>
    <cellStyle name="Normal 2 6 3 2 2" xfId="792" xr:uid="{00000000-0005-0000-0000-00004A640000}"/>
    <cellStyle name="Normal 2 6 3 2 2 2" xfId="1257" xr:uid="{00000000-0005-0000-0000-00004B640000}"/>
    <cellStyle name="Normal 2 6 3 2 2 2 2" xfId="2185" xr:uid="{00000000-0005-0000-0000-00004C640000}"/>
    <cellStyle name="Normal 2 6 3 2 2 2 2 2" xfId="4035" xr:uid="{00000000-0005-0000-0000-00004D640000}"/>
    <cellStyle name="Normal 2 6 3 2 2 2 2 2 2" xfId="7756" xr:uid="{00000000-0005-0000-0000-00004E640000}"/>
    <cellStyle name="Normal 2 6 3 2 2 2 2 2 2 2" xfId="22640" xr:uid="{00000000-0005-0000-0000-00004F640000}"/>
    <cellStyle name="Normal 2 6 3 2 2 2 2 2 2 2 2" xfId="45283" xr:uid="{00000000-0005-0000-0000-000050640000}"/>
    <cellStyle name="Normal 2 6 3 2 2 2 2 2 2 3" xfId="15200" xr:uid="{00000000-0005-0000-0000-000051640000}"/>
    <cellStyle name="Normal 2 6 3 2 2 2 2 2 2 3 2" xfId="37843" xr:uid="{00000000-0005-0000-0000-000052640000}"/>
    <cellStyle name="Normal 2 6 3 2 2 2 2 2 2 4" xfId="30402" xr:uid="{00000000-0005-0000-0000-000053640000}"/>
    <cellStyle name="Normal 2 6 3 2 2 2 2 2 3" xfId="18922" xr:uid="{00000000-0005-0000-0000-000054640000}"/>
    <cellStyle name="Normal 2 6 3 2 2 2 2 2 3 2" xfId="41565" xr:uid="{00000000-0005-0000-0000-000055640000}"/>
    <cellStyle name="Normal 2 6 3 2 2 2 2 2 4" xfId="11482" xr:uid="{00000000-0005-0000-0000-000056640000}"/>
    <cellStyle name="Normal 2 6 3 2 2 2 2 2 4 2" xfId="34125" xr:uid="{00000000-0005-0000-0000-000057640000}"/>
    <cellStyle name="Normal 2 6 3 2 2 2 2 2 5" xfId="26684" xr:uid="{00000000-0005-0000-0000-000058640000}"/>
    <cellStyle name="Normal 2 6 3 2 2 2 2 3" xfId="5909" xr:uid="{00000000-0005-0000-0000-000059640000}"/>
    <cellStyle name="Normal 2 6 3 2 2 2 2 3 2" xfId="20793" xr:uid="{00000000-0005-0000-0000-00005A640000}"/>
    <cellStyle name="Normal 2 6 3 2 2 2 2 3 2 2" xfId="43436" xr:uid="{00000000-0005-0000-0000-00005B640000}"/>
    <cellStyle name="Normal 2 6 3 2 2 2 2 3 3" xfId="13353" xr:uid="{00000000-0005-0000-0000-00005C640000}"/>
    <cellStyle name="Normal 2 6 3 2 2 2 2 3 3 2" xfId="35996" xr:uid="{00000000-0005-0000-0000-00005D640000}"/>
    <cellStyle name="Normal 2 6 3 2 2 2 2 3 4" xfId="28555" xr:uid="{00000000-0005-0000-0000-00005E640000}"/>
    <cellStyle name="Normal 2 6 3 2 2 2 2 4" xfId="17075" xr:uid="{00000000-0005-0000-0000-00005F640000}"/>
    <cellStyle name="Normal 2 6 3 2 2 2 2 4 2" xfId="39718" xr:uid="{00000000-0005-0000-0000-000060640000}"/>
    <cellStyle name="Normal 2 6 3 2 2 2 2 5" xfId="9635" xr:uid="{00000000-0005-0000-0000-000061640000}"/>
    <cellStyle name="Normal 2 6 3 2 2 2 2 5 2" xfId="32278" xr:uid="{00000000-0005-0000-0000-000062640000}"/>
    <cellStyle name="Normal 2 6 3 2 2 2 2 6" xfId="24837" xr:uid="{00000000-0005-0000-0000-000063640000}"/>
    <cellStyle name="Normal 2 6 3 2 2 2 3" xfId="3110" xr:uid="{00000000-0005-0000-0000-000064640000}"/>
    <cellStyle name="Normal 2 6 3 2 2 2 3 2" xfId="6831" xr:uid="{00000000-0005-0000-0000-000065640000}"/>
    <cellStyle name="Normal 2 6 3 2 2 2 3 2 2" xfId="21715" xr:uid="{00000000-0005-0000-0000-000066640000}"/>
    <cellStyle name="Normal 2 6 3 2 2 2 3 2 2 2" xfId="44358" xr:uid="{00000000-0005-0000-0000-000067640000}"/>
    <cellStyle name="Normal 2 6 3 2 2 2 3 2 3" xfId="14275" xr:uid="{00000000-0005-0000-0000-000068640000}"/>
    <cellStyle name="Normal 2 6 3 2 2 2 3 2 3 2" xfId="36918" xr:uid="{00000000-0005-0000-0000-000069640000}"/>
    <cellStyle name="Normal 2 6 3 2 2 2 3 2 4" xfId="29477" xr:uid="{00000000-0005-0000-0000-00006A640000}"/>
    <cellStyle name="Normal 2 6 3 2 2 2 3 3" xfId="17997" xr:uid="{00000000-0005-0000-0000-00006B640000}"/>
    <cellStyle name="Normal 2 6 3 2 2 2 3 3 2" xfId="40640" xr:uid="{00000000-0005-0000-0000-00006C640000}"/>
    <cellStyle name="Normal 2 6 3 2 2 2 3 4" xfId="10557" xr:uid="{00000000-0005-0000-0000-00006D640000}"/>
    <cellStyle name="Normal 2 6 3 2 2 2 3 4 2" xfId="33200" xr:uid="{00000000-0005-0000-0000-00006E640000}"/>
    <cellStyle name="Normal 2 6 3 2 2 2 3 5" xfId="25759" xr:uid="{00000000-0005-0000-0000-00006F640000}"/>
    <cellStyle name="Normal 2 6 3 2 2 2 4" xfId="4984" xr:uid="{00000000-0005-0000-0000-000070640000}"/>
    <cellStyle name="Normal 2 6 3 2 2 2 4 2" xfId="19868" xr:uid="{00000000-0005-0000-0000-000071640000}"/>
    <cellStyle name="Normal 2 6 3 2 2 2 4 2 2" xfId="42511" xr:uid="{00000000-0005-0000-0000-000072640000}"/>
    <cellStyle name="Normal 2 6 3 2 2 2 4 3" xfId="12428" xr:uid="{00000000-0005-0000-0000-000073640000}"/>
    <cellStyle name="Normal 2 6 3 2 2 2 4 3 2" xfId="35071" xr:uid="{00000000-0005-0000-0000-000074640000}"/>
    <cellStyle name="Normal 2 6 3 2 2 2 4 4" xfId="27630" xr:uid="{00000000-0005-0000-0000-000075640000}"/>
    <cellStyle name="Normal 2 6 3 2 2 2 5" xfId="16150" xr:uid="{00000000-0005-0000-0000-000076640000}"/>
    <cellStyle name="Normal 2 6 3 2 2 2 5 2" xfId="38793" xr:uid="{00000000-0005-0000-0000-000077640000}"/>
    <cellStyle name="Normal 2 6 3 2 2 2 6" xfId="8710" xr:uid="{00000000-0005-0000-0000-000078640000}"/>
    <cellStyle name="Normal 2 6 3 2 2 2 6 2" xfId="31353" xr:uid="{00000000-0005-0000-0000-000079640000}"/>
    <cellStyle name="Normal 2 6 3 2 2 2 7" xfId="23912" xr:uid="{00000000-0005-0000-0000-00007A640000}"/>
    <cellStyle name="Normal 2 6 3 2 2 3" xfId="1723" xr:uid="{00000000-0005-0000-0000-00007B640000}"/>
    <cellStyle name="Normal 2 6 3 2 2 3 2" xfId="3573" xr:uid="{00000000-0005-0000-0000-00007C640000}"/>
    <cellStyle name="Normal 2 6 3 2 2 3 2 2" xfId="7294" xr:uid="{00000000-0005-0000-0000-00007D640000}"/>
    <cellStyle name="Normal 2 6 3 2 2 3 2 2 2" xfId="22178" xr:uid="{00000000-0005-0000-0000-00007E640000}"/>
    <cellStyle name="Normal 2 6 3 2 2 3 2 2 2 2" xfId="44821" xr:uid="{00000000-0005-0000-0000-00007F640000}"/>
    <cellStyle name="Normal 2 6 3 2 2 3 2 2 3" xfId="14738" xr:uid="{00000000-0005-0000-0000-000080640000}"/>
    <cellStyle name="Normal 2 6 3 2 2 3 2 2 3 2" xfId="37381" xr:uid="{00000000-0005-0000-0000-000081640000}"/>
    <cellStyle name="Normal 2 6 3 2 2 3 2 2 4" xfId="29940" xr:uid="{00000000-0005-0000-0000-000082640000}"/>
    <cellStyle name="Normal 2 6 3 2 2 3 2 3" xfId="18460" xr:uid="{00000000-0005-0000-0000-000083640000}"/>
    <cellStyle name="Normal 2 6 3 2 2 3 2 3 2" xfId="41103" xr:uid="{00000000-0005-0000-0000-000084640000}"/>
    <cellStyle name="Normal 2 6 3 2 2 3 2 4" xfId="11020" xr:uid="{00000000-0005-0000-0000-000085640000}"/>
    <cellStyle name="Normal 2 6 3 2 2 3 2 4 2" xfId="33663" xr:uid="{00000000-0005-0000-0000-000086640000}"/>
    <cellStyle name="Normal 2 6 3 2 2 3 2 5" xfId="26222" xr:uid="{00000000-0005-0000-0000-000087640000}"/>
    <cellStyle name="Normal 2 6 3 2 2 3 3" xfId="5447" xr:uid="{00000000-0005-0000-0000-000088640000}"/>
    <cellStyle name="Normal 2 6 3 2 2 3 3 2" xfId="20331" xr:uid="{00000000-0005-0000-0000-000089640000}"/>
    <cellStyle name="Normal 2 6 3 2 2 3 3 2 2" xfId="42974" xr:uid="{00000000-0005-0000-0000-00008A640000}"/>
    <cellStyle name="Normal 2 6 3 2 2 3 3 3" xfId="12891" xr:uid="{00000000-0005-0000-0000-00008B640000}"/>
    <cellStyle name="Normal 2 6 3 2 2 3 3 3 2" xfId="35534" xr:uid="{00000000-0005-0000-0000-00008C640000}"/>
    <cellStyle name="Normal 2 6 3 2 2 3 3 4" xfId="28093" xr:uid="{00000000-0005-0000-0000-00008D640000}"/>
    <cellStyle name="Normal 2 6 3 2 2 3 4" xfId="16613" xr:uid="{00000000-0005-0000-0000-00008E640000}"/>
    <cellStyle name="Normal 2 6 3 2 2 3 4 2" xfId="39256" xr:uid="{00000000-0005-0000-0000-00008F640000}"/>
    <cellStyle name="Normal 2 6 3 2 2 3 5" xfId="9173" xr:uid="{00000000-0005-0000-0000-000090640000}"/>
    <cellStyle name="Normal 2 6 3 2 2 3 5 2" xfId="31816" xr:uid="{00000000-0005-0000-0000-000091640000}"/>
    <cellStyle name="Normal 2 6 3 2 2 3 6" xfId="24375" xr:uid="{00000000-0005-0000-0000-000092640000}"/>
    <cellStyle name="Normal 2 6 3 2 2 4" xfId="2648" xr:uid="{00000000-0005-0000-0000-000093640000}"/>
    <cellStyle name="Normal 2 6 3 2 2 4 2" xfId="6369" xr:uid="{00000000-0005-0000-0000-000094640000}"/>
    <cellStyle name="Normal 2 6 3 2 2 4 2 2" xfId="21253" xr:uid="{00000000-0005-0000-0000-000095640000}"/>
    <cellStyle name="Normal 2 6 3 2 2 4 2 2 2" xfId="43896" xr:uid="{00000000-0005-0000-0000-000096640000}"/>
    <cellStyle name="Normal 2 6 3 2 2 4 2 3" xfId="13813" xr:uid="{00000000-0005-0000-0000-000097640000}"/>
    <cellStyle name="Normal 2 6 3 2 2 4 2 3 2" xfId="36456" xr:uid="{00000000-0005-0000-0000-000098640000}"/>
    <cellStyle name="Normal 2 6 3 2 2 4 2 4" xfId="29015" xr:uid="{00000000-0005-0000-0000-000099640000}"/>
    <cellStyle name="Normal 2 6 3 2 2 4 3" xfId="17535" xr:uid="{00000000-0005-0000-0000-00009A640000}"/>
    <cellStyle name="Normal 2 6 3 2 2 4 3 2" xfId="40178" xr:uid="{00000000-0005-0000-0000-00009B640000}"/>
    <cellStyle name="Normal 2 6 3 2 2 4 4" xfId="10095" xr:uid="{00000000-0005-0000-0000-00009C640000}"/>
    <cellStyle name="Normal 2 6 3 2 2 4 4 2" xfId="32738" xr:uid="{00000000-0005-0000-0000-00009D640000}"/>
    <cellStyle name="Normal 2 6 3 2 2 4 5" xfId="25297" xr:uid="{00000000-0005-0000-0000-00009E640000}"/>
    <cellStyle name="Normal 2 6 3 2 2 5" xfId="4522" xr:uid="{00000000-0005-0000-0000-00009F640000}"/>
    <cellStyle name="Normal 2 6 3 2 2 5 2" xfId="19406" xr:uid="{00000000-0005-0000-0000-0000A0640000}"/>
    <cellStyle name="Normal 2 6 3 2 2 5 2 2" xfId="42049" xr:uid="{00000000-0005-0000-0000-0000A1640000}"/>
    <cellStyle name="Normal 2 6 3 2 2 5 3" xfId="11966" xr:uid="{00000000-0005-0000-0000-0000A2640000}"/>
    <cellStyle name="Normal 2 6 3 2 2 5 3 2" xfId="34609" xr:uid="{00000000-0005-0000-0000-0000A3640000}"/>
    <cellStyle name="Normal 2 6 3 2 2 5 4" xfId="27168" xr:uid="{00000000-0005-0000-0000-0000A4640000}"/>
    <cellStyle name="Normal 2 6 3 2 2 6" xfId="15688" xr:uid="{00000000-0005-0000-0000-0000A5640000}"/>
    <cellStyle name="Normal 2 6 3 2 2 6 2" xfId="38331" xr:uid="{00000000-0005-0000-0000-0000A6640000}"/>
    <cellStyle name="Normal 2 6 3 2 2 7" xfId="8248" xr:uid="{00000000-0005-0000-0000-0000A7640000}"/>
    <cellStyle name="Normal 2 6 3 2 2 7 2" xfId="30891" xr:uid="{00000000-0005-0000-0000-0000A8640000}"/>
    <cellStyle name="Normal 2 6 3 2 2 8" xfId="23450" xr:uid="{00000000-0005-0000-0000-0000A9640000}"/>
    <cellStyle name="Normal 2 6 3 2 3" xfId="1046" xr:uid="{00000000-0005-0000-0000-0000AA640000}"/>
    <cellStyle name="Normal 2 6 3 2 3 2" xfId="1974" xr:uid="{00000000-0005-0000-0000-0000AB640000}"/>
    <cellStyle name="Normal 2 6 3 2 3 2 2" xfId="3824" xr:uid="{00000000-0005-0000-0000-0000AC640000}"/>
    <cellStyle name="Normal 2 6 3 2 3 2 2 2" xfId="7545" xr:uid="{00000000-0005-0000-0000-0000AD640000}"/>
    <cellStyle name="Normal 2 6 3 2 3 2 2 2 2" xfId="22429" xr:uid="{00000000-0005-0000-0000-0000AE640000}"/>
    <cellStyle name="Normal 2 6 3 2 3 2 2 2 2 2" xfId="45072" xr:uid="{00000000-0005-0000-0000-0000AF640000}"/>
    <cellStyle name="Normal 2 6 3 2 3 2 2 2 3" xfId="14989" xr:uid="{00000000-0005-0000-0000-0000B0640000}"/>
    <cellStyle name="Normal 2 6 3 2 3 2 2 2 3 2" xfId="37632" xr:uid="{00000000-0005-0000-0000-0000B1640000}"/>
    <cellStyle name="Normal 2 6 3 2 3 2 2 2 4" xfId="30191" xr:uid="{00000000-0005-0000-0000-0000B2640000}"/>
    <cellStyle name="Normal 2 6 3 2 3 2 2 3" xfId="18711" xr:uid="{00000000-0005-0000-0000-0000B3640000}"/>
    <cellStyle name="Normal 2 6 3 2 3 2 2 3 2" xfId="41354" xr:uid="{00000000-0005-0000-0000-0000B4640000}"/>
    <cellStyle name="Normal 2 6 3 2 3 2 2 4" xfId="11271" xr:uid="{00000000-0005-0000-0000-0000B5640000}"/>
    <cellStyle name="Normal 2 6 3 2 3 2 2 4 2" xfId="33914" xr:uid="{00000000-0005-0000-0000-0000B6640000}"/>
    <cellStyle name="Normal 2 6 3 2 3 2 2 5" xfId="26473" xr:uid="{00000000-0005-0000-0000-0000B7640000}"/>
    <cellStyle name="Normal 2 6 3 2 3 2 3" xfId="5698" xr:uid="{00000000-0005-0000-0000-0000B8640000}"/>
    <cellStyle name="Normal 2 6 3 2 3 2 3 2" xfId="20582" xr:uid="{00000000-0005-0000-0000-0000B9640000}"/>
    <cellStyle name="Normal 2 6 3 2 3 2 3 2 2" xfId="43225" xr:uid="{00000000-0005-0000-0000-0000BA640000}"/>
    <cellStyle name="Normal 2 6 3 2 3 2 3 3" xfId="13142" xr:uid="{00000000-0005-0000-0000-0000BB640000}"/>
    <cellStyle name="Normal 2 6 3 2 3 2 3 3 2" xfId="35785" xr:uid="{00000000-0005-0000-0000-0000BC640000}"/>
    <cellStyle name="Normal 2 6 3 2 3 2 3 4" xfId="28344" xr:uid="{00000000-0005-0000-0000-0000BD640000}"/>
    <cellStyle name="Normal 2 6 3 2 3 2 4" xfId="16864" xr:uid="{00000000-0005-0000-0000-0000BE640000}"/>
    <cellStyle name="Normal 2 6 3 2 3 2 4 2" xfId="39507" xr:uid="{00000000-0005-0000-0000-0000BF640000}"/>
    <cellStyle name="Normal 2 6 3 2 3 2 5" xfId="9424" xr:uid="{00000000-0005-0000-0000-0000C0640000}"/>
    <cellStyle name="Normal 2 6 3 2 3 2 5 2" xfId="32067" xr:uid="{00000000-0005-0000-0000-0000C1640000}"/>
    <cellStyle name="Normal 2 6 3 2 3 2 6" xfId="24626" xr:uid="{00000000-0005-0000-0000-0000C2640000}"/>
    <cellStyle name="Normal 2 6 3 2 3 3" xfId="2899" xr:uid="{00000000-0005-0000-0000-0000C3640000}"/>
    <cellStyle name="Normal 2 6 3 2 3 3 2" xfId="6620" xr:uid="{00000000-0005-0000-0000-0000C4640000}"/>
    <cellStyle name="Normal 2 6 3 2 3 3 2 2" xfId="21504" xr:uid="{00000000-0005-0000-0000-0000C5640000}"/>
    <cellStyle name="Normal 2 6 3 2 3 3 2 2 2" xfId="44147" xr:uid="{00000000-0005-0000-0000-0000C6640000}"/>
    <cellStyle name="Normal 2 6 3 2 3 3 2 3" xfId="14064" xr:uid="{00000000-0005-0000-0000-0000C7640000}"/>
    <cellStyle name="Normal 2 6 3 2 3 3 2 3 2" xfId="36707" xr:uid="{00000000-0005-0000-0000-0000C8640000}"/>
    <cellStyle name="Normal 2 6 3 2 3 3 2 4" xfId="29266" xr:uid="{00000000-0005-0000-0000-0000C9640000}"/>
    <cellStyle name="Normal 2 6 3 2 3 3 3" xfId="17786" xr:uid="{00000000-0005-0000-0000-0000CA640000}"/>
    <cellStyle name="Normal 2 6 3 2 3 3 3 2" xfId="40429" xr:uid="{00000000-0005-0000-0000-0000CB640000}"/>
    <cellStyle name="Normal 2 6 3 2 3 3 4" xfId="10346" xr:uid="{00000000-0005-0000-0000-0000CC640000}"/>
    <cellStyle name="Normal 2 6 3 2 3 3 4 2" xfId="32989" xr:uid="{00000000-0005-0000-0000-0000CD640000}"/>
    <cellStyle name="Normal 2 6 3 2 3 3 5" xfId="25548" xr:uid="{00000000-0005-0000-0000-0000CE640000}"/>
    <cellStyle name="Normal 2 6 3 2 3 4" xfId="4773" xr:uid="{00000000-0005-0000-0000-0000CF640000}"/>
    <cellStyle name="Normal 2 6 3 2 3 4 2" xfId="19657" xr:uid="{00000000-0005-0000-0000-0000D0640000}"/>
    <cellStyle name="Normal 2 6 3 2 3 4 2 2" xfId="42300" xr:uid="{00000000-0005-0000-0000-0000D1640000}"/>
    <cellStyle name="Normal 2 6 3 2 3 4 3" xfId="12217" xr:uid="{00000000-0005-0000-0000-0000D2640000}"/>
    <cellStyle name="Normal 2 6 3 2 3 4 3 2" xfId="34860" xr:uid="{00000000-0005-0000-0000-0000D3640000}"/>
    <cellStyle name="Normal 2 6 3 2 3 4 4" xfId="27419" xr:uid="{00000000-0005-0000-0000-0000D4640000}"/>
    <cellStyle name="Normal 2 6 3 2 3 5" xfId="15939" xr:uid="{00000000-0005-0000-0000-0000D5640000}"/>
    <cellStyle name="Normal 2 6 3 2 3 5 2" xfId="38582" xr:uid="{00000000-0005-0000-0000-0000D6640000}"/>
    <cellStyle name="Normal 2 6 3 2 3 6" xfId="8499" xr:uid="{00000000-0005-0000-0000-0000D7640000}"/>
    <cellStyle name="Normal 2 6 3 2 3 6 2" xfId="31142" xr:uid="{00000000-0005-0000-0000-0000D8640000}"/>
    <cellStyle name="Normal 2 6 3 2 3 7" xfId="23701" xr:uid="{00000000-0005-0000-0000-0000D9640000}"/>
    <cellStyle name="Normal 2 6 3 2 4" xfId="1512" xr:uid="{00000000-0005-0000-0000-0000DA640000}"/>
    <cellStyle name="Normal 2 6 3 2 4 2" xfId="3362" xr:uid="{00000000-0005-0000-0000-0000DB640000}"/>
    <cellStyle name="Normal 2 6 3 2 4 2 2" xfId="7083" xr:uid="{00000000-0005-0000-0000-0000DC640000}"/>
    <cellStyle name="Normal 2 6 3 2 4 2 2 2" xfId="21967" xr:uid="{00000000-0005-0000-0000-0000DD640000}"/>
    <cellStyle name="Normal 2 6 3 2 4 2 2 2 2" xfId="44610" xr:uid="{00000000-0005-0000-0000-0000DE640000}"/>
    <cellStyle name="Normal 2 6 3 2 4 2 2 3" xfId="14527" xr:uid="{00000000-0005-0000-0000-0000DF640000}"/>
    <cellStyle name="Normal 2 6 3 2 4 2 2 3 2" xfId="37170" xr:uid="{00000000-0005-0000-0000-0000E0640000}"/>
    <cellStyle name="Normal 2 6 3 2 4 2 2 4" xfId="29729" xr:uid="{00000000-0005-0000-0000-0000E1640000}"/>
    <cellStyle name="Normal 2 6 3 2 4 2 3" xfId="18249" xr:uid="{00000000-0005-0000-0000-0000E2640000}"/>
    <cellStyle name="Normal 2 6 3 2 4 2 3 2" xfId="40892" xr:uid="{00000000-0005-0000-0000-0000E3640000}"/>
    <cellStyle name="Normal 2 6 3 2 4 2 4" xfId="10809" xr:uid="{00000000-0005-0000-0000-0000E4640000}"/>
    <cellStyle name="Normal 2 6 3 2 4 2 4 2" xfId="33452" xr:uid="{00000000-0005-0000-0000-0000E5640000}"/>
    <cellStyle name="Normal 2 6 3 2 4 2 5" xfId="26011" xr:uid="{00000000-0005-0000-0000-0000E6640000}"/>
    <cellStyle name="Normal 2 6 3 2 4 3" xfId="5236" xr:uid="{00000000-0005-0000-0000-0000E7640000}"/>
    <cellStyle name="Normal 2 6 3 2 4 3 2" xfId="20120" xr:uid="{00000000-0005-0000-0000-0000E8640000}"/>
    <cellStyle name="Normal 2 6 3 2 4 3 2 2" xfId="42763" xr:uid="{00000000-0005-0000-0000-0000E9640000}"/>
    <cellStyle name="Normal 2 6 3 2 4 3 3" xfId="12680" xr:uid="{00000000-0005-0000-0000-0000EA640000}"/>
    <cellStyle name="Normal 2 6 3 2 4 3 3 2" xfId="35323" xr:uid="{00000000-0005-0000-0000-0000EB640000}"/>
    <cellStyle name="Normal 2 6 3 2 4 3 4" xfId="27882" xr:uid="{00000000-0005-0000-0000-0000EC640000}"/>
    <cellStyle name="Normal 2 6 3 2 4 4" xfId="16402" xr:uid="{00000000-0005-0000-0000-0000ED640000}"/>
    <cellStyle name="Normal 2 6 3 2 4 4 2" xfId="39045" xr:uid="{00000000-0005-0000-0000-0000EE640000}"/>
    <cellStyle name="Normal 2 6 3 2 4 5" xfId="8962" xr:uid="{00000000-0005-0000-0000-0000EF640000}"/>
    <cellStyle name="Normal 2 6 3 2 4 5 2" xfId="31605" xr:uid="{00000000-0005-0000-0000-0000F0640000}"/>
    <cellStyle name="Normal 2 6 3 2 4 6" xfId="24164" xr:uid="{00000000-0005-0000-0000-0000F1640000}"/>
    <cellStyle name="Normal 2 6 3 2 5" xfId="2437" xr:uid="{00000000-0005-0000-0000-0000F2640000}"/>
    <cellStyle name="Normal 2 6 3 2 5 2" xfId="6158" xr:uid="{00000000-0005-0000-0000-0000F3640000}"/>
    <cellStyle name="Normal 2 6 3 2 5 2 2" xfId="21042" xr:uid="{00000000-0005-0000-0000-0000F4640000}"/>
    <cellStyle name="Normal 2 6 3 2 5 2 2 2" xfId="43685" xr:uid="{00000000-0005-0000-0000-0000F5640000}"/>
    <cellStyle name="Normal 2 6 3 2 5 2 3" xfId="13602" xr:uid="{00000000-0005-0000-0000-0000F6640000}"/>
    <cellStyle name="Normal 2 6 3 2 5 2 3 2" xfId="36245" xr:uid="{00000000-0005-0000-0000-0000F7640000}"/>
    <cellStyle name="Normal 2 6 3 2 5 2 4" xfId="28804" xr:uid="{00000000-0005-0000-0000-0000F8640000}"/>
    <cellStyle name="Normal 2 6 3 2 5 3" xfId="17324" xr:uid="{00000000-0005-0000-0000-0000F9640000}"/>
    <cellStyle name="Normal 2 6 3 2 5 3 2" xfId="39967" xr:uid="{00000000-0005-0000-0000-0000FA640000}"/>
    <cellStyle name="Normal 2 6 3 2 5 4" xfId="9884" xr:uid="{00000000-0005-0000-0000-0000FB640000}"/>
    <cellStyle name="Normal 2 6 3 2 5 4 2" xfId="32527" xr:uid="{00000000-0005-0000-0000-0000FC640000}"/>
    <cellStyle name="Normal 2 6 3 2 5 5" xfId="25086" xr:uid="{00000000-0005-0000-0000-0000FD640000}"/>
    <cellStyle name="Normal 2 6 3 2 6" xfId="4311" xr:uid="{00000000-0005-0000-0000-0000FE640000}"/>
    <cellStyle name="Normal 2 6 3 2 6 2" xfId="19195" xr:uid="{00000000-0005-0000-0000-0000FF640000}"/>
    <cellStyle name="Normal 2 6 3 2 6 2 2" xfId="41838" xr:uid="{00000000-0005-0000-0000-000000650000}"/>
    <cellStyle name="Normal 2 6 3 2 6 3" xfId="11755" xr:uid="{00000000-0005-0000-0000-000001650000}"/>
    <cellStyle name="Normal 2 6 3 2 6 3 2" xfId="34398" xr:uid="{00000000-0005-0000-0000-000002650000}"/>
    <cellStyle name="Normal 2 6 3 2 6 4" xfId="26957" xr:uid="{00000000-0005-0000-0000-000003650000}"/>
    <cellStyle name="Normal 2 6 3 2 7" xfId="15477" xr:uid="{00000000-0005-0000-0000-000004650000}"/>
    <cellStyle name="Normal 2 6 3 2 7 2" xfId="38120" xr:uid="{00000000-0005-0000-0000-000005650000}"/>
    <cellStyle name="Normal 2 6 3 2 8" xfId="8037" xr:uid="{00000000-0005-0000-0000-000006650000}"/>
    <cellStyle name="Normal 2 6 3 2 8 2" xfId="30680" xr:uid="{00000000-0005-0000-0000-000007650000}"/>
    <cellStyle name="Normal 2 6 3 2 9" xfId="23240" xr:uid="{00000000-0005-0000-0000-000008650000}"/>
    <cellStyle name="Normal 2 6 3 3" xfId="687" xr:uid="{00000000-0005-0000-0000-000009650000}"/>
    <cellStyle name="Normal 2 6 3 3 2" xfId="1152" xr:uid="{00000000-0005-0000-0000-00000A650000}"/>
    <cellStyle name="Normal 2 6 3 3 2 2" xfId="2080" xr:uid="{00000000-0005-0000-0000-00000B650000}"/>
    <cellStyle name="Normal 2 6 3 3 2 2 2" xfId="3930" xr:uid="{00000000-0005-0000-0000-00000C650000}"/>
    <cellStyle name="Normal 2 6 3 3 2 2 2 2" xfId="7651" xr:uid="{00000000-0005-0000-0000-00000D650000}"/>
    <cellStyle name="Normal 2 6 3 3 2 2 2 2 2" xfId="22535" xr:uid="{00000000-0005-0000-0000-00000E650000}"/>
    <cellStyle name="Normal 2 6 3 3 2 2 2 2 2 2" xfId="45178" xr:uid="{00000000-0005-0000-0000-00000F650000}"/>
    <cellStyle name="Normal 2 6 3 3 2 2 2 2 3" xfId="15095" xr:uid="{00000000-0005-0000-0000-000010650000}"/>
    <cellStyle name="Normal 2 6 3 3 2 2 2 2 3 2" xfId="37738" xr:uid="{00000000-0005-0000-0000-000011650000}"/>
    <cellStyle name="Normal 2 6 3 3 2 2 2 2 4" xfId="30297" xr:uid="{00000000-0005-0000-0000-000012650000}"/>
    <cellStyle name="Normal 2 6 3 3 2 2 2 3" xfId="18817" xr:uid="{00000000-0005-0000-0000-000013650000}"/>
    <cellStyle name="Normal 2 6 3 3 2 2 2 3 2" xfId="41460" xr:uid="{00000000-0005-0000-0000-000014650000}"/>
    <cellStyle name="Normal 2 6 3 3 2 2 2 4" xfId="11377" xr:uid="{00000000-0005-0000-0000-000015650000}"/>
    <cellStyle name="Normal 2 6 3 3 2 2 2 4 2" xfId="34020" xr:uid="{00000000-0005-0000-0000-000016650000}"/>
    <cellStyle name="Normal 2 6 3 3 2 2 2 5" xfId="26579" xr:uid="{00000000-0005-0000-0000-000017650000}"/>
    <cellStyle name="Normal 2 6 3 3 2 2 3" xfId="5804" xr:uid="{00000000-0005-0000-0000-000018650000}"/>
    <cellStyle name="Normal 2 6 3 3 2 2 3 2" xfId="20688" xr:uid="{00000000-0005-0000-0000-000019650000}"/>
    <cellStyle name="Normal 2 6 3 3 2 2 3 2 2" xfId="43331" xr:uid="{00000000-0005-0000-0000-00001A650000}"/>
    <cellStyle name="Normal 2 6 3 3 2 2 3 3" xfId="13248" xr:uid="{00000000-0005-0000-0000-00001B650000}"/>
    <cellStyle name="Normal 2 6 3 3 2 2 3 3 2" xfId="35891" xr:uid="{00000000-0005-0000-0000-00001C650000}"/>
    <cellStyle name="Normal 2 6 3 3 2 2 3 4" xfId="28450" xr:uid="{00000000-0005-0000-0000-00001D650000}"/>
    <cellStyle name="Normal 2 6 3 3 2 2 4" xfId="16970" xr:uid="{00000000-0005-0000-0000-00001E650000}"/>
    <cellStyle name="Normal 2 6 3 3 2 2 4 2" xfId="39613" xr:uid="{00000000-0005-0000-0000-00001F650000}"/>
    <cellStyle name="Normal 2 6 3 3 2 2 5" xfId="9530" xr:uid="{00000000-0005-0000-0000-000020650000}"/>
    <cellStyle name="Normal 2 6 3 3 2 2 5 2" xfId="32173" xr:uid="{00000000-0005-0000-0000-000021650000}"/>
    <cellStyle name="Normal 2 6 3 3 2 2 6" xfId="24732" xr:uid="{00000000-0005-0000-0000-000022650000}"/>
    <cellStyle name="Normal 2 6 3 3 2 3" xfId="3005" xr:uid="{00000000-0005-0000-0000-000023650000}"/>
    <cellStyle name="Normal 2 6 3 3 2 3 2" xfId="6726" xr:uid="{00000000-0005-0000-0000-000024650000}"/>
    <cellStyle name="Normal 2 6 3 3 2 3 2 2" xfId="21610" xr:uid="{00000000-0005-0000-0000-000025650000}"/>
    <cellStyle name="Normal 2 6 3 3 2 3 2 2 2" xfId="44253" xr:uid="{00000000-0005-0000-0000-000026650000}"/>
    <cellStyle name="Normal 2 6 3 3 2 3 2 3" xfId="14170" xr:uid="{00000000-0005-0000-0000-000027650000}"/>
    <cellStyle name="Normal 2 6 3 3 2 3 2 3 2" xfId="36813" xr:uid="{00000000-0005-0000-0000-000028650000}"/>
    <cellStyle name="Normal 2 6 3 3 2 3 2 4" xfId="29372" xr:uid="{00000000-0005-0000-0000-000029650000}"/>
    <cellStyle name="Normal 2 6 3 3 2 3 3" xfId="17892" xr:uid="{00000000-0005-0000-0000-00002A650000}"/>
    <cellStyle name="Normal 2 6 3 3 2 3 3 2" xfId="40535" xr:uid="{00000000-0005-0000-0000-00002B650000}"/>
    <cellStyle name="Normal 2 6 3 3 2 3 4" xfId="10452" xr:uid="{00000000-0005-0000-0000-00002C650000}"/>
    <cellStyle name="Normal 2 6 3 3 2 3 4 2" xfId="33095" xr:uid="{00000000-0005-0000-0000-00002D650000}"/>
    <cellStyle name="Normal 2 6 3 3 2 3 5" xfId="25654" xr:uid="{00000000-0005-0000-0000-00002E650000}"/>
    <cellStyle name="Normal 2 6 3 3 2 4" xfId="4879" xr:uid="{00000000-0005-0000-0000-00002F650000}"/>
    <cellStyle name="Normal 2 6 3 3 2 4 2" xfId="19763" xr:uid="{00000000-0005-0000-0000-000030650000}"/>
    <cellStyle name="Normal 2 6 3 3 2 4 2 2" xfId="42406" xr:uid="{00000000-0005-0000-0000-000031650000}"/>
    <cellStyle name="Normal 2 6 3 3 2 4 3" xfId="12323" xr:uid="{00000000-0005-0000-0000-000032650000}"/>
    <cellStyle name="Normal 2 6 3 3 2 4 3 2" xfId="34966" xr:uid="{00000000-0005-0000-0000-000033650000}"/>
    <cellStyle name="Normal 2 6 3 3 2 4 4" xfId="27525" xr:uid="{00000000-0005-0000-0000-000034650000}"/>
    <cellStyle name="Normal 2 6 3 3 2 5" xfId="16045" xr:uid="{00000000-0005-0000-0000-000035650000}"/>
    <cellStyle name="Normal 2 6 3 3 2 5 2" xfId="38688" xr:uid="{00000000-0005-0000-0000-000036650000}"/>
    <cellStyle name="Normal 2 6 3 3 2 6" xfId="8605" xr:uid="{00000000-0005-0000-0000-000037650000}"/>
    <cellStyle name="Normal 2 6 3 3 2 6 2" xfId="31248" xr:uid="{00000000-0005-0000-0000-000038650000}"/>
    <cellStyle name="Normal 2 6 3 3 2 7" xfId="23807" xr:uid="{00000000-0005-0000-0000-000039650000}"/>
    <cellStyle name="Normal 2 6 3 3 3" xfId="1618" xr:uid="{00000000-0005-0000-0000-00003A650000}"/>
    <cellStyle name="Normal 2 6 3 3 3 2" xfId="3468" xr:uid="{00000000-0005-0000-0000-00003B650000}"/>
    <cellStyle name="Normal 2 6 3 3 3 2 2" xfId="7189" xr:uid="{00000000-0005-0000-0000-00003C650000}"/>
    <cellStyle name="Normal 2 6 3 3 3 2 2 2" xfId="22073" xr:uid="{00000000-0005-0000-0000-00003D650000}"/>
    <cellStyle name="Normal 2 6 3 3 3 2 2 2 2" xfId="44716" xr:uid="{00000000-0005-0000-0000-00003E650000}"/>
    <cellStyle name="Normal 2 6 3 3 3 2 2 3" xfId="14633" xr:uid="{00000000-0005-0000-0000-00003F650000}"/>
    <cellStyle name="Normal 2 6 3 3 3 2 2 3 2" xfId="37276" xr:uid="{00000000-0005-0000-0000-000040650000}"/>
    <cellStyle name="Normal 2 6 3 3 3 2 2 4" xfId="29835" xr:uid="{00000000-0005-0000-0000-000041650000}"/>
    <cellStyle name="Normal 2 6 3 3 3 2 3" xfId="18355" xr:uid="{00000000-0005-0000-0000-000042650000}"/>
    <cellStyle name="Normal 2 6 3 3 3 2 3 2" xfId="40998" xr:uid="{00000000-0005-0000-0000-000043650000}"/>
    <cellStyle name="Normal 2 6 3 3 3 2 4" xfId="10915" xr:uid="{00000000-0005-0000-0000-000044650000}"/>
    <cellStyle name="Normal 2 6 3 3 3 2 4 2" xfId="33558" xr:uid="{00000000-0005-0000-0000-000045650000}"/>
    <cellStyle name="Normal 2 6 3 3 3 2 5" xfId="26117" xr:uid="{00000000-0005-0000-0000-000046650000}"/>
    <cellStyle name="Normal 2 6 3 3 3 3" xfId="5342" xr:uid="{00000000-0005-0000-0000-000047650000}"/>
    <cellStyle name="Normal 2 6 3 3 3 3 2" xfId="20226" xr:uid="{00000000-0005-0000-0000-000048650000}"/>
    <cellStyle name="Normal 2 6 3 3 3 3 2 2" xfId="42869" xr:uid="{00000000-0005-0000-0000-000049650000}"/>
    <cellStyle name="Normal 2 6 3 3 3 3 3" xfId="12786" xr:uid="{00000000-0005-0000-0000-00004A650000}"/>
    <cellStyle name="Normal 2 6 3 3 3 3 3 2" xfId="35429" xr:uid="{00000000-0005-0000-0000-00004B650000}"/>
    <cellStyle name="Normal 2 6 3 3 3 3 4" xfId="27988" xr:uid="{00000000-0005-0000-0000-00004C650000}"/>
    <cellStyle name="Normal 2 6 3 3 3 4" xfId="16508" xr:uid="{00000000-0005-0000-0000-00004D650000}"/>
    <cellStyle name="Normal 2 6 3 3 3 4 2" xfId="39151" xr:uid="{00000000-0005-0000-0000-00004E650000}"/>
    <cellStyle name="Normal 2 6 3 3 3 5" xfId="9068" xr:uid="{00000000-0005-0000-0000-00004F650000}"/>
    <cellStyle name="Normal 2 6 3 3 3 5 2" xfId="31711" xr:uid="{00000000-0005-0000-0000-000050650000}"/>
    <cellStyle name="Normal 2 6 3 3 3 6" xfId="24270" xr:uid="{00000000-0005-0000-0000-000051650000}"/>
    <cellStyle name="Normal 2 6 3 3 4" xfId="2543" xr:uid="{00000000-0005-0000-0000-000052650000}"/>
    <cellStyle name="Normal 2 6 3 3 4 2" xfId="6264" xr:uid="{00000000-0005-0000-0000-000053650000}"/>
    <cellStyle name="Normal 2 6 3 3 4 2 2" xfId="21148" xr:uid="{00000000-0005-0000-0000-000054650000}"/>
    <cellStyle name="Normal 2 6 3 3 4 2 2 2" xfId="43791" xr:uid="{00000000-0005-0000-0000-000055650000}"/>
    <cellStyle name="Normal 2 6 3 3 4 2 3" xfId="13708" xr:uid="{00000000-0005-0000-0000-000056650000}"/>
    <cellStyle name="Normal 2 6 3 3 4 2 3 2" xfId="36351" xr:uid="{00000000-0005-0000-0000-000057650000}"/>
    <cellStyle name="Normal 2 6 3 3 4 2 4" xfId="28910" xr:uid="{00000000-0005-0000-0000-000058650000}"/>
    <cellStyle name="Normal 2 6 3 3 4 3" xfId="17430" xr:uid="{00000000-0005-0000-0000-000059650000}"/>
    <cellStyle name="Normal 2 6 3 3 4 3 2" xfId="40073" xr:uid="{00000000-0005-0000-0000-00005A650000}"/>
    <cellStyle name="Normal 2 6 3 3 4 4" xfId="9990" xr:uid="{00000000-0005-0000-0000-00005B650000}"/>
    <cellStyle name="Normal 2 6 3 3 4 4 2" xfId="32633" xr:uid="{00000000-0005-0000-0000-00005C650000}"/>
    <cellStyle name="Normal 2 6 3 3 4 5" xfId="25192" xr:uid="{00000000-0005-0000-0000-00005D650000}"/>
    <cellStyle name="Normal 2 6 3 3 5" xfId="4417" xr:uid="{00000000-0005-0000-0000-00005E650000}"/>
    <cellStyle name="Normal 2 6 3 3 5 2" xfId="19301" xr:uid="{00000000-0005-0000-0000-00005F650000}"/>
    <cellStyle name="Normal 2 6 3 3 5 2 2" xfId="41944" xr:uid="{00000000-0005-0000-0000-000060650000}"/>
    <cellStyle name="Normal 2 6 3 3 5 3" xfId="11861" xr:uid="{00000000-0005-0000-0000-000061650000}"/>
    <cellStyle name="Normal 2 6 3 3 5 3 2" xfId="34504" xr:uid="{00000000-0005-0000-0000-000062650000}"/>
    <cellStyle name="Normal 2 6 3 3 5 4" xfId="27063" xr:uid="{00000000-0005-0000-0000-000063650000}"/>
    <cellStyle name="Normal 2 6 3 3 6" xfId="15583" xr:uid="{00000000-0005-0000-0000-000064650000}"/>
    <cellStyle name="Normal 2 6 3 3 6 2" xfId="38226" xr:uid="{00000000-0005-0000-0000-000065650000}"/>
    <cellStyle name="Normal 2 6 3 3 7" xfId="8143" xr:uid="{00000000-0005-0000-0000-000066650000}"/>
    <cellStyle name="Normal 2 6 3 3 7 2" xfId="30786" xr:uid="{00000000-0005-0000-0000-000067650000}"/>
    <cellStyle name="Normal 2 6 3 3 8" xfId="23345" xr:uid="{00000000-0005-0000-0000-000068650000}"/>
    <cellStyle name="Normal 2 6 3 4" xfId="941" xr:uid="{00000000-0005-0000-0000-000069650000}"/>
    <cellStyle name="Normal 2 6 3 4 2" xfId="1869" xr:uid="{00000000-0005-0000-0000-00006A650000}"/>
    <cellStyle name="Normal 2 6 3 4 2 2" xfId="3719" xr:uid="{00000000-0005-0000-0000-00006B650000}"/>
    <cellStyle name="Normal 2 6 3 4 2 2 2" xfId="7440" xr:uid="{00000000-0005-0000-0000-00006C650000}"/>
    <cellStyle name="Normal 2 6 3 4 2 2 2 2" xfId="22324" xr:uid="{00000000-0005-0000-0000-00006D650000}"/>
    <cellStyle name="Normal 2 6 3 4 2 2 2 2 2" xfId="44967" xr:uid="{00000000-0005-0000-0000-00006E650000}"/>
    <cellStyle name="Normal 2 6 3 4 2 2 2 3" xfId="14884" xr:uid="{00000000-0005-0000-0000-00006F650000}"/>
    <cellStyle name="Normal 2 6 3 4 2 2 2 3 2" xfId="37527" xr:uid="{00000000-0005-0000-0000-000070650000}"/>
    <cellStyle name="Normal 2 6 3 4 2 2 2 4" xfId="30086" xr:uid="{00000000-0005-0000-0000-000071650000}"/>
    <cellStyle name="Normal 2 6 3 4 2 2 3" xfId="18606" xr:uid="{00000000-0005-0000-0000-000072650000}"/>
    <cellStyle name="Normal 2 6 3 4 2 2 3 2" xfId="41249" xr:uid="{00000000-0005-0000-0000-000073650000}"/>
    <cellStyle name="Normal 2 6 3 4 2 2 4" xfId="11166" xr:uid="{00000000-0005-0000-0000-000074650000}"/>
    <cellStyle name="Normal 2 6 3 4 2 2 4 2" xfId="33809" xr:uid="{00000000-0005-0000-0000-000075650000}"/>
    <cellStyle name="Normal 2 6 3 4 2 2 5" xfId="26368" xr:uid="{00000000-0005-0000-0000-000076650000}"/>
    <cellStyle name="Normal 2 6 3 4 2 3" xfId="5593" xr:uid="{00000000-0005-0000-0000-000077650000}"/>
    <cellStyle name="Normal 2 6 3 4 2 3 2" xfId="20477" xr:uid="{00000000-0005-0000-0000-000078650000}"/>
    <cellStyle name="Normal 2 6 3 4 2 3 2 2" xfId="43120" xr:uid="{00000000-0005-0000-0000-000079650000}"/>
    <cellStyle name="Normal 2 6 3 4 2 3 3" xfId="13037" xr:uid="{00000000-0005-0000-0000-00007A650000}"/>
    <cellStyle name="Normal 2 6 3 4 2 3 3 2" xfId="35680" xr:uid="{00000000-0005-0000-0000-00007B650000}"/>
    <cellStyle name="Normal 2 6 3 4 2 3 4" xfId="28239" xr:uid="{00000000-0005-0000-0000-00007C650000}"/>
    <cellStyle name="Normal 2 6 3 4 2 4" xfId="16759" xr:uid="{00000000-0005-0000-0000-00007D650000}"/>
    <cellStyle name="Normal 2 6 3 4 2 4 2" xfId="39402" xr:uid="{00000000-0005-0000-0000-00007E650000}"/>
    <cellStyle name="Normal 2 6 3 4 2 5" xfId="9319" xr:uid="{00000000-0005-0000-0000-00007F650000}"/>
    <cellStyle name="Normal 2 6 3 4 2 5 2" xfId="31962" xr:uid="{00000000-0005-0000-0000-000080650000}"/>
    <cellStyle name="Normal 2 6 3 4 2 6" xfId="24521" xr:uid="{00000000-0005-0000-0000-000081650000}"/>
    <cellStyle name="Normal 2 6 3 4 3" xfId="2794" xr:uid="{00000000-0005-0000-0000-000082650000}"/>
    <cellStyle name="Normal 2 6 3 4 3 2" xfId="6515" xr:uid="{00000000-0005-0000-0000-000083650000}"/>
    <cellStyle name="Normal 2 6 3 4 3 2 2" xfId="21399" xr:uid="{00000000-0005-0000-0000-000084650000}"/>
    <cellStyle name="Normal 2 6 3 4 3 2 2 2" xfId="44042" xr:uid="{00000000-0005-0000-0000-000085650000}"/>
    <cellStyle name="Normal 2 6 3 4 3 2 3" xfId="13959" xr:uid="{00000000-0005-0000-0000-000086650000}"/>
    <cellStyle name="Normal 2 6 3 4 3 2 3 2" xfId="36602" xr:uid="{00000000-0005-0000-0000-000087650000}"/>
    <cellStyle name="Normal 2 6 3 4 3 2 4" xfId="29161" xr:uid="{00000000-0005-0000-0000-000088650000}"/>
    <cellStyle name="Normal 2 6 3 4 3 3" xfId="17681" xr:uid="{00000000-0005-0000-0000-000089650000}"/>
    <cellStyle name="Normal 2 6 3 4 3 3 2" xfId="40324" xr:uid="{00000000-0005-0000-0000-00008A650000}"/>
    <cellStyle name="Normal 2 6 3 4 3 4" xfId="10241" xr:uid="{00000000-0005-0000-0000-00008B650000}"/>
    <cellStyle name="Normal 2 6 3 4 3 4 2" xfId="32884" xr:uid="{00000000-0005-0000-0000-00008C650000}"/>
    <cellStyle name="Normal 2 6 3 4 3 5" xfId="25443" xr:uid="{00000000-0005-0000-0000-00008D650000}"/>
    <cellStyle name="Normal 2 6 3 4 4" xfId="4668" xr:uid="{00000000-0005-0000-0000-00008E650000}"/>
    <cellStyle name="Normal 2 6 3 4 4 2" xfId="19552" xr:uid="{00000000-0005-0000-0000-00008F650000}"/>
    <cellStyle name="Normal 2 6 3 4 4 2 2" xfId="42195" xr:uid="{00000000-0005-0000-0000-000090650000}"/>
    <cellStyle name="Normal 2 6 3 4 4 3" xfId="12112" xr:uid="{00000000-0005-0000-0000-000091650000}"/>
    <cellStyle name="Normal 2 6 3 4 4 3 2" xfId="34755" xr:uid="{00000000-0005-0000-0000-000092650000}"/>
    <cellStyle name="Normal 2 6 3 4 4 4" xfId="27314" xr:uid="{00000000-0005-0000-0000-000093650000}"/>
    <cellStyle name="Normal 2 6 3 4 5" xfId="15834" xr:uid="{00000000-0005-0000-0000-000094650000}"/>
    <cellStyle name="Normal 2 6 3 4 5 2" xfId="38477" xr:uid="{00000000-0005-0000-0000-000095650000}"/>
    <cellStyle name="Normal 2 6 3 4 6" xfId="8394" xr:uid="{00000000-0005-0000-0000-000096650000}"/>
    <cellStyle name="Normal 2 6 3 4 6 2" xfId="31037" xr:uid="{00000000-0005-0000-0000-000097650000}"/>
    <cellStyle name="Normal 2 6 3 4 7" xfId="23596" xr:uid="{00000000-0005-0000-0000-000098650000}"/>
    <cellStyle name="Normal 2 6 3 5" xfId="1407" xr:uid="{00000000-0005-0000-0000-000099650000}"/>
    <cellStyle name="Normal 2 6 3 5 2" xfId="3257" xr:uid="{00000000-0005-0000-0000-00009A650000}"/>
    <cellStyle name="Normal 2 6 3 5 2 2" xfId="6978" xr:uid="{00000000-0005-0000-0000-00009B650000}"/>
    <cellStyle name="Normal 2 6 3 5 2 2 2" xfId="21862" xr:uid="{00000000-0005-0000-0000-00009C650000}"/>
    <cellStyle name="Normal 2 6 3 5 2 2 2 2" xfId="44505" xr:uid="{00000000-0005-0000-0000-00009D650000}"/>
    <cellStyle name="Normal 2 6 3 5 2 2 3" xfId="14422" xr:uid="{00000000-0005-0000-0000-00009E650000}"/>
    <cellStyle name="Normal 2 6 3 5 2 2 3 2" xfId="37065" xr:uid="{00000000-0005-0000-0000-00009F650000}"/>
    <cellStyle name="Normal 2 6 3 5 2 2 4" xfId="29624" xr:uid="{00000000-0005-0000-0000-0000A0650000}"/>
    <cellStyle name="Normal 2 6 3 5 2 3" xfId="18144" xr:uid="{00000000-0005-0000-0000-0000A1650000}"/>
    <cellStyle name="Normal 2 6 3 5 2 3 2" xfId="40787" xr:uid="{00000000-0005-0000-0000-0000A2650000}"/>
    <cellStyle name="Normal 2 6 3 5 2 4" xfId="10704" xr:uid="{00000000-0005-0000-0000-0000A3650000}"/>
    <cellStyle name="Normal 2 6 3 5 2 4 2" xfId="33347" xr:uid="{00000000-0005-0000-0000-0000A4650000}"/>
    <cellStyle name="Normal 2 6 3 5 2 5" xfId="25906" xr:uid="{00000000-0005-0000-0000-0000A5650000}"/>
    <cellStyle name="Normal 2 6 3 5 3" xfId="5131" xr:uid="{00000000-0005-0000-0000-0000A6650000}"/>
    <cellStyle name="Normal 2 6 3 5 3 2" xfId="20015" xr:uid="{00000000-0005-0000-0000-0000A7650000}"/>
    <cellStyle name="Normal 2 6 3 5 3 2 2" xfId="42658" xr:uid="{00000000-0005-0000-0000-0000A8650000}"/>
    <cellStyle name="Normal 2 6 3 5 3 3" xfId="12575" xr:uid="{00000000-0005-0000-0000-0000A9650000}"/>
    <cellStyle name="Normal 2 6 3 5 3 3 2" xfId="35218" xr:uid="{00000000-0005-0000-0000-0000AA650000}"/>
    <cellStyle name="Normal 2 6 3 5 3 4" xfId="27777" xr:uid="{00000000-0005-0000-0000-0000AB650000}"/>
    <cellStyle name="Normal 2 6 3 5 4" xfId="16297" xr:uid="{00000000-0005-0000-0000-0000AC650000}"/>
    <cellStyle name="Normal 2 6 3 5 4 2" xfId="38940" xr:uid="{00000000-0005-0000-0000-0000AD650000}"/>
    <cellStyle name="Normal 2 6 3 5 5" xfId="8857" xr:uid="{00000000-0005-0000-0000-0000AE650000}"/>
    <cellStyle name="Normal 2 6 3 5 5 2" xfId="31500" xr:uid="{00000000-0005-0000-0000-0000AF650000}"/>
    <cellStyle name="Normal 2 6 3 5 6" xfId="24059" xr:uid="{00000000-0005-0000-0000-0000B0650000}"/>
    <cellStyle name="Normal 2 6 3 6" xfId="2332" xr:uid="{00000000-0005-0000-0000-0000B1650000}"/>
    <cellStyle name="Normal 2 6 3 6 2" xfId="6053" xr:uid="{00000000-0005-0000-0000-0000B2650000}"/>
    <cellStyle name="Normal 2 6 3 6 2 2" xfId="20937" xr:uid="{00000000-0005-0000-0000-0000B3650000}"/>
    <cellStyle name="Normal 2 6 3 6 2 2 2" xfId="43580" xr:uid="{00000000-0005-0000-0000-0000B4650000}"/>
    <cellStyle name="Normal 2 6 3 6 2 3" xfId="13497" xr:uid="{00000000-0005-0000-0000-0000B5650000}"/>
    <cellStyle name="Normal 2 6 3 6 2 3 2" xfId="36140" xr:uid="{00000000-0005-0000-0000-0000B6650000}"/>
    <cellStyle name="Normal 2 6 3 6 2 4" xfId="28699" xr:uid="{00000000-0005-0000-0000-0000B7650000}"/>
    <cellStyle name="Normal 2 6 3 6 3" xfId="17219" xr:uid="{00000000-0005-0000-0000-0000B8650000}"/>
    <cellStyle name="Normal 2 6 3 6 3 2" xfId="39862" xr:uid="{00000000-0005-0000-0000-0000B9650000}"/>
    <cellStyle name="Normal 2 6 3 6 4" xfId="9779" xr:uid="{00000000-0005-0000-0000-0000BA650000}"/>
    <cellStyle name="Normal 2 6 3 6 4 2" xfId="32422" xr:uid="{00000000-0005-0000-0000-0000BB650000}"/>
    <cellStyle name="Normal 2 6 3 6 5" xfId="24981" xr:uid="{00000000-0005-0000-0000-0000BC650000}"/>
    <cellStyle name="Normal 2 6 3 7" xfId="4206" xr:uid="{00000000-0005-0000-0000-0000BD650000}"/>
    <cellStyle name="Normal 2 6 3 7 2" xfId="19090" xr:uid="{00000000-0005-0000-0000-0000BE650000}"/>
    <cellStyle name="Normal 2 6 3 7 2 2" xfId="41733" xr:uid="{00000000-0005-0000-0000-0000BF650000}"/>
    <cellStyle name="Normal 2 6 3 7 3" xfId="11650" xr:uid="{00000000-0005-0000-0000-0000C0650000}"/>
    <cellStyle name="Normal 2 6 3 7 3 2" xfId="34293" xr:uid="{00000000-0005-0000-0000-0000C1650000}"/>
    <cellStyle name="Normal 2 6 3 7 4" xfId="26852" xr:uid="{00000000-0005-0000-0000-0000C2650000}"/>
    <cellStyle name="Normal 2 6 3 8" xfId="15372" xr:uid="{00000000-0005-0000-0000-0000C3650000}"/>
    <cellStyle name="Normal 2 6 3 8 2" xfId="38015" xr:uid="{00000000-0005-0000-0000-0000C4650000}"/>
    <cellStyle name="Normal 2 6 3 9" xfId="7932" xr:uid="{00000000-0005-0000-0000-0000C5650000}"/>
    <cellStyle name="Normal 2 6 3 9 2" xfId="30575" xr:uid="{00000000-0005-0000-0000-0000C6650000}"/>
    <cellStyle name="Normal 2 6 4" xfId="528" xr:uid="{00000000-0005-0000-0000-0000C7650000}"/>
    <cellStyle name="Normal 2 6 4 2" xfId="740" xr:uid="{00000000-0005-0000-0000-0000C8650000}"/>
    <cellStyle name="Normal 2 6 4 2 2" xfId="1205" xr:uid="{00000000-0005-0000-0000-0000C9650000}"/>
    <cellStyle name="Normal 2 6 4 2 2 2" xfId="2133" xr:uid="{00000000-0005-0000-0000-0000CA650000}"/>
    <cellStyle name="Normal 2 6 4 2 2 2 2" xfId="3983" xr:uid="{00000000-0005-0000-0000-0000CB650000}"/>
    <cellStyle name="Normal 2 6 4 2 2 2 2 2" xfId="7704" xr:uid="{00000000-0005-0000-0000-0000CC650000}"/>
    <cellStyle name="Normal 2 6 4 2 2 2 2 2 2" xfId="22588" xr:uid="{00000000-0005-0000-0000-0000CD650000}"/>
    <cellStyle name="Normal 2 6 4 2 2 2 2 2 2 2" xfId="45231" xr:uid="{00000000-0005-0000-0000-0000CE650000}"/>
    <cellStyle name="Normal 2 6 4 2 2 2 2 2 3" xfId="15148" xr:uid="{00000000-0005-0000-0000-0000CF650000}"/>
    <cellStyle name="Normal 2 6 4 2 2 2 2 2 3 2" xfId="37791" xr:uid="{00000000-0005-0000-0000-0000D0650000}"/>
    <cellStyle name="Normal 2 6 4 2 2 2 2 2 4" xfId="30350" xr:uid="{00000000-0005-0000-0000-0000D1650000}"/>
    <cellStyle name="Normal 2 6 4 2 2 2 2 3" xfId="18870" xr:uid="{00000000-0005-0000-0000-0000D2650000}"/>
    <cellStyle name="Normal 2 6 4 2 2 2 2 3 2" xfId="41513" xr:uid="{00000000-0005-0000-0000-0000D3650000}"/>
    <cellStyle name="Normal 2 6 4 2 2 2 2 4" xfId="11430" xr:uid="{00000000-0005-0000-0000-0000D4650000}"/>
    <cellStyle name="Normal 2 6 4 2 2 2 2 4 2" xfId="34073" xr:uid="{00000000-0005-0000-0000-0000D5650000}"/>
    <cellStyle name="Normal 2 6 4 2 2 2 2 5" xfId="26632" xr:uid="{00000000-0005-0000-0000-0000D6650000}"/>
    <cellStyle name="Normal 2 6 4 2 2 2 3" xfId="5857" xr:uid="{00000000-0005-0000-0000-0000D7650000}"/>
    <cellStyle name="Normal 2 6 4 2 2 2 3 2" xfId="20741" xr:uid="{00000000-0005-0000-0000-0000D8650000}"/>
    <cellStyle name="Normal 2 6 4 2 2 2 3 2 2" xfId="43384" xr:uid="{00000000-0005-0000-0000-0000D9650000}"/>
    <cellStyle name="Normal 2 6 4 2 2 2 3 3" xfId="13301" xr:uid="{00000000-0005-0000-0000-0000DA650000}"/>
    <cellStyle name="Normal 2 6 4 2 2 2 3 3 2" xfId="35944" xr:uid="{00000000-0005-0000-0000-0000DB650000}"/>
    <cellStyle name="Normal 2 6 4 2 2 2 3 4" xfId="28503" xr:uid="{00000000-0005-0000-0000-0000DC650000}"/>
    <cellStyle name="Normal 2 6 4 2 2 2 4" xfId="17023" xr:uid="{00000000-0005-0000-0000-0000DD650000}"/>
    <cellStyle name="Normal 2 6 4 2 2 2 4 2" xfId="39666" xr:uid="{00000000-0005-0000-0000-0000DE650000}"/>
    <cellStyle name="Normal 2 6 4 2 2 2 5" xfId="9583" xr:uid="{00000000-0005-0000-0000-0000DF650000}"/>
    <cellStyle name="Normal 2 6 4 2 2 2 5 2" xfId="32226" xr:uid="{00000000-0005-0000-0000-0000E0650000}"/>
    <cellStyle name="Normal 2 6 4 2 2 2 6" xfId="24785" xr:uid="{00000000-0005-0000-0000-0000E1650000}"/>
    <cellStyle name="Normal 2 6 4 2 2 3" xfId="3058" xr:uid="{00000000-0005-0000-0000-0000E2650000}"/>
    <cellStyle name="Normal 2 6 4 2 2 3 2" xfId="6779" xr:uid="{00000000-0005-0000-0000-0000E3650000}"/>
    <cellStyle name="Normal 2 6 4 2 2 3 2 2" xfId="21663" xr:uid="{00000000-0005-0000-0000-0000E4650000}"/>
    <cellStyle name="Normal 2 6 4 2 2 3 2 2 2" xfId="44306" xr:uid="{00000000-0005-0000-0000-0000E5650000}"/>
    <cellStyle name="Normal 2 6 4 2 2 3 2 3" xfId="14223" xr:uid="{00000000-0005-0000-0000-0000E6650000}"/>
    <cellStyle name="Normal 2 6 4 2 2 3 2 3 2" xfId="36866" xr:uid="{00000000-0005-0000-0000-0000E7650000}"/>
    <cellStyle name="Normal 2 6 4 2 2 3 2 4" xfId="29425" xr:uid="{00000000-0005-0000-0000-0000E8650000}"/>
    <cellStyle name="Normal 2 6 4 2 2 3 3" xfId="17945" xr:uid="{00000000-0005-0000-0000-0000E9650000}"/>
    <cellStyle name="Normal 2 6 4 2 2 3 3 2" xfId="40588" xr:uid="{00000000-0005-0000-0000-0000EA650000}"/>
    <cellStyle name="Normal 2 6 4 2 2 3 4" xfId="10505" xr:uid="{00000000-0005-0000-0000-0000EB650000}"/>
    <cellStyle name="Normal 2 6 4 2 2 3 4 2" xfId="33148" xr:uid="{00000000-0005-0000-0000-0000EC650000}"/>
    <cellStyle name="Normal 2 6 4 2 2 3 5" xfId="25707" xr:uid="{00000000-0005-0000-0000-0000ED650000}"/>
    <cellStyle name="Normal 2 6 4 2 2 4" xfId="4932" xr:uid="{00000000-0005-0000-0000-0000EE650000}"/>
    <cellStyle name="Normal 2 6 4 2 2 4 2" xfId="19816" xr:uid="{00000000-0005-0000-0000-0000EF650000}"/>
    <cellStyle name="Normal 2 6 4 2 2 4 2 2" xfId="42459" xr:uid="{00000000-0005-0000-0000-0000F0650000}"/>
    <cellStyle name="Normal 2 6 4 2 2 4 3" xfId="12376" xr:uid="{00000000-0005-0000-0000-0000F1650000}"/>
    <cellStyle name="Normal 2 6 4 2 2 4 3 2" xfId="35019" xr:uid="{00000000-0005-0000-0000-0000F2650000}"/>
    <cellStyle name="Normal 2 6 4 2 2 4 4" xfId="27578" xr:uid="{00000000-0005-0000-0000-0000F3650000}"/>
    <cellStyle name="Normal 2 6 4 2 2 5" xfId="16098" xr:uid="{00000000-0005-0000-0000-0000F4650000}"/>
    <cellStyle name="Normal 2 6 4 2 2 5 2" xfId="38741" xr:uid="{00000000-0005-0000-0000-0000F5650000}"/>
    <cellStyle name="Normal 2 6 4 2 2 6" xfId="8658" xr:uid="{00000000-0005-0000-0000-0000F6650000}"/>
    <cellStyle name="Normal 2 6 4 2 2 6 2" xfId="31301" xr:uid="{00000000-0005-0000-0000-0000F7650000}"/>
    <cellStyle name="Normal 2 6 4 2 2 7" xfId="23860" xr:uid="{00000000-0005-0000-0000-0000F8650000}"/>
    <cellStyle name="Normal 2 6 4 2 3" xfId="1671" xr:uid="{00000000-0005-0000-0000-0000F9650000}"/>
    <cellStyle name="Normal 2 6 4 2 3 2" xfId="3521" xr:uid="{00000000-0005-0000-0000-0000FA650000}"/>
    <cellStyle name="Normal 2 6 4 2 3 2 2" xfId="7242" xr:uid="{00000000-0005-0000-0000-0000FB650000}"/>
    <cellStyle name="Normal 2 6 4 2 3 2 2 2" xfId="22126" xr:uid="{00000000-0005-0000-0000-0000FC650000}"/>
    <cellStyle name="Normal 2 6 4 2 3 2 2 2 2" xfId="44769" xr:uid="{00000000-0005-0000-0000-0000FD650000}"/>
    <cellStyle name="Normal 2 6 4 2 3 2 2 3" xfId="14686" xr:uid="{00000000-0005-0000-0000-0000FE650000}"/>
    <cellStyle name="Normal 2 6 4 2 3 2 2 3 2" xfId="37329" xr:uid="{00000000-0005-0000-0000-0000FF650000}"/>
    <cellStyle name="Normal 2 6 4 2 3 2 2 4" xfId="29888" xr:uid="{00000000-0005-0000-0000-000000660000}"/>
    <cellStyle name="Normal 2 6 4 2 3 2 3" xfId="18408" xr:uid="{00000000-0005-0000-0000-000001660000}"/>
    <cellStyle name="Normal 2 6 4 2 3 2 3 2" xfId="41051" xr:uid="{00000000-0005-0000-0000-000002660000}"/>
    <cellStyle name="Normal 2 6 4 2 3 2 4" xfId="10968" xr:uid="{00000000-0005-0000-0000-000003660000}"/>
    <cellStyle name="Normal 2 6 4 2 3 2 4 2" xfId="33611" xr:uid="{00000000-0005-0000-0000-000004660000}"/>
    <cellStyle name="Normal 2 6 4 2 3 2 5" xfId="26170" xr:uid="{00000000-0005-0000-0000-000005660000}"/>
    <cellStyle name="Normal 2 6 4 2 3 3" xfId="5395" xr:uid="{00000000-0005-0000-0000-000006660000}"/>
    <cellStyle name="Normal 2 6 4 2 3 3 2" xfId="20279" xr:uid="{00000000-0005-0000-0000-000007660000}"/>
    <cellStyle name="Normal 2 6 4 2 3 3 2 2" xfId="42922" xr:uid="{00000000-0005-0000-0000-000008660000}"/>
    <cellStyle name="Normal 2 6 4 2 3 3 3" xfId="12839" xr:uid="{00000000-0005-0000-0000-000009660000}"/>
    <cellStyle name="Normal 2 6 4 2 3 3 3 2" xfId="35482" xr:uid="{00000000-0005-0000-0000-00000A660000}"/>
    <cellStyle name="Normal 2 6 4 2 3 3 4" xfId="28041" xr:uid="{00000000-0005-0000-0000-00000B660000}"/>
    <cellStyle name="Normal 2 6 4 2 3 4" xfId="16561" xr:uid="{00000000-0005-0000-0000-00000C660000}"/>
    <cellStyle name="Normal 2 6 4 2 3 4 2" xfId="39204" xr:uid="{00000000-0005-0000-0000-00000D660000}"/>
    <cellStyle name="Normal 2 6 4 2 3 5" xfId="9121" xr:uid="{00000000-0005-0000-0000-00000E660000}"/>
    <cellStyle name="Normal 2 6 4 2 3 5 2" xfId="31764" xr:uid="{00000000-0005-0000-0000-00000F660000}"/>
    <cellStyle name="Normal 2 6 4 2 3 6" xfId="24323" xr:uid="{00000000-0005-0000-0000-000010660000}"/>
    <cellStyle name="Normal 2 6 4 2 4" xfId="2596" xr:uid="{00000000-0005-0000-0000-000011660000}"/>
    <cellStyle name="Normal 2 6 4 2 4 2" xfId="6317" xr:uid="{00000000-0005-0000-0000-000012660000}"/>
    <cellStyle name="Normal 2 6 4 2 4 2 2" xfId="21201" xr:uid="{00000000-0005-0000-0000-000013660000}"/>
    <cellStyle name="Normal 2 6 4 2 4 2 2 2" xfId="43844" xr:uid="{00000000-0005-0000-0000-000014660000}"/>
    <cellStyle name="Normal 2 6 4 2 4 2 3" xfId="13761" xr:uid="{00000000-0005-0000-0000-000015660000}"/>
    <cellStyle name="Normal 2 6 4 2 4 2 3 2" xfId="36404" xr:uid="{00000000-0005-0000-0000-000016660000}"/>
    <cellStyle name="Normal 2 6 4 2 4 2 4" xfId="28963" xr:uid="{00000000-0005-0000-0000-000017660000}"/>
    <cellStyle name="Normal 2 6 4 2 4 3" xfId="17483" xr:uid="{00000000-0005-0000-0000-000018660000}"/>
    <cellStyle name="Normal 2 6 4 2 4 3 2" xfId="40126" xr:uid="{00000000-0005-0000-0000-000019660000}"/>
    <cellStyle name="Normal 2 6 4 2 4 4" xfId="10043" xr:uid="{00000000-0005-0000-0000-00001A660000}"/>
    <cellStyle name="Normal 2 6 4 2 4 4 2" xfId="32686" xr:uid="{00000000-0005-0000-0000-00001B660000}"/>
    <cellStyle name="Normal 2 6 4 2 4 5" xfId="25245" xr:uid="{00000000-0005-0000-0000-00001C660000}"/>
    <cellStyle name="Normal 2 6 4 2 5" xfId="4470" xr:uid="{00000000-0005-0000-0000-00001D660000}"/>
    <cellStyle name="Normal 2 6 4 2 5 2" xfId="19354" xr:uid="{00000000-0005-0000-0000-00001E660000}"/>
    <cellStyle name="Normal 2 6 4 2 5 2 2" xfId="41997" xr:uid="{00000000-0005-0000-0000-00001F660000}"/>
    <cellStyle name="Normal 2 6 4 2 5 3" xfId="11914" xr:uid="{00000000-0005-0000-0000-000020660000}"/>
    <cellStyle name="Normal 2 6 4 2 5 3 2" xfId="34557" xr:uid="{00000000-0005-0000-0000-000021660000}"/>
    <cellStyle name="Normal 2 6 4 2 5 4" xfId="27116" xr:uid="{00000000-0005-0000-0000-000022660000}"/>
    <cellStyle name="Normal 2 6 4 2 6" xfId="15636" xr:uid="{00000000-0005-0000-0000-000023660000}"/>
    <cellStyle name="Normal 2 6 4 2 6 2" xfId="38279" xr:uid="{00000000-0005-0000-0000-000024660000}"/>
    <cellStyle name="Normal 2 6 4 2 7" xfId="8196" xr:uid="{00000000-0005-0000-0000-000025660000}"/>
    <cellStyle name="Normal 2 6 4 2 7 2" xfId="30839" xr:uid="{00000000-0005-0000-0000-000026660000}"/>
    <cellStyle name="Normal 2 6 4 2 8" xfId="23398" xr:uid="{00000000-0005-0000-0000-000027660000}"/>
    <cellStyle name="Normal 2 6 4 3" xfId="994" xr:uid="{00000000-0005-0000-0000-000028660000}"/>
    <cellStyle name="Normal 2 6 4 3 2" xfId="1922" xr:uid="{00000000-0005-0000-0000-000029660000}"/>
    <cellStyle name="Normal 2 6 4 3 2 2" xfId="3772" xr:uid="{00000000-0005-0000-0000-00002A660000}"/>
    <cellStyle name="Normal 2 6 4 3 2 2 2" xfId="7493" xr:uid="{00000000-0005-0000-0000-00002B660000}"/>
    <cellStyle name="Normal 2 6 4 3 2 2 2 2" xfId="22377" xr:uid="{00000000-0005-0000-0000-00002C660000}"/>
    <cellStyle name="Normal 2 6 4 3 2 2 2 2 2" xfId="45020" xr:uid="{00000000-0005-0000-0000-00002D660000}"/>
    <cellStyle name="Normal 2 6 4 3 2 2 2 3" xfId="14937" xr:uid="{00000000-0005-0000-0000-00002E660000}"/>
    <cellStyle name="Normal 2 6 4 3 2 2 2 3 2" xfId="37580" xr:uid="{00000000-0005-0000-0000-00002F660000}"/>
    <cellStyle name="Normal 2 6 4 3 2 2 2 4" xfId="30139" xr:uid="{00000000-0005-0000-0000-000030660000}"/>
    <cellStyle name="Normal 2 6 4 3 2 2 3" xfId="18659" xr:uid="{00000000-0005-0000-0000-000031660000}"/>
    <cellStyle name="Normal 2 6 4 3 2 2 3 2" xfId="41302" xr:uid="{00000000-0005-0000-0000-000032660000}"/>
    <cellStyle name="Normal 2 6 4 3 2 2 4" xfId="11219" xr:uid="{00000000-0005-0000-0000-000033660000}"/>
    <cellStyle name="Normal 2 6 4 3 2 2 4 2" xfId="33862" xr:uid="{00000000-0005-0000-0000-000034660000}"/>
    <cellStyle name="Normal 2 6 4 3 2 2 5" xfId="26421" xr:uid="{00000000-0005-0000-0000-000035660000}"/>
    <cellStyle name="Normal 2 6 4 3 2 3" xfId="5646" xr:uid="{00000000-0005-0000-0000-000036660000}"/>
    <cellStyle name="Normal 2 6 4 3 2 3 2" xfId="20530" xr:uid="{00000000-0005-0000-0000-000037660000}"/>
    <cellStyle name="Normal 2 6 4 3 2 3 2 2" xfId="43173" xr:uid="{00000000-0005-0000-0000-000038660000}"/>
    <cellStyle name="Normal 2 6 4 3 2 3 3" xfId="13090" xr:uid="{00000000-0005-0000-0000-000039660000}"/>
    <cellStyle name="Normal 2 6 4 3 2 3 3 2" xfId="35733" xr:uid="{00000000-0005-0000-0000-00003A660000}"/>
    <cellStyle name="Normal 2 6 4 3 2 3 4" xfId="28292" xr:uid="{00000000-0005-0000-0000-00003B660000}"/>
    <cellStyle name="Normal 2 6 4 3 2 4" xfId="16812" xr:uid="{00000000-0005-0000-0000-00003C660000}"/>
    <cellStyle name="Normal 2 6 4 3 2 4 2" xfId="39455" xr:uid="{00000000-0005-0000-0000-00003D660000}"/>
    <cellStyle name="Normal 2 6 4 3 2 5" xfId="9372" xr:uid="{00000000-0005-0000-0000-00003E660000}"/>
    <cellStyle name="Normal 2 6 4 3 2 5 2" xfId="32015" xr:uid="{00000000-0005-0000-0000-00003F660000}"/>
    <cellStyle name="Normal 2 6 4 3 2 6" xfId="24574" xr:uid="{00000000-0005-0000-0000-000040660000}"/>
    <cellStyle name="Normal 2 6 4 3 3" xfId="2847" xr:uid="{00000000-0005-0000-0000-000041660000}"/>
    <cellStyle name="Normal 2 6 4 3 3 2" xfId="6568" xr:uid="{00000000-0005-0000-0000-000042660000}"/>
    <cellStyle name="Normal 2 6 4 3 3 2 2" xfId="21452" xr:uid="{00000000-0005-0000-0000-000043660000}"/>
    <cellStyle name="Normal 2 6 4 3 3 2 2 2" xfId="44095" xr:uid="{00000000-0005-0000-0000-000044660000}"/>
    <cellStyle name="Normal 2 6 4 3 3 2 3" xfId="14012" xr:uid="{00000000-0005-0000-0000-000045660000}"/>
    <cellStyle name="Normal 2 6 4 3 3 2 3 2" xfId="36655" xr:uid="{00000000-0005-0000-0000-000046660000}"/>
    <cellStyle name="Normal 2 6 4 3 3 2 4" xfId="29214" xr:uid="{00000000-0005-0000-0000-000047660000}"/>
    <cellStyle name="Normal 2 6 4 3 3 3" xfId="17734" xr:uid="{00000000-0005-0000-0000-000048660000}"/>
    <cellStyle name="Normal 2 6 4 3 3 3 2" xfId="40377" xr:uid="{00000000-0005-0000-0000-000049660000}"/>
    <cellStyle name="Normal 2 6 4 3 3 4" xfId="10294" xr:uid="{00000000-0005-0000-0000-00004A660000}"/>
    <cellStyle name="Normal 2 6 4 3 3 4 2" xfId="32937" xr:uid="{00000000-0005-0000-0000-00004B660000}"/>
    <cellStyle name="Normal 2 6 4 3 3 5" xfId="25496" xr:uid="{00000000-0005-0000-0000-00004C660000}"/>
    <cellStyle name="Normal 2 6 4 3 4" xfId="4721" xr:uid="{00000000-0005-0000-0000-00004D660000}"/>
    <cellStyle name="Normal 2 6 4 3 4 2" xfId="19605" xr:uid="{00000000-0005-0000-0000-00004E660000}"/>
    <cellStyle name="Normal 2 6 4 3 4 2 2" xfId="42248" xr:uid="{00000000-0005-0000-0000-00004F660000}"/>
    <cellStyle name="Normal 2 6 4 3 4 3" xfId="12165" xr:uid="{00000000-0005-0000-0000-000050660000}"/>
    <cellStyle name="Normal 2 6 4 3 4 3 2" xfId="34808" xr:uid="{00000000-0005-0000-0000-000051660000}"/>
    <cellStyle name="Normal 2 6 4 3 4 4" xfId="27367" xr:uid="{00000000-0005-0000-0000-000052660000}"/>
    <cellStyle name="Normal 2 6 4 3 5" xfId="15887" xr:uid="{00000000-0005-0000-0000-000053660000}"/>
    <cellStyle name="Normal 2 6 4 3 5 2" xfId="38530" xr:uid="{00000000-0005-0000-0000-000054660000}"/>
    <cellStyle name="Normal 2 6 4 3 6" xfId="8447" xr:uid="{00000000-0005-0000-0000-000055660000}"/>
    <cellStyle name="Normal 2 6 4 3 6 2" xfId="31090" xr:uid="{00000000-0005-0000-0000-000056660000}"/>
    <cellStyle name="Normal 2 6 4 3 7" xfId="23649" xr:uid="{00000000-0005-0000-0000-000057660000}"/>
    <cellStyle name="Normal 2 6 4 4" xfId="1460" xr:uid="{00000000-0005-0000-0000-000058660000}"/>
    <cellStyle name="Normal 2 6 4 4 2" xfId="3310" xr:uid="{00000000-0005-0000-0000-000059660000}"/>
    <cellStyle name="Normal 2 6 4 4 2 2" xfId="7031" xr:uid="{00000000-0005-0000-0000-00005A660000}"/>
    <cellStyle name="Normal 2 6 4 4 2 2 2" xfId="21915" xr:uid="{00000000-0005-0000-0000-00005B660000}"/>
    <cellStyle name="Normal 2 6 4 4 2 2 2 2" xfId="44558" xr:uid="{00000000-0005-0000-0000-00005C660000}"/>
    <cellStyle name="Normal 2 6 4 4 2 2 3" xfId="14475" xr:uid="{00000000-0005-0000-0000-00005D660000}"/>
    <cellStyle name="Normal 2 6 4 4 2 2 3 2" xfId="37118" xr:uid="{00000000-0005-0000-0000-00005E660000}"/>
    <cellStyle name="Normal 2 6 4 4 2 2 4" xfId="29677" xr:uid="{00000000-0005-0000-0000-00005F660000}"/>
    <cellStyle name="Normal 2 6 4 4 2 3" xfId="18197" xr:uid="{00000000-0005-0000-0000-000060660000}"/>
    <cellStyle name="Normal 2 6 4 4 2 3 2" xfId="40840" xr:uid="{00000000-0005-0000-0000-000061660000}"/>
    <cellStyle name="Normal 2 6 4 4 2 4" xfId="10757" xr:uid="{00000000-0005-0000-0000-000062660000}"/>
    <cellStyle name="Normal 2 6 4 4 2 4 2" xfId="33400" xr:uid="{00000000-0005-0000-0000-000063660000}"/>
    <cellStyle name="Normal 2 6 4 4 2 5" xfId="25959" xr:uid="{00000000-0005-0000-0000-000064660000}"/>
    <cellStyle name="Normal 2 6 4 4 3" xfId="5184" xr:uid="{00000000-0005-0000-0000-000065660000}"/>
    <cellStyle name="Normal 2 6 4 4 3 2" xfId="20068" xr:uid="{00000000-0005-0000-0000-000066660000}"/>
    <cellStyle name="Normal 2 6 4 4 3 2 2" xfId="42711" xr:uid="{00000000-0005-0000-0000-000067660000}"/>
    <cellStyle name="Normal 2 6 4 4 3 3" xfId="12628" xr:uid="{00000000-0005-0000-0000-000068660000}"/>
    <cellStyle name="Normal 2 6 4 4 3 3 2" xfId="35271" xr:uid="{00000000-0005-0000-0000-000069660000}"/>
    <cellStyle name="Normal 2 6 4 4 3 4" xfId="27830" xr:uid="{00000000-0005-0000-0000-00006A660000}"/>
    <cellStyle name="Normal 2 6 4 4 4" xfId="16350" xr:uid="{00000000-0005-0000-0000-00006B660000}"/>
    <cellStyle name="Normal 2 6 4 4 4 2" xfId="38993" xr:uid="{00000000-0005-0000-0000-00006C660000}"/>
    <cellStyle name="Normal 2 6 4 4 5" xfId="8910" xr:uid="{00000000-0005-0000-0000-00006D660000}"/>
    <cellStyle name="Normal 2 6 4 4 5 2" xfId="31553" xr:uid="{00000000-0005-0000-0000-00006E660000}"/>
    <cellStyle name="Normal 2 6 4 4 6" xfId="24112" xr:uid="{00000000-0005-0000-0000-00006F660000}"/>
    <cellStyle name="Normal 2 6 4 5" xfId="2385" xr:uid="{00000000-0005-0000-0000-000070660000}"/>
    <cellStyle name="Normal 2 6 4 5 2" xfId="6106" xr:uid="{00000000-0005-0000-0000-000071660000}"/>
    <cellStyle name="Normal 2 6 4 5 2 2" xfId="20990" xr:uid="{00000000-0005-0000-0000-000072660000}"/>
    <cellStyle name="Normal 2 6 4 5 2 2 2" xfId="43633" xr:uid="{00000000-0005-0000-0000-000073660000}"/>
    <cellStyle name="Normal 2 6 4 5 2 3" xfId="13550" xr:uid="{00000000-0005-0000-0000-000074660000}"/>
    <cellStyle name="Normal 2 6 4 5 2 3 2" xfId="36193" xr:uid="{00000000-0005-0000-0000-000075660000}"/>
    <cellStyle name="Normal 2 6 4 5 2 4" xfId="28752" xr:uid="{00000000-0005-0000-0000-000076660000}"/>
    <cellStyle name="Normal 2 6 4 5 3" xfId="17272" xr:uid="{00000000-0005-0000-0000-000077660000}"/>
    <cellStyle name="Normal 2 6 4 5 3 2" xfId="39915" xr:uid="{00000000-0005-0000-0000-000078660000}"/>
    <cellStyle name="Normal 2 6 4 5 4" xfId="9832" xr:uid="{00000000-0005-0000-0000-000079660000}"/>
    <cellStyle name="Normal 2 6 4 5 4 2" xfId="32475" xr:uid="{00000000-0005-0000-0000-00007A660000}"/>
    <cellStyle name="Normal 2 6 4 5 5" xfId="25034" xr:uid="{00000000-0005-0000-0000-00007B660000}"/>
    <cellStyle name="Normal 2 6 4 6" xfId="4259" xr:uid="{00000000-0005-0000-0000-00007C660000}"/>
    <cellStyle name="Normal 2 6 4 6 2" xfId="19143" xr:uid="{00000000-0005-0000-0000-00007D660000}"/>
    <cellStyle name="Normal 2 6 4 6 2 2" xfId="41786" xr:uid="{00000000-0005-0000-0000-00007E660000}"/>
    <cellStyle name="Normal 2 6 4 6 3" xfId="11703" xr:uid="{00000000-0005-0000-0000-00007F660000}"/>
    <cellStyle name="Normal 2 6 4 6 3 2" xfId="34346" xr:uid="{00000000-0005-0000-0000-000080660000}"/>
    <cellStyle name="Normal 2 6 4 6 4" xfId="26905" xr:uid="{00000000-0005-0000-0000-000081660000}"/>
    <cellStyle name="Normal 2 6 4 7" xfId="15425" xr:uid="{00000000-0005-0000-0000-000082660000}"/>
    <cellStyle name="Normal 2 6 4 7 2" xfId="38068" xr:uid="{00000000-0005-0000-0000-000083660000}"/>
    <cellStyle name="Normal 2 6 4 8" xfId="7985" xr:uid="{00000000-0005-0000-0000-000084660000}"/>
    <cellStyle name="Normal 2 6 4 8 2" xfId="30628" xr:uid="{00000000-0005-0000-0000-000085660000}"/>
    <cellStyle name="Normal 2 6 4 9" xfId="23188" xr:uid="{00000000-0005-0000-0000-000086660000}"/>
    <cellStyle name="Normal 2 6 5" xfId="634" xr:uid="{00000000-0005-0000-0000-000087660000}"/>
    <cellStyle name="Normal 2 6 5 2" xfId="1100" xr:uid="{00000000-0005-0000-0000-000088660000}"/>
    <cellStyle name="Normal 2 6 5 2 2" xfId="2028" xr:uid="{00000000-0005-0000-0000-000089660000}"/>
    <cellStyle name="Normal 2 6 5 2 2 2" xfId="3878" xr:uid="{00000000-0005-0000-0000-00008A660000}"/>
    <cellStyle name="Normal 2 6 5 2 2 2 2" xfId="7599" xr:uid="{00000000-0005-0000-0000-00008B660000}"/>
    <cellStyle name="Normal 2 6 5 2 2 2 2 2" xfId="22483" xr:uid="{00000000-0005-0000-0000-00008C660000}"/>
    <cellStyle name="Normal 2 6 5 2 2 2 2 2 2" xfId="45126" xr:uid="{00000000-0005-0000-0000-00008D660000}"/>
    <cellStyle name="Normal 2 6 5 2 2 2 2 3" xfId="15043" xr:uid="{00000000-0005-0000-0000-00008E660000}"/>
    <cellStyle name="Normal 2 6 5 2 2 2 2 3 2" xfId="37686" xr:uid="{00000000-0005-0000-0000-00008F660000}"/>
    <cellStyle name="Normal 2 6 5 2 2 2 2 4" xfId="30245" xr:uid="{00000000-0005-0000-0000-000090660000}"/>
    <cellStyle name="Normal 2 6 5 2 2 2 3" xfId="18765" xr:uid="{00000000-0005-0000-0000-000091660000}"/>
    <cellStyle name="Normal 2 6 5 2 2 2 3 2" xfId="41408" xr:uid="{00000000-0005-0000-0000-000092660000}"/>
    <cellStyle name="Normal 2 6 5 2 2 2 4" xfId="11325" xr:uid="{00000000-0005-0000-0000-000093660000}"/>
    <cellStyle name="Normal 2 6 5 2 2 2 4 2" xfId="33968" xr:uid="{00000000-0005-0000-0000-000094660000}"/>
    <cellStyle name="Normal 2 6 5 2 2 2 5" xfId="26527" xr:uid="{00000000-0005-0000-0000-000095660000}"/>
    <cellStyle name="Normal 2 6 5 2 2 3" xfId="5752" xr:uid="{00000000-0005-0000-0000-000096660000}"/>
    <cellStyle name="Normal 2 6 5 2 2 3 2" xfId="20636" xr:uid="{00000000-0005-0000-0000-000097660000}"/>
    <cellStyle name="Normal 2 6 5 2 2 3 2 2" xfId="43279" xr:uid="{00000000-0005-0000-0000-000098660000}"/>
    <cellStyle name="Normal 2 6 5 2 2 3 3" xfId="13196" xr:uid="{00000000-0005-0000-0000-000099660000}"/>
    <cellStyle name="Normal 2 6 5 2 2 3 3 2" xfId="35839" xr:uid="{00000000-0005-0000-0000-00009A660000}"/>
    <cellStyle name="Normal 2 6 5 2 2 3 4" xfId="28398" xr:uid="{00000000-0005-0000-0000-00009B660000}"/>
    <cellStyle name="Normal 2 6 5 2 2 4" xfId="16918" xr:uid="{00000000-0005-0000-0000-00009C660000}"/>
    <cellStyle name="Normal 2 6 5 2 2 4 2" xfId="39561" xr:uid="{00000000-0005-0000-0000-00009D660000}"/>
    <cellStyle name="Normal 2 6 5 2 2 5" xfId="9478" xr:uid="{00000000-0005-0000-0000-00009E660000}"/>
    <cellStyle name="Normal 2 6 5 2 2 5 2" xfId="32121" xr:uid="{00000000-0005-0000-0000-00009F660000}"/>
    <cellStyle name="Normal 2 6 5 2 2 6" xfId="24680" xr:uid="{00000000-0005-0000-0000-0000A0660000}"/>
    <cellStyle name="Normal 2 6 5 2 3" xfId="2953" xr:uid="{00000000-0005-0000-0000-0000A1660000}"/>
    <cellStyle name="Normal 2 6 5 2 3 2" xfId="6674" xr:uid="{00000000-0005-0000-0000-0000A2660000}"/>
    <cellStyle name="Normal 2 6 5 2 3 2 2" xfId="21558" xr:uid="{00000000-0005-0000-0000-0000A3660000}"/>
    <cellStyle name="Normal 2 6 5 2 3 2 2 2" xfId="44201" xr:uid="{00000000-0005-0000-0000-0000A4660000}"/>
    <cellStyle name="Normal 2 6 5 2 3 2 3" xfId="14118" xr:uid="{00000000-0005-0000-0000-0000A5660000}"/>
    <cellStyle name="Normal 2 6 5 2 3 2 3 2" xfId="36761" xr:uid="{00000000-0005-0000-0000-0000A6660000}"/>
    <cellStyle name="Normal 2 6 5 2 3 2 4" xfId="29320" xr:uid="{00000000-0005-0000-0000-0000A7660000}"/>
    <cellStyle name="Normal 2 6 5 2 3 3" xfId="17840" xr:uid="{00000000-0005-0000-0000-0000A8660000}"/>
    <cellStyle name="Normal 2 6 5 2 3 3 2" xfId="40483" xr:uid="{00000000-0005-0000-0000-0000A9660000}"/>
    <cellStyle name="Normal 2 6 5 2 3 4" xfId="10400" xr:uid="{00000000-0005-0000-0000-0000AA660000}"/>
    <cellStyle name="Normal 2 6 5 2 3 4 2" xfId="33043" xr:uid="{00000000-0005-0000-0000-0000AB660000}"/>
    <cellStyle name="Normal 2 6 5 2 3 5" xfId="25602" xr:uid="{00000000-0005-0000-0000-0000AC660000}"/>
    <cellStyle name="Normal 2 6 5 2 4" xfId="4827" xr:uid="{00000000-0005-0000-0000-0000AD660000}"/>
    <cellStyle name="Normal 2 6 5 2 4 2" xfId="19711" xr:uid="{00000000-0005-0000-0000-0000AE660000}"/>
    <cellStyle name="Normal 2 6 5 2 4 2 2" xfId="42354" xr:uid="{00000000-0005-0000-0000-0000AF660000}"/>
    <cellStyle name="Normal 2 6 5 2 4 3" xfId="12271" xr:uid="{00000000-0005-0000-0000-0000B0660000}"/>
    <cellStyle name="Normal 2 6 5 2 4 3 2" xfId="34914" xr:uid="{00000000-0005-0000-0000-0000B1660000}"/>
    <cellStyle name="Normal 2 6 5 2 4 4" xfId="27473" xr:uid="{00000000-0005-0000-0000-0000B2660000}"/>
    <cellStyle name="Normal 2 6 5 2 5" xfId="15993" xr:uid="{00000000-0005-0000-0000-0000B3660000}"/>
    <cellStyle name="Normal 2 6 5 2 5 2" xfId="38636" xr:uid="{00000000-0005-0000-0000-0000B4660000}"/>
    <cellStyle name="Normal 2 6 5 2 6" xfId="8553" xr:uid="{00000000-0005-0000-0000-0000B5660000}"/>
    <cellStyle name="Normal 2 6 5 2 6 2" xfId="31196" xr:uid="{00000000-0005-0000-0000-0000B6660000}"/>
    <cellStyle name="Normal 2 6 5 2 7" xfId="23755" xr:uid="{00000000-0005-0000-0000-0000B7660000}"/>
    <cellStyle name="Normal 2 6 5 3" xfId="1566" xr:uid="{00000000-0005-0000-0000-0000B8660000}"/>
    <cellStyle name="Normal 2 6 5 3 2" xfId="3416" xr:uid="{00000000-0005-0000-0000-0000B9660000}"/>
    <cellStyle name="Normal 2 6 5 3 2 2" xfId="7137" xr:uid="{00000000-0005-0000-0000-0000BA660000}"/>
    <cellStyle name="Normal 2 6 5 3 2 2 2" xfId="22021" xr:uid="{00000000-0005-0000-0000-0000BB660000}"/>
    <cellStyle name="Normal 2 6 5 3 2 2 2 2" xfId="44664" xr:uid="{00000000-0005-0000-0000-0000BC660000}"/>
    <cellStyle name="Normal 2 6 5 3 2 2 3" xfId="14581" xr:uid="{00000000-0005-0000-0000-0000BD660000}"/>
    <cellStyle name="Normal 2 6 5 3 2 2 3 2" xfId="37224" xr:uid="{00000000-0005-0000-0000-0000BE660000}"/>
    <cellStyle name="Normal 2 6 5 3 2 2 4" xfId="29783" xr:uid="{00000000-0005-0000-0000-0000BF660000}"/>
    <cellStyle name="Normal 2 6 5 3 2 3" xfId="18303" xr:uid="{00000000-0005-0000-0000-0000C0660000}"/>
    <cellStyle name="Normal 2 6 5 3 2 3 2" xfId="40946" xr:uid="{00000000-0005-0000-0000-0000C1660000}"/>
    <cellStyle name="Normal 2 6 5 3 2 4" xfId="10863" xr:uid="{00000000-0005-0000-0000-0000C2660000}"/>
    <cellStyle name="Normal 2 6 5 3 2 4 2" xfId="33506" xr:uid="{00000000-0005-0000-0000-0000C3660000}"/>
    <cellStyle name="Normal 2 6 5 3 2 5" xfId="26065" xr:uid="{00000000-0005-0000-0000-0000C4660000}"/>
    <cellStyle name="Normal 2 6 5 3 3" xfId="5290" xr:uid="{00000000-0005-0000-0000-0000C5660000}"/>
    <cellStyle name="Normal 2 6 5 3 3 2" xfId="20174" xr:uid="{00000000-0005-0000-0000-0000C6660000}"/>
    <cellStyle name="Normal 2 6 5 3 3 2 2" xfId="42817" xr:uid="{00000000-0005-0000-0000-0000C7660000}"/>
    <cellStyle name="Normal 2 6 5 3 3 3" xfId="12734" xr:uid="{00000000-0005-0000-0000-0000C8660000}"/>
    <cellStyle name="Normal 2 6 5 3 3 3 2" xfId="35377" xr:uid="{00000000-0005-0000-0000-0000C9660000}"/>
    <cellStyle name="Normal 2 6 5 3 3 4" xfId="27936" xr:uid="{00000000-0005-0000-0000-0000CA660000}"/>
    <cellStyle name="Normal 2 6 5 3 4" xfId="16456" xr:uid="{00000000-0005-0000-0000-0000CB660000}"/>
    <cellStyle name="Normal 2 6 5 3 4 2" xfId="39099" xr:uid="{00000000-0005-0000-0000-0000CC660000}"/>
    <cellStyle name="Normal 2 6 5 3 5" xfId="9016" xr:uid="{00000000-0005-0000-0000-0000CD660000}"/>
    <cellStyle name="Normal 2 6 5 3 5 2" xfId="31659" xr:uid="{00000000-0005-0000-0000-0000CE660000}"/>
    <cellStyle name="Normal 2 6 5 3 6" xfId="24218" xr:uid="{00000000-0005-0000-0000-0000CF660000}"/>
    <cellStyle name="Normal 2 6 5 4" xfId="2491" xr:uid="{00000000-0005-0000-0000-0000D0660000}"/>
    <cellStyle name="Normal 2 6 5 4 2" xfId="6212" xr:uid="{00000000-0005-0000-0000-0000D1660000}"/>
    <cellStyle name="Normal 2 6 5 4 2 2" xfId="21096" xr:uid="{00000000-0005-0000-0000-0000D2660000}"/>
    <cellStyle name="Normal 2 6 5 4 2 2 2" xfId="43739" xr:uid="{00000000-0005-0000-0000-0000D3660000}"/>
    <cellStyle name="Normal 2 6 5 4 2 3" xfId="13656" xr:uid="{00000000-0005-0000-0000-0000D4660000}"/>
    <cellStyle name="Normal 2 6 5 4 2 3 2" xfId="36299" xr:uid="{00000000-0005-0000-0000-0000D5660000}"/>
    <cellStyle name="Normal 2 6 5 4 2 4" xfId="28858" xr:uid="{00000000-0005-0000-0000-0000D6660000}"/>
    <cellStyle name="Normal 2 6 5 4 3" xfId="17378" xr:uid="{00000000-0005-0000-0000-0000D7660000}"/>
    <cellStyle name="Normal 2 6 5 4 3 2" xfId="40021" xr:uid="{00000000-0005-0000-0000-0000D8660000}"/>
    <cellStyle name="Normal 2 6 5 4 4" xfId="9938" xr:uid="{00000000-0005-0000-0000-0000D9660000}"/>
    <cellStyle name="Normal 2 6 5 4 4 2" xfId="32581" xr:uid="{00000000-0005-0000-0000-0000DA660000}"/>
    <cellStyle name="Normal 2 6 5 4 5" xfId="25140" xr:uid="{00000000-0005-0000-0000-0000DB660000}"/>
    <cellStyle name="Normal 2 6 5 5" xfId="4365" xr:uid="{00000000-0005-0000-0000-0000DC660000}"/>
    <cellStyle name="Normal 2 6 5 5 2" xfId="19249" xr:uid="{00000000-0005-0000-0000-0000DD660000}"/>
    <cellStyle name="Normal 2 6 5 5 2 2" xfId="41892" xr:uid="{00000000-0005-0000-0000-0000DE660000}"/>
    <cellStyle name="Normal 2 6 5 5 3" xfId="11809" xr:uid="{00000000-0005-0000-0000-0000DF660000}"/>
    <cellStyle name="Normal 2 6 5 5 3 2" xfId="34452" xr:uid="{00000000-0005-0000-0000-0000E0660000}"/>
    <cellStyle name="Normal 2 6 5 5 4" xfId="27011" xr:uid="{00000000-0005-0000-0000-0000E1660000}"/>
    <cellStyle name="Normal 2 6 5 6" xfId="15531" xr:uid="{00000000-0005-0000-0000-0000E2660000}"/>
    <cellStyle name="Normal 2 6 5 6 2" xfId="38174" xr:uid="{00000000-0005-0000-0000-0000E3660000}"/>
    <cellStyle name="Normal 2 6 5 7" xfId="8091" xr:uid="{00000000-0005-0000-0000-0000E4660000}"/>
    <cellStyle name="Normal 2 6 5 7 2" xfId="30734" xr:uid="{00000000-0005-0000-0000-0000E5660000}"/>
    <cellStyle name="Normal 2 6 5 8" xfId="23293" xr:uid="{00000000-0005-0000-0000-0000E6660000}"/>
    <cellStyle name="Normal 2 6 6" xfId="889" xr:uid="{00000000-0005-0000-0000-0000E7660000}"/>
    <cellStyle name="Normal 2 6 6 2" xfId="1817" xr:uid="{00000000-0005-0000-0000-0000E8660000}"/>
    <cellStyle name="Normal 2 6 6 2 2" xfId="3667" xr:uid="{00000000-0005-0000-0000-0000E9660000}"/>
    <cellStyle name="Normal 2 6 6 2 2 2" xfId="7388" xr:uid="{00000000-0005-0000-0000-0000EA660000}"/>
    <cellStyle name="Normal 2 6 6 2 2 2 2" xfId="22272" xr:uid="{00000000-0005-0000-0000-0000EB660000}"/>
    <cellStyle name="Normal 2 6 6 2 2 2 2 2" xfId="44915" xr:uid="{00000000-0005-0000-0000-0000EC660000}"/>
    <cellStyle name="Normal 2 6 6 2 2 2 3" xfId="14832" xr:uid="{00000000-0005-0000-0000-0000ED660000}"/>
    <cellStyle name="Normal 2 6 6 2 2 2 3 2" xfId="37475" xr:uid="{00000000-0005-0000-0000-0000EE660000}"/>
    <cellStyle name="Normal 2 6 6 2 2 2 4" xfId="30034" xr:uid="{00000000-0005-0000-0000-0000EF660000}"/>
    <cellStyle name="Normal 2 6 6 2 2 3" xfId="18554" xr:uid="{00000000-0005-0000-0000-0000F0660000}"/>
    <cellStyle name="Normal 2 6 6 2 2 3 2" xfId="41197" xr:uid="{00000000-0005-0000-0000-0000F1660000}"/>
    <cellStyle name="Normal 2 6 6 2 2 4" xfId="11114" xr:uid="{00000000-0005-0000-0000-0000F2660000}"/>
    <cellStyle name="Normal 2 6 6 2 2 4 2" xfId="33757" xr:uid="{00000000-0005-0000-0000-0000F3660000}"/>
    <cellStyle name="Normal 2 6 6 2 2 5" xfId="26316" xr:uid="{00000000-0005-0000-0000-0000F4660000}"/>
    <cellStyle name="Normal 2 6 6 2 3" xfId="5541" xr:uid="{00000000-0005-0000-0000-0000F5660000}"/>
    <cellStyle name="Normal 2 6 6 2 3 2" xfId="20425" xr:uid="{00000000-0005-0000-0000-0000F6660000}"/>
    <cellStyle name="Normal 2 6 6 2 3 2 2" xfId="43068" xr:uid="{00000000-0005-0000-0000-0000F7660000}"/>
    <cellStyle name="Normal 2 6 6 2 3 3" xfId="12985" xr:uid="{00000000-0005-0000-0000-0000F8660000}"/>
    <cellStyle name="Normal 2 6 6 2 3 3 2" xfId="35628" xr:uid="{00000000-0005-0000-0000-0000F9660000}"/>
    <cellStyle name="Normal 2 6 6 2 3 4" xfId="28187" xr:uid="{00000000-0005-0000-0000-0000FA660000}"/>
    <cellStyle name="Normal 2 6 6 2 4" xfId="16707" xr:uid="{00000000-0005-0000-0000-0000FB660000}"/>
    <cellStyle name="Normal 2 6 6 2 4 2" xfId="39350" xr:uid="{00000000-0005-0000-0000-0000FC660000}"/>
    <cellStyle name="Normal 2 6 6 2 5" xfId="9267" xr:uid="{00000000-0005-0000-0000-0000FD660000}"/>
    <cellStyle name="Normal 2 6 6 2 5 2" xfId="31910" xr:uid="{00000000-0005-0000-0000-0000FE660000}"/>
    <cellStyle name="Normal 2 6 6 2 6" xfId="24469" xr:uid="{00000000-0005-0000-0000-0000FF660000}"/>
    <cellStyle name="Normal 2 6 6 3" xfId="2742" xr:uid="{00000000-0005-0000-0000-000000670000}"/>
    <cellStyle name="Normal 2 6 6 3 2" xfId="6463" xr:uid="{00000000-0005-0000-0000-000001670000}"/>
    <cellStyle name="Normal 2 6 6 3 2 2" xfId="21347" xr:uid="{00000000-0005-0000-0000-000002670000}"/>
    <cellStyle name="Normal 2 6 6 3 2 2 2" xfId="43990" xr:uid="{00000000-0005-0000-0000-000003670000}"/>
    <cellStyle name="Normal 2 6 6 3 2 3" xfId="13907" xr:uid="{00000000-0005-0000-0000-000004670000}"/>
    <cellStyle name="Normal 2 6 6 3 2 3 2" xfId="36550" xr:uid="{00000000-0005-0000-0000-000005670000}"/>
    <cellStyle name="Normal 2 6 6 3 2 4" xfId="29109" xr:uid="{00000000-0005-0000-0000-000006670000}"/>
    <cellStyle name="Normal 2 6 6 3 3" xfId="17629" xr:uid="{00000000-0005-0000-0000-000007670000}"/>
    <cellStyle name="Normal 2 6 6 3 3 2" xfId="40272" xr:uid="{00000000-0005-0000-0000-000008670000}"/>
    <cellStyle name="Normal 2 6 6 3 4" xfId="10189" xr:uid="{00000000-0005-0000-0000-000009670000}"/>
    <cellStyle name="Normal 2 6 6 3 4 2" xfId="32832" xr:uid="{00000000-0005-0000-0000-00000A670000}"/>
    <cellStyle name="Normal 2 6 6 3 5" xfId="25391" xr:uid="{00000000-0005-0000-0000-00000B670000}"/>
    <cellStyle name="Normal 2 6 6 4" xfId="4616" xr:uid="{00000000-0005-0000-0000-00000C670000}"/>
    <cellStyle name="Normal 2 6 6 4 2" xfId="19500" xr:uid="{00000000-0005-0000-0000-00000D670000}"/>
    <cellStyle name="Normal 2 6 6 4 2 2" xfId="42143" xr:uid="{00000000-0005-0000-0000-00000E670000}"/>
    <cellStyle name="Normal 2 6 6 4 3" xfId="12060" xr:uid="{00000000-0005-0000-0000-00000F670000}"/>
    <cellStyle name="Normal 2 6 6 4 3 2" xfId="34703" xr:uid="{00000000-0005-0000-0000-000010670000}"/>
    <cellStyle name="Normal 2 6 6 4 4" xfId="27262" xr:uid="{00000000-0005-0000-0000-000011670000}"/>
    <cellStyle name="Normal 2 6 6 5" xfId="15782" xr:uid="{00000000-0005-0000-0000-000012670000}"/>
    <cellStyle name="Normal 2 6 6 5 2" xfId="38425" xr:uid="{00000000-0005-0000-0000-000013670000}"/>
    <cellStyle name="Normal 2 6 6 6" xfId="8342" xr:uid="{00000000-0005-0000-0000-000014670000}"/>
    <cellStyle name="Normal 2 6 6 6 2" xfId="30985" xr:uid="{00000000-0005-0000-0000-000015670000}"/>
    <cellStyle name="Normal 2 6 6 7" xfId="23544" xr:uid="{00000000-0005-0000-0000-000016670000}"/>
    <cellStyle name="Normal 2 6 7" xfId="1355" xr:uid="{00000000-0005-0000-0000-000017670000}"/>
    <cellStyle name="Normal 2 6 7 2" xfId="3205" xr:uid="{00000000-0005-0000-0000-000018670000}"/>
    <cellStyle name="Normal 2 6 7 2 2" xfId="6926" xr:uid="{00000000-0005-0000-0000-000019670000}"/>
    <cellStyle name="Normal 2 6 7 2 2 2" xfId="21810" xr:uid="{00000000-0005-0000-0000-00001A670000}"/>
    <cellStyle name="Normal 2 6 7 2 2 2 2" xfId="44453" xr:uid="{00000000-0005-0000-0000-00001B670000}"/>
    <cellStyle name="Normal 2 6 7 2 2 3" xfId="14370" xr:uid="{00000000-0005-0000-0000-00001C670000}"/>
    <cellStyle name="Normal 2 6 7 2 2 3 2" xfId="37013" xr:uid="{00000000-0005-0000-0000-00001D670000}"/>
    <cellStyle name="Normal 2 6 7 2 2 4" xfId="29572" xr:uid="{00000000-0005-0000-0000-00001E670000}"/>
    <cellStyle name="Normal 2 6 7 2 3" xfId="18092" xr:uid="{00000000-0005-0000-0000-00001F670000}"/>
    <cellStyle name="Normal 2 6 7 2 3 2" xfId="40735" xr:uid="{00000000-0005-0000-0000-000020670000}"/>
    <cellStyle name="Normal 2 6 7 2 4" xfId="10652" xr:uid="{00000000-0005-0000-0000-000021670000}"/>
    <cellStyle name="Normal 2 6 7 2 4 2" xfId="33295" xr:uid="{00000000-0005-0000-0000-000022670000}"/>
    <cellStyle name="Normal 2 6 7 2 5" xfId="25854" xr:uid="{00000000-0005-0000-0000-000023670000}"/>
    <cellStyle name="Normal 2 6 7 3" xfId="5079" xr:uid="{00000000-0005-0000-0000-000024670000}"/>
    <cellStyle name="Normal 2 6 7 3 2" xfId="19963" xr:uid="{00000000-0005-0000-0000-000025670000}"/>
    <cellStyle name="Normal 2 6 7 3 2 2" xfId="42606" xr:uid="{00000000-0005-0000-0000-000026670000}"/>
    <cellStyle name="Normal 2 6 7 3 3" xfId="12523" xr:uid="{00000000-0005-0000-0000-000027670000}"/>
    <cellStyle name="Normal 2 6 7 3 3 2" xfId="35166" xr:uid="{00000000-0005-0000-0000-000028670000}"/>
    <cellStyle name="Normal 2 6 7 3 4" xfId="27725" xr:uid="{00000000-0005-0000-0000-000029670000}"/>
    <cellStyle name="Normal 2 6 7 4" xfId="16245" xr:uid="{00000000-0005-0000-0000-00002A670000}"/>
    <cellStyle name="Normal 2 6 7 4 2" xfId="38888" xr:uid="{00000000-0005-0000-0000-00002B670000}"/>
    <cellStyle name="Normal 2 6 7 5" xfId="8805" xr:uid="{00000000-0005-0000-0000-00002C670000}"/>
    <cellStyle name="Normal 2 6 7 5 2" xfId="31448" xr:uid="{00000000-0005-0000-0000-00002D670000}"/>
    <cellStyle name="Normal 2 6 7 6" xfId="24007" xr:uid="{00000000-0005-0000-0000-00002E670000}"/>
    <cellStyle name="Normal 2 6 8" xfId="2280" xr:uid="{00000000-0005-0000-0000-00002F670000}"/>
    <cellStyle name="Normal 2 6 8 2" xfId="6001" xr:uid="{00000000-0005-0000-0000-000030670000}"/>
    <cellStyle name="Normal 2 6 8 2 2" xfId="20885" xr:uid="{00000000-0005-0000-0000-000031670000}"/>
    <cellStyle name="Normal 2 6 8 2 2 2" xfId="43528" xr:uid="{00000000-0005-0000-0000-000032670000}"/>
    <cellStyle name="Normal 2 6 8 2 3" xfId="13445" xr:uid="{00000000-0005-0000-0000-000033670000}"/>
    <cellStyle name="Normal 2 6 8 2 3 2" xfId="36088" xr:uid="{00000000-0005-0000-0000-000034670000}"/>
    <cellStyle name="Normal 2 6 8 2 4" xfId="28647" xr:uid="{00000000-0005-0000-0000-000035670000}"/>
    <cellStyle name="Normal 2 6 8 3" xfId="17167" xr:uid="{00000000-0005-0000-0000-000036670000}"/>
    <cellStyle name="Normal 2 6 8 3 2" xfId="39810" xr:uid="{00000000-0005-0000-0000-000037670000}"/>
    <cellStyle name="Normal 2 6 8 4" xfId="9727" xr:uid="{00000000-0005-0000-0000-000038670000}"/>
    <cellStyle name="Normal 2 6 8 4 2" xfId="32370" xr:uid="{00000000-0005-0000-0000-000039670000}"/>
    <cellStyle name="Normal 2 6 8 5" xfId="24929" xr:uid="{00000000-0005-0000-0000-00003A670000}"/>
    <cellStyle name="Normal 2 6 9" xfId="4154" xr:uid="{00000000-0005-0000-0000-00003B670000}"/>
    <cellStyle name="Normal 2 6 9 2" xfId="19038" xr:uid="{00000000-0005-0000-0000-00003C670000}"/>
    <cellStyle name="Normal 2 6 9 2 2" xfId="41681" xr:uid="{00000000-0005-0000-0000-00003D670000}"/>
    <cellStyle name="Normal 2 6 9 3" xfId="11598" xr:uid="{00000000-0005-0000-0000-00003E670000}"/>
    <cellStyle name="Normal 2 6 9 3 2" xfId="34241" xr:uid="{00000000-0005-0000-0000-00003F670000}"/>
    <cellStyle name="Normal 2 6 9 4" xfId="26800" xr:uid="{00000000-0005-0000-0000-000040670000}"/>
    <cellStyle name="Normal 2 7" xfId="408" xr:uid="{00000000-0005-0000-0000-000041670000}"/>
    <cellStyle name="Normal 2 7 10" xfId="15321" xr:uid="{00000000-0005-0000-0000-000042670000}"/>
    <cellStyle name="Normal 2 7 10 2" xfId="37964" xr:uid="{00000000-0005-0000-0000-000043670000}"/>
    <cellStyle name="Normal 2 7 11" xfId="7881" xr:uid="{00000000-0005-0000-0000-000044670000}"/>
    <cellStyle name="Normal 2 7 11 2" xfId="30524" xr:uid="{00000000-0005-0000-0000-000045670000}"/>
    <cellStyle name="Normal 2 7 12" xfId="23084" xr:uid="{00000000-0005-0000-0000-000046670000}"/>
    <cellStyle name="Normal 2 7 2" xfId="442" xr:uid="{00000000-0005-0000-0000-000047670000}"/>
    <cellStyle name="Normal 2 7 2 10" xfId="7901" xr:uid="{00000000-0005-0000-0000-000048670000}"/>
    <cellStyle name="Normal 2 7 2 10 2" xfId="30544" xr:uid="{00000000-0005-0000-0000-000049670000}"/>
    <cellStyle name="Normal 2 7 2 11" xfId="23104" xr:uid="{00000000-0005-0000-0000-00004A670000}"/>
    <cellStyle name="Normal 2 7 2 2" xfId="495" xr:uid="{00000000-0005-0000-0000-00004B670000}"/>
    <cellStyle name="Normal 2 7 2 2 10" xfId="23156" xr:uid="{00000000-0005-0000-0000-00004C670000}"/>
    <cellStyle name="Normal 2 7 2 2 2" xfId="601" xr:uid="{00000000-0005-0000-0000-00004D670000}"/>
    <cellStyle name="Normal 2 7 2 2 2 2" xfId="813" xr:uid="{00000000-0005-0000-0000-00004E670000}"/>
    <cellStyle name="Normal 2 7 2 2 2 2 2" xfId="1278" xr:uid="{00000000-0005-0000-0000-00004F670000}"/>
    <cellStyle name="Normal 2 7 2 2 2 2 2 2" xfId="2206" xr:uid="{00000000-0005-0000-0000-000050670000}"/>
    <cellStyle name="Normal 2 7 2 2 2 2 2 2 2" xfId="4056" xr:uid="{00000000-0005-0000-0000-000051670000}"/>
    <cellStyle name="Normal 2 7 2 2 2 2 2 2 2 2" xfId="7777" xr:uid="{00000000-0005-0000-0000-000052670000}"/>
    <cellStyle name="Normal 2 7 2 2 2 2 2 2 2 2 2" xfId="22661" xr:uid="{00000000-0005-0000-0000-000053670000}"/>
    <cellStyle name="Normal 2 7 2 2 2 2 2 2 2 2 2 2" xfId="45304" xr:uid="{00000000-0005-0000-0000-000054670000}"/>
    <cellStyle name="Normal 2 7 2 2 2 2 2 2 2 2 3" xfId="15221" xr:uid="{00000000-0005-0000-0000-000055670000}"/>
    <cellStyle name="Normal 2 7 2 2 2 2 2 2 2 2 3 2" xfId="37864" xr:uid="{00000000-0005-0000-0000-000056670000}"/>
    <cellStyle name="Normal 2 7 2 2 2 2 2 2 2 2 4" xfId="30423" xr:uid="{00000000-0005-0000-0000-000057670000}"/>
    <cellStyle name="Normal 2 7 2 2 2 2 2 2 2 3" xfId="18943" xr:uid="{00000000-0005-0000-0000-000058670000}"/>
    <cellStyle name="Normal 2 7 2 2 2 2 2 2 2 3 2" xfId="41586" xr:uid="{00000000-0005-0000-0000-000059670000}"/>
    <cellStyle name="Normal 2 7 2 2 2 2 2 2 2 4" xfId="11503" xr:uid="{00000000-0005-0000-0000-00005A670000}"/>
    <cellStyle name="Normal 2 7 2 2 2 2 2 2 2 4 2" xfId="34146" xr:uid="{00000000-0005-0000-0000-00005B670000}"/>
    <cellStyle name="Normal 2 7 2 2 2 2 2 2 2 5" xfId="26705" xr:uid="{00000000-0005-0000-0000-00005C670000}"/>
    <cellStyle name="Normal 2 7 2 2 2 2 2 2 3" xfId="5930" xr:uid="{00000000-0005-0000-0000-00005D670000}"/>
    <cellStyle name="Normal 2 7 2 2 2 2 2 2 3 2" xfId="20814" xr:uid="{00000000-0005-0000-0000-00005E670000}"/>
    <cellStyle name="Normal 2 7 2 2 2 2 2 2 3 2 2" xfId="43457" xr:uid="{00000000-0005-0000-0000-00005F670000}"/>
    <cellStyle name="Normal 2 7 2 2 2 2 2 2 3 3" xfId="13374" xr:uid="{00000000-0005-0000-0000-000060670000}"/>
    <cellStyle name="Normal 2 7 2 2 2 2 2 2 3 3 2" xfId="36017" xr:uid="{00000000-0005-0000-0000-000061670000}"/>
    <cellStyle name="Normal 2 7 2 2 2 2 2 2 3 4" xfId="28576" xr:uid="{00000000-0005-0000-0000-000062670000}"/>
    <cellStyle name="Normal 2 7 2 2 2 2 2 2 4" xfId="17096" xr:uid="{00000000-0005-0000-0000-000063670000}"/>
    <cellStyle name="Normal 2 7 2 2 2 2 2 2 4 2" xfId="39739" xr:uid="{00000000-0005-0000-0000-000064670000}"/>
    <cellStyle name="Normal 2 7 2 2 2 2 2 2 5" xfId="9656" xr:uid="{00000000-0005-0000-0000-000065670000}"/>
    <cellStyle name="Normal 2 7 2 2 2 2 2 2 5 2" xfId="32299" xr:uid="{00000000-0005-0000-0000-000066670000}"/>
    <cellStyle name="Normal 2 7 2 2 2 2 2 2 6" xfId="24858" xr:uid="{00000000-0005-0000-0000-000067670000}"/>
    <cellStyle name="Normal 2 7 2 2 2 2 2 3" xfId="3131" xr:uid="{00000000-0005-0000-0000-000068670000}"/>
    <cellStyle name="Normal 2 7 2 2 2 2 2 3 2" xfId="6852" xr:uid="{00000000-0005-0000-0000-000069670000}"/>
    <cellStyle name="Normal 2 7 2 2 2 2 2 3 2 2" xfId="21736" xr:uid="{00000000-0005-0000-0000-00006A670000}"/>
    <cellStyle name="Normal 2 7 2 2 2 2 2 3 2 2 2" xfId="44379" xr:uid="{00000000-0005-0000-0000-00006B670000}"/>
    <cellStyle name="Normal 2 7 2 2 2 2 2 3 2 3" xfId="14296" xr:uid="{00000000-0005-0000-0000-00006C670000}"/>
    <cellStyle name="Normal 2 7 2 2 2 2 2 3 2 3 2" xfId="36939" xr:uid="{00000000-0005-0000-0000-00006D670000}"/>
    <cellStyle name="Normal 2 7 2 2 2 2 2 3 2 4" xfId="29498" xr:uid="{00000000-0005-0000-0000-00006E670000}"/>
    <cellStyle name="Normal 2 7 2 2 2 2 2 3 3" xfId="18018" xr:uid="{00000000-0005-0000-0000-00006F670000}"/>
    <cellStyle name="Normal 2 7 2 2 2 2 2 3 3 2" xfId="40661" xr:uid="{00000000-0005-0000-0000-000070670000}"/>
    <cellStyle name="Normal 2 7 2 2 2 2 2 3 4" xfId="10578" xr:uid="{00000000-0005-0000-0000-000071670000}"/>
    <cellStyle name="Normal 2 7 2 2 2 2 2 3 4 2" xfId="33221" xr:uid="{00000000-0005-0000-0000-000072670000}"/>
    <cellStyle name="Normal 2 7 2 2 2 2 2 3 5" xfId="25780" xr:uid="{00000000-0005-0000-0000-000073670000}"/>
    <cellStyle name="Normal 2 7 2 2 2 2 2 4" xfId="5005" xr:uid="{00000000-0005-0000-0000-000074670000}"/>
    <cellStyle name="Normal 2 7 2 2 2 2 2 4 2" xfId="19889" xr:uid="{00000000-0005-0000-0000-000075670000}"/>
    <cellStyle name="Normal 2 7 2 2 2 2 2 4 2 2" xfId="42532" xr:uid="{00000000-0005-0000-0000-000076670000}"/>
    <cellStyle name="Normal 2 7 2 2 2 2 2 4 3" xfId="12449" xr:uid="{00000000-0005-0000-0000-000077670000}"/>
    <cellStyle name="Normal 2 7 2 2 2 2 2 4 3 2" xfId="35092" xr:uid="{00000000-0005-0000-0000-000078670000}"/>
    <cellStyle name="Normal 2 7 2 2 2 2 2 4 4" xfId="27651" xr:uid="{00000000-0005-0000-0000-000079670000}"/>
    <cellStyle name="Normal 2 7 2 2 2 2 2 5" xfId="16171" xr:uid="{00000000-0005-0000-0000-00007A670000}"/>
    <cellStyle name="Normal 2 7 2 2 2 2 2 5 2" xfId="38814" xr:uid="{00000000-0005-0000-0000-00007B670000}"/>
    <cellStyle name="Normal 2 7 2 2 2 2 2 6" xfId="8731" xr:uid="{00000000-0005-0000-0000-00007C670000}"/>
    <cellStyle name="Normal 2 7 2 2 2 2 2 6 2" xfId="31374" xr:uid="{00000000-0005-0000-0000-00007D670000}"/>
    <cellStyle name="Normal 2 7 2 2 2 2 2 7" xfId="23933" xr:uid="{00000000-0005-0000-0000-00007E670000}"/>
    <cellStyle name="Normal 2 7 2 2 2 2 3" xfId="1744" xr:uid="{00000000-0005-0000-0000-00007F670000}"/>
    <cellStyle name="Normal 2 7 2 2 2 2 3 2" xfId="3594" xr:uid="{00000000-0005-0000-0000-000080670000}"/>
    <cellStyle name="Normal 2 7 2 2 2 2 3 2 2" xfId="7315" xr:uid="{00000000-0005-0000-0000-000081670000}"/>
    <cellStyle name="Normal 2 7 2 2 2 2 3 2 2 2" xfId="22199" xr:uid="{00000000-0005-0000-0000-000082670000}"/>
    <cellStyle name="Normal 2 7 2 2 2 2 3 2 2 2 2" xfId="44842" xr:uid="{00000000-0005-0000-0000-000083670000}"/>
    <cellStyle name="Normal 2 7 2 2 2 2 3 2 2 3" xfId="14759" xr:uid="{00000000-0005-0000-0000-000084670000}"/>
    <cellStyle name="Normal 2 7 2 2 2 2 3 2 2 3 2" xfId="37402" xr:uid="{00000000-0005-0000-0000-000085670000}"/>
    <cellStyle name="Normal 2 7 2 2 2 2 3 2 2 4" xfId="29961" xr:uid="{00000000-0005-0000-0000-000086670000}"/>
    <cellStyle name="Normal 2 7 2 2 2 2 3 2 3" xfId="18481" xr:uid="{00000000-0005-0000-0000-000087670000}"/>
    <cellStyle name="Normal 2 7 2 2 2 2 3 2 3 2" xfId="41124" xr:uid="{00000000-0005-0000-0000-000088670000}"/>
    <cellStyle name="Normal 2 7 2 2 2 2 3 2 4" xfId="11041" xr:uid="{00000000-0005-0000-0000-000089670000}"/>
    <cellStyle name="Normal 2 7 2 2 2 2 3 2 4 2" xfId="33684" xr:uid="{00000000-0005-0000-0000-00008A670000}"/>
    <cellStyle name="Normal 2 7 2 2 2 2 3 2 5" xfId="26243" xr:uid="{00000000-0005-0000-0000-00008B670000}"/>
    <cellStyle name="Normal 2 7 2 2 2 2 3 3" xfId="5468" xr:uid="{00000000-0005-0000-0000-00008C670000}"/>
    <cellStyle name="Normal 2 7 2 2 2 2 3 3 2" xfId="20352" xr:uid="{00000000-0005-0000-0000-00008D670000}"/>
    <cellStyle name="Normal 2 7 2 2 2 2 3 3 2 2" xfId="42995" xr:uid="{00000000-0005-0000-0000-00008E670000}"/>
    <cellStyle name="Normal 2 7 2 2 2 2 3 3 3" xfId="12912" xr:uid="{00000000-0005-0000-0000-00008F670000}"/>
    <cellStyle name="Normal 2 7 2 2 2 2 3 3 3 2" xfId="35555" xr:uid="{00000000-0005-0000-0000-000090670000}"/>
    <cellStyle name="Normal 2 7 2 2 2 2 3 3 4" xfId="28114" xr:uid="{00000000-0005-0000-0000-000091670000}"/>
    <cellStyle name="Normal 2 7 2 2 2 2 3 4" xfId="16634" xr:uid="{00000000-0005-0000-0000-000092670000}"/>
    <cellStyle name="Normal 2 7 2 2 2 2 3 4 2" xfId="39277" xr:uid="{00000000-0005-0000-0000-000093670000}"/>
    <cellStyle name="Normal 2 7 2 2 2 2 3 5" xfId="9194" xr:uid="{00000000-0005-0000-0000-000094670000}"/>
    <cellStyle name="Normal 2 7 2 2 2 2 3 5 2" xfId="31837" xr:uid="{00000000-0005-0000-0000-000095670000}"/>
    <cellStyle name="Normal 2 7 2 2 2 2 3 6" xfId="24396" xr:uid="{00000000-0005-0000-0000-000096670000}"/>
    <cellStyle name="Normal 2 7 2 2 2 2 4" xfId="2669" xr:uid="{00000000-0005-0000-0000-000097670000}"/>
    <cellStyle name="Normal 2 7 2 2 2 2 4 2" xfId="6390" xr:uid="{00000000-0005-0000-0000-000098670000}"/>
    <cellStyle name="Normal 2 7 2 2 2 2 4 2 2" xfId="21274" xr:uid="{00000000-0005-0000-0000-000099670000}"/>
    <cellStyle name="Normal 2 7 2 2 2 2 4 2 2 2" xfId="43917" xr:uid="{00000000-0005-0000-0000-00009A670000}"/>
    <cellStyle name="Normal 2 7 2 2 2 2 4 2 3" xfId="13834" xr:uid="{00000000-0005-0000-0000-00009B670000}"/>
    <cellStyle name="Normal 2 7 2 2 2 2 4 2 3 2" xfId="36477" xr:uid="{00000000-0005-0000-0000-00009C670000}"/>
    <cellStyle name="Normal 2 7 2 2 2 2 4 2 4" xfId="29036" xr:uid="{00000000-0005-0000-0000-00009D670000}"/>
    <cellStyle name="Normal 2 7 2 2 2 2 4 3" xfId="17556" xr:uid="{00000000-0005-0000-0000-00009E670000}"/>
    <cellStyle name="Normal 2 7 2 2 2 2 4 3 2" xfId="40199" xr:uid="{00000000-0005-0000-0000-00009F670000}"/>
    <cellStyle name="Normal 2 7 2 2 2 2 4 4" xfId="10116" xr:uid="{00000000-0005-0000-0000-0000A0670000}"/>
    <cellStyle name="Normal 2 7 2 2 2 2 4 4 2" xfId="32759" xr:uid="{00000000-0005-0000-0000-0000A1670000}"/>
    <cellStyle name="Normal 2 7 2 2 2 2 4 5" xfId="25318" xr:uid="{00000000-0005-0000-0000-0000A2670000}"/>
    <cellStyle name="Normal 2 7 2 2 2 2 5" xfId="4543" xr:uid="{00000000-0005-0000-0000-0000A3670000}"/>
    <cellStyle name="Normal 2 7 2 2 2 2 5 2" xfId="19427" xr:uid="{00000000-0005-0000-0000-0000A4670000}"/>
    <cellStyle name="Normal 2 7 2 2 2 2 5 2 2" xfId="42070" xr:uid="{00000000-0005-0000-0000-0000A5670000}"/>
    <cellStyle name="Normal 2 7 2 2 2 2 5 3" xfId="11987" xr:uid="{00000000-0005-0000-0000-0000A6670000}"/>
    <cellStyle name="Normal 2 7 2 2 2 2 5 3 2" xfId="34630" xr:uid="{00000000-0005-0000-0000-0000A7670000}"/>
    <cellStyle name="Normal 2 7 2 2 2 2 5 4" xfId="27189" xr:uid="{00000000-0005-0000-0000-0000A8670000}"/>
    <cellStyle name="Normal 2 7 2 2 2 2 6" xfId="15709" xr:uid="{00000000-0005-0000-0000-0000A9670000}"/>
    <cellStyle name="Normal 2 7 2 2 2 2 6 2" xfId="38352" xr:uid="{00000000-0005-0000-0000-0000AA670000}"/>
    <cellStyle name="Normal 2 7 2 2 2 2 7" xfId="8269" xr:uid="{00000000-0005-0000-0000-0000AB670000}"/>
    <cellStyle name="Normal 2 7 2 2 2 2 7 2" xfId="30912" xr:uid="{00000000-0005-0000-0000-0000AC670000}"/>
    <cellStyle name="Normal 2 7 2 2 2 2 8" xfId="23471" xr:uid="{00000000-0005-0000-0000-0000AD670000}"/>
    <cellStyle name="Normal 2 7 2 2 2 3" xfId="1067" xr:uid="{00000000-0005-0000-0000-0000AE670000}"/>
    <cellStyle name="Normal 2 7 2 2 2 3 2" xfId="1995" xr:uid="{00000000-0005-0000-0000-0000AF670000}"/>
    <cellStyle name="Normal 2 7 2 2 2 3 2 2" xfId="3845" xr:uid="{00000000-0005-0000-0000-0000B0670000}"/>
    <cellStyle name="Normal 2 7 2 2 2 3 2 2 2" xfId="7566" xr:uid="{00000000-0005-0000-0000-0000B1670000}"/>
    <cellStyle name="Normal 2 7 2 2 2 3 2 2 2 2" xfId="22450" xr:uid="{00000000-0005-0000-0000-0000B2670000}"/>
    <cellStyle name="Normal 2 7 2 2 2 3 2 2 2 2 2" xfId="45093" xr:uid="{00000000-0005-0000-0000-0000B3670000}"/>
    <cellStyle name="Normal 2 7 2 2 2 3 2 2 2 3" xfId="15010" xr:uid="{00000000-0005-0000-0000-0000B4670000}"/>
    <cellStyle name="Normal 2 7 2 2 2 3 2 2 2 3 2" xfId="37653" xr:uid="{00000000-0005-0000-0000-0000B5670000}"/>
    <cellStyle name="Normal 2 7 2 2 2 3 2 2 2 4" xfId="30212" xr:uid="{00000000-0005-0000-0000-0000B6670000}"/>
    <cellStyle name="Normal 2 7 2 2 2 3 2 2 3" xfId="18732" xr:uid="{00000000-0005-0000-0000-0000B7670000}"/>
    <cellStyle name="Normal 2 7 2 2 2 3 2 2 3 2" xfId="41375" xr:uid="{00000000-0005-0000-0000-0000B8670000}"/>
    <cellStyle name="Normal 2 7 2 2 2 3 2 2 4" xfId="11292" xr:uid="{00000000-0005-0000-0000-0000B9670000}"/>
    <cellStyle name="Normal 2 7 2 2 2 3 2 2 4 2" xfId="33935" xr:uid="{00000000-0005-0000-0000-0000BA670000}"/>
    <cellStyle name="Normal 2 7 2 2 2 3 2 2 5" xfId="26494" xr:uid="{00000000-0005-0000-0000-0000BB670000}"/>
    <cellStyle name="Normal 2 7 2 2 2 3 2 3" xfId="5719" xr:uid="{00000000-0005-0000-0000-0000BC670000}"/>
    <cellStyle name="Normal 2 7 2 2 2 3 2 3 2" xfId="20603" xr:uid="{00000000-0005-0000-0000-0000BD670000}"/>
    <cellStyle name="Normal 2 7 2 2 2 3 2 3 2 2" xfId="43246" xr:uid="{00000000-0005-0000-0000-0000BE670000}"/>
    <cellStyle name="Normal 2 7 2 2 2 3 2 3 3" xfId="13163" xr:uid="{00000000-0005-0000-0000-0000BF670000}"/>
    <cellStyle name="Normal 2 7 2 2 2 3 2 3 3 2" xfId="35806" xr:uid="{00000000-0005-0000-0000-0000C0670000}"/>
    <cellStyle name="Normal 2 7 2 2 2 3 2 3 4" xfId="28365" xr:uid="{00000000-0005-0000-0000-0000C1670000}"/>
    <cellStyle name="Normal 2 7 2 2 2 3 2 4" xfId="16885" xr:uid="{00000000-0005-0000-0000-0000C2670000}"/>
    <cellStyle name="Normal 2 7 2 2 2 3 2 4 2" xfId="39528" xr:uid="{00000000-0005-0000-0000-0000C3670000}"/>
    <cellStyle name="Normal 2 7 2 2 2 3 2 5" xfId="9445" xr:uid="{00000000-0005-0000-0000-0000C4670000}"/>
    <cellStyle name="Normal 2 7 2 2 2 3 2 5 2" xfId="32088" xr:uid="{00000000-0005-0000-0000-0000C5670000}"/>
    <cellStyle name="Normal 2 7 2 2 2 3 2 6" xfId="24647" xr:uid="{00000000-0005-0000-0000-0000C6670000}"/>
    <cellStyle name="Normal 2 7 2 2 2 3 3" xfId="2920" xr:uid="{00000000-0005-0000-0000-0000C7670000}"/>
    <cellStyle name="Normal 2 7 2 2 2 3 3 2" xfId="6641" xr:uid="{00000000-0005-0000-0000-0000C8670000}"/>
    <cellStyle name="Normal 2 7 2 2 2 3 3 2 2" xfId="21525" xr:uid="{00000000-0005-0000-0000-0000C9670000}"/>
    <cellStyle name="Normal 2 7 2 2 2 3 3 2 2 2" xfId="44168" xr:uid="{00000000-0005-0000-0000-0000CA670000}"/>
    <cellStyle name="Normal 2 7 2 2 2 3 3 2 3" xfId="14085" xr:uid="{00000000-0005-0000-0000-0000CB670000}"/>
    <cellStyle name="Normal 2 7 2 2 2 3 3 2 3 2" xfId="36728" xr:uid="{00000000-0005-0000-0000-0000CC670000}"/>
    <cellStyle name="Normal 2 7 2 2 2 3 3 2 4" xfId="29287" xr:uid="{00000000-0005-0000-0000-0000CD670000}"/>
    <cellStyle name="Normal 2 7 2 2 2 3 3 3" xfId="17807" xr:uid="{00000000-0005-0000-0000-0000CE670000}"/>
    <cellStyle name="Normal 2 7 2 2 2 3 3 3 2" xfId="40450" xr:uid="{00000000-0005-0000-0000-0000CF670000}"/>
    <cellStyle name="Normal 2 7 2 2 2 3 3 4" xfId="10367" xr:uid="{00000000-0005-0000-0000-0000D0670000}"/>
    <cellStyle name="Normal 2 7 2 2 2 3 3 4 2" xfId="33010" xr:uid="{00000000-0005-0000-0000-0000D1670000}"/>
    <cellStyle name="Normal 2 7 2 2 2 3 3 5" xfId="25569" xr:uid="{00000000-0005-0000-0000-0000D2670000}"/>
    <cellStyle name="Normal 2 7 2 2 2 3 4" xfId="4794" xr:uid="{00000000-0005-0000-0000-0000D3670000}"/>
    <cellStyle name="Normal 2 7 2 2 2 3 4 2" xfId="19678" xr:uid="{00000000-0005-0000-0000-0000D4670000}"/>
    <cellStyle name="Normal 2 7 2 2 2 3 4 2 2" xfId="42321" xr:uid="{00000000-0005-0000-0000-0000D5670000}"/>
    <cellStyle name="Normal 2 7 2 2 2 3 4 3" xfId="12238" xr:uid="{00000000-0005-0000-0000-0000D6670000}"/>
    <cellStyle name="Normal 2 7 2 2 2 3 4 3 2" xfId="34881" xr:uid="{00000000-0005-0000-0000-0000D7670000}"/>
    <cellStyle name="Normal 2 7 2 2 2 3 4 4" xfId="27440" xr:uid="{00000000-0005-0000-0000-0000D8670000}"/>
    <cellStyle name="Normal 2 7 2 2 2 3 5" xfId="15960" xr:uid="{00000000-0005-0000-0000-0000D9670000}"/>
    <cellStyle name="Normal 2 7 2 2 2 3 5 2" xfId="38603" xr:uid="{00000000-0005-0000-0000-0000DA670000}"/>
    <cellStyle name="Normal 2 7 2 2 2 3 6" xfId="8520" xr:uid="{00000000-0005-0000-0000-0000DB670000}"/>
    <cellStyle name="Normal 2 7 2 2 2 3 6 2" xfId="31163" xr:uid="{00000000-0005-0000-0000-0000DC670000}"/>
    <cellStyle name="Normal 2 7 2 2 2 3 7" xfId="23722" xr:uid="{00000000-0005-0000-0000-0000DD670000}"/>
    <cellStyle name="Normal 2 7 2 2 2 4" xfId="1533" xr:uid="{00000000-0005-0000-0000-0000DE670000}"/>
    <cellStyle name="Normal 2 7 2 2 2 4 2" xfId="3383" xr:uid="{00000000-0005-0000-0000-0000DF670000}"/>
    <cellStyle name="Normal 2 7 2 2 2 4 2 2" xfId="7104" xr:uid="{00000000-0005-0000-0000-0000E0670000}"/>
    <cellStyle name="Normal 2 7 2 2 2 4 2 2 2" xfId="21988" xr:uid="{00000000-0005-0000-0000-0000E1670000}"/>
    <cellStyle name="Normal 2 7 2 2 2 4 2 2 2 2" xfId="44631" xr:uid="{00000000-0005-0000-0000-0000E2670000}"/>
    <cellStyle name="Normal 2 7 2 2 2 4 2 2 3" xfId="14548" xr:uid="{00000000-0005-0000-0000-0000E3670000}"/>
    <cellStyle name="Normal 2 7 2 2 2 4 2 2 3 2" xfId="37191" xr:uid="{00000000-0005-0000-0000-0000E4670000}"/>
    <cellStyle name="Normal 2 7 2 2 2 4 2 2 4" xfId="29750" xr:uid="{00000000-0005-0000-0000-0000E5670000}"/>
    <cellStyle name="Normal 2 7 2 2 2 4 2 3" xfId="18270" xr:uid="{00000000-0005-0000-0000-0000E6670000}"/>
    <cellStyle name="Normal 2 7 2 2 2 4 2 3 2" xfId="40913" xr:uid="{00000000-0005-0000-0000-0000E7670000}"/>
    <cellStyle name="Normal 2 7 2 2 2 4 2 4" xfId="10830" xr:uid="{00000000-0005-0000-0000-0000E8670000}"/>
    <cellStyle name="Normal 2 7 2 2 2 4 2 4 2" xfId="33473" xr:uid="{00000000-0005-0000-0000-0000E9670000}"/>
    <cellStyle name="Normal 2 7 2 2 2 4 2 5" xfId="26032" xr:uid="{00000000-0005-0000-0000-0000EA670000}"/>
    <cellStyle name="Normal 2 7 2 2 2 4 3" xfId="5257" xr:uid="{00000000-0005-0000-0000-0000EB670000}"/>
    <cellStyle name="Normal 2 7 2 2 2 4 3 2" xfId="20141" xr:uid="{00000000-0005-0000-0000-0000EC670000}"/>
    <cellStyle name="Normal 2 7 2 2 2 4 3 2 2" xfId="42784" xr:uid="{00000000-0005-0000-0000-0000ED670000}"/>
    <cellStyle name="Normal 2 7 2 2 2 4 3 3" xfId="12701" xr:uid="{00000000-0005-0000-0000-0000EE670000}"/>
    <cellStyle name="Normal 2 7 2 2 2 4 3 3 2" xfId="35344" xr:uid="{00000000-0005-0000-0000-0000EF670000}"/>
    <cellStyle name="Normal 2 7 2 2 2 4 3 4" xfId="27903" xr:uid="{00000000-0005-0000-0000-0000F0670000}"/>
    <cellStyle name="Normal 2 7 2 2 2 4 4" xfId="16423" xr:uid="{00000000-0005-0000-0000-0000F1670000}"/>
    <cellStyle name="Normal 2 7 2 2 2 4 4 2" xfId="39066" xr:uid="{00000000-0005-0000-0000-0000F2670000}"/>
    <cellStyle name="Normal 2 7 2 2 2 4 5" xfId="8983" xr:uid="{00000000-0005-0000-0000-0000F3670000}"/>
    <cellStyle name="Normal 2 7 2 2 2 4 5 2" xfId="31626" xr:uid="{00000000-0005-0000-0000-0000F4670000}"/>
    <cellStyle name="Normal 2 7 2 2 2 4 6" xfId="24185" xr:uid="{00000000-0005-0000-0000-0000F5670000}"/>
    <cellStyle name="Normal 2 7 2 2 2 5" xfId="2458" xr:uid="{00000000-0005-0000-0000-0000F6670000}"/>
    <cellStyle name="Normal 2 7 2 2 2 5 2" xfId="6179" xr:uid="{00000000-0005-0000-0000-0000F7670000}"/>
    <cellStyle name="Normal 2 7 2 2 2 5 2 2" xfId="21063" xr:uid="{00000000-0005-0000-0000-0000F8670000}"/>
    <cellStyle name="Normal 2 7 2 2 2 5 2 2 2" xfId="43706" xr:uid="{00000000-0005-0000-0000-0000F9670000}"/>
    <cellStyle name="Normal 2 7 2 2 2 5 2 3" xfId="13623" xr:uid="{00000000-0005-0000-0000-0000FA670000}"/>
    <cellStyle name="Normal 2 7 2 2 2 5 2 3 2" xfId="36266" xr:uid="{00000000-0005-0000-0000-0000FB670000}"/>
    <cellStyle name="Normal 2 7 2 2 2 5 2 4" xfId="28825" xr:uid="{00000000-0005-0000-0000-0000FC670000}"/>
    <cellStyle name="Normal 2 7 2 2 2 5 3" xfId="17345" xr:uid="{00000000-0005-0000-0000-0000FD670000}"/>
    <cellStyle name="Normal 2 7 2 2 2 5 3 2" xfId="39988" xr:uid="{00000000-0005-0000-0000-0000FE670000}"/>
    <cellStyle name="Normal 2 7 2 2 2 5 4" xfId="9905" xr:uid="{00000000-0005-0000-0000-0000FF670000}"/>
    <cellStyle name="Normal 2 7 2 2 2 5 4 2" xfId="32548" xr:uid="{00000000-0005-0000-0000-000000680000}"/>
    <cellStyle name="Normal 2 7 2 2 2 5 5" xfId="25107" xr:uid="{00000000-0005-0000-0000-000001680000}"/>
    <cellStyle name="Normal 2 7 2 2 2 6" xfId="4332" xr:uid="{00000000-0005-0000-0000-000002680000}"/>
    <cellStyle name="Normal 2 7 2 2 2 6 2" xfId="19216" xr:uid="{00000000-0005-0000-0000-000003680000}"/>
    <cellStyle name="Normal 2 7 2 2 2 6 2 2" xfId="41859" xr:uid="{00000000-0005-0000-0000-000004680000}"/>
    <cellStyle name="Normal 2 7 2 2 2 6 3" xfId="11776" xr:uid="{00000000-0005-0000-0000-000005680000}"/>
    <cellStyle name="Normal 2 7 2 2 2 6 3 2" xfId="34419" xr:uid="{00000000-0005-0000-0000-000006680000}"/>
    <cellStyle name="Normal 2 7 2 2 2 6 4" xfId="26978" xr:uid="{00000000-0005-0000-0000-000007680000}"/>
    <cellStyle name="Normal 2 7 2 2 2 7" xfId="15498" xr:uid="{00000000-0005-0000-0000-000008680000}"/>
    <cellStyle name="Normal 2 7 2 2 2 7 2" xfId="38141" xr:uid="{00000000-0005-0000-0000-000009680000}"/>
    <cellStyle name="Normal 2 7 2 2 2 8" xfId="8058" xr:uid="{00000000-0005-0000-0000-00000A680000}"/>
    <cellStyle name="Normal 2 7 2 2 2 8 2" xfId="30701" xr:uid="{00000000-0005-0000-0000-00000B680000}"/>
    <cellStyle name="Normal 2 7 2 2 2 9" xfId="23261" xr:uid="{00000000-0005-0000-0000-00000C680000}"/>
    <cellStyle name="Normal 2 7 2 2 3" xfId="708" xr:uid="{00000000-0005-0000-0000-00000D680000}"/>
    <cellStyle name="Normal 2 7 2 2 3 2" xfId="1173" xr:uid="{00000000-0005-0000-0000-00000E680000}"/>
    <cellStyle name="Normal 2 7 2 2 3 2 2" xfId="2101" xr:uid="{00000000-0005-0000-0000-00000F680000}"/>
    <cellStyle name="Normal 2 7 2 2 3 2 2 2" xfId="3951" xr:uid="{00000000-0005-0000-0000-000010680000}"/>
    <cellStyle name="Normal 2 7 2 2 3 2 2 2 2" xfId="7672" xr:uid="{00000000-0005-0000-0000-000011680000}"/>
    <cellStyle name="Normal 2 7 2 2 3 2 2 2 2 2" xfId="22556" xr:uid="{00000000-0005-0000-0000-000012680000}"/>
    <cellStyle name="Normal 2 7 2 2 3 2 2 2 2 2 2" xfId="45199" xr:uid="{00000000-0005-0000-0000-000013680000}"/>
    <cellStyle name="Normal 2 7 2 2 3 2 2 2 2 3" xfId="15116" xr:uid="{00000000-0005-0000-0000-000014680000}"/>
    <cellStyle name="Normal 2 7 2 2 3 2 2 2 2 3 2" xfId="37759" xr:uid="{00000000-0005-0000-0000-000015680000}"/>
    <cellStyle name="Normal 2 7 2 2 3 2 2 2 2 4" xfId="30318" xr:uid="{00000000-0005-0000-0000-000016680000}"/>
    <cellStyle name="Normal 2 7 2 2 3 2 2 2 3" xfId="18838" xr:uid="{00000000-0005-0000-0000-000017680000}"/>
    <cellStyle name="Normal 2 7 2 2 3 2 2 2 3 2" xfId="41481" xr:uid="{00000000-0005-0000-0000-000018680000}"/>
    <cellStyle name="Normal 2 7 2 2 3 2 2 2 4" xfId="11398" xr:uid="{00000000-0005-0000-0000-000019680000}"/>
    <cellStyle name="Normal 2 7 2 2 3 2 2 2 4 2" xfId="34041" xr:uid="{00000000-0005-0000-0000-00001A680000}"/>
    <cellStyle name="Normal 2 7 2 2 3 2 2 2 5" xfId="26600" xr:uid="{00000000-0005-0000-0000-00001B680000}"/>
    <cellStyle name="Normal 2 7 2 2 3 2 2 3" xfId="5825" xr:uid="{00000000-0005-0000-0000-00001C680000}"/>
    <cellStyle name="Normal 2 7 2 2 3 2 2 3 2" xfId="20709" xr:uid="{00000000-0005-0000-0000-00001D680000}"/>
    <cellStyle name="Normal 2 7 2 2 3 2 2 3 2 2" xfId="43352" xr:uid="{00000000-0005-0000-0000-00001E680000}"/>
    <cellStyle name="Normal 2 7 2 2 3 2 2 3 3" xfId="13269" xr:uid="{00000000-0005-0000-0000-00001F680000}"/>
    <cellStyle name="Normal 2 7 2 2 3 2 2 3 3 2" xfId="35912" xr:uid="{00000000-0005-0000-0000-000020680000}"/>
    <cellStyle name="Normal 2 7 2 2 3 2 2 3 4" xfId="28471" xr:uid="{00000000-0005-0000-0000-000021680000}"/>
    <cellStyle name="Normal 2 7 2 2 3 2 2 4" xfId="16991" xr:uid="{00000000-0005-0000-0000-000022680000}"/>
    <cellStyle name="Normal 2 7 2 2 3 2 2 4 2" xfId="39634" xr:uid="{00000000-0005-0000-0000-000023680000}"/>
    <cellStyle name="Normal 2 7 2 2 3 2 2 5" xfId="9551" xr:uid="{00000000-0005-0000-0000-000024680000}"/>
    <cellStyle name="Normal 2 7 2 2 3 2 2 5 2" xfId="32194" xr:uid="{00000000-0005-0000-0000-000025680000}"/>
    <cellStyle name="Normal 2 7 2 2 3 2 2 6" xfId="24753" xr:uid="{00000000-0005-0000-0000-000026680000}"/>
    <cellStyle name="Normal 2 7 2 2 3 2 3" xfId="3026" xr:uid="{00000000-0005-0000-0000-000027680000}"/>
    <cellStyle name="Normal 2 7 2 2 3 2 3 2" xfId="6747" xr:uid="{00000000-0005-0000-0000-000028680000}"/>
    <cellStyle name="Normal 2 7 2 2 3 2 3 2 2" xfId="21631" xr:uid="{00000000-0005-0000-0000-000029680000}"/>
    <cellStyle name="Normal 2 7 2 2 3 2 3 2 2 2" xfId="44274" xr:uid="{00000000-0005-0000-0000-00002A680000}"/>
    <cellStyle name="Normal 2 7 2 2 3 2 3 2 3" xfId="14191" xr:uid="{00000000-0005-0000-0000-00002B680000}"/>
    <cellStyle name="Normal 2 7 2 2 3 2 3 2 3 2" xfId="36834" xr:uid="{00000000-0005-0000-0000-00002C680000}"/>
    <cellStyle name="Normal 2 7 2 2 3 2 3 2 4" xfId="29393" xr:uid="{00000000-0005-0000-0000-00002D680000}"/>
    <cellStyle name="Normal 2 7 2 2 3 2 3 3" xfId="17913" xr:uid="{00000000-0005-0000-0000-00002E680000}"/>
    <cellStyle name="Normal 2 7 2 2 3 2 3 3 2" xfId="40556" xr:uid="{00000000-0005-0000-0000-00002F680000}"/>
    <cellStyle name="Normal 2 7 2 2 3 2 3 4" xfId="10473" xr:uid="{00000000-0005-0000-0000-000030680000}"/>
    <cellStyle name="Normal 2 7 2 2 3 2 3 4 2" xfId="33116" xr:uid="{00000000-0005-0000-0000-000031680000}"/>
    <cellStyle name="Normal 2 7 2 2 3 2 3 5" xfId="25675" xr:uid="{00000000-0005-0000-0000-000032680000}"/>
    <cellStyle name="Normal 2 7 2 2 3 2 4" xfId="4900" xr:uid="{00000000-0005-0000-0000-000033680000}"/>
    <cellStyle name="Normal 2 7 2 2 3 2 4 2" xfId="19784" xr:uid="{00000000-0005-0000-0000-000034680000}"/>
    <cellStyle name="Normal 2 7 2 2 3 2 4 2 2" xfId="42427" xr:uid="{00000000-0005-0000-0000-000035680000}"/>
    <cellStyle name="Normal 2 7 2 2 3 2 4 3" xfId="12344" xr:uid="{00000000-0005-0000-0000-000036680000}"/>
    <cellStyle name="Normal 2 7 2 2 3 2 4 3 2" xfId="34987" xr:uid="{00000000-0005-0000-0000-000037680000}"/>
    <cellStyle name="Normal 2 7 2 2 3 2 4 4" xfId="27546" xr:uid="{00000000-0005-0000-0000-000038680000}"/>
    <cellStyle name="Normal 2 7 2 2 3 2 5" xfId="16066" xr:uid="{00000000-0005-0000-0000-000039680000}"/>
    <cellStyle name="Normal 2 7 2 2 3 2 5 2" xfId="38709" xr:uid="{00000000-0005-0000-0000-00003A680000}"/>
    <cellStyle name="Normal 2 7 2 2 3 2 6" xfId="8626" xr:uid="{00000000-0005-0000-0000-00003B680000}"/>
    <cellStyle name="Normal 2 7 2 2 3 2 6 2" xfId="31269" xr:uid="{00000000-0005-0000-0000-00003C680000}"/>
    <cellStyle name="Normal 2 7 2 2 3 2 7" xfId="23828" xr:uid="{00000000-0005-0000-0000-00003D680000}"/>
    <cellStyle name="Normal 2 7 2 2 3 3" xfId="1639" xr:uid="{00000000-0005-0000-0000-00003E680000}"/>
    <cellStyle name="Normal 2 7 2 2 3 3 2" xfId="3489" xr:uid="{00000000-0005-0000-0000-00003F680000}"/>
    <cellStyle name="Normal 2 7 2 2 3 3 2 2" xfId="7210" xr:uid="{00000000-0005-0000-0000-000040680000}"/>
    <cellStyle name="Normal 2 7 2 2 3 3 2 2 2" xfId="22094" xr:uid="{00000000-0005-0000-0000-000041680000}"/>
    <cellStyle name="Normal 2 7 2 2 3 3 2 2 2 2" xfId="44737" xr:uid="{00000000-0005-0000-0000-000042680000}"/>
    <cellStyle name="Normal 2 7 2 2 3 3 2 2 3" xfId="14654" xr:uid="{00000000-0005-0000-0000-000043680000}"/>
    <cellStyle name="Normal 2 7 2 2 3 3 2 2 3 2" xfId="37297" xr:uid="{00000000-0005-0000-0000-000044680000}"/>
    <cellStyle name="Normal 2 7 2 2 3 3 2 2 4" xfId="29856" xr:uid="{00000000-0005-0000-0000-000045680000}"/>
    <cellStyle name="Normal 2 7 2 2 3 3 2 3" xfId="18376" xr:uid="{00000000-0005-0000-0000-000046680000}"/>
    <cellStyle name="Normal 2 7 2 2 3 3 2 3 2" xfId="41019" xr:uid="{00000000-0005-0000-0000-000047680000}"/>
    <cellStyle name="Normal 2 7 2 2 3 3 2 4" xfId="10936" xr:uid="{00000000-0005-0000-0000-000048680000}"/>
    <cellStyle name="Normal 2 7 2 2 3 3 2 4 2" xfId="33579" xr:uid="{00000000-0005-0000-0000-000049680000}"/>
    <cellStyle name="Normal 2 7 2 2 3 3 2 5" xfId="26138" xr:uid="{00000000-0005-0000-0000-00004A680000}"/>
    <cellStyle name="Normal 2 7 2 2 3 3 3" xfId="5363" xr:uid="{00000000-0005-0000-0000-00004B680000}"/>
    <cellStyle name="Normal 2 7 2 2 3 3 3 2" xfId="20247" xr:uid="{00000000-0005-0000-0000-00004C680000}"/>
    <cellStyle name="Normal 2 7 2 2 3 3 3 2 2" xfId="42890" xr:uid="{00000000-0005-0000-0000-00004D680000}"/>
    <cellStyle name="Normal 2 7 2 2 3 3 3 3" xfId="12807" xr:uid="{00000000-0005-0000-0000-00004E680000}"/>
    <cellStyle name="Normal 2 7 2 2 3 3 3 3 2" xfId="35450" xr:uid="{00000000-0005-0000-0000-00004F680000}"/>
    <cellStyle name="Normal 2 7 2 2 3 3 3 4" xfId="28009" xr:uid="{00000000-0005-0000-0000-000050680000}"/>
    <cellStyle name="Normal 2 7 2 2 3 3 4" xfId="16529" xr:uid="{00000000-0005-0000-0000-000051680000}"/>
    <cellStyle name="Normal 2 7 2 2 3 3 4 2" xfId="39172" xr:uid="{00000000-0005-0000-0000-000052680000}"/>
    <cellStyle name="Normal 2 7 2 2 3 3 5" xfId="9089" xr:uid="{00000000-0005-0000-0000-000053680000}"/>
    <cellStyle name="Normal 2 7 2 2 3 3 5 2" xfId="31732" xr:uid="{00000000-0005-0000-0000-000054680000}"/>
    <cellStyle name="Normal 2 7 2 2 3 3 6" xfId="24291" xr:uid="{00000000-0005-0000-0000-000055680000}"/>
    <cellStyle name="Normal 2 7 2 2 3 4" xfId="2564" xr:uid="{00000000-0005-0000-0000-000056680000}"/>
    <cellStyle name="Normal 2 7 2 2 3 4 2" xfId="6285" xr:uid="{00000000-0005-0000-0000-000057680000}"/>
    <cellStyle name="Normal 2 7 2 2 3 4 2 2" xfId="21169" xr:uid="{00000000-0005-0000-0000-000058680000}"/>
    <cellStyle name="Normal 2 7 2 2 3 4 2 2 2" xfId="43812" xr:uid="{00000000-0005-0000-0000-000059680000}"/>
    <cellStyle name="Normal 2 7 2 2 3 4 2 3" xfId="13729" xr:uid="{00000000-0005-0000-0000-00005A680000}"/>
    <cellStyle name="Normal 2 7 2 2 3 4 2 3 2" xfId="36372" xr:uid="{00000000-0005-0000-0000-00005B680000}"/>
    <cellStyle name="Normal 2 7 2 2 3 4 2 4" xfId="28931" xr:uid="{00000000-0005-0000-0000-00005C680000}"/>
    <cellStyle name="Normal 2 7 2 2 3 4 3" xfId="17451" xr:uid="{00000000-0005-0000-0000-00005D680000}"/>
    <cellStyle name="Normal 2 7 2 2 3 4 3 2" xfId="40094" xr:uid="{00000000-0005-0000-0000-00005E680000}"/>
    <cellStyle name="Normal 2 7 2 2 3 4 4" xfId="10011" xr:uid="{00000000-0005-0000-0000-00005F680000}"/>
    <cellStyle name="Normal 2 7 2 2 3 4 4 2" xfId="32654" xr:uid="{00000000-0005-0000-0000-000060680000}"/>
    <cellStyle name="Normal 2 7 2 2 3 4 5" xfId="25213" xr:uid="{00000000-0005-0000-0000-000061680000}"/>
    <cellStyle name="Normal 2 7 2 2 3 5" xfId="4438" xr:uid="{00000000-0005-0000-0000-000062680000}"/>
    <cellStyle name="Normal 2 7 2 2 3 5 2" xfId="19322" xr:uid="{00000000-0005-0000-0000-000063680000}"/>
    <cellStyle name="Normal 2 7 2 2 3 5 2 2" xfId="41965" xr:uid="{00000000-0005-0000-0000-000064680000}"/>
    <cellStyle name="Normal 2 7 2 2 3 5 3" xfId="11882" xr:uid="{00000000-0005-0000-0000-000065680000}"/>
    <cellStyle name="Normal 2 7 2 2 3 5 3 2" xfId="34525" xr:uid="{00000000-0005-0000-0000-000066680000}"/>
    <cellStyle name="Normal 2 7 2 2 3 5 4" xfId="27084" xr:uid="{00000000-0005-0000-0000-000067680000}"/>
    <cellStyle name="Normal 2 7 2 2 3 6" xfId="15604" xr:uid="{00000000-0005-0000-0000-000068680000}"/>
    <cellStyle name="Normal 2 7 2 2 3 6 2" xfId="38247" xr:uid="{00000000-0005-0000-0000-000069680000}"/>
    <cellStyle name="Normal 2 7 2 2 3 7" xfId="8164" xr:uid="{00000000-0005-0000-0000-00006A680000}"/>
    <cellStyle name="Normal 2 7 2 2 3 7 2" xfId="30807" xr:uid="{00000000-0005-0000-0000-00006B680000}"/>
    <cellStyle name="Normal 2 7 2 2 3 8" xfId="23366" xr:uid="{00000000-0005-0000-0000-00006C680000}"/>
    <cellStyle name="Normal 2 7 2 2 4" xfId="962" xr:uid="{00000000-0005-0000-0000-00006D680000}"/>
    <cellStyle name="Normal 2 7 2 2 4 2" xfId="1890" xr:uid="{00000000-0005-0000-0000-00006E680000}"/>
    <cellStyle name="Normal 2 7 2 2 4 2 2" xfId="3740" xr:uid="{00000000-0005-0000-0000-00006F680000}"/>
    <cellStyle name="Normal 2 7 2 2 4 2 2 2" xfId="7461" xr:uid="{00000000-0005-0000-0000-000070680000}"/>
    <cellStyle name="Normal 2 7 2 2 4 2 2 2 2" xfId="22345" xr:uid="{00000000-0005-0000-0000-000071680000}"/>
    <cellStyle name="Normal 2 7 2 2 4 2 2 2 2 2" xfId="44988" xr:uid="{00000000-0005-0000-0000-000072680000}"/>
    <cellStyle name="Normal 2 7 2 2 4 2 2 2 3" xfId="14905" xr:uid="{00000000-0005-0000-0000-000073680000}"/>
    <cellStyle name="Normal 2 7 2 2 4 2 2 2 3 2" xfId="37548" xr:uid="{00000000-0005-0000-0000-000074680000}"/>
    <cellStyle name="Normal 2 7 2 2 4 2 2 2 4" xfId="30107" xr:uid="{00000000-0005-0000-0000-000075680000}"/>
    <cellStyle name="Normal 2 7 2 2 4 2 2 3" xfId="18627" xr:uid="{00000000-0005-0000-0000-000076680000}"/>
    <cellStyle name="Normal 2 7 2 2 4 2 2 3 2" xfId="41270" xr:uid="{00000000-0005-0000-0000-000077680000}"/>
    <cellStyle name="Normal 2 7 2 2 4 2 2 4" xfId="11187" xr:uid="{00000000-0005-0000-0000-000078680000}"/>
    <cellStyle name="Normal 2 7 2 2 4 2 2 4 2" xfId="33830" xr:uid="{00000000-0005-0000-0000-000079680000}"/>
    <cellStyle name="Normal 2 7 2 2 4 2 2 5" xfId="26389" xr:uid="{00000000-0005-0000-0000-00007A680000}"/>
    <cellStyle name="Normal 2 7 2 2 4 2 3" xfId="5614" xr:uid="{00000000-0005-0000-0000-00007B680000}"/>
    <cellStyle name="Normal 2 7 2 2 4 2 3 2" xfId="20498" xr:uid="{00000000-0005-0000-0000-00007C680000}"/>
    <cellStyle name="Normal 2 7 2 2 4 2 3 2 2" xfId="43141" xr:uid="{00000000-0005-0000-0000-00007D680000}"/>
    <cellStyle name="Normal 2 7 2 2 4 2 3 3" xfId="13058" xr:uid="{00000000-0005-0000-0000-00007E680000}"/>
    <cellStyle name="Normal 2 7 2 2 4 2 3 3 2" xfId="35701" xr:uid="{00000000-0005-0000-0000-00007F680000}"/>
    <cellStyle name="Normal 2 7 2 2 4 2 3 4" xfId="28260" xr:uid="{00000000-0005-0000-0000-000080680000}"/>
    <cellStyle name="Normal 2 7 2 2 4 2 4" xfId="16780" xr:uid="{00000000-0005-0000-0000-000081680000}"/>
    <cellStyle name="Normal 2 7 2 2 4 2 4 2" xfId="39423" xr:uid="{00000000-0005-0000-0000-000082680000}"/>
    <cellStyle name="Normal 2 7 2 2 4 2 5" xfId="9340" xr:uid="{00000000-0005-0000-0000-000083680000}"/>
    <cellStyle name="Normal 2 7 2 2 4 2 5 2" xfId="31983" xr:uid="{00000000-0005-0000-0000-000084680000}"/>
    <cellStyle name="Normal 2 7 2 2 4 2 6" xfId="24542" xr:uid="{00000000-0005-0000-0000-000085680000}"/>
    <cellStyle name="Normal 2 7 2 2 4 3" xfId="2815" xr:uid="{00000000-0005-0000-0000-000086680000}"/>
    <cellStyle name="Normal 2 7 2 2 4 3 2" xfId="6536" xr:uid="{00000000-0005-0000-0000-000087680000}"/>
    <cellStyle name="Normal 2 7 2 2 4 3 2 2" xfId="21420" xr:uid="{00000000-0005-0000-0000-000088680000}"/>
    <cellStyle name="Normal 2 7 2 2 4 3 2 2 2" xfId="44063" xr:uid="{00000000-0005-0000-0000-000089680000}"/>
    <cellStyle name="Normal 2 7 2 2 4 3 2 3" xfId="13980" xr:uid="{00000000-0005-0000-0000-00008A680000}"/>
    <cellStyle name="Normal 2 7 2 2 4 3 2 3 2" xfId="36623" xr:uid="{00000000-0005-0000-0000-00008B680000}"/>
    <cellStyle name="Normal 2 7 2 2 4 3 2 4" xfId="29182" xr:uid="{00000000-0005-0000-0000-00008C680000}"/>
    <cellStyle name="Normal 2 7 2 2 4 3 3" xfId="17702" xr:uid="{00000000-0005-0000-0000-00008D680000}"/>
    <cellStyle name="Normal 2 7 2 2 4 3 3 2" xfId="40345" xr:uid="{00000000-0005-0000-0000-00008E680000}"/>
    <cellStyle name="Normal 2 7 2 2 4 3 4" xfId="10262" xr:uid="{00000000-0005-0000-0000-00008F680000}"/>
    <cellStyle name="Normal 2 7 2 2 4 3 4 2" xfId="32905" xr:uid="{00000000-0005-0000-0000-000090680000}"/>
    <cellStyle name="Normal 2 7 2 2 4 3 5" xfId="25464" xr:uid="{00000000-0005-0000-0000-000091680000}"/>
    <cellStyle name="Normal 2 7 2 2 4 4" xfId="4689" xr:uid="{00000000-0005-0000-0000-000092680000}"/>
    <cellStyle name="Normal 2 7 2 2 4 4 2" xfId="19573" xr:uid="{00000000-0005-0000-0000-000093680000}"/>
    <cellStyle name="Normal 2 7 2 2 4 4 2 2" xfId="42216" xr:uid="{00000000-0005-0000-0000-000094680000}"/>
    <cellStyle name="Normal 2 7 2 2 4 4 3" xfId="12133" xr:uid="{00000000-0005-0000-0000-000095680000}"/>
    <cellStyle name="Normal 2 7 2 2 4 4 3 2" xfId="34776" xr:uid="{00000000-0005-0000-0000-000096680000}"/>
    <cellStyle name="Normal 2 7 2 2 4 4 4" xfId="27335" xr:uid="{00000000-0005-0000-0000-000097680000}"/>
    <cellStyle name="Normal 2 7 2 2 4 5" xfId="15855" xr:uid="{00000000-0005-0000-0000-000098680000}"/>
    <cellStyle name="Normal 2 7 2 2 4 5 2" xfId="38498" xr:uid="{00000000-0005-0000-0000-000099680000}"/>
    <cellStyle name="Normal 2 7 2 2 4 6" xfId="8415" xr:uid="{00000000-0005-0000-0000-00009A680000}"/>
    <cellStyle name="Normal 2 7 2 2 4 6 2" xfId="31058" xr:uid="{00000000-0005-0000-0000-00009B680000}"/>
    <cellStyle name="Normal 2 7 2 2 4 7" xfId="23617" xr:uid="{00000000-0005-0000-0000-00009C680000}"/>
    <cellStyle name="Normal 2 7 2 2 5" xfId="1428" xr:uid="{00000000-0005-0000-0000-00009D680000}"/>
    <cellStyle name="Normal 2 7 2 2 5 2" xfId="3278" xr:uid="{00000000-0005-0000-0000-00009E680000}"/>
    <cellStyle name="Normal 2 7 2 2 5 2 2" xfId="6999" xr:uid="{00000000-0005-0000-0000-00009F680000}"/>
    <cellStyle name="Normal 2 7 2 2 5 2 2 2" xfId="21883" xr:uid="{00000000-0005-0000-0000-0000A0680000}"/>
    <cellStyle name="Normal 2 7 2 2 5 2 2 2 2" xfId="44526" xr:uid="{00000000-0005-0000-0000-0000A1680000}"/>
    <cellStyle name="Normal 2 7 2 2 5 2 2 3" xfId="14443" xr:uid="{00000000-0005-0000-0000-0000A2680000}"/>
    <cellStyle name="Normal 2 7 2 2 5 2 2 3 2" xfId="37086" xr:uid="{00000000-0005-0000-0000-0000A3680000}"/>
    <cellStyle name="Normal 2 7 2 2 5 2 2 4" xfId="29645" xr:uid="{00000000-0005-0000-0000-0000A4680000}"/>
    <cellStyle name="Normal 2 7 2 2 5 2 3" xfId="18165" xr:uid="{00000000-0005-0000-0000-0000A5680000}"/>
    <cellStyle name="Normal 2 7 2 2 5 2 3 2" xfId="40808" xr:uid="{00000000-0005-0000-0000-0000A6680000}"/>
    <cellStyle name="Normal 2 7 2 2 5 2 4" xfId="10725" xr:uid="{00000000-0005-0000-0000-0000A7680000}"/>
    <cellStyle name="Normal 2 7 2 2 5 2 4 2" xfId="33368" xr:uid="{00000000-0005-0000-0000-0000A8680000}"/>
    <cellStyle name="Normal 2 7 2 2 5 2 5" xfId="25927" xr:uid="{00000000-0005-0000-0000-0000A9680000}"/>
    <cellStyle name="Normal 2 7 2 2 5 3" xfId="5152" xr:uid="{00000000-0005-0000-0000-0000AA680000}"/>
    <cellStyle name="Normal 2 7 2 2 5 3 2" xfId="20036" xr:uid="{00000000-0005-0000-0000-0000AB680000}"/>
    <cellStyle name="Normal 2 7 2 2 5 3 2 2" xfId="42679" xr:uid="{00000000-0005-0000-0000-0000AC680000}"/>
    <cellStyle name="Normal 2 7 2 2 5 3 3" xfId="12596" xr:uid="{00000000-0005-0000-0000-0000AD680000}"/>
    <cellStyle name="Normal 2 7 2 2 5 3 3 2" xfId="35239" xr:uid="{00000000-0005-0000-0000-0000AE680000}"/>
    <cellStyle name="Normal 2 7 2 2 5 3 4" xfId="27798" xr:uid="{00000000-0005-0000-0000-0000AF680000}"/>
    <cellStyle name="Normal 2 7 2 2 5 4" xfId="16318" xr:uid="{00000000-0005-0000-0000-0000B0680000}"/>
    <cellStyle name="Normal 2 7 2 2 5 4 2" xfId="38961" xr:uid="{00000000-0005-0000-0000-0000B1680000}"/>
    <cellStyle name="Normal 2 7 2 2 5 5" xfId="8878" xr:uid="{00000000-0005-0000-0000-0000B2680000}"/>
    <cellStyle name="Normal 2 7 2 2 5 5 2" xfId="31521" xr:uid="{00000000-0005-0000-0000-0000B3680000}"/>
    <cellStyle name="Normal 2 7 2 2 5 6" xfId="24080" xr:uid="{00000000-0005-0000-0000-0000B4680000}"/>
    <cellStyle name="Normal 2 7 2 2 6" xfId="2353" xr:uid="{00000000-0005-0000-0000-0000B5680000}"/>
    <cellStyle name="Normal 2 7 2 2 6 2" xfId="6074" xr:uid="{00000000-0005-0000-0000-0000B6680000}"/>
    <cellStyle name="Normal 2 7 2 2 6 2 2" xfId="20958" xr:uid="{00000000-0005-0000-0000-0000B7680000}"/>
    <cellStyle name="Normal 2 7 2 2 6 2 2 2" xfId="43601" xr:uid="{00000000-0005-0000-0000-0000B8680000}"/>
    <cellStyle name="Normal 2 7 2 2 6 2 3" xfId="13518" xr:uid="{00000000-0005-0000-0000-0000B9680000}"/>
    <cellStyle name="Normal 2 7 2 2 6 2 3 2" xfId="36161" xr:uid="{00000000-0005-0000-0000-0000BA680000}"/>
    <cellStyle name="Normal 2 7 2 2 6 2 4" xfId="28720" xr:uid="{00000000-0005-0000-0000-0000BB680000}"/>
    <cellStyle name="Normal 2 7 2 2 6 3" xfId="17240" xr:uid="{00000000-0005-0000-0000-0000BC680000}"/>
    <cellStyle name="Normal 2 7 2 2 6 3 2" xfId="39883" xr:uid="{00000000-0005-0000-0000-0000BD680000}"/>
    <cellStyle name="Normal 2 7 2 2 6 4" xfId="9800" xr:uid="{00000000-0005-0000-0000-0000BE680000}"/>
    <cellStyle name="Normal 2 7 2 2 6 4 2" xfId="32443" xr:uid="{00000000-0005-0000-0000-0000BF680000}"/>
    <cellStyle name="Normal 2 7 2 2 6 5" xfId="25002" xr:uid="{00000000-0005-0000-0000-0000C0680000}"/>
    <cellStyle name="Normal 2 7 2 2 7" xfId="4227" xr:uid="{00000000-0005-0000-0000-0000C1680000}"/>
    <cellStyle name="Normal 2 7 2 2 7 2" xfId="19111" xr:uid="{00000000-0005-0000-0000-0000C2680000}"/>
    <cellStyle name="Normal 2 7 2 2 7 2 2" xfId="41754" xr:uid="{00000000-0005-0000-0000-0000C3680000}"/>
    <cellStyle name="Normal 2 7 2 2 7 3" xfId="11671" xr:uid="{00000000-0005-0000-0000-0000C4680000}"/>
    <cellStyle name="Normal 2 7 2 2 7 3 2" xfId="34314" xr:uid="{00000000-0005-0000-0000-0000C5680000}"/>
    <cellStyle name="Normal 2 7 2 2 7 4" xfId="26873" xr:uid="{00000000-0005-0000-0000-0000C6680000}"/>
    <cellStyle name="Normal 2 7 2 2 8" xfId="15393" xr:uid="{00000000-0005-0000-0000-0000C7680000}"/>
    <cellStyle name="Normal 2 7 2 2 8 2" xfId="38036" xr:uid="{00000000-0005-0000-0000-0000C8680000}"/>
    <cellStyle name="Normal 2 7 2 2 9" xfId="7953" xr:uid="{00000000-0005-0000-0000-0000C9680000}"/>
    <cellStyle name="Normal 2 7 2 2 9 2" xfId="30596" xr:uid="{00000000-0005-0000-0000-0000CA680000}"/>
    <cellStyle name="Normal 2 7 2 3" xfId="549" xr:uid="{00000000-0005-0000-0000-0000CB680000}"/>
    <cellStyle name="Normal 2 7 2 3 2" xfId="761" xr:uid="{00000000-0005-0000-0000-0000CC680000}"/>
    <cellStyle name="Normal 2 7 2 3 2 2" xfId="1226" xr:uid="{00000000-0005-0000-0000-0000CD680000}"/>
    <cellStyle name="Normal 2 7 2 3 2 2 2" xfId="2154" xr:uid="{00000000-0005-0000-0000-0000CE680000}"/>
    <cellStyle name="Normal 2 7 2 3 2 2 2 2" xfId="4004" xr:uid="{00000000-0005-0000-0000-0000CF680000}"/>
    <cellStyle name="Normal 2 7 2 3 2 2 2 2 2" xfId="7725" xr:uid="{00000000-0005-0000-0000-0000D0680000}"/>
    <cellStyle name="Normal 2 7 2 3 2 2 2 2 2 2" xfId="22609" xr:uid="{00000000-0005-0000-0000-0000D1680000}"/>
    <cellStyle name="Normal 2 7 2 3 2 2 2 2 2 2 2" xfId="45252" xr:uid="{00000000-0005-0000-0000-0000D2680000}"/>
    <cellStyle name="Normal 2 7 2 3 2 2 2 2 2 3" xfId="15169" xr:uid="{00000000-0005-0000-0000-0000D3680000}"/>
    <cellStyle name="Normal 2 7 2 3 2 2 2 2 2 3 2" xfId="37812" xr:uid="{00000000-0005-0000-0000-0000D4680000}"/>
    <cellStyle name="Normal 2 7 2 3 2 2 2 2 2 4" xfId="30371" xr:uid="{00000000-0005-0000-0000-0000D5680000}"/>
    <cellStyle name="Normal 2 7 2 3 2 2 2 2 3" xfId="18891" xr:uid="{00000000-0005-0000-0000-0000D6680000}"/>
    <cellStyle name="Normal 2 7 2 3 2 2 2 2 3 2" xfId="41534" xr:uid="{00000000-0005-0000-0000-0000D7680000}"/>
    <cellStyle name="Normal 2 7 2 3 2 2 2 2 4" xfId="11451" xr:uid="{00000000-0005-0000-0000-0000D8680000}"/>
    <cellStyle name="Normal 2 7 2 3 2 2 2 2 4 2" xfId="34094" xr:uid="{00000000-0005-0000-0000-0000D9680000}"/>
    <cellStyle name="Normal 2 7 2 3 2 2 2 2 5" xfId="26653" xr:uid="{00000000-0005-0000-0000-0000DA680000}"/>
    <cellStyle name="Normal 2 7 2 3 2 2 2 3" xfId="5878" xr:uid="{00000000-0005-0000-0000-0000DB680000}"/>
    <cellStyle name="Normal 2 7 2 3 2 2 2 3 2" xfId="20762" xr:uid="{00000000-0005-0000-0000-0000DC680000}"/>
    <cellStyle name="Normal 2 7 2 3 2 2 2 3 2 2" xfId="43405" xr:uid="{00000000-0005-0000-0000-0000DD680000}"/>
    <cellStyle name="Normal 2 7 2 3 2 2 2 3 3" xfId="13322" xr:uid="{00000000-0005-0000-0000-0000DE680000}"/>
    <cellStyle name="Normal 2 7 2 3 2 2 2 3 3 2" xfId="35965" xr:uid="{00000000-0005-0000-0000-0000DF680000}"/>
    <cellStyle name="Normal 2 7 2 3 2 2 2 3 4" xfId="28524" xr:uid="{00000000-0005-0000-0000-0000E0680000}"/>
    <cellStyle name="Normal 2 7 2 3 2 2 2 4" xfId="17044" xr:uid="{00000000-0005-0000-0000-0000E1680000}"/>
    <cellStyle name="Normal 2 7 2 3 2 2 2 4 2" xfId="39687" xr:uid="{00000000-0005-0000-0000-0000E2680000}"/>
    <cellStyle name="Normal 2 7 2 3 2 2 2 5" xfId="9604" xr:uid="{00000000-0005-0000-0000-0000E3680000}"/>
    <cellStyle name="Normal 2 7 2 3 2 2 2 5 2" xfId="32247" xr:uid="{00000000-0005-0000-0000-0000E4680000}"/>
    <cellStyle name="Normal 2 7 2 3 2 2 2 6" xfId="24806" xr:uid="{00000000-0005-0000-0000-0000E5680000}"/>
    <cellStyle name="Normal 2 7 2 3 2 2 3" xfId="3079" xr:uid="{00000000-0005-0000-0000-0000E6680000}"/>
    <cellStyle name="Normal 2 7 2 3 2 2 3 2" xfId="6800" xr:uid="{00000000-0005-0000-0000-0000E7680000}"/>
    <cellStyle name="Normal 2 7 2 3 2 2 3 2 2" xfId="21684" xr:uid="{00000000-0005-0000-0000-0000E8680000}"/>
    <cellStyle name="Normal 2 7 2 3 2 2 3 2 2 2" xfId="44327" xr:uid="{00000000-0005-0000-0000-0000E9680000}"/>
    <cellStyle name="Normal 2 7 2 3 2 2 3 2 3" xfId="14244" xr:uid="{00000000-0005-0000-0000-0000EA680000}"/>
    <cellStyle name="Normal 2 7 2 3 2 2 3 2 3 2" xfId="36887" xr:uid="{00000000-0005-0000-0000-0000EB680000}"/>
    <cellStyle name="Normal 2 7 2 3 2 2 3 2 4" xfId="29446" xr:uid="{00000000-0005-0000-0000-0000EC680000}"/>
    <cellStyle name="Normal 2 7 2 3 2 2 3 3" xfId="17966" xr:uid="{00000000-0005-0000-0000-0000ED680000}"/>
    <cellStyle name="Normal 2 7 2 3 2 2 3 3 2" xfId="40609" xr:uid="{00000000-0005-0000-0000-0000EE680000}"/>
    <cellStyle name="Normal 2 7 2 3 2 2 3 4" xfId="10526" xr:uid="{00000000-0005-0000-0000-0000EF680000}"/>
    <cellStyle name="Normal 2 7 2 3 2 2 3 4 2" xfId="33169" xr:uid="{00000000-0005-0000-0000-0000F0680000}"/>
    <cellStyle name="Normal 2 7 2 3 2 2 3 5" xfId="25728" xr:uid="{00000000-0005-0000-0000-0000F1680000}"/>
    <cellStyle name="Normal 2 7 2 3 2 2 4" xfId="4953" xr:uid="{00000000-0005-0000-0000-0000F2680000}"/>
    <cellStyle name="Normal 2 7 2 3 2 2 4 2" xfId="19837" xr:uid="{00000000-0005-0000-0000-0000F3680000}"/>
    <cellStyle name="Normal 2 7 2 3 2 2 4 2 2" xfId="42480" xr:uid="{00000000-0005-0000-0000-0000F4680000}"/>
    <cellStyle name="Normal 2 7 2 3 2 2 4 3" xfId="12397" xr:uid="{00000000-0005-0000-0000-0000F5680000}"/>
    <cellStyle name="Normal 2 7 2 3 2 2 4 3 2" xfId="35040" xr:uid="{00000000-0005-0000-0000-0000F6680000}"/>
    <cellStyle name="Normal 2 7 2 3 2 2 4 4" xfId="27599" xr:uid="{00000000-0005-0000-0000-0000F7680000}"/>
    <cellStyle name="Normal 2 7 2 3 2 2 5" xfId="16119" xr:uid="{00000000-0005-0000-0000-0000F8680000}"/>
    <cellStyle name="Normal 2 7 2 3 2 2 5 2" xfId="38762" xr:uid="{00000000-0005-0000-0000-0000F9680000}"/>
    <cellStyle name="Normal 2 7 2 3 2 2 6" xfId="8679" xr:uid="{00000000-0005-0000-0000-0000FA680000}"/>
    <cellStyle name="Normal 2 7 2 3 2 2 6 2" xfId="31322" xr:uid="{00000000-0005-0000-0000-0000FB680000}"/>
    <cellStyle name="Normal 2 7 2 3 2 2 7" xfId="23881" xr:uid="{00000000-0005-0000-0000-0000FC680000}"/>
    <cellStyle name="Normal 2 7 2 3 2 3" xfId="1692" xr:uid="{00000000-0005-0000-0000-0000FD680000}"/>
    <cellStyle name="Normal 2 7 2 3 2 3 2" xfId="3542" xr:uid="{00000000-0005-0000-0000-0000FE680000}"/>
    <cellStyle name="Normal 2 7 2 3 2 3 2 2" xfId="7263" xr:uid="{00000000-0005-0000-0000-0000FF680000}"/>
    <cellStyle name="Normal 2 7 2 3 2 3 2 2 2" xfId="22147" xr:uid="{00000000-0005-0000-0000-000000690000}"/>
    <cellStyle name="Normal 2 7 2 3 2 3 2 2 2 2" xfId="44790" xr:uid="{00000000-0005-0000-0000-000001690000}"/>
    <cellStyle name="Normal 2 7 2 3 2 3 2 2 3" xfId="14707" xr:uid="{00000000-0005-0000-0000-000002690000}"/>
    <cellStyle name="Normal 2 7 2 3 2 3 2 2 3 2" xfId="37350" xr:uid="{00000000-0005-0000-0000-000003690000}"/>
    <cellStyle name="Normal 2 7 2 3 2 3 2 2 4" xfId="29909" xr:uid="{00000000-0005-0000-0000-000004690000}"/>
    <cellStyle name="Normal 2 7 2 3 2 3 2 3" xfId="18429" xr:uid="{00000000-0005-0000-0000-000005690000}"/>
    <cellStyle name="Normal 2 7 2 3 2 3 2 3 2" xfId="41072" xr:uid="{00000000-0005-0000-0000-000006690000}"/>
    <cellStyle name="Normal 2 7 2 3 2 3 2 4" xfId="10989" xr:uid="{00000000-0005-0000-0000-000007690000}"/>
    <cellStyle name="Normal 2 7 2 3 2 3 2 4 2" xfId="33632" xr:uid="{00000000-0005-0000-0000-000008690000}"/>
    <cellStyle name="Normal 2 7 2 3 2 3 2 5" xfId="26191" xr:uid="{00000000-0005-0000-0000-000009690000}"/>
    <cellStyle name="Normal 2 7 2 3 2 3 3" xfId="5416" xr:uid="{00000000-0005-0000-0000-00000A690000}"/>
    <cellStyle name="Normal 2 7 2 3 2 3 3 2" xfId="20300" xr:uid="{00000000-0005-0000-0000-00000B690000}"/>
    <cellStyle name="Normal 2 7 2 3 2 3 3 2 2" xfId="42943" xr:uid="{00000000-0005-0000-0000-00000C690000}"/>
    <cellStyle name="Normal 2 7 2 3 2 3 3 3" xfId="12860" xr:uid="{00000000-0005-0000-0000-00000D690000}"/>
    <cellStyle name="Normal 2 7 2 3 2 3 3 3 2" xfId="35503" xr:uid="{00000000-0005-0000-0000-00000E690000}"/>
    <cellStyle name="Normal 2 7 2 3 2 3 3 4" xfId="28062" xr:uid="{00000000-0005-0000-0000-00000F690000}"/>
    <cellStyle name="Normal 2 7 2 3 2 3 4" xfId="16582" xr:uid="{00000000-0005-0000-0000-000010690000}"/>
    <cellStyle name="Normal 2 7 2 3 2 3 4 2" xfId="39225" xr:uid="{00000000-0005-0000-0000-000011690000}"/>
    <cellStyle name="Normal 2 7 2 3 2 3 5" xfId="9142" xr:uid="{00000000-0005-0000-0000-000012690000}"/>
    <cellStyle name="Normal 2 7 2 3 2 3 5 2" xfId="31785" xr:uid="{00000000-0005-0000-0000-000013690000}"/>
    <cellStyle name="Normal 2 7 2 3 2 3 6" xfId="24344" xr:uid="{00000000-0005-0000-0000-000014690000}"/>
    <cellStyle name="Normal 2 7 2 3 2 4" xfId="2617" xr:uid="{00000000-0005-0000-0000-000015690000}"/>
    <cellStyle name="Normal 2 7 2 3 2 4 2" xfId="6338" xr:uid="{00000000-0005-0000-0000-000016690000}"/>
    <cellStyle name="Normal 2 7 2 3 2 4 2 2" xfId="21222" xr:uid="{00000000-0005-0000-0000-000017690000}"/>
    <cellStyle name="Normal 2 7 2 3 2 4 2 2 2" xfId="43865" xr:uid="{00000000-0005-0000-0000-000018690000}"/>
    <cellStyle name="Normal 2 7 2 3 2 4 2 3" xfId="13782" xr:uid="{00000000-0005-0000-0000-000019690000}"/>
    <cellStyle name="Normal 2 7 2 3 2 4 2 3 2" xfId="36425" xr:uid="{00000000-0005-0000-0000-00001A690000}"/>
    <cellStyle name="Normal 2 7 2 3 2 4 2 4" xfId="28984" xr:uid="{00000000-0005-0000-0000-00001B690000}"/>
    <cellStyle name="Normal 2 7 2 3 2 4 3" xfId="17504" xr:uid="{00000000-0005-0000-0000-00001C690000}"/>
    <cellStyle name="Normal 2 7 2 3 2 4 3 2" xfId="40147" xr:uid="{00000000-0005-0000-0000-00001D690000}"/>
    <cellStyle name="Normal 2 7 2 3 2 4 4" xfId="10064" xr:uid="{00000000-0005-0000-0000-00001E690000}"/>
    <cellStyle name="Normal 2 7 2 3 2 4 4 2" xfId="32707" xr:uid="{00000000-0005-0000-0000-00001F690000}"/>
    <cellStyle name="Normal 2 7 2 3 2 4 5" xfId="25266" xr:uid="{00000000-0005-0000-0000-000020690000}"/>
    <cellStyle name="Normal 2 7 2 3 2 5" xfId="4491" xr:uid="{00000000-0005-0000-0000-000021690000}"/>
    <cellStyle name="Normal 2 7 2 3 2 5 2" xfId="19375" xr:uid="{00000000-0005-0000-0000-000022690000}"/>
    <cellStyle name="Normal 2 7 2 3 2 5 2 2" xfId="42018" xr:uid="{00000000-0005-0000-0000-000023690000}"/>
    <cellStyle name="Normal 2 7 2 3 2 5 3" xfId="11935" xr:uid="{00000000-0005-0000-0000-000024690000}"/>
    <cellStyle name="Normal 2 7 2 3 2 5 3 2" xfId="34578" xr:uid="{00000000-0005-0000-0000-000025690000}"/>
    <cellStyle name="Normal 2 7 2 3 2 5 4" xfId="27137" xr:uid="{00000000-0005-0000-0000-000026690000}"/>
    <cellStyle name="Normal 2 7 2 3 2 6" xfId="15657" xr:uid="{00000000-0005-0000-0000-000027690000}"/>
    <cellStyle name="Normal 2 7 2 3 2 6 2" xfId="38300" xr:uid="{00000000-0005-0000-0000-000028690000}"/>
    <cellStyle name="Normal 2 7 2 3 2 7" xfId="8217" xr:uid="{00000000-0005-0000-0000-000029690000}"/>
    <cellStyle name="Normal 2 7 2 3 2 7 2" xfId="30860" xr:uid="{00000000-0005-0000-0000-00002A690000}"/>
    <cellStyle name="Normal 2 7 2 3 2 8" xfId="23419" xr:uid="{00000000-0005-0000-0000-00002B690000}"/>
    <cellStyle name="Normal 2 7 2 3 3" xfId="1015" xr:uid="{00000000-0005-0000-0000-00002C690000}"/>
    <cellStyle name="Normal 2 7 2 3 3 2" xfId="1943" xr:uid="{00000000-0005-0000-0000-00002D690000}"/>
    <cellStyle name="Normal 2 7 2 3 3 2 2" xfId="3793" xr:uid="{00000000-0005-0000-0000-00002E690000}"/>
    <cellStyle name="Normal 2 7 2 3 3 2 2 2" xfId="7514" xr:uid="{00000000-0005-0000-0000-00002F690000}"/>
    <cellStyle name="Normal 2 7 2 3 3 2 2 2 2" xfId="22398" xr:uid="{00000000-0005-0000-0000-000030690000}"/>
    <cellStyle name="Normal 2 7 2 3 3 2 2 2 2 2" xfId="45041" xr:uid="{00000000-0005-0000-0000-000031690000}"/>
    <cellStyle name="Normal 2 7 2 3 3 2 2 2 3" xfId="14958" xr:uid="{00000000-0005-0000-0000-000032690000}"/>
    <cellStyle name="Normal 2 7 2 3 3 2 2 2 3 2" xfId="37601" xr:uid="{00000000-0005-0000-0000-000033690000}"/>
    <cellStyle name="Normal 2 7 2 3 3 2 2 2 4" xfId="30160" xr:uid="{00000000-0005-0000-0000-000034690000}"/>
    <cellStyle name="Normal 2 7 2 3 3 2 2 3" xfId="18680" xr:uid="{00000000-0005-0000-0000-000035690000}"/>
    <cellStyle name="Normal 2 7 2 3 3 2 2 3 2" xfId="41323" xr:uid="{00000000-0005-0000-0000-000036690000}"/>
    <cellStyle name="Normal 2 7 2 3 3 2 2 4" xfId="11240" xr:uid="{00000000-0005-0000-0000-000037690000}"/>
    <cellStyle name="Normal 2 7 2 3 3 2 2 4 2" xfId="33883" xr:uid="{00000000-0005-0000-0000-000038690000}"/>
    <cellStyle name="Normal 2 7 2 3 3 2 2 5" xfId="26442" xr:uid="{00000000-0005-0000-0000-000039690000}"/>
    <cellStyle name="Normal 2 7 2 3 3 2 3" xfId="5667" xr:uid="{00000000-0005-0000-0000-00003A690000}"/>
    <cellStyle name="Normal 2 7 2 3 3 2 3 2" xfId="20551" xr:uid="{00000000-0005-0000-0000-00003B690000}"/>
    <cellStyle name="Normal 2 7 2 3 3 2 3 2 2" xfId="43194" xr:uid="{00000000-0005-0000-0000-00003C690000}"/>
    <cellStyle name="Normal 2 7 2 3 3 2 3 3" xfId="13111" xr:uid="{00000000-0005-0000-0000-00003D690000}"/>
    <cellStyle name="Normal 2 7 2 3 3 2 3 3 2" xfId="35754" xr:uid="{00000000-0005-0000-0000-00003E690000}"/>
    <cellStyle name="Normal 2 7 2 3 3 2 3 4" xfId="28313" xr:uid="{00000000-0005-0000-0000-00003F690000}"/>
    <cellStyle name="Normal 2 7 2 3 3 2 4" xfId="16833" xr:uid="{00000000-0005-0000-0000-000040690000}"/>
    <cellStyle name="Normal 2 7 2 3 3 2 4 2" xfId="39476" xr:uid="{00000000-0005-0000-0000-000041690000}"/>
    <cellStyle name="Normal 2 7 2 3 3 2 5" xfId="9393" xr:uid="{00000000-0005-0000-0000-000042690000}"/>
    <cellStyle name="Normal 2 7 2 3 3 2 5 2" xfId="32036" xr:uid="{00000000-0005-0000-0000-000043690000}"/>
    <cellStyle name="Normal 2 7 2 3 3 2 6" xfId="24595" xr:uid="{00000000-0005-0000-0000-000044690000}"/>
    <cellStyle name="Normal 2 7 2 3 3 3" xfId="2868" xr:uid="{00000000-0005-0000-0000-000045690000}"/>
    <cellStyle name="Normal 2 7 2 3 3 3 2" xfId="6589" xr:uid="{00000000-0005-0000-0000-000046690000}"/>
    <cellStyle name="Normal 2 7 2 3 3 3 2 2" xfId="21473" xr:uid="{00000000-0005-0000-0000-000047690000}"/>
    <cellStyle name="Normal 2 7 2 3 3 3 2 2 2" xfId="44116" xr:uid="{00000000-0005-0000-0000-000048690000}"/>
    <cellStyle name="Normal 2 7 2 3 3 3 2 3" xfId="14033" xr:uid="{00000000-0005-0000-0000-000049690000}"/>
    <cellStyle name="Normal 2 7 2 3 3 3 2 3 2" xfId="36676" xr:uid="{00000000-0005-0000-0000-00004A690000}"/>
    <cellStyle name="Normal 2 7 2 3 3 3 2 4" xfId="29235" xr:uid="{00000000-0005-0000-0000-00004B690000}"/>
    <cellStyle name="Normal 2 7 2 3 3 3 3" xfId="17755" xr:uid="{00000000-0005-0000-0000-00004C690000}"/>
    <cellStyle name="Normal 2 7 2 3 3 3 3 2" xfId="40398" xr:uid="{00000000-0005-0000-0000-00004D690000}"/>
    <cellStyle name="Normal 2 7 2 3 3 3 4" xfId="10315" xr:uid="{00000000-0005-0000-0000-00004E690000}"/>
    <cellStyle name="Normal 2 7 2 3 3 3 4 2" xfId="32958" xr:uid="{00000000-0005-0000-0000-00004F690000}"/>
    <cellStyle name="Normal 2 7 2 3 3 3 5" xfId="25517" xr:uid="{00000000-0005-0000-0000-000050690000}"/>
    <cellStyle name="Normal 2 7 2 3 3 4" xfId="4742" xr:uid="{00000000-0005-0000-0000-000051690000}"/>
    <cellStyle name="Normal 2 7 2 3 3 4 2" xfId="19626" xr:uid="{00000000-0005-0000-0000-000052690000}"/>
    <cellStyle name="Normal 2 7 2 3 3 4 2 2" xfId="42269" xr:uid="{00000000-0005-0000-0000-000053690000}"/>
    <cellStyle name="Normal 2 7 2 3 3 4 3" xfId="12186" xr:uid="{00000000-0005-0000-0000-000054690000}"/>
    <cellStyle name="Normal 2 7 2 3 3 4 3 2" xfId="34829" xr:uid="{00000000-0005-0000-0000-000055690000}"/>
    <cellStyle name="Normal 2 7 2 3 3 4 4" xfId="27388" xr:uid="{00000000-0005-0000-0000-000056690000}"/>
    <cellStyle name="Normal 2 7 2 3 3 5" xfId="15908" xr:uid="{00000000-0005-0000-0000-000057690000}"/>
    <cellStyle name="Normal 2 7 2 3 3 5 2" xfId="38551" xr:uid="{00000000-0005-0000-0000-000058690000}"/>
    <cellStyle name="Normal 2 7 2 3 3 6" xfId="8468" xr:uid="{00000000-0005-0000-0000-000059690000}"/>
    <cellStyle name="Normal 2 7 2 3 3 6 2" xfId="31111" xr:uid="{00000000-0005-0000-0000-00005A690000}"/>
    <cellStyle name="Normal 2 7 2 3 3 7" xfId="23670" xr:uid="{00000000-0005-0000-0000-00005B690000}"/>
    <cellStyle name="Normal 2 7 2 3 4" xfId="1481" xr:uid="{00000000-0005-0000-0000-00005C690000}"/>
    <cellStyle name="Normal 2 7 2 3 4 2" xfId="3331" xr:uid="{00000000-0005-0000-0000-00005D690000}"/>
    <cellStyle name="Normal 2 7 2 3 4 2 2" xfId="7052" xr:uid="{00000000-0005-0000-0000-00005E690000}"/>
    <cellStyle name="Normal 2 7 2 3 4 2 2 2" xfId="21936" xr:uid="{00000000-0005-0000-0000-00005F690000}"/>
    <cellStyle name="Normal 2 7 2 3 4 2 2 2 2" xfId="44579" xr:uid="{00000000-0005-0000-0000-000060690000}"/>
    <cellStyle name="Normal 2 7 2 3 4 2 2 3" xfId="14496" xr:uid="{00000000-0005-0000-0000-000061690000}"/>
    <cellStyle name="Normal 2 7 2 3 4 2 2 3 2" xfId="37139" xr:uid="{00000000-0005-0000-0000-000062690000}"/>
    <cellStyle name="Normal 2 7 2 3 4 2 2 4" xfId="29698" xr:uid="{00000000-0005-0000-0000-000063690000}"/>
    <cellStyle name="Normal 2 7 2 3 4 2 3" xfId="18218" xr:uid="{00000000-0005-0000-0000-000064690000}"/>
    <cellStyle name="Normal 2 7 2 3 4 2 3 2" xfId="40861" xr:uid="{00000000-0005-0000-0000-000065690000}"/>
    <cellStyle name="Normal 2 7 2 3 4 2 4" xfId="10778" xr:uid="{00000000-0005-0000-0000-000066690000}"/>
    <cellStyle name="Normal 2 7 2 3 4 2 4 2" xfId="33421" xr:uid="{00000000-0005-0000-0000-000067690000}"/>
    <cellStyle name="Normal 2 7 2 3 4 2 5" xfId="25980" xr:uid="{00000000-0005-0000-0000-000068690000}"/>
    <cellStyle name="Normal 2 7 2 3 4 3" xfId="5205" xr:uid="{00000000-0005-0000-0000-000069690000}"/>
    <cellStyle name="Normal 2 7 2 3 4 3 2" xfId="20089" xr:uid="{00000000-0005-0000-0000-00006A690000}"/>
    <cellStyle name="Normal 2 7 2 3 4 3 2 2" xfId="42732" xr:uid="{00000000-0005-0000-0000-00006B690000}"/>
    <cellStyle name="Normal 2 7 2 3 4 3 3" xfId="12649" xr:uid="{00000000-0005-0000-0000-00006C690000}"/>
    <cellStyle name="Normal 2 7 2 3 4 3 3 2" xfId="35292" xr:uid="{00000000-0005-0000-0000-00006D690000}"/>
    <cellStyle name="Normal 2 7 2 3 4 3 4" xfId="27851" xr:uid="{00000000-0005-0000-0000-00006E690000}"/>
    <cellStyle name="Normal 2 7 2 3 4 4" xfId="16371" xr:uid="{00000000-0005-0000-0000-00006F690000}"/>
    <cellStyle name="Normal 2 7 2 3 4 4 2" xfId="39014" xr:uid="{00000000-0005-0000-0000-000070690000}"/>
    <cellStyle name="Normal 2 7 2 3 4 5" xfId="8931" xr:uid="{00000000-0005-0000-0000-000071690000}"/>
    <cellStyle name="Normal 2 7 2 3 4 5 2" xfId="31574" xr:uid="{00000000-0005-0000-0000-000072690000}"/>
    <cellStyle name="Normal 2 7 2 3 4 6" xfId="24133" xr:uid="{00000000-0005-0000-0000-000073690000}"/>
    <cellStyle name="Normal 2 7 2 3 5" xfId="2406" xr:uid="{00000000-0005-0000-0000-000074690000}"/>
    <cellStyle name="Normal 2 7 2 3 5 2" xfId="6127" xr:uid="{00000000-0005-0000-0000-000075690000}"/>
    <cellStyle name="Normal 2 7 2 3 5 2 2" xfId="21011" xr:uid="{00000000-0005-0000-0000-000076690000}"/>
    <cellStyle name="Normal 2 7 2 3 5 2 2 2" xfId="43654" xr:uid="{00000000-0005-0000-0000-000077690000}"/>
    <cellStyle name="Normal 2 7 2 3 5 2 3" xfId="13571" xr:uid="{00000000-0005-0000-0000-000078690000}"/>
    <cellStyle name="Normal 2 7 2 3 5 2 3 2" xfId="36214" xr:uid="{00000000-0005-0000-0000-000079690000}"/>
    <cellStyle name="Normal 2 7 2 3 5 2 4" xfId="28773" xr:uid="{00000000-0005-0000-0000-00007A690000}"/>
    <cellStyle name="Normal 2 7 2 3 5 3" xfId="17293" xr:uid="{00000000-0005-0000-0000-00007B690000}"/>
    <cellStyle name="Normal 2 7 2 3 5 3 2" xfId="39936" xr:uid="{00000000-0005-0000-0000-00007C690000}"/>
    <cellStyle name="Normal 2 7 2 3 5 4" xfId="9853" xr:uid="{00000000-0005-0000-0000-00007D690000}"/>
    <cellStyle name="Normal 2 7 2 3 5 4 2" xfId="32496" xr:uid="{00000000-0005-0000-0000-00007E690000}"/>
    <cellStyle name="Normal 2 7 2 3 5 5" xfId="25055" xr:uid="{00000000-0005-0000-0000-00007F690000}"/>
    <cellStyle name="Normal 2 7 2 3 6" xfId="4280" xr:uid="{00000000-0005-0000-0000-000080690000}"/>
    <cellStyle name="Normal 2 7 2 3 6 2" xfId="19164" xr:uid="{00000000-0005-0000-0000-000081690000}"/>
    <cellStyle name="Normal 2 7 2 3 6 2 2" xfId="41807" xr:uid="{00000000-0005-0000-0000-000082690000}"/>
    <cellStyle name="Normal 2 7 2 3 6 3" xfId="11724" xr:uid="{00000000-0005-0000-0000-000083690000}"/>
    <cellStyle name="Normal 2 7 2 3 6 3 2" xfId="34367" xr:uid="{00000000-0005-0000-0000-000084690000}"/>
    <cellStyle name="Normal 2 7 2 3 6 4" xfId="26926" xr:uid="{00000000-0005-0000-0000-000085690000}"/>
    <cellStyle name="Normal 2 7 2 3 7" xfId="15446" xr:uid="{00000000-0005-0000-0000-000086690000}"/>
    <cellStyle name="Normal 2 7 2 3 7 2" xfId="38089" xr:uid="{00000000-0005-0000-0000-000087690000}"/>
    <cellStyle name="Normal 2 7 2 3 8" xfId="8006" xr:uid="{00000000-0005-0000-0000-000088690000}"/>
    <cellStyle name="Normal 2 7 2 3 8 2" xfId="30649" xr:uid="{00000000-0005-0000-0000-000089690000}"/>
    <cellStyle name="Normal 2 7 2 3 9" xfId="23209" xr:uid="{00000000-0005-0000-0000-00008A690000}"/>
    <cellStyle name="Normal 2 7 2 4" xfId="656" xr:uid="{00000000-0005-0000-0000-00008B690000}"/>
    <cellStyle name="Normal 2 7 2 4 2" xfId="1121" xr:uid="{00000000-0005-0000-0000-00008C690000}"/>
    <cellStyle name="Normal 2 7 2 4 2 2" xfId="2049" xr:uid="{00000000-0005-0000-0000-00008D690000}"/>
    <cellStyle name="Normal 2 7 2 4 2 2 2" xfId="3899" xr:uid="{00000000-0005-0000-0000-00008E690000}"/>
    <cellStyle name="Normal 2 7 2 4 2 2 2 2" xfId="7620" xr:uid="{00000000-0005-0000-0000-00008F690000}"/>
    <cellStyle name="Normal 2 7 2 4 2 2 2 2 2" xfId="22504" xr:uid="{00000000-0005-0000-0000-000090690000}"/>
    <cellStyle name="Normal 2 7 2 4 2 2 2 2 2 2" xfId="45147" xr:uid="{00000000-0005-0000-0000-000091690000}"/>
    <cellStyle name="Normal 2 7 2 4 2 2 2 2 3" xfId="15064" xr:uid="{00000000-0005-0000-0000-000092690000}"/>
    <cellStyle name="Normal 2 7 2 4 2 2 2 2 3 2" xfId="37707" xr:uid="{00000000-0005-0000-0000-000093690000}"/>
    <cellStyle name="Normal 2 7 2 4 2 2 2 2 4" xfId="30266" xr:uid="{00000000-0005-0000-0000-000094690000}"/>
    <cellStyle name="Normal 2 7 2 4 2 2 2 3" xfId="18786" xr:uid="{00000000-0005-0000-0000-000095690000}"/>
    <cellStyle name="Normal 2 7 2 4 2 2 2 3 2" xfId="41429" xr:uid="{00000000-0005-0000-0000-000096690000}"/>
    <cellStyle name="Normal 2 7 2 4 2 2 2 4" xfId="11346" xr:uid="{00000000-0005-0000-0000-000097690000}"/>
    <cellStyle name="Normal 2 7 2 4 2 2 2 4 2" xfId="33989" xr:uid="{00000000-0005-0000-0000-000098690000}"/>
    <cellStyle name="Normal 2 7 2 4 2 2 2 5" xfId="26548" xr:uid="{00000000-0005-0000-0000-000099690000}"/>
    <cellStyle name="Normal 2 7 2 4 2 2 3" xfId="5773" xr:uid="{00000000-0005-0000-0000-00009A690000}"/>
    <cellStyle name="Normal 2 7 2 4 2 2 3 2" xfId="20657" xr:uid="{00000000-0005-0000-0000-00009B690000}"/>
    <cellStyle name="Normal 2 7 2 4 2 2 3 2 2" xfId="43300" xr:uid="{00000000-0005-0000-0000-00009C690000}"/>
    <cellStyle name="Normal 2 7 2 4 2 2 3 3" xfId="13217" xr:uid="{00000000-0005-0000-0000-00009D690000}"/>
    <cellStyle name="Normal 2 7 2 4 2 2 3 3 2" xfId="35860" xr:uid="{00000000-0005-0000-0000-00009E690000}"/>
    <cellStyle name="Normal 2 7 2 4 2 2 3 4" xfId="28419" xr:uid="{00000000-0005-0000-0000-00009F690000}"/>
    <cellStyle name="Normal 2 7 2 4 2 2 4" xfId="16939" xr:uid="{00000000-0005-0000-0000-0000A0690000}"/>
    <cellStyle name="Normal 2 7 2 4 2 2 4 2" xfId="39582" xr:uid="{00000000-0005-0000-0000-0000A1690000}"/>
    <cellStyle name="Normal 2 7 2 4 2 2 5" xfId="9499" xr:uid="{00000000-0005-0000-0000-0000A2690000}"/>
    <cellStyle name="Normal 2 7 2 4 2 2 5 2" xfId="32142" xr:uid="{00000000-0005-0000-0000-0000A3690000}"/>
    <cellStyle name="Normal 2 7 2 4 2 2 6" xfId="24701" xr:uid="{00000000-0005-0000-0000-0000A4690000}"/>
    <cellStyle name="Normal 2 7 2 4 2 3" xfId="2974" xr:uid="{00000000-0005-0000-0000-0000A5690000}"/>
    <cellStyle name="Normal 2 7 2 4 2 3 2" xfId="6695" xr:uid="{00000000-0005-0000-0000-0000A6690000}"/>
    <cellStyle name="Normal 2 7 2 4 2 3 2 2" xfId="21579" xr:uid="{00000000-0005-0000-0000-0000A7690000}"/>
    <cellStyle name="Normal 2 7 2 4 2 3 2 2 2" xfId="44222" xr:uid="{00000000-0005-0000-0000-0000A8690000}"/>
    <cellStyle name="Normal 2 7 2 4 2 3 2 3" xfId="14139" xr:uid="{00000000-0005-0000-0000-0000A9690000}"/>
    <cellStyle name="Normal 2 7 2 4 2 3 2 3 2" xfId="36782" xr:uid="{00000000-0005-0000-0000-0000AA690000}"/>
    <cellStyle name="Normal 2 7 2 4 2 3 2 4" xfId="29341" xr:uid="{00000000-0005-0000-0000-0000AB690000}"/>
    <cellStyle name="Normal 2 7 2 4 2 3 3" xfId="17861" xr:uid="{00000000-0005-0000-0000-0000AC690000}"/>
    <cellStyle name="Normal 2 7 2 4 2 3 3 2" xfId="40504" xr:uid="{00000000-0005-0000-0000-0000AD690000}"/>
    <cellStyle name="Normal 2 7 2 4 2 3 4" xfId="10421" xr:uid="{00000000-0005-0000-0000-0000AE690000}"/>
    <cellStyle name="Normal 2 7 2 4 2 3 4 2" xfId="33064" xr:uid="{00000000-0005-0000-0000-0000AF690000}"/>
    <cellStyle name="Normal 2 7 2 4 2 3 5" xfId="25623" xr:uid="{00000000-0005-0000-0000-0000B0690000}"/>
    <cellStyle name="Normal 2 7 2 4 2 4" xfId="4848" xr:uid="{00000000-0005-0000-0000-0000B1690000}"/>
    <cellStyle name="Normal 2 7 2 4 2 4 2" xfId="19732" xr:uid="{00000000-0005-0000-0000-0000B2690000}"/>
    <cellStyle name="Normal 2 7 2 4 2 4 2 2" xfId="42375" xr:uid="{00000000-0005-0000-0000-0000B3690000}"/>
    <cellStyle name="Normal 2 7 2 4 2 4 3" xfId="12292" xr:uid="{00000000-0005-0000-0000-0000B4690000}"/>
    <cellStyle name="Normal 2 7 2 4 2 4 3 2" xfId="34935" xr:uid="{00000000-0005-0000-0000-0000B5690000}"/>
    <cellStyle name="Normal 2 7 2 4 2 4 4" xfId="27494" xr:uid="{00000000-0005-0000-0000-0000B6690000}"/>
    <cellStyle name="Normal 2 7 2 4 2 5" xfId="16014" xr:uid="{00000000-0005-0000-0000-0000B7690000}"/>
    <cellStyle name="Normal 2 7 2 4 2 5 2" xfId="38657" xr:uid="{00000000-0005-0000-0000-0000B8690000}"/>
    <cellStyle name="Normal 2 7 2 4 2 6" xfId="8574" xr:uid="{00000000-0005-0000-0000-0000B9690000}"/>
    <cellStyle name="Normal 2 7 2 4 2 6 2" xfId="31217" xr:uid="{00000000-0005-0000-0000-0000BA690000}"/>
    <cellStyle name="Normal 2 7 2 4 2 7" xfId="23776" xr:uid="{00000000-0005-0000-0000-0000BB690000}"/>
    <cellStyle name="Normal 2 7 2 4 3" xfId="1587" xr:uid="{00000000-0005-0000-0000-0000BC690000}"/>
    <cellStyle name="Normal 2 7 2 4 3 2" xfId="3437" xr:uid="{00000000-0005-0000-0000-0000BD690000}"/>
    <cellStyle name="Normal 2 7 2 4 3 2 2" xfId="7158" xr:uid="{00000000-0005-0000-0000-0000BE690000}"/>
    <cellStyle name="Normal 2 7 2 4 3 2 2 2" xfId="22042" xr:uid="{00000000-0005-0000-0000-0000BF690000}"/>
    <cellStyle name="Normal 2 7 2 4 3 2 2 2 2" xfId="44685" xr:uid="{00000000-0005-0000-0000-0000C0690000}"/>
    <cellStyle name="Normal 2 7 2 4 3 2 2 3" xfId="14602" xr:uid="{00000000-0005-0000-0000-0000C1690000}"/>
    <cellStyle name="Normal 2 7 2 4 3 2 2 3 2" xfId="37245" xr:uid="{00000000-0005-0000-0000-0000C2690000}"/>
    <cellStyle name="Normal 2 7 2 4 3 2 2 4" xfId="29804" xr:uid="{00000000-0005-0000-0000-0000C3690000}"/>
    <cellStyle name="Normal 2 7 2 4 3 2 3" xfId="18324" xr:uid="{00000000-0005-0000-0000-0000C4690000}"/>
    <cellStyle name="Normal 2 7 2 4 3 2 3 2" xfId="40967" xr:uid="{00000000-0005-0000-0000-0000C5690000}"/>
    <cellStyle name="Normal 2 7 2 4 3 2 4" xfId="10884" xr:uid="{00000000-0005-0000-0000-0000C6690000}"/>
    <cellStyle name="Normal 2 7 2 4 3 2 4 2" xfId="33527" xr:uid="{00000000-0005-0000-0000-0000C7690000}"/>
    <cellStyle name="Normal 2 7 2 4 3 2 5" xfId="26086" xr:uid="{00000000-0005-0000-0000-0000C8690000}"/>
    <cellStyle name="Normal 2 7 2 4 3 3" xfId="5311" xr:uid="{00000000-0005-0000-0000-0000C9690000}"/>
    <cellStyle name="Normal 2 7 2 4 3 3 2" xfId="20195" xr:uid="{00000000-0005-0000-0000-0000CA690000}"/>
    <cellStyle name="Normal 2 7 2 4 3 3 2 2" xfId="42838" xr:uid="{00000000-0005-0000-0000-0000CB690000}"/>
    <cellStyle name="Normal 2 7 2 4 3 3 3" xfId="12755" xr:uid="{00000000-0005-0000-0000-0000CC690000}"/>
    <cellStyle name="Normal 2 7 2 4 3 3 3 2" xfId="35398" xr:uid="{00000000-0005-0000-0000-0000CD690000}"/>
    <cellStyle name="Normal 2 7 2 4 3 3 4" xfId="27957" xr:uid="{00000000-0005-0000-0000-0000CE690000}"/>
    <cellStyle name="Normal 2 7 2 4 3 4" xfId="16477" xr:uid="{00000000-0005-0000-0000-0000CF690000}"/>
    <cellStyle name="Normal 2 7 2 4 3 4 2" xfId="39120" xr:uid="{00000000-0005-0000-0000-0000D0690000}"/>
    <cellStyle name="Normal 2 7 2 4 3 5" xfId="9037" xr:uid="{00000000-0005-0000-0000-0000D1690000}"/>
    <cellStyle name="Normal 2 7 2 4 3 5 2" xfId="31680" xr:uid="{00000000-0005-0000-0000-0000D2690000}"/>
    <cellStyle name="Normal 2 7 2 4 3 6" xfId="24239" xr:uid="{00000000-0005-0000-0000-0000D3690000}"/>
    <cellStyle name="Normal 2 7 2 4 4" xfId="2512" xr:uid="{00000000-0005-0000-0000-0000D4690000}"/>
    <cellStyle name="Normal 2 7 2 4 4 2" xfId="6233" xr:uid="{00000000-0005-0000-0000-0000D5690000}"/>
    <cellStyle name="Normal 2 7 2 4 4 2 2" xfId="21117" xr:uid="{00000000-0005-0000-0000-0000D6690000}"/>
    <cellStyle name="Normal 2 7 2 4 4 2 2 2" xfId="43760" xr:uid="{00000000-0005-0000-0000-0000D7690000}"/>
    <cellStyle name="Normal 2 7 2 4 4 2 3" xfId="13677" xr:uid="{00000000-0005-0000-0000-0000D8690000}"/>
    <cellStyle name="Normal 2 7 2 4 4 2 3 2" xfId="36320" xr:uid="{00000000-0005-0000-0000-0000D9690000}"/>
    <cellStyle name="Normal 2 7 2 4 4 2 4" xfId="28879" xr:uid="{00000000-0005-0000-0000-0000DA690000}"/>
    <cellStyle name="Normal 2 7 2 4 4 3" xfId="17399" xr:uid="{00000000-0005-0000-0000-0000DB690000}"/>
    <cellStyle name="Normal 2 7 2 4 4 3 2" xfId="40042" xr:uid="{00000000-0005-0000-0000-0000DC690000}"/>
    <cellStyle name="Normal 2 7 2 4 4 4" xfId="9959" xr:uid="{00000000-0005-0000-0000-0000DD690000}"/>
    <cellStyle name="Normal 2 7 2 4 4 4 2" xfId="32602" xr:uid="{00000000-0005-0000-0000-0000DE690000}"/>
    <cellStyle name="Normal 2 7 2 4 4 5" xfId="25161" xr:uid="{00000000-0005-0000-0000-0000DF690000}"/>
    <cellStyle name="Normal 2 7 2 4 5" xfId="4386" xr:uid="{00000000-0005-0000-0000-0000E0690000}"/>
    <cellStyle name="Normal 2 7 2 4 5 2" xfId="19270" xr:uid="{00000000-0005-0000-0000-0000E1690000}"/>
    <cellStyle name="Normal 2 7 2 4 5 2 2" xfId="41913" xr:uid="{00000000-0005-0000-0000-0000E2690000}"/>
    <cellStyle name="Normal 2 7 2 4 5 3" xfId="11830" xr:uid="{00000000-0005-0000-0000-0000E3690000}"/>
    <cellStyle name="Normal 2 7 2 4 5 3 2" xfId="34473" xr:uid="{00000000-0005-0000-0000-0000E4690000}"/>
    <cellStyle name="Normal 2 7 2 4 5 4" xfId="27032" xr:uid="{00000000-0005-0000-0000-0000E5690000}"/>
    <cellStyle name="Normal 2 7 2 4 6" xfId="15552" xr:uid="{00000000-0005-0000-0000-0000E6690000}"/>
    <cellStyle name="Normal 2 7 2 4 6 2" xfId="38195" xr:uid="{00000000-0005-0000-0000-0000E7690000}"/>
    <cellStyle name="Normal 2 7 2 4 7" xfId="8112" xr:uid="{00000000-0005-0000-0000-0000E8690000}"/>
    <cellStyle name="Normal 2 7 2 4 7 2" xfId="30755" xr:uid="{00000000-0005-0000-0000-0000E9690000}"/>
    <cellStyle name="Normal 2 7 2 4 8" xfId="23314" xr:uid="{00000000-0005-0000-0000-0000EA690000}"/>
    <cellStyle name="Normal 2 7 2 5" xfId="910" xr:uid="{00000000-0005-0000-0000-0000EB690000}"/>
    <cellStyle name="Normal 2 7 2 5 2" xfId="1838" xr:uid="{00000000-0005-0000-0000-0000EC690000}"/>
    <cellStyle name="Normal 2 7 2 5 2 2" xfId="3688" xr:uid="{00000000-0005-0000-0000-0000ED690000}"/>
    <cellStyle name="Normal 2 7 2 5 2 2 2" xfId="7409" xr:uid="{00000000-0005-0000-0000-0000EE690000}"/>
    <cellStyle name="Normal 2 7 2 5 2 2 2 2" xfId="22293" xr:uid="{00000000-0005-0000-0000-0000EF690000}"/>
    <cellStyle name="Normal 2 7 2 5 2 2 2 2 2" xfId="44936" xr:uid="{00000000-0005-0000-0000-0000F0690000}"/>
    <cellStyle name="Normal 2 7 2 5 2 2 2 3" xfId="14853" xr:uid="{00000000-0005-0000-0000-0000F1690000}"/>
    <cellStyle name="Normal 2 7 2 5 2 2 2 3 2" xfId="37496" xr:uid="{00000000-0005-0000-0000-0000F2690000}"/>
    <cellStyle name="Normal 2 7 2 5 2 2 2 4" xfId="30055" xr:uid="{00000000-0005-0000-0000-0000F3690000}"/>
    <cellStyle name="Normal 2 7 2 5 2 2 3" xfId="18575" xr:uid="{00000000-0005-0000-0000-0000F4690000}"/>
    <cellStyle name="Normal 2 7 2 5 2 2 3 2" xfId="41218" xr:uid="{00000000-0005-0000-0000-0000F5690000}"/>
    <cellStyle name="Normal 2 7 2 5 2 2 4" xfId="11135" xr:uid="{00000000-0005-0000-0000-0000F6690000}"/>
    <cellStyle name="Normal 2 7 2 5 2 2 4 2" xfId="33778" xr:uid="{00000000-0005-0000-0000-0000F7690000}"/>
    <cellStyle name="Normal 2 7 2 5 2 2 5" xfId="26337" xr:uid="{00000000-0005-0000-0000-0000F8690000}"/>
    <cellStyle name="Normal 2 7 2 5 2 3" xfId="5562" xr:uid="{00000000-0005-0000-0000-0000F9690000}"/>
    <cellStyle name="Normal 2 7 2 5 2 3 2" xfId="20446" xr:uid="{00000000-0005-0000-0000-0000FA690000}"/>
    <cellStyle name="Normal 2 7 2 5 2 3 2 2" xfId="43089" xr:uid="{00000000-0005-0000-0000-0000FB690000}"/>
    <cellStyle name="Normal 2 7 2 5 2 3 3" xfId="13006" xr:uid="{00000000-0005-0000-0000-0000FC690000}"/>
    <cellStyle name="Normal 2 7 2 5 2 3 3 2" xfId="35649" xr:uid="{00000000-0005-0000-0000-0000FD690000}"/>
    <cellStyle name="Normal 2 7 2 5 2 3 4" xfId="28208" xr:uid="{00000000-0005-0000-0000-0000FE690000}"/>
    <cellStyle name="Normal 2 7 2 5 2 4" xfId="16728" xr:uid="{00000000-0005-0000-0000-0000FF690000}"/>
    <cellStyle name="Normal 2 7 2 5 2 4 2" xfId="39371" xr:uid="{00000000-0005-0000-0000-0000006A0000}"/>
    <cellStyle name="Normal 2 7 2 5 2 5" xfId="9288" xr:uid="{00000000-0005-0000-0000-0000016A0000}"/>
    <cellStyle name="Normal 2 7 2 5 2 5 2" xfId="31931" xr:uid="{00000000-0005-0000-0000-0000026A0000}"/>
    <cellStyle name="Normal 2 7 2 5 2 6" xfId="24490" xr:uid="{00000000-0005-0000-0000-0000036A0000}"/>
    <cellStyle name="Normal 2 7 2 5 3" xfId="2763" xr:uid="{00000000-0005-0000-0000-0000046A0000}"/>
    <cellStyle name="Normal 2 7 2 5 3 2" xfId="6484" xr:uid="{00000000-0005-0000-0000-0000056A0000}"/>
    <cellStyle name="Normal 2 7 2 5 3 2 2" xfId="21368" xr:uid="{00000000-0005-0000-0000-0000066A0000}"/>
    <cellStyle name="Normal 2 7 2 5 3 2 2 2" xfId="44011" xr:uid="{00000000-0005-0000-0000-0000076A0000}"/>
    <cellStyle name="Normal 2 7 2 5 3 2 3" xfId="13928" xr:uid="{00000000-0005-0000-0000-0000086A0000}"/>
    <cellStyle name="Normal 2 7 2 5 3 2 3 2" xfId="36571" xr:uid="{00000000-0005-0000-0000-0000096A0000}"/>
    <cellStyle name="Normal 2 7 2 5 3 2 4" xfId="29130" xr:uid="{00000000-0005-0000-0000-00000A6A0000}"/>
    <cellStyle name="Normal 2 7 2 5 3 3" xfId="17650" xr:uid="{00000000-0005-0000-0000-00000B6A0000}"/>
    <cellStyle name="Normal 2 7 2 5 3 3 2" xfId="40293" xr:uid="{00000000-0005-0000-0000-00000C6A0000}"/>
    <cellStyle name="Normal 2 7 2 5 3 4" xfId="10210" xr:uid="{00000000-0005-0000-0000-00000D6A0000}"/>
    <cellStyle name="Normal 2 7 2 5 3 4 2" xfId="32853" xr:uid="{00000000-0005-0000-0000-00000E6A0000}"/>
    <cellStyle name="Normal 2 7 2 5 3 5" xfId="25412" xr:uid="{00000000-0005-0000-0000-00000F6A0000}"/>
    <cellStyle name="Normal 2 7 2 5 4" xfId="4637" xr:uid="{00000000-0005-0000-0000-0000106A0000}"/>
    <cellStyle name="Normal 2 7 2 5 4 2" xfId="19521" xr:uid="{00000000-0005-0000-0000-0000116A0000}"/>
    <cellStyle name="Normal 2 7 2 5 4 2 2" xfId="42164" xr:uid="{00000000-0005-0000-0000-0000126A0000}"/>
    <cellStyle name="Normal 2 7 2 5 4 3" xfId="12081" xr:uid="{00000000-0005-0000-0000-0000136A0000}"/>
    <cellStyle name="Normal 2 7 2 5 4 3 2" xfId="34724" xr:uid="{00000000-0005-0000-0000-0000146A0000}"/>
    <cellStyle name="Normal 2 7 2 5 4 4" xfId="27283" xr:uid="{00000000-0005-0000-0000-0000156A0000}"/>
    <cellStyle name="Normal 2 7 2 5 5" xfId="15803" xr:uid="{00000000-0005-0000-0000-0000166A0000}"/>
    <cellStyle name="Normal 2 7 2 5 5 2" xfId="38446" xr:uid="{00000000-0005-0000-0000-0000176A0000}"/>
    <cellStyle name="Normal 2 7 2 5 6" xfId="8363" xr:uid="{00000000-0005-0000-0000-0000186A0000}"/>
    <cellStyle name="Normal 2 7 2 5 6 2" xfId="31006" xr:uid="{00000000-0005-0000-0000-0000196A0000}"/>
    <cellStyle name="Normal 2 7 2 5 7" xfId="23565" xr:uid="{00000000-0005-0000-0000-00001A6A0000}"/>
    <cellStyle name="Normal 2 7 2 6" xfId="1376" xr:uid="{00000000-0005-0000-0000-00001B6A0000}"/>
    <cellStyle name="Normal 2 7 2 6 2" xfId="3226" xr:uid="{00000000-0005-0000-0000-00001C6A0000}"/>
    <cellStyle name="Normal 2 7 2 6 2 2" xfId="6947" xr:uid="{00000000-0005-0000-0000-00001D6A0000}"/>
    <cellStyle name="Normal 2 7 2 6 2 2 2" xfId="21831" xr:uid="{00000000-0005-0000-0000-00001E6A0000}"/>
    <cellStyle name="Normal 2 7 2 6 2 2 2 2" xfId="44474" xr:uid="{00000000-0005-0000-0000-00001F6A0000}"/>
    <cellStyle name="Normal 2 7 2 6 2 2 3" xfId="14391" xr:uid="{00000000-0005-0000-0000-0000206A0000}"/>
    <cellStyle name="Normal 2 7 2 6 2 2 3 2" xfId="37034" xr:uid="{00000000-0005-0000-0000-0000216A0000}"/>
    <cellStyle name="Normal 2 7 2 6 2 2 4" xfId="29593" xr:uid="{00000000-0005-0000-0000-0000226A0000}"/>
    <cellStyle name="Normal 2 7 2 6 2 3" xfId="18113" xr:uid="{00000000-0005-0000-0000-0000236A0000}"/>
    <cellStyle name="Normal 2 7 2 6 2 3 2" xfId="40756" xr:uid="{00000000-0005-0000-0000-0000246A0000}"/>
    <cellStyle name="Normal 2 7 2 6 2 4" xfId="10673" xr:uid="{00000000-0005-0000-0000-0000256A0000}"/>
    <cellStyle name="Normal 2 7 2 6 2 4 2" xfId="33316" xr:uid="{00000000-0005-0000-0000-0000266A0000}"/>
    <cellStyle name="Normal 2 7 2 6 2 5" xfId="25875" xr:uid="{00000000-0005-0000-0000-0000276A0000}"/>
    <cellStyle name="Normal 2 7 2 6 3" xfId="5100" xr:uid="{00000000-0005-0000-0000-0000286A0000}"/>
    <cellStyle name="Normal 2 7 2 6 3 2" xfId="19984" xr:uid="{00000000-0005-0000-0000-0000296A0000}"/>
    <cellStyle name="Normal 2 7 2 6 3 2 2" xfId="42627" xr:uid="{00000000-0005-0000-0000-00002A6A0000}"/>
    <cellStyle name="Normal 2 7 2 6 3 3" xfId="12544" xr:uid="{00000000-0005-0000-0000-00002B6A0000}"/>
    <cellStyle name="Normal 2 7 2 6 3 3 2" xfId="35187" xr:uid="{00000000-0005-0000-0000-00002C6A0000}"/>
    <cellStyle name="Normal 2 7 2 6 3 4" xfId="27746" xr:uid="{00000000-0005-0000-0000-00002D6A0000}"/>
    <cellStyle name="Normal 2 7 2 6 4" xfId="16266" xr:uid="{00000000-0005-0000-0000-00002E6A0000}"/>
    <cellStyle name="Normal 2 7 2 6 4 2" xfId="38909" xr:uid="{00000000-0005-0000-0000-00002F6A0000}"/>
    <cellStyle name="Normal 2 7 2 6 5" xfId="8826" xr:uid="{00000000-0005-0000-0000-0000306A0000}"/>
    <cellStyle name="Normal 2 7 2 6 5 2" xfId="31469" xr:uid="{00000000-0005-0000-0000-0000316A0000}"/>
    <cellStyle name="Normal 2 7 2 6 6" xfId="24028" xr:uid="{00000000-0005-0000-0000-0000326A0000}"/>
    <cellStyle name="Normal 2 7 2 7" xfId="2301" xr:uid="{00000000-0005-0000-0000-0000336A0000}"/>
    <cellStyle name="Normal 2 7 2 7 2" xfId="6022" xr:uid="{00000000-0005-0000-0000-0000346A0000}"/>
    <cellStyle name="Normal 2 7 2 7 2 2" xfId="20906" xr:uid="{00000000-0005-0000-0000-0000356A0000}"/>
    <cellStyle name="Normal 2 7 2 7 2 2 2" xfId="43549" xr:uid="{00000000-0005-0000-0000-0000366A0000}"/>
    <cellStyle name="Normal 2 7 2 7 2 3" xfId="13466" xr:uid="{00000000-0005-0000-0000-0000376A0000}"/>
    <cellStyle name="Normal 2 7 2 7 2 3 2" xfId="36109" xr:uid="{00000000-0005-0000-0000-0000386A0000}"/>
    <cellStyle name="Normal 2 7 2 7 2 4" xfId="28668" xr:uid="{00000000-0005-0000-0000-0000396A0000}"/>
    <cellStyle name="Normal 2 7 2 7 3" xfId="17188" xr:uid="{00000000-0005-0000-0000-00003A6A0000}"/>
    <cellStyle name="Normal 2 7 2 7 3 2" xfId="39831" xr:uid="{00000000-0005-0000-0000-00003B6A0000}"/>
    <cellStyle name="Normal 2 7 2 7 4" xfId="9748" xr:uid="{00000000-0005-0000-0000-00003C6A0000}"/>
    <cellStyle name="Normal 2 7 2 7 4 2" xfId="32391" xr:uid="{00000000-0005-0000-0000-00003D6A0000}"/>
    <cellStyle name="Normal 2 7 2 7 5" xfId="24950" xr:uid="{00000000-0005-0000-0000-00003E6A0000}"/>
    <cellStyle name="Normal 2 7 2 8" xfId="4175" xr:uid="{00000000-0005-0000-0000-00003F6A0000}"/>
    <cellStyle name="Normal 2 7 2 8 2" xfId="19059" xr:uid="{00000000-0005-0000-0000-0000406A0000}"/>
    <cellStyle name="Normal 2 7 2 8 2 2" xfId="41702" xr:uid="{00000000-0005-0000-0000-0000416A0000}"/>
    <cellStyle name="Normal 2 7 2 8 3" xfId="11619" xr:uid="{00000000-0005-0000-0000-0000426A0000}"/>
    <cellStyle name="Normal 2 7 2 8 3 2" xfId="34262" xr:uid="{00000000-0005-0000-0000-0000436A0000}"/>
    <cellStyle name="Normal 2 7 2 8 4" xfId="26821" xr:uid="{00000000-0005-0000-0000-0000446A0000}"/>
    <cellStyle name="Normal 2 7 2 9" xfId="15341" xr:uid="{00000000-0005-0000-0000-0000456A0000}"/>
    <cellStyle name="Normal 2 7 2 9 2" xfId="37984" xr:uid="{00000000-0005-0000-0000-0000466A0000}"/>
    <cellStyle name="Normal 2 7 3" xfId="475" xr:uid="{00000000-0005-0000-0000-0000476A0000}"/>
    <cellStyle name="Normal 2 7 3 10" xfId="23136" xr:uid="{00000000-0005-0000-0000-0000486A0000}"/>
    <cellStyle name="Normal 2 7 3 2" xfId="581" xr:uid="{00000000-0005-0000-0000-0000496A0000}"/>
    <cellStyle name="Normal 2 7 3 2 2" xfId="793" xr:uid="{00000000-0005-0000-0000-00004A6A0000}"/>
    <cellStyle name="Normal 2 7 3 2 2 2" xfId="1258" xr:uid="{00000000-0005-0000-0000-00004B6A0000}"/>
    <cellStyle name="Normal 2 7 3 2 2 2 2" xfId="2186" xr:uid="{00000000-0005-0000-0000-00004C6A0000}"/>
    <cellStyle name="Normal 2 7 3 2 2 2 2 2" xfId="4036" xr:uid="{00000000-0005-0000-0000-00004D6A0000}"/>
    <cellStyle name="Normal 2 7 3 2 2 2 2 2 2" xfId="7757" xr:uid="{00000000-0005-0000-0000-00004E6A0000}"/>
    <cellStyle name="Normal 2 7 3 2 2 2 2 2 2 2" xfId="22641" xr:uid="{00000000-0005-0000-0000-00004F6A0000}"/>
    <cellStyle name="Normal 2 7 3 2 2 2 2 2 2 2 2" xfId="45284" xr:uid="{00000000-0005-0000-0000-0000506A0000}"/>
    <cellStyle name="Normal 2 7 3 2 2 2 2 2 2 3" xfId="15201" xr:uid="{00000000-0005-0000-0000-0000516A0000}"/>
    <cellStyle name="Normal 2 7 3 2 2 2 2 2 2 3 2" xfId="37844" xr:uid="{00000000-0005-0000-0000-0000526A0000}"/>
    <cellStyle name="Normal 2 7 3 2 2 2 2 2 2 4" xfId="30403" xr:uid="{00000000-0005-0000-0000-0000536A0000}"/>
    <cellStyle name="Normal 2 7 3 2 2 2 2 2 3" xfId="18923" xr:uid="{00000000-0005-0000-0000-0000546A0000}"/>
    <cellStyle name="Normal 2 7 3 2 2 2 2 2 3 2" xfId="41566" xr:uid="{00000000-0005-0000-0000-0000556A0000}"/>
    <cellStyle name="Normal 2 7 3 2 2 2 2 2 4" xfId="11483" xr:uid="{00000000-0005-0000-0000-0000566A0000}"/>
    <cellStyle name="Normal 2 7 3 2 2 2 2 2 4 2" xfId="34126" xr:uid="{00000000-0005-0000-0000-0000576A0000}"/>
    <cellStyle name="Normal 2 7 3 2 2 2 2 2 5" xfId="26685" xr:uid="{00000000-0005-0000-0000-0000586A0000}"/>
    <cellStyle name="Normal 2 7 3 2 2 2 2 3" xfId="5910" xr:uid="{00000000-0005-0000-0000-0000596A0000}"/>
    <cellStyle name="Normal 2 7 3 2 2 2 2 3 2" xfId="20794" xr:uid="{00000000-0005-0000-0000-00005A6A0000}"/>
    <cellStyle name="Normal 2 7 3 2 2 2 2 3 2 2" xfId="43437" xr:uid="{00000000-0005-0000-0000-00005B6A0000}"/>
    <cellStyle name="Normal 2 7 3 2 2 2 2 3 3" xfId="13354" xr:uid="{00000000-0005-0000-0000-00005C6A0000}"/>
    <cellStyle name="Normal 2 7 3 2 2 2 2 3 3 2" xfId="35997" xr:uid="{00000000-0005-0000-0000-00005D6A0000}"/>
    <cellStyle name="Normal 2 7 3 2 2 2 2 3 4" xfId="28556" xr:uid="{00000000-0005-0000-0000-00005E6A0000}"/>
    <cellStyle name="Normal 2 7 3 2 2 2 2 4" xfId="17076" xr:uid="{00000000-0005-0000-0000-00005F6A0000}"/>
    <cellStyle name="Normal 2 7 3 2 2 2 2 4 2" xfId="39719" xr:uid="{00000000-0005-0000-0000-0000606A0000}"/>
    <cellStyle name="Normal 2 7 3 2 2 2 2 5" xfId="9636" xr:uid="{00000000-0005-0000-0000-0000616A0000}"/>
    <cellStyle name="Normal 2 7 3 2 2 2 2 5 2" xfId="32279" xr:uid="{00000000-0005-0000-0000-0000626A0000}"/>
    <cellStyle name="Normal 2 7 3 2 2 2 2 6" xfId="24838" xr:uid="{00000000-0005-0000-0000-0000636A0000}"/>
    <cellStyle name="Normal 2 7 3 2 2 2 3" xfId="3111" xr:uid="{00000000-0005-0000-0000-0000646A0000}"/>
    <cellStyle name="Normal 2 7 3 2 2 2 3 2" xfId="6832" xr:uid="{00000000-0005-0000-0000-0000656A0000}"/>
    <cellStyle name="Normal 2 7 3 2 2 2 3 2 2" xfId="21716" xr:uid="{00000000-0005-0000-0000-0000666A0000}"/>
    <cellStyle name="Normal 2 7 3 2 2 2 3 2 2 2" xfId="44359" xr:uid="{00000000-0005-0000-0000-0000676A0000}"/>
    <cellStyle name="Normal 2 7 3 2 2 2 3 2 3" xfId="14276" xr:uid="{00000000-0005-0000-0000-0000686A0000}"/>
    <cellStyle name="Normal 2 7 3 2 2 2 3 2 3 2" xfId="36919" xr:uid="{00000000-0005-0000-0000-0000696A0000}"/>
    <cellStyle name="Normal 2 7 3 2 2 2 3 2 4" xfId="29478" xr:uid="{00000000-0005-0000-0000-00006A6A0000}"/>
    <cellStyle name="Normal 2 7 3 2 2 2 3 3" xfId="17998" xr:uid="{00000000-0005-0000-0000-00006B6A0000}"/>
    <cellStyle name="Normal 2 7 3 2 2 2 3 3 2" xfId="40641" xr:uid="{00000000-0005-0000-0000-00006C6A0000}"/>
    <cellStyle name="Normal 2 7 3 2 2 2 3 4" xfId="10558" xr:uid="{00000000-0005-0000-0000-00006D6A0000}"/>
    <cellStyle name="Normal 2 7 3 2 2 2 3 4 2" xfId="33201" xr:uid="{00000000-0005-0000-0000-00006E6A0000}"/>
    <cellStyle name="Normal 2 7 3 2 2 2 3 5" xfId="25760" xr:uid="{00000000-0005-0000-0000-00006F6A0000}"/>
    <cellStyle name="Normal 2 7 3 2 2 2 4" xfId="4985" xr:uid="{00000000-0005-0000-0000-0000706A0000}"/>
    <cellStyle name="Normal 2 7 3 2 2 2 4 2" xfId="19869" xr:uid="{00000000-0005-0000-0000-0000716A0000}"/>
    <cellStyle name="Normal 2 7 3 2 2 2 4 2 2" xfId="42512" xr:uid="{00000000-0005-0000-0000-0000726A0000}"/>
    <cellStyle name="Normal 2 7 3 2 2 2 4 3" xfId="12429" xr:uid="{00000000-0005-0000-0000-0000736A0000}"/>
    <cellStyle name="Normal 2 7 3 2 2 2 4 3 2" xfId="35072" xr:uid="{00000000-0005-0000-0000-0000746A0000}"/>
    <cellStyle name="Normal 2 7 3 2 2 2 4 4" xfId="27631" xr:uid="{00000000-0005-0000-0000-0000756A0000}"/>
    <cellStyle name="Normal 2 7 3 2 2 2 5" xfId="16151" xr:uid="{00000000-0005-0000-0000-0000766A0000}"/>
    <cellStyle name="Normal 2 7 3 2 2 2 5 2" xfId="38794" xr:uid="{00000000-0005-0000-0000-0000776A0000}"/>
    <cellStyle name="Normal 2 7 3 2 2 2 6" xfId="8711" xr:uid="{00000000-0005-0000-0000-0000786A0000}"/>
    <cellStyle name="Normal 2 7 3 2 2 2 6 2" xfId="31354" xr:uid="{00000000-0005-0000-0000-0000796A0000}"/>
    <cellStyle name="Normal 2 7 3 2 2 2 7" xfId="23913" xr:uid="{00000000-0005-0000-0000-00007A6A0000}"/>
    <cellStyle name="Normal 2 7 3 2 2 3" xfId="1724" xr:uid="{00000000-0005-0000-0000-00007B6A0000}"/>
    <cellStyle name="Normal 2 7 3 2 2 3 2" xfId="3574" xr:uid="{00000000-0005-0000-0000-00007C6A0000}"/>
    <cellStyle name="Normal 2 7 3 2 2 3 2 2" xfId="7295" xr:uid="{00000000-0005-0000-0000-00007D6A0000}"/>
    <cellStyle name="Normal 2 7 3 2 2 3 2 2 2" xfId="22179" xr:uid="{00000000-0005-0000-0000-00007E6A0000}"/>
    <cellStyle name="Normal 2 7 3 2 2 3 2 2 2 2" xfId="44822" xr:uid="{00000000-0005-0000-0000-00007F6A0000}"/>
    <cellStyle name="Normal 2 7 3 2 2 3 2 2 3" xfId="14739" xr:uid="{00000000-0005-0000-0000-0000806A0000}"/>
    <cellStyle name="Normal 2 7 3 2 2 3 2 2 3 2" xfId="37382" xr:uid="{00000000-0005-0000-0000-0000816A0000}"/>
    <cellStyle name="Normal 2 7 3 2 2 3 2 2 4" xfId="29941" xr:uid="{00000000-0005-0000-0000-0000826A0000}"/>
    <cellStyle name="Normal 2 7 3 2 2 3 2 3" xfId="18461" xr:uid="{00000000-0005-0000-0000-0000836A0000}"/>
    <cellStyle name="Normal 2 7 3 2 2 3 2 3 2" xfId="41104" xr:uid="{00000000-0005-0000-0000-0000846A0000}"/>
    <cellStyle name="Normal 2 7 3 2 2 3 2 4" xfId="11021" xr:uid="{00000000-0005-0000-0000-0000856A0000}"/>
    <cellStyle name="Normal 2 7 3 2 2 3 2 4 2" xfId="33664" xr:uid="{00000000-0005-0000-0000-0000866A0000}"/>
    <cellStyle name="Normal 2 7 3 2 2 3 2 5" xfId="26223" xr:uid="{00000000-0005-0000-0000-0000876A0000}"/>
    <cellStyle name="Normal 2 7 3 2 2 3 3" xfId="5448" xr:uid="{00000000-0005-0000-0000-0000886A0000}"/>
    <cellStyle name="Normal 2 7 3 2 2 3 3 2" xfId="20332" xr:uid="{00000000-0005-0000-0000-0000896A0000}"/>
    <cellStyle name="Normal 2 7 3 2 2 3 3 2 2" xfId="42975" xr:uid="{00000000-0005-0000-0000-00008A6A0000}"/>
    <cellStyle name="Normal 2 7 3 2 2 3 3 3" xfId="12892" xr:uid="{00000000-0005-0000-0000-00008B6A0000}"/>
    <cellStyle name="Normal 2 7 3 2 2 3 3 3 2" xfId="35535" xr:uid="{00000000-0005-0000-0000-00008C6A0000}"/>
    <cellStyle name="Normal 2 7 3 2 2 3 3 4" xfId="28094" xr:uid="{00000000-0005-0000-0000-00008D6A0000}"/>
    <cellStyle name="Normal 2 7 3 2 2 3 4" xfId="16614" xr:uid="{00000000-0005-0000-0000-00008E6A0000}"/>
    <cellStyle name="Normal 2 7 3 2 2 3 4 2" xfId="39257" xr:uid="{00000000-0005-0000-0000-00008F6A0000}"/>
    <cellStyle name="Normal 2 7 3 2 2 3 5" xfId="9174" xr:uid="{00000000-0005-0000-0000-0000906A0000}"/>
    <cellStyle name="Normal 2 7 3 2 2 3 5 2" xfId="31817" xr:uid="{00000000-0005-0000-0000-0000916A0000}"/>
    <cellStyle name="Normal 2 7 3 2 2 3 6" xfId="24376" xr:uid="{00000000-0005-0000-0000-0000926A0000}"/>
    <cellStyle name="Normal 2 7 3 2 2 4" xfId="2649" xr:uid="{00000000-0005-0000-0000-0000936A0000}"/>
    <cellStyle name="Normal 2 7 3 2 2 4 2" xfId="6370" xr:uid="{00000000-0005-0000-0000-0000946A0000}"/>
    <cellStyle name="Normal 2 7 3 2 2 4 2 2" xfId="21254" xr:uid="{00000000-0005-0000-0000-0000956A0000}"/>
    <cellStyle name="Normal 2 7 3 2 2 4 2 2 2" xfId="43897" xr:uid="{00000000-0005-0000-0000-0000966A0000}"/>
    <cellStyle name="Normal 2 7 3 2 2 4 2 3" xfId="13814" xr:uid="{00000000-0005-0000-0000-0000976A0000}"/>
    <cellStyle name="Normal 2 7 3 2 2 4 2 3 2" xfId="36457" xr:uid="{00000000-0005-0000-0000-0000986A0000}"/>
    <cellStyle name="Normal 2 7 3 2 2 4 2 4" xfId="29016" xr:uid="{00000000-0005-0000-0000-0000996A0000}"/>
    <cellStyle name="Normal 2 7 3 2 2 4 3" xfId="17536" xr:uid="{00000000-0005-0000-0000-00009A6A0000}"/>
    <cellStyle name="Normal 2 7 3 2 2 4 3 2" xfId="40179" xr:uid="{00000000-0005-0000-0000-00009B6A0000}"/>
    <cellStyle name="Normal 2 7 3 2 2 4 4" xfId="10096" xr:uid="{00000000-0005-0000-0000-00009C6A0000}"/>
    <cellStyle name="Normal 2 7 3 2 2 4 4 2" xfId="32739" xr:uid="{00000000-0005-0000-0000-00009D6A0000}"/>
    <cellStyle name="Normal 2 7 3 2 2 4 5" xfId="25298" xr:uid="{00000000-0005-0000-0000-00009E6A0000}"/>
    <cellStyle name="Normal 2 7 3 2 2 5" xfId="4523" xr:uid="{00000000-0005-0000-0000-00009F6A0000}"/>
    <cellStyle name="Normal 2 7 3 2 2 5 2" xfId="19407" xr:uid="{00000000-0005-0000-0000-0000A06A0000}"/>
    <cellStyle name="Normal 2 7 3 2 2 5 2 2" xfId="42050" xr:uid="{00000000-0005-0000-0000-0000A16A0000}"/>
    <cellStyle name="Normal 2 7 3 2 2 5 3" xfId="11967" xr:uid="{00000000-0005-0000-0000-0000A26A0000}"/>
    <cellStyle name="Normal 2 7 3 2 2 5 3 2" xfId="34610" xr:uid="{00000000-0005-0000-0000-0000A36A0000}"/>
    <cellStyle name="Normal 2 7 3 2 2 5 4" xfId="27169" xr:uid="{00000000-0005-0000-0000-0000A46A0000}"/>
    <cellStyle name="Normal 2 7 3 2 2 6" xfId="15689" xr:uid="{00000000-0005-0000-0000-0000A56A0000}"/>
    <cellStyle name="Normal 2 7 3 2 2 6 2" xfId="38332" xr:uid="{00000000-0005-0000-0000-0000A66A0000}"/>
    <cellStyle name="Normal 2 7 3 2 2 7" xfId="8249" xr:uid="{00000000-0005-0000-0000-0000A76A0000}"/>
    <cellStyle name="Normal 2 7 3 2 2 7 2" xfId="30892" xr:uid="{00000000-0005-0000-0000-0000A86A0000}"/>
    <cellStyle name="Normal 2 7 3 2 2 8" xfId="23451" xr:uid="{00000000-0005-0000-0000-0000A96A0000}"/>
    <cellStyle name="Normal 2 7 3 2 3" xfId="1047" xr:uid="{00000000-0005-0000-0000-0000AA6A0000}"/>
    <cellStyle name="Normal 2 7 3 2 3 2" xfId="1975" xr:uid="{00000000-0005-0000-0000-0000AB6A0000}"/>
    <cellStyle name="Normal 2 7 3 2 3 2 2" xfId="3825" xr:uid="{00000000-0005-0000-0000-0000AC6A0000}"/>
    <cellStyle name="Normal 2 7 3 2 3 2 2 2" xfId="7546" xr:uid="{00000000-0005-0000-0000-0000AD6A0000}"/>
    <cellStyle name="Normal 2 7 3 2 3 2 2 2 2" xfId="22430" xr:uid="{00000000-0005-0000-0000-0000AE6A0000}"/>
    <cellStyle name="Normal 2 7 3 2 3 2 2 2 2 2" xfId="45073" xr:uid="{00000000-0005-0000-0000-0000AF6A0000}"/>
    <cellStyle name="Normal 2 7 3 2 3 2 2 2 3" xfId="14990" xr:uid="{00000000-0005-0000-0000-0000B06A0000}"/>
    <cellStyle name="Normal 2 7 3 2 3 2 2 2 3 2" xfId="37633" xr:uid="{00000000-0005-0000-0000-0000B16A0000}"/>
    <cellStyle name="Normal 2 7 3 2 3 2 2 2 4" xfId="30192" xr:uid="{00000000-0005-0000-0000-0000B26A0000}"/>
    <cellStyle name="Normal 2 7 3 2 3 2 2 3" xfId="18712" xr:uid="{00000000-0005-0000-0000-0000B36A0000}"/>
    <cellStyle name="Normal 2 7 3 2 3 2 2 3 2" xfId="41355" xr:uid="{00000000-0005-0000-0000-0000B46A0000}"/>
    <cellStyle name="Normal 2 7 3 2 3 2 2 4" xfId="11272" xr:uid="{00000000-0005-0000-0000-0000B56A0000}"/>
    <cellStyle name="Normal 2 7 3 2 3 2 2 4 2" xfId="33915" xr:uid="{00000000-0005-0000-0000-0000B66A0000}"/>
    <cellStyle name="Normal 2 7 3 2 3 2 2 5" xfId="26474" xr:uid="{00000000-0005-0000-0000-0000B76A0000}"/>
    <cellStyle name="Normal 2 7 3 2 3 2 3" xfId="5699" xr:uid="{00000000-0005-0000-0000-0000B86A0000}"/>
    <cellStyle name="Normal 2 7 3 2 3 2 3 2" xfId="20583" xr:uid="{00000000-0005-0000-0000-0000B96A0000}"/>
    <cellStyle name="Normal 2 7 3 2 3 2 3 2 2" xfId="43226" xr:uid="{00000000-0005-0000-0000-0000BA6A0000}"/>
    <cellStyle name="Normal 2 7 3 2 3 2 3 3" xfId="13143" xr:uid="{00000000-0005-0000-0000-0000BB6A0000}"/>
    <cellStyle name="Normal 2 7 3 2 3 2 3 3 2" xfId="35786" xr:uid="{00000000-0005-0000-0000-0000BC6A0000}"/>
    <cellStyle name="Normal 2 7 3 2 3 2 3 4" xfId="28345" xr:uid="{00000000-0005-0000-0000-0000BD6A0000}"/>
    <cellStyle name="Normal 2 7 3 2 3 2 4" xfId="16865" xr:uid="{00000000-0005-0000-0000-0000BE6A0000}"/>
    <cellStyle name="Normal 2 7 3 2 3 2 4 2" xfId="39508" xr:uid="{00000000-0005-0000-0000-0000BF6A0000}"/>
    <cellStyle name="Normal 2 7 3 2 3 2 5" xfId="9425" xr:uid="{00000000-0005-0000-0000-0000C06A0000}"/>
    <cellStyle name="Normal 2 7 3 2 3 2 5 2" xfId="32068" xr:uid="{00000000-0005-0000-0000-0000C16A0000}"/>
    <cellStyle name="Normal 2 7 3 2 3 2 6" xfId="24627" xr:uid="{00000000-0005-0000-0000-0000C26A0000}"/>
    <cellStyle name="Normal 2 7 3 2 3 3" xfId="2900" xr:uid="{00000000-0005-0000-0000-0000C36A0000}"/>
    <cellStyle name="Normal 2 7 3 2 3 3 2" xfId="6621" xr:uid="{00000000-0005-0000-0000-0000C46A0000}"/>
    <cellStyle name="Normal 2 7 3 2 3 3 2 2" xfId="21505" xr:uid="{00000000-0005-0000-0000-0000C56A0000}"/>
    <cellStyle name="Normal 2 7 3 2 3 3 2 2 2" xfId="44148" xr:uid="{00000000-0005-0000-0000-0000C66A0000}"/>
    <cellStyle name="Normal 2 7 3 2 3 3 2 3" xfId="14065" xr:uid="{00000000-0005-0000-0000-0000C76A0000}"/>
    <cellStyle name="Normal 2 7 3 2 3 3 2 3 2" xfId="36708" xr:uid="{00000000-0005-0000-0000-0000C86A0000}"/>
    <cellStyle name="Normal 2 7 3 2 3 3 2 4" xfId="29267" xr:uid="{00000000-0005-0000-0000-0000C96A0000}"/>
    <cellStyle name="Normal 2 7 3 2 3 3 3" xfId="17787" xr:uid="{00000000-0005-0000-0000-0000CA6A0000}"/>
    <cellStyle name="Normal 2 7 3 2 3 3 3 2" xfId="40430" xr:uid="{00000000-0005-0000-0000-0000CB6A0000}"/>
    <cellStyle name="Normal 2 7 3 2 3 3 4" xfId="10347" xr:uid="{00000000-0005-0000-0000-0000CC6A0000}"/>
    <cellStyle name="Normal 2 7 3 2 3 3 4 2" xfId="32990" xr:uid="{00000000-0005-0000-0000-0000CD6A0000}"/>
    <cellStyle name="Normal 2 7 3 2 3 3 5" xfId="25549" xr:uid="{00000000-0005-0000-0000-0000CE6A0000}"/>
    <cellStyle name="Normal 2 7 3 2 3 4" xfId="4774" xr:uid="{00000000-0005-0000-0000-0000CF6A0000}"/>
    <cellStyle name="Normal 2 7 3 2 3 4 2" xfId="19658" xr:uid="{00000000-0005-0000-0000-0000D06A0000}"/>
    <cellStyle name="Normal 2 7 3 2 3 4 2 2" xfId="42301" xr:uid="{00000000-0005-0000-0000-0000D16A0000}"/>
    <cellStyle name="Normal 2 7 3 2 3 4 3" xfId="12218" xr:uid="{00000000-0005-0000-0000-0000D26A0000}"/>
    <cellStyle name="Normal 2 7 3 2 3 4 3 2" xfId="34861" xr:uid="{00000000-0005-0000-0000-0000D36A0000}"/>
    <cellStyle name="Normal 2 7 3 2 3 4 4" xfId="27420" xr:uid="{00000000-0005-0000-0000-0000D46A0000}"/>
    <cellStyle name="Normal 2 7 3 2 3 5" xfId="15940" xr:uid="{00000000-0005-0000-0000-0000D56A0000}"/>
    <cellStyle name="Normal 2 7 3 2 3 5 2" xfId="38583" xr:uid="{00000000-0005-0000-0000-0000D66A0000}"/>
    <cellStyle name="Normal 2 7 3 2 3 6" xfId="8500" xr:uid="{00000000-0005-0000-0000-0000D76A0000}"/>
    <cellStyle name="Normal 2 7 3 2 3 6 2" xfId="31143" xr:uid="{00000000-0005-0000-0000-0000D86A0000}"/>
    <cellStyle name="Normal 2 7 3 2 3 7" xfId="23702" xr:uid="{00000000-0005-0000-0000-0000D96A0000}"/>
    <cellStyle name="Normal 2 7 3 2 4" xfId="1513" xr:uid="{00000000-0005-0000-0000-0000DA6A0000}"/>
    <cellStyle name="Normal 2 7 3 2 4 2" xfId="3363" xr:uid="{00000000-0005-0000-0000-0000DB6A0000}"/>
    <cellStyle name="Normal 2 7 3 2 4 2 2" xfId="7084" xr:uid="{00000000-0005-0000-0000-0000DC6A0000}"/>
    <cellStyle name="Normal 2 7 3 2 4 2 2 2" xfId="21968" xr:uid="{00000000-0005-0000-0000-0000DD6A0000}"/>
    <cellStyle name="Normal 2 7 3 2 4 2 2 2 2" xfId="44611" xr:uid="{00000000-0005-0000-0000-0000DE6A0000}"/>
    <cellStyle name="Normal 2 7 3 2 4 2 2 3" xfId="14528" xr:uid="{00000000-0005-0000-0000-0000DF6A0000}"/>
    <cellStyle name="Normal 2 7 3 2 4 2 2 3 2" xfId="37171" xr:uid="{00000000-0005-0000-0000-0000E06A0000}"/>
    <cellStyle name="Normal 2 7 3 2 4 2 2 4" xfId="29730" xr:uid="{00000000-0005-0000-0000-0000E16A0000}"/>
    <cellStyle name="Normal 2 7 3 2 4 2 3" xfId="18250" xr:uid="{00000000-0005-0000-0000-0000E26A0000}"/>
    <cellStyle name="Normal 2 7 3 2 4 2 3 2" xfId="40893" xr:uid="{00000000-0005-0000-0000-0000E36A0000}"/>
    <cellStyle name="Normal 2 7 3 2 4 2 4" xfId="10810" xr:uid="{00000000-0005-0000-0000-0000E46A0000}"/>
    <cellStyle name="Normal 2 7 3 2 4 2 4 2" xfId="33453" xr:uid="{00000000-0005-0000-0000-0000E56A0000}"/>
    <cellStyle name="Normal 2 7 3 2 4 2 5" xfId="26012" xr:uid="{00000000-0005-0000-0000-0000E66A0000}"/>
    <cellStyle name="Normal 2 7 3 2 4 3" xfId="5237" xr:uid="{00000000-0005-0000-0000-0000E76A0000}"/>
    <cellStyle name="Normal 2 7 3 2 4 3 2" xfId="20121" xr:uid="{00000000-0005-0000-0000-0000E86A0000}"/>
    <cellStyle name="Normal 2 7 3 2 4 3 2 2" xfId="42764" xr:uid="{00000000-0005-0000-0000-0000E96A0000}"/>
    <cellStyle name="Normal 2 7 3 2 4 3 3" xfId="12681" xr:uid="{00000000-0005-0000-0000-0000EA6A0000}"/>
    <cellStyle name="Normal 2 7 3 2 4 3 3 2" xfId="35324" xr:uid="{00000000-0005-0000-0000-0000EB6A0000}"/>
    <cellStyle name="Normal 2 7 3 2 4 3 4" xfId="27883" xr:uid="{00000000-0005-0000-0000-0000EC6A0000}"/>
    <cellStyle name="Normal 2 7 3 2 4 4" xfId="16403" xr:uid="{00000000-0005-0000-0000-0000ED6A0000}"/>
    <cellStyle name="Normal 2 7 3 2 4 4 2" xfId="39046" xr:uid="{00000000-0005-0000-0000-0000EE6A0000}"/>
    <cellStyle name="Normal 2 7 3 2 4 5" xfId="8963" xr:uid="{00000000-0005-0000-0000-0000EF6A0000}"/>
    <cellStyle name="Normal 2 7 3 2 4 5 2" xfId="31606" xr:uid="{00000000-0005-0000-0000-0000F06A0000}"/>
    <cellStyle name="Normal 2 7 3 2 4 6" xfId="24165" xr:uid="{00000000-0005-0000-0000-0000F16A0000}"/>
    <cellStyle name="Normal 2 7 3 2 5" xfId="2438" xr:uid="{00000000-0005-0000-0000-0000F26A0000}"/>
    <cellStyle name="Normal 2 7 3 2 5 2" xfId="6159" xr:uid="{00000000-0005-0000-0000-0000F36A0000}"/>
    <cellStyle name="Normal 2 7 3 2 5 2 2" xfId="21043" xr:uid="{00000000-0005-0000-0000-0000F46A0000}"/>
    <cellStyle name="Normal 2 7 3 2 5 2 2 2" xfId="43686" xr:uid="{00000000-0005-0000-0000-0000F56A0000}"/>
    <cellStyle name="Normal 2 7 3 2 5 2 3" xfId="13603" xr:uid="{00000000-0005-0000-0000-0000F66A0000}"/>
    <cellStyle name="Normal 2 7 3 2 5 2 3 2" xfId="36246" xr:uid="{00000000-0005-0000-0000-0000F76A0000}"/>
    <cellStyle name="Normal 2 7 3 2 5 2 4" xfId="28805" xr:uid="{00000000-0005-0000-0000-0000F86A0000}"/>
    <cellStyle name="Normal 2 7 3 2 5 3" xfId="17325" xr:uid="{00000000-0005-0000-0000-0000F96A0000}"/>
    <cellStyle name="Normal 2 7 3 2 5 3 2" xfId="39968" xr:uid="{00000000-0005-0000-0000-0000FA6A0000}"/>
    <cellStyle name="Normal 2 7 3 2 5 4" xfId="9885" xr:uid="{00000000-0005-0000-0000-0000FB6A0000}"/>
    <cellStyle name="Normal 2 7 3 2 5 4 2" xfId="32528" xr:uid="{00000000-0005-0000-0000-0000FC6A0000}"/>
    <cellStyle name="Normal 2 7 3 2 5 5" xfId="25087" xr:uid="{00000000-0005-0000-0000-0000FD6A0000}"/>
    <cellStyle name="Normal 2 7 3 2 6" xfId="4312" xr:uid="{00000000-0005-0000-0000-0000FE6A0000}"/>
    <cellStyle name="Normal 2 7 3 2 6 2" xfId="19196" xr:uid="{00000000-0005-0000-0000-0000FF6A0000}"/>
    <cellStyle name="Normal 2 7 3 2 6 2 2" xfId="41839" xr:uid="{00000000-0005-0000-0000-0000006B0000}"/>
    <cellStyle name="Normal 2 7 3 2 6 3" xfId="11756" xr:uid="{00000000-0005-0000-0000-0000016B0000}"/>
    <cellStyle name="Normal 2 7 3 2 6 3 2" xfId="34399" xr:uid="{00000000-0005-0000-0000-0000026B0000}"/>
    <cellStyle name="Normal 2 7 3 2 6 4" xfId="26958" xr:uid="{00000000-0005-0000-0000-0000036B0000}"/>
    <cellStyle name="Normal 2 7 3 2 7" xfId="15478" xr:uid="{00000000-0005-0000-0000-0000046B0000}"/>
    <cellStyle name="Normal 2 7 3 2 7 2" xfId="38121" xr:uid="{00000000-0005-0000-0000-0000056B0000}"/>
    <cellStyle name="Normal 2 7 3 2 8" xfId="8038" xr:uid="{00000000-0005-0000-0000-0000066B0000}"/>
    <cellStyle name="Normal 2 7 3 2 8 2" xfId="30681" xr:uid="{00000000-0005-0000-0000-0000076B0000}"/>
    <cellStyle name="Normal 2 7 3 2 9" xfId="23241" xr:uid="{00000000-0005-0000-0000-0000086B0000}"/>
    <cellStyle name="Normal 2 7 3 3" xfId="688" xr:uid="{00000000-0005-0000-0000-0000096B0000}"/>
    <cellStyle name="Normal 2 7 3 3 2" xfId="1153" xr:uid="{00000000-0005-0000-0000-00000A6B0000}"/>
    <cellStyle name="Normal 2 7 3 3 2 2" xfId="2081" xr:uid="{00000000-0005-0000-0000-00000B6B0000}"/>
    <cellStyle name="Normal 2 7 3 3 2 2 2" xfId="3931" xr:uid="{00000000-0005-0000-0000-00000C6B0000}"/>
    <cellStyle name="Normal 2 7 3 3 2 2 2 2" xfId="7652" xr:uid="{00000000-0005-0000-0000-00000D6B0000}"/>
    <cellStyle name="Normal 2 7 3 3 2 2 2 2 2" xfId="22536" xr:uid="{00000000-0005-0000-0000-00000E6B0000}"/>
    <cellStyle name="Normal 2 7 3 3 2 2 2 2 2 2" xfId="45179" xr:uid="{00000000-0005-0000-0000-00000F6B0000}"/>
    <cellStyle name="Normal 2 7 3 3 2 2 2 2 3" xfId="15096" xr:uid="{00000000-0005-0000-0000-0000106B0000}"/>
    <cellStyle name="Normal 2 7 3 3 2 2 2 2 3 2" xfId="37739" xr:uid="{00000000-0005-0000-0000-0000116B0000}"/>
    <cellStyle name="Normal 2 7 3 3 2 2 2 2 4" xfId="30298" xr:uid="{00000000-0005-0000-0000-0000126B0000}"/>
    <cellStyle name="Normal 2 7 3 3 2 2 2 3" xfId="18818" xr:uid="{00000000-0005-0000-0000-0000136B0000}"/>
    <cellStyle name="Normal 2 7 3 3 2 2 2 3 2" xfId="41461" xr:uid="{00000000-0005-0000-0000-0000146B0000}"/>
    <cellStyle name="Normal 2 7 3 3 2 2 2 4" xfId="11378" xr:uid="{00000000-0005-0000-0000-0000156B0000}"/>
    <cellStyle name="Normal 2 7 3 3 2 2 2 4 2" xfId="34021" xr:uid="{00000000-0005-0000-0000-0000166B0000}"/>
    <cellStyle name="Normal 2 7 3 3 2 2 2 5" xfId="26580" xr:uid="{00000000-0005-0000-0000-0000176B0000}"/>
    <cellStyle name="Normal 2 7 3 3 2 2 3" xfId="5805" xr:uid="{00000000-0005-0000-0000-0000186B0000}"/>
    <cellStyle name="Normal 2 7 3 3 2 2 3 2" xfId="20689" xr:uid="{00000000-0005-0000-0000-0000196B0000}"/>
    <cellStyle name="Normal 2 7 3 3 2 2 3 2 2" xfId="43332" xr:uid="{00000000-0005-0000-0000-00001A6B0000}"/>
    <cellStyle name="Normal 2 7 3 3 2 2 3 3" xfId="13249" xr:uid="{00000000-0005-0000-0000-00001B6B0000}"/>
    <cellStyle name="Normal 2 7 3 3 2 2 3 3 2" xfId="35892" xr:uid="{00000000-0005-0000-0000-00001C6B0000}"/>
    <cellStyle name="Normal 2 7 3 3 2 2 3 4" xfId="28451" xr:uid="{00000000-0005-0000-0000-00001D6B0000}"/>
    <cellStyle name="Normal 2 7 3 3 2 2 4" xfId="16971" xr:uid="{00000000-0005-0000-0000-00001E6B0000}"/>
    <cellStyle name="Normal 2 7 3 3 2 2 4 2" xfId="39614" xr:uid="{00000000-0005-0000-0000-00001F6B0000}"/>
    <cellStyle name="Normal 2 7 3 3 2 2 5" xfId="9531" xr:uid="{00000000-0005-0000-0000-0000206B0000}"/>
    <cellStyle name="Normal 2 7 3 3 2 2 5 2" xfId="32174" xr:uid="{00000000-0005-0000-0000-0000216B0000}"/>
    <cellStyle name="Normal 2 7 3 3 2 2 6" xfId="24733" xr:uid="{00000000-0005-0000-0000-0000226B0000}"/>
    <cellStyle name="Normal 2 7 3 3 2 3" xfId="3006" xr:uid="{00000000-0005-0000-0000-0000236B0000}"/>
    <cellStyle name="Normal 2 7 3 3 2 3 2" xfId="6727" xr:uid="{00000000-0005-0000-0000-0000246B0000}"/>
    <cellStyle name="Normal 2 7 3 3 2 3 2 2" xfId="21611" xr:uid="{00000000-0005-0000-0000-0000256B0000}"/>
    <cellStyle name="Normal 2 7 3 3 2 3 2 2 2" xfId="44254" xr:uid="{00000000-0005-0000-0000-0000266B0000}"/>
    <cellStyle name="Normal 2 7 3 3 2 3 2 3" xfId="14171" xr:uid="{00000000-0005-0000-0000-0000276B0000}"/>
    <cellStyle name="Normal 2 7 3 3 2 3 2 3 2" xfId="36814" xr:uid="{00000000-0005-0000-0000-0000286B0000}"/>
    <cellStyle name="Normal 2 7 3 3 2 3 2 4" xfId="29373" xr:uid="{00000000-0005-0000-0000-0000296B0000}"/>
    <cellStyle name="Normal 2 7 3 3 2 3 3" xfId="17893" xr:uid="{00000000-0005-0000-0000-00002A6B0000}"/>
    <cellStyle name="Normal 2 7 3 3 2 3 3 2" xfId="40536" xr:uid="{00000000-0005-0000-0000-00002B6B0000}"/>
    <cellStyle name="Normal 2 7 3 3 2 3 4" xfId="10453" xr:uid="{00000000-0005-0000-0000-00002C6B0000}"/>
    <cellStyle name="Normal 2 7 3 3 2 3 4 2" xfId="33096" xr:uid="{00000000-0005-0000-0000-00002D6B0000}"/>
    <cellStyle name="Normal 2 7 3 3 2 3 5" xfId="25655" xr:uid="{00000000-0005-0000-0000-00002E6B0000}"/>
    <cellStyle name="Normal 2 7 3 3 2 4" xfId="4880" xr:uid="{00000000-0005-0000-0000-00002F6B0000}"/>
    <cellStyle name="Normal 2 7 3 3 2 4 2" xfId="19764" xr:uid="{00000000-0005-0000-0000-0000306B0000}"/>
    <cellStyle name="Normal 2 7 3 3 2 4 2 2" xfId="42407" xr:uid="{00000000-0005-0000-0000-0000316B0000}"/>
    <cellStyle name="Normal 2 7 3 3 2 4 3" xfId="12324" xr:uid="{00000000-0005-0000-0000-0000326B0000}"/>
    <cellStyle name="Normal 2 7 3 3 2 4 3 2" xfId="34967" xr:uid="{00000000-0005-0000-0000-0000336B0000}"/>
    <cellStyle name="Normal 2 7 3 3 2 4 4" xfId="27526" xr:uid="{00000000-0005-0000-0000-0000346B0000}"/>
    <cellStyle name="Normal 2 7 3 3 2 5" xfId="16046" xr:uid="{00000000-0005-0000-0000-0000356B0000}"/>
    <cellStyle name="Normal 2 7 3 3 2 5 2" xfId="38689" xr:uid="{00000000-0005-0000-0000-0000366B0000}"/>
    <cellStyle name="Normal 2 7 3 3 2 6" xfId="8606" xr:uid="{00000000-0005-0000-0000-0000376B0000}"/>
    <cellStyle name="Normal 2 7 3 3 2 6 2" xfId="31249" xr:uid="{00000000-0005-0000-0000-0000386B0000}"/>
    <cellStyle name="Normal 2 7 3 3 2 7" xfId="23808" xr:uid="{00000000-0005-0000-0000-0000396B0000}"/>
    <cellStyle name="Normal 2 7 3 3 3" xfId="1619" xr:uid="{00000000-0005-0000-0000-00003A6B0000}"/>
    <cellStyle name="Normal 2 7 3 3 3 2" xfId="3469" xr:uid="{00000000-0005-0000-0000-00003B6B0000}"/>
    <cellStyle name="Normal 2 7 3 3 3 2 2" xfId="7190" xr:uid="{00000000-0005-0000-0000-00003C6B0000}"/>
    <cellStyle name="Normal 2 7 3 3 3 2 2 2" xfId="22074" xr:uid="{00000000-0005-0000-0000-00003D6B0000}"/>
    <cellStyle name="Normal 2 7 3 3 3 2 2 2 2" xfId="44717" xr:uid="{00000000-0005-0000-0000-00003E6B0000}"/>
    <cellStyle name="Normal 2 7 3 3 3 2 2 3" xfId="14634" xr:uid="{00000000-0005-0000-0000-00003F6B0000}"/>
    <cellStyle name="Normal 2 7 3 3 3 2 2 3 2" xfId="37277" xr:uid="{00000000-0005-0000-0000-0000406B0000}"/>
    <cellStyle name="Normal 2 7 3 3 3 2 2 4" xfId="29836" xr:uid="{00000000-0005-0000-0000-0000416B0000}"/>
    <cellStyle name="Normal 2 7 3 3 3 2 3" xfId="18356" xr:uid="{00000000-0005-0000-0000-0000426B0000}"/>
    <cellStyle name="Normal 2 7 3 3 3 2 3 2" xfId="40999" xr:uid="{00000000-0005-0000-0000-0000436B0000}"/>
    <cellStyle name="Normal 2 7 3 3 3 2 4" xfId="10916" xr:uid="{00000000-0005-0000-0000-0000446B0000}"/>
    <cellStyle name="Normal 2 7 3 3 3 2 4 2" xfId="33559" xr:uid="{00000000-0005-0000-0000-0000456B0000}"/>
    <cellStyle name="Normal 2 7 3 3 3 2 5" xfId="26118" xr:uid="{00000000-0005-0000-0000-0000466B0000}"/>
    <cellStyle name="Normal 2 7 3 3 3 3" xfId="5343" xr:uid="{00000000-0005-0000-0000-0000476B0000}"/>
    <cellStyle name="Normal 2 7 3 3 3 3 2" xfId="20227" xr:uid="{00000000-0005-0000-0000-0000486B0000}"/>
    <cellStyle name="Normal 2 7 3 3 3 3 2 2" xfId="42870" xr:uid="{00000000-0005-0000-0000-0000496B0000}"/>
    <cellStyle name="Normal 2 7 3 3 3 3 3" xfId="12787" xr:uid="{00000000-0005-0000-0000-00004A6B0000}"/>
    <cellStyle name="Normal 2 7 3 3 3 3 3 2" xfId="35430" xr:uid="{00000000-0005-0000-0000-00004B6B0000}"/>
    <cellStyle name="Normal 2 7 3 3 3 3 4" xfId="27989" xr:uid="{00000000-0005-0000-0000-00004C6B0000}"/>
    <cellStyle name="Normal 2 7 3 3 3 4" xfId="16509" xr:uid="{00000000-0005-0000-0000-00004D6B0000}"/>
    <cellStyle name="Normal 2 7 3 3 3 4 2" xfId="39152" xr:uid="{00000000-0005-0000-0000-00004E6B0000}"/>
    <cellStyle name="Normal 2 7 3 3 3 5" xfId="9069" xr:uid="{00000000-0005-0000-0000-00004F6B0000}"/>
    <cellStyle name="Normal 2 7 3 3 3 5 2" xfId="31712" xr:uid="{00000000-0005-0000-0000-0000506B0000}"/>
    <cellStyle name="Normal 2 7 3 3 3 6" xfId="24271" xr:uid="{00000000-0005-0000-0000-0000516B0000}"/>
    <cellStyle name="Normal 2 7 3 3 4" xfId="2544" xr:uid="{00000000-0005-0000-0000-0000526B0000}"/>
    <cellStyle name="Normal 2 7 3 3 4 2" xfId="6265" xr:uid="{00000000-0005-0000-0000-0000536B0000}"/>
    <cellStyle name="Normal 2 7 3 3 4 2 2" xfId="21149" xr:uid="{00000000-0005-0000-0000-0000546B0000}"/>
    <cellStyle name="Normal 2 7 3 3 4 2 2 2" xfId="43792" xr:uid="{00000000-0005-0000-0000-0000556B0000}"/>
    <cellStyle name="Normal 2 7 3 3 4 2 3" xfId="13709" xr:uid="{00000000-0005-0000-0000-0000566B0000}"/>
    <cellStyle name="Normal 2 7 3 3 4 2 3 2" xfId="36352" xr:uid="{00000000-0005-0000-0000-0000576B0000}"/>
    <cellStyle name="Normal 2 7 3 3 4 2 4" xfId="28911" xr:uid="{00000000-0005-0000-0000-0000586B0000}"/>
    <cellStyle name="Normal 2 7 3 3 4 3" xfId="17431" xr:uid="{00000000-0005-0000-0000-0000596B0000}"/>
    <cellStyle name="Normal 2 7 3 3 4 3 2" xfId="40074" xr:uid="{00000000-0005-0000-0000-00005A6B0000}"/>
    <cellStyle name="Normal 2 7 3 3 4 4" xfId="9991" xr:uid="{00000000-0005-0000-0000-00005B6B0000}"/>
    <cellStyle name="Normal 2 7 3 3 4 4 2" xfId="32634" xr:uid="{00000000-0005-0000-0000-00005C6B0000}"/>
    <cellStyle name="Normal 2 7 3 3 4 5" xfId="25193" xr:uid="{00000000-0005-0000-0000-00005D6B0000}"/>
    <cellStyle name="Normal 2 7 3 3 5" xfId="4418" xr:uid="{00000000-0005-0000-0000-00005E6B0000}"/>
    <cellStyle name="Normal 2 7 3 3 5 2" xfId="19302" xr:uid="{00000000-0005-0000-0000-00005F6B0000}"/>
    <cellStyle name="Normal 2 7 3 3 5 2 2" xfId="41945" xr:uid="{00000000-0005-0000-0000-0000606B0000}"/>
    <cellStyle name="Normal 2 7 3 3 5 3" xfId="11862" xr:uid="{00000000-0005-0000-0000-0000616B0000}"/>
    <cellStyle name="Normal 2 7 3 3 5 3 2" xfId="34505" xr:uid="{00000000-0005-0000-0000-0000626B0000}"/>
    <cellStyle name="Normal 2 7 3 3 5 4" xfId="27064" xr:uid="{00000000-0005-0000-0000-0000636B0000}"/>
    <cellStyle name="Normal 2 7 3 3 6" xfId="15584" xr:uid="{00000000-0005-0000-0000-0000646B0000}"/>
    <cellStyle name="Normal 2 7 3 3 6 2" xfId="38227" xr:uid="{00000000-0005-0000-0000-0000656B0000}"/>
    <cellStyle name="Normal 2 7 3 3 7" xfId="8144" xr:uid="{00000000-0005-0000-0000-0000666B0000}"/>
    <cellStyle name="Normal 2 7 3 3 7 2" xfId="30787" xr:uid="{00000000-0005-0000-0000-0000676B0000}"/>
    <cellStyle name="Normal 2 7 3 3 8" xfId="23346" xr:uid="{00000000-0005-0000-0000-0000686B0000}"/>
    <cellStyle name="Normal 2 7 3 4" xfId="942" xr:uid="{00000000-0005-0000-0000-0000696B0000}"/>
    <cellStyle name="Normal 2 7 3 4 2" xfId="1870" xr:uid="{00000000-0005-0000-0000-00006A6B0000}"/>
    <cellStyle name="Normal 2 7 3 4 2 2" xfId="3720" xr:uid="{00000000-0005-0000-0000-00006B6B0000}"/>
    <cellStyle name="Normal 2 7 3 4 2 2 2" xfId="7441" xr:uid="{00000000-0005-0000-0000-00006C6B0000}"/>
    <cellStyle name="Normal 2 7 3 4 2 2 2 2" xfId="22325" xr:uid="{00000000-0005-0000-0000-00006D6B0000}"/>
    <cellStyle name="Normal 2 7 3 4 2 2 2 2 2" xfId="44968" xr:uid="{00000000-0005-0000-0000-00006E6B0000}"/>
    <cellStyle name="Normal 2 7 3 4 2 2 2 3" xfId="14885" xr:uid="{00000000-0005-0000-0000-00006F6B0000}"/>
    <cellStyle name="Normal 2 7 3 4 2 2 2 3 2" xfId="37528" xr:uid="{00000000-0005-0000-0000-0000706B0000}"/>
    <cellStyle name="Normal 2 7 3 4 2 2 2 4" xfId="30087" xr:uid="{00000000-0005-0000-0000-0000716B0000}"/>
    <cellStyle name="Normal 2 7 3 4 2 2 3" xfId="18607" xr:uid="{00000000-0005-0000-0000-0000726B0000}"/>
    <cellStyle name="Normal 2 7 3 4 2 2 3 2" xfId="41250" xr:uid="{00000000-0005-0000-0000-0000736B0000}"/>
    <cellStyle name="Normal 2 7 3 4 2 2 4" xfId="11167" xr:uid="{00000000-0005-0000-0000-0000746B0000}"/>
    <cellStyle name="Normal 2 7 3 4 2 2 4 2" xfId="33810" xr:uid="{00000000-0005-0000-0000-0000756B0000}"/>
    <cellStyle name="Normal 2 7 3 4 2 2 5" xfId="26369" xr:uid="{00000000-0005-0000-0000-0000766B0000}"/>
    <cellStyle name="Normal 2 7 3 4 2 3" xfId="5594" xr:uid="{00000000-0005-0000-0000-0000776B0000}"/>
    <cellStyle name="Normal 2 7 3 4 2 3 2" xfId="20478" xr:uid="{00000000-0005-0000-0000-0000786B0000}"/>
    <cellStyle name="Normal 2 7 3 4 2 3 2 2" xfId="43121" xr:uid="{00000000-0005-0000-0000-0000796B0000}"/>
    <cellStyle name="Normal 2 7 3 4 2 3 3" xfId="13038" xr:uid="{00000000-0005-0000-0000-00007A6B0000}"/>
    <cellStyle name="Normal 2 7 3 4 2 3 3 2" xfId="35681" xr:uid="{00000000-0005-0000-0000-00007B6B0000}"/>
    <cellStyle name="Normal 2 7 3 4 2 3 4" xfId="28240" xr:uid="{00000000-0005-0000-0000-00007C6B0000}"/>
    <cellStyle name="Normal 2 7 3 4 2 4" xfId="16760" xr:uid="{00000000-0005-0000-0000-00007D6B0000}"/>
    <cellStyle name="Normal 2 7 3 4 2 4 2" xfId="39403" xr:uid="{00000000-0005-0000-0000-00007E6B0000}"/>
    <cellStyle name="Normal 2 7 3 4 2 5" xfId="9320" xr:uid="{00000000-0005-0000-0000-00007F6B0000}"/>
    <cellStyle name="Normal 2 7 3 4 2 5 2" xfId="31963" xr:uid="{00000000-0005-0000-0000-0000806B0000}"/>
    <cellStyle name="Normal 2 7 3 4 2 6" xfId="24522" xr:uid="{00000000-0005-0000-0000-0000816B0000}"/>
    <cellStyle name="Normal 2 7 3 4 3" xfId="2795" xr:uid="{00000000-0005-0000-0000-0000826B0000}"/>
    <cellStyle name="Normal 2 7 3 4 3 2" xfId="6516" xr:uid="{00000000-0005-0000-0000-0000836B0000}"/>
    <cellStyle name="Normal 2 7 3 4 3 2 2" xfId="21400" xr:uid="{00000000-0005-0000-0000-0000846B0000}"/>
    <cellStyle name="Normal 2 7 3 4 3 2 2 2" xfId="44043" xr:uid="{00000000-0005-0000-0000-0000856B0000}"/>
    <cellStyle name="Normal 2 7 3 4 3 2 3" xfId="13960" xr:uid="{00000000-0005-0000-0000-0000866B0000}"/>
    <cellStyle name="Normal 2 7 3 4 3 2 3 2" xfId="36603" xr:uid="{00000000-0005-0000-0000-0000876B0000}"/>
    <cellStyle name="Normal 2 7 3 4 3 2 4" xfId="29162" xr:uid="{00000000-0005-0000-0000-0000886B0000}"/>
    <cellStyle name="Normal 2 7 3 4 3 3" xfId="17682" xr:uid="{00000000-0005-0000-0000-0000896B0000}"/>
    <cellStyle name="Normal 2 7 3 4 3 3 2" xfId="40325" xr:uid="{00000000-0005-0000-0000-00008A6B0000}"/>
    <cellStyle name="Normal 2 7 3 4 3 4" xfId="10242" xr:uid="{00000000-0005-0000-0000-00008B6B0000}"/>
    <cellStyle name="Normal 2 7 3 4 3 4 2" xfId="32885" xr:uid="{00000000-0005-0000-0000-00008C6B0000}"/>
    <cellStyle name="Normal 2 7 3 4 3 5" xfId="25444" xr:uid="{00000000-0005-0000-0000-00008D6B0000}"/>
    <cellStyle name="Normal 2 7 3 4 4" xfId="4669" xr:uid="{00000000-0005-0000-0000-00008E6B0000}"/>
    <cellStyle name="Normal 2 7 3 4 4 2" xfId="19553" xr:uid="{00000000-0005-0000-0000-00008F6B0000}"/>
    <cellStyle name="Normal 2 7 3 4 4 2 2" xfId="42196" xr:uid="{00000000-0005-0000-0000-0000906B0000}"/>
    <cellStyle name="Normal 2 7 3 4 4 3" xfId="12113" xr:uid="{00000000-0005-0000-0000-0000916B0000}"/>
    <cellStyle name="Normal 2 7 3 4 4 3 2" xfId="34756" xr:uid="{00000000-0005-0000-0000-0000926B0000}"/>
    <cellStyle name="Normal 2 7 3 4 4 4" xfId="27315" xr:uid="{00000000-0005-0000-0000-0000936B0000}"/>
    <cellStyle name="Normal 2 7 3 4 5" xfId="15835" xr:uid="{00000000-0005-0000-0000-0000946B0000}"/>
    <cellStyle name="Normal 2 7 3 4 5 2" xfId="38478" xr:uid="{00000000-0005-0000-0000-0000956B0000}"/>
    <cellStyle name="Normal 2 7 3 4 6" xfId="8395" xr:uid="{00000000-0005-0000-0000-0000966B0000}"/>
    <cellStyle name="Normal 2 7 3 4 6 2" xfId="31038" xr:uid="{00000000-0005-0000-0000-0000976B0000}"/>
    <cellStyle name="Normal 2 7 3 4 7" xfId="23597" xr:uid="{00000000-0005-0000-0000-0000986B0000}"/>
    <cellStyle name="Normal 2 7 3 5" xfId="1408" xr:uid="{00000000-0005-0000-0000-0000996B0000}"/>
    <cellStyle name="Normal 2 7 3 5 2" xfId="3258" xr:uid="{00000000-0005-0000-0000-00009A6B0000}"/>
    <cellStyle name="Normal 2 7 3 5 2 2" xfId="6979" xr:uid="{00000000-0005-0000-0000-00009B6B0000}"/>
    <cellStyle name="Normal 2 7 3 5 2 2 2" xfId="21863" xr:uid="{00000000-0005-0000-0000-00009C6B0000}"/>
    <cellStyle name="Normal 2 7 3 5 2 2 2 2" xfId="44506" xr:uid="{00000000-0005-0000-0000-00009D6B0000}"/>
    <cellStyle name="Normal 2 7 3 5 2 2 3" xfId="14423" xr:uid="{00000000-0005-0000-0000-00009E6B0000}"/>
    <cellStyle name="Normal 2 7 3 5 2 2 3 2" xfId="37066" xr:uid="{00000000-0005-0000-0000-00009F6B0000}"/>
    <cellStyle name="Normal 2 7 3 5 2 2 4" xfId="29625" xr:uid="{00000000-0005-0000-0000-0000A06B0000}"/>
    <cellStyle name="Normal 2 7 3 5 2 3" xfId="18145" xr:uid="{00000000-0005-0000-0000-0000A16B0000}"/>
    <cellStyle name="Normal 2 7 3 5 2 3 2" xfId="40788" xr:uid="{00000000-0005-0000-0000-0000A26B0000}"/>
    <cellStyle name="Normal 2 7 3 5 2 4" xfId="10705" xr:uid="{00000000-0005-0000-0000-0000A36B0000}"/>
    <cellStyle name="Normal 2 7 3 5 2 4 2" xfId="33348" xr:uid="{00000000-0005-0000-0000-0000A46B0000}"/>
    <cellStyle name="Normal 2 7 3 5 2 5" xfId="25907" xr:uid="{00000000-0005-0000-0000-0000A56B0000}"/>
    <cellStyle name="Normal 2 7 3 5 3" xfId="5132" xr:uid="{00000000-0005-0000-0000-0000A66B0000}"/>
    <cellStyle name="Normal 2 7 3 5 3 2" xfId="20016" xr:uid="{00000000-0005-0000-0000-0000A76B0000}"/>
    <cellStyle name="Normal 2 7 3 5 3 2 2" xfId="42659" xr:uid="{00000000-0005-0000-0000-0000A86B0000}"/>
    <cellStyle name="Normal 2 7 3 5 3 3" xfId="12576" xr:uid="{00000000-0005-0000-0000-0000A96B0000}"/>
    <cellStyle name="Normal 2 7 3 5 3 3 2" xfId="35219" xr:uid="{00000000-0005-0000-0000-0000AA6B0000}"/>
    <cellStyle name="Normal 2 7 3 5 3 4" xfId="27778" xr:uid="{00000000-0005-0000-0000-0000AB6B0000}"/>
    <cellStyle name="Normal 2 7 3 5 4" xfId="16298" xr:uid="{00000000-0005-0000-0000-0000AC6B0000}"/>
    <cellStyle name="Normal 2 7 3 5 4 2" xfId="38941" xr:uid="{00000000-0005-0000-0000-0000AD6B0000}"/>
    <cellStyle name="Normal 2 7 3 5 5" xfId="8858" xr:uid="{00000000-0005-0000-0000-0000AE6B0000}"/>
    <cellStyle name="Normal 2 7 3 5 5 2" xfId="31501" xr:uid="{00000000-0005-0000-0000-0000AF6B0000}"/>
    <cellStyle name="Normal 2 7 3 5 6" xfId="24060" xr:uid="{00000000-0005-0000-0000-0000B06B0000}"/>
    <cellStyle name="Normal 2 7 3 6" xfId="2333" xr:uid="{00000000-0005-0000-0000-0000B16B0000}"/>
    <cellStyle name="Normal 2 7 3 6 2" xfId="6054" xr:uid="{00000000-0005-0000-0000-0000B26B0000}"/>
    <cellStyle name="Normal 2 7 3 6 2 2" xfId="20938" xr:uid="{00000000-0005-0000-0000-0000B36B0000}"/>
    <cellStyle name="Normal 2 7 3 6 2 2 2" xfId="43581" xr:uid="{00000000-0005-0000-0000-0000B46B0000}"/>
    <cellStyle name="Normal 2 7 3 6 2 3" xfId="13498" xr:uid="{00000000-0005-0000-0000-0000B56B0000}"/>
    <cellStyle name="Normal 2 7 3 6 2 3 2" xfId="36141" xr:uid="{00000000-0005-0000-0000-0000B66B0000}"/>
    <cellStyle name="Normal 2 7 3 6 2 4" xfId="28700" xr:uid="{00000000-0005-0000-0000-0000B76B0000}"/>
    <cellStyle name="Normal 2 7 3 6 3" xfId="17220" xr:uid="{00000000-0005-0000-0000-0000B86B0000}"/>
    <cellStyle name="Normal 2 7 3 6 3 2" xfId="39863" xr:uid="{00000000-0005-0000-0000-0000B96B0000}"/>
    <cellStyle name="Normal 2 7 3 6 4" xfId="9780" xr:uid="{00000000-0005-0000-0000-0000BA6B0000}"/>
    <cellStyle name="Normal 2 7 3 6 4 2" xfId="32423" xr:uid="{00000000-0005-0000-0000-0000BB6B0000}"/>
    <cellStyle name="Normal 2 7 3 6 5" xfId="24982" xr:uid="{00000000-0005-0000-0000-0000BC6B0000}"/>
    <cellStyle name="Normal 2 7 3 7" xfId="4207" xr:uid="{00000000-0005-0000-0000-0000BD6B0000}"/>
    <cellStyle name="Normal 2 7 3 7 2" xfId="19091" xr:uid="{00000000-0005-0000-0000-0000BE6B0000}"/>
    <cellStyle name="Normal 2 7 3 7 2 2" xfId="41734" xr:uid="{00000000-0005-0000-0000-0000BF6B0000}"/>
    <cellStyle name="Normal 2 7 3 7 3" xfId="11651" xr:uid="{00000000-0005-0000-0000-0000C06B0000}"/>
    <cellStyle name="Normal 2 7 3 7 3 2" xfId="34294" xr:uid="{00000000-0005-0000-0000-0000C16B0000}"/>
    <cellStyle name="Normal 2 7 3 7 4" xfId="26853" xr:uid="{00000000-0005-0000-0000-0000C26B0000}"/>
    <cellStyle name="Normal 2 7 3 8" xfId="15373" xr:uid="{00000000-0005-0000-0000-0000C36B0000}"/>
    <cellStyle name="Normal 2 7 3 8 2" xfId="38016" xr:uid="{00000000-0005-0000-0000-0000C46B0000}"/>
    <cellStyle name="Normal 2 7 3 9" xfId="7933" xr:uid="{00000000-0005-0000-0000-0000C56B0000}"/>
    <cellStyle name="Normal 2 7 3 9 2" xfId="30576" xr:uid="{00000000-0005-0000-0000-0000C66B0000}"/>
    <cellStyle name="Normal 2 7 4" xfId="529" xr:uid="{00000000-0005-0000-0000-0000C76B0000}"/>
    <cellStyle name="Normal 2 7 4 2" xfId="741" xr:uid="{00000000-0005-0000-0000-0000C86B0000}"/>
    <cellStyle name="Normal 2 7 4 2 2" xfId="1206" xr:uid="{00000000-0005-0000-0000-0000C96B0000}"/>
    <cellStyle name="Normal 2 7 4 2 2 2" xfId="2134" xr:uid="{00000000-0005-0000-0000-0000CA6B0000}"/>
    <cellStyle name="Normal 2 7 4 2 2 2 2" xfId="3984" xr:uid="{00000000-0005-0000-0000-0000CB6B0000}"/>
    <cellStyle name="Normal 2 7 4 2 2 2 2 2" xfId="7705" xr:uid="{00000000-0005-0000-0000-0000CC6B0000}"/>
    <cellStyle name="Normal 2 7 4 2 2 2 2 2 2" xfId="22589" xr:uid="{00000000-0005-0000-0000-0000CD6B0000}"/>
    <cellStyle name="Normal 2 7 4 2 2 2 2 2 2 2" xfId="45232" xr:uid="{00000000-0005-0000-0000-0000CE6B0000}"/>
    <cellStyle name="Normal 2 7 4 2 2 2 2 2 3" xfId="15149" xr:uid="{00000000-0005-0000-0000-0000CF6B0000}"/>
    <cellStyle name="Normal 2 7 4 2 2 2 2 2 3 2" xfId="37792" xr:uid="{00000000-0005-0000-0000-0000D06B0000}"/>
    <cellStyle name="Normal 2 7 4 2 2 2 2 2 4" xfId="30351" xr:uid="{00000000-0005-0000-0000-0000D16B0000}"/>
    <cellStyle name="Normal 2 7 4 2 2 2 2 3" xfId="18871" xr:uid="{00000000-0005-0000-0000-0000D26B0000}"/>
    <cellStyle name="Normal 2 7 4 2 2 2 2 3 2" xfId="41514" xr:uid="{00000000-0005-0000-0000-0000D36B0000}"/>
    <cellStyle name="Normal 2 7 4 2 2 2 2 4" xfId="11431" xr:uid="{00000000-0005-0000-0000-0000D46B0000}"/>
    <cellStyle name="Normal 2 7 4 2 2 2 2 4 2" xfId="34074" xr:uid="{00000000-0005-0000-0000-0000D56B0000}"/>
    <cellStyle name="Normal 2 7 4 2 2 2 2 5" xfId="26633" xr:uid="{00000000-0005-0000-0000-0000D66B0000}"/>
    <cellStyle name="Normal 2 7 4 2 2 2 3" xfId="5858" xr:uid="{00000000-0005-0000-0000-0000D76B0000}"/>
    <cellStyle name="Normal 2 7 4 2 2 2 3 2" xfId="20742" xr:uid="{00000000-0005-0000-0000-0000D86B0000}"/>
    <cellStyle name="Normal 2 7 4 2 2 2 3 2 2" xfId="43385" xr:uid="{00000000-0005-0000-0000-0000D96B0000}"/>
    <cellStyle name="Normal 2 7 4 2 2 2 3 3" xfId="13302" xr:uid="{00000000-0005-0000-0000-0000DA6B0000}"/>
    <cellStyle name="Normal 2 7 4 2 2 2 3 3 2" xfId="35945" xr:uid="{00000000-0005-0000-0000-0000DB6B0000}"/>
    <cellStyle name="Normal 2 7 4 2 2 2 3 4" xfId="28504" xr:uid="{00000000-0005-0000-0000-0000DC6B0000}"/>
    <cellStyle name="Normal 2 7 4 2 2 2 4" xfId="17024" xr:uid="{00000000-0005-0000-0000-0000DD6B0000}"/>
    <cellStyle name="Normal 2 7 4 2 2 2 4 2" xfId="39667" xr:uid="{00000000-0005-0000-0000-0000DE6B0000}"/>
    <cellStyle name="Normal 2 7 4 2 2 2 5" xfId="9584" xr:uid="{00000000-0005-0000-0000-0000DF6B0000}"/>
    <cellStyle name="Normal 2 7 4 2 2 2 5 2" xfId="32227" xr:uid="{00000000-0005-0000-0000-0000E06B0000}"/>
    <cellStyle name="Normal 2 7 4 2 2 2 6" xfId="24786" xr:uid="{00000000-0005-0000-0000-0000E16B0000}"/>
    <cellStyle name="Normal 2 7 4 2 2 3" xfId="3059" xr:uid="{00000000-0005-0000-0000-0000E26B0000}"/>
    <cellStyle name="Normal 2 7 4 2 2 3 2" xfId="6780" xr:uid="{00000000-0005-0000-0000-0000E36B0000}"/>
    <cellStyle name="Normal 2 7 4 2 2 3 2 2" xfId="21664" xr:uid="{00000000-0005-0000-0000-0000E46B0000}"/>
    <cellStyle name="Normal 2 7 4 2 2 3 2 2 2" xfId="44307" xr:uid="{00000000-0005-0000-0000-0000E56B0000}"/>
    <cellStyle name="Normal 2 7 4 2 2 3 2 3" xfId="14224" xr:uid="{00000000-0005-0000-0000-0000E66B0000}"/>
    <cellStyle name="Normal 2 7 4 2 2 3 2 3 2" xfId="36867" xr:uid="{00000000-0005-0000-0000-0000E76B0000}"/>
    <cellStyle name="Normal 2 7 4 2 2 3 2 4" xfId="29426" xr:uid="{00000000-0005-0000-0000-0000E86B0000}"/>
    <cellStyle name="Normal 2 7 4 2 2 3 3" xfId="17946" xr:uid="{00000000-0005-0000-0000-0000E96B0000}"/>
    <cellStyle name="Normal 2 7 4 2 2 3 3 2" xfId="40589" xr:uid="{00000000-0005-0000-0000-0000EA6B0000}"/>
    <cellStyle name="Normal 2 7 4 2 2 3 4" xfId="10506" xr:uid="{00000000-0005-0000-0000-0000EB6B0000}"/>
    <cellStyle name="Normal 2 7 4 2 2 3 4 2" xfId="33149" xr:uid="{00000000-0005-0000-0000-0000EC6B0000}"/>
    <cellStyle name="Normal 2 7 4 2 2 3 5" xfId="25708" xr:uid="{00000000-0005-0000-0000-0000ED6B0000}"/>
    <cellStyle name="Normal 2 7 4 2 2 4" xfId="4933" xr:uid="{00000000-0005-0000-0000-0000EE6B0000}"/>
    <cellStyle name="Normal 2 7 4 2 2 4 2" xfId="19817" xr:uid="{00000000-0005-0000-0000-0000EF6B0000}"/>
    <cellStyle name="Normal 2 7 4 2 2 4 2 2" xfId="42460" xr:uid="{00000000-0005-0000-0000-0000F06B0000}"/>
    <cellStyle name="Normal 2 7 4 2 2 4 3" xfId="12377" xr:uid="{00000000-0005-0000-0000-0000F16B0000}"/>
    <cellStyle name="Normal 2 7 4 2 2 4 3 2" xfId="35020" xr:uid="{00000000-0005-0000-0000-0000F26B0000}"/>
    <cellStyle name="Normal 2 7 4 2 2 4 4" xfId="27579" xr:uid="{00000000-0005-0000-0000-0000F36B0000}"/>
    <cellStyle name="Normal 2 7 4 2 2 5" xfId="16099" xr:uid="{00000000-0005-0000-0000-0000F46B0000}"/>
    <cellStyle name="Normal 2 7 4 2 2 5 2" xfId="38742" xr:uid="{00000000-0005-0000-0000-0000F56B0000}"/>
    <cellStyle name="Normal 2 7 4 2 2 6" xfId="8659" xr:uid="{00000000-0005-0000-0000-0000F66B0000}"/>
    <cellStyle name="Normal 2 7 4 2 2 6 2" xfId="31302" xr:uid="{00000000-0005-0000-0000-0000F76B0000}"/>
    <cellStyle name="Normal 2 7 4 2 2 7" xfId="23861" xr:uid="{00000000-0005-0000-0000-0000F86B0000}"/>
    <cellStyle name="Normal 2 7 4 2 3" xfId="1672" xr:uid="{00000000-0005-0000-0000-0000F96B0000}"/>
    <cellStyle name="Normal 2 7 4 2 3 2" xfId="3522" xr:uid="{00000000-0005-0000-0000-0000FA6B0000}"/>
    <cellStyle name="Normal 2 7 4 2 3 2 2" xfId="7243" xr:uid="{00000000-0005-0000-0000-0000FB6B0000}"/>
    <cellStyle name="Normal 2 7 4 2 3 2 2 2" xfId="22127" xr:uid="{00000000-0005-0000-0000-0000FC6B0000}"/>
    <cellStyle name="Normal 2 7 4 2 3 2 2 2 2" xfId="44770" xr:uid="{00000000-0005-0000-0000-0000FD6B0000}"/>
    <cellStyle name="Normal 2 7 4 2 3 2 2 3" xfId="14687" xr:uid="{00000000-0005-0000-0000-0000FE6B0000}"/>
    <cellStyle name="Normal 2 7 4 2 3 2 2 3 2" xfId="37330" xr:uid="{00000000-0005-0000-0000-0000FF6B0000}"/>
    <cellStyle name="Normal 2 7 4 2 3 2 2 4" xfId="29889" xr:uid="{00000000-0005-0000-0000-0000006C0000}"/>
    <cellStyle name="Normal 2 7 4 2 3 2 3" xfId="18409" xr:uid="{00000000-0005-0000-0000-0000016C0000}"/>
    <cellStyle name="Normal 2 7 4 2 3 2 3 2" xfId="41052" xr:uid="{00000000-0005-0000-0000-0000026C0000}"/>
    <cellStyle name="Normal 2 7 4 2 3 2 4" xfId="10969" xr:uid="{00000000-0005-0000-0000-0000036C0000}"/>
    <cellStyle name="Normal 2 7 4 2 3 2 4 2" xfId="33612" xr:uid="{00000000-0005-0000-0000-0000046C0000}"/>
    <cellStyle name="Normal 2 7 4 2 3 2 5" xfId="26171" xr:uid="{00000000-0005-0000-0000-0000056C0000}"/>
    <cellStyle name="Normal 2 7 4 2 3 3" xfId="5396" xr:uid="{00000000-0005-0000-0000-0000066C0000}"/>
    <cellStyle name="Normal 2 7 4 2 3 3 2" xfId="20280" xr:uid="{00000000-0005-0000-0000-0000076C0000}"/>
    <cellStyle name="Normal 2 7 4 2 3 3 2 2" xfId="42923" xr:uid="{00000000-0005-0000-0000-0000086C0000}"/>
    <cellStyle name="Normal 2 7 4 2 3 3 3" xfId="12840" xr:uid="{00000000-0005-0000-0000-0000096C0000}"/>
    <cellStyle name="Normal 2 7 4 2 3 3 3 2" xfId="35483" xr:uid="{00000000-0005-0000-0000-00000A6C0000}"/>
    <cellStyle name="Normal 2 7 4 2 3 3 4" xfId="28042" xr:uid="{00000000-0005-0000-0000-00000B6C0000}"/>
    <cellStyle name="Normal 2 7 4 2 3 4" xfId="16562" xr:uid="{00000000-0005-0000-0000-00000C6C0000}"/>
    <cellStyle name="Normal 2 7 4 2 3 4 2" xfId="39205" xr:uid="{00000000-0005-0000-0000-00000D6C0000}"/>
    <cellStyle name="Normal 2 7 4 2 3 5" xfId="9122" xr:uid="{00000000-0005-0000-0000-00000E6C0000}"/>
    <cellStyle name="Normal 2 7 4 2 3 5 2" xfId="31765" xr:uid="{00000000-0005-0000-0000-00000F6C0000}"/>
    <cellStyle name="Normal 2 7 4 2 3 6" xfId="24324" xr:uid="{00000000-0005-0000-0000-0000106C0000}"/>
    <cellStyle name="Normal 2 7 4 2 4" xfId="2597" xr:uid="{00000000-0005-0000-0000-0000116C0000}"/>
    <cellStyle name="Normal 2 7 4 2 4 2" xfId="6318" xr:uid="{00000000-0005-0000-0000-0000126C0000}"/>
    <cellStyle name="Normal 2 7 4 2 4 2 2" xfId="21202" xr:uid="{00000000-0005-0000-0000-0000136C0000}"/>
    <cellStyle name="Normal 2 7 4 2 4 2 2 2" xfId="43845" xr:uid="{00000000-0005-0000-0000-0000146C0000}"/>
    <cellStyle name="Normal 2 7 4 2 4 2 3" xfId="13762" xr:uid="{00000000-0005-0000-0000-0000156C0000}"/>
    <cellStyle name="Normal 2 7 4 2 4 2 3 2" xfId="36405" xr:uid="{00000000-0005-0000-0000-0000166C0000}"/>
    <cellStyle name="Normal 2 7 4 2 4 2 4" xfId="28964" xr:uid="{00000000-0005-0000-0000-0000176C0000}"/>
    <cellStyle name="Normal 2 7 4 2 4 3" xfId="17484" xr:uid="{00000000-0005-0000-0000-0000186C0000}"/>
    <cellStyle name="Normal 2 7 4 2 4 3 2" xfId="40127" xr:uid="{00000000-0005-0000-0000-0000196C0000}"/>
    <cellStyle name="Normal 2 7 4 2 4 4" xfId="10044" xr:uid="{00000000-0005-0000-0000-00001A6C0000}"/>
    <cellStyle name="Normal 2 7 4 2 4 4 2" xfId="32687" xr:uid="{00000000-0005-0000-0000-00001B6C0000}"/>
    <cellStyle name="Normal 2 7 4 2 4 5" xfId="25246" xr:uid="{00000000-0005-0000-0000-00001C6C0000}"/>
    <cellStyle name="Normal 2 7 4 2 5" xfId="4471" xr:uid="{00000000-0005-0000-0000-00001D6C0000}"/>
    <cellStyle name="Normal 2 7 4 2 5 2" xfId="19355" xr:uid="{00000000-0005-0000-0000-00001E6C0000}"/>
    <cellStyle name="Normal 2 7 4 2 5 2 2" xfId="41998" xr:uid="{00000000-0005-0000-0000-00001F6C0000}"/>
    <cellStyle name="Normal 2 7 4 2 5 3" xfId="11915" xr:uid="{00000000-0005-0000-0000-0000206C0000}"/>
    <cellStyle name="Normal 2 7 4 2 5 3 2" xfId="34558" xr:uid="{00000000-0005-0000-0000-0000216C0000}"/>
    <cellStyle name="Normal 2 7 4 2 5 4" xfId="27117" xr:uid="{00000000-0005-0000-0000-0000226C0000}"/>
    <cellStyle name="Normal 2 7 4 2 6" xfId="15637" xr:uid="{00000000-0005-0000-0000-0000236C0000}"/>
    <cellStyle name="Normal 2 7 4 2 6 2" xfId="38280" xr:uid="{00000000-0005-0000-0000-0000246C0000}"/>
    <cellStyle name="Normal 2 7 4 2 7" xfId="8197" xr:uid="{00000000-0005-0000-0000-0000256C0000}"/>
    <cellStyle name="Normal 2 7 4 2 7 2" xfId="30840" xr:uid="{00000000-0005-0000-0000-0000266C0000}"/>
    <cellStyle name="Normal 2 7 4 2 8" xfId="23399" xr:uid="{00000000-0005-0000-0000-0000276C0000}"/>
    <cellStyle name="Normal 2 7 4 3" xfId="995" xr:uid="{00000000-0005-0000-0000-0000286C0000}"/>
    <cellStyle name="Normal 2 7 4 3 2" xfId="1923" xr:uid="{00000000-0005-0000-0000-0000296C0000}"/>
    <cellStyle name="Normal 2 7 4 3 2 2" xfId="3773" xr:uid="{00000000-0005-0000-0000-00002A6C0000}"/>
    <cellStyle name="Normal 2 7 4 3 2 2 2" xfId="7494" xr:uid="{00000000-0005-0000-0000-00002B6C0000}"/>
    <cellStyle name="Normal 2 7 4 3 2 2 2 2" xfId="22378" xr:uid="{00000000-0005-0000-0000-00002C6C0000}"/>
    <cellStyle name="Normal 2 7 4 3 2 2 2 2 2" xfId="45021" xr:uid="{00000000-0005-0000-0000-00002D6C0000}"/>
    <cellStyle name="Normal 2 7 4 3 2 2 2 3" xfId="14938" xr:uid="{00000000-0005-0000-0000-00002E6C0000}"/>
    <cellStyle name="Normal 2 7 4 3 2 2 2 3 2" xfId="37581" xr:uid="{00000000-0005-0000-0000-00002F6C0000}"/>
    <cellStyle name="Normal 2 7 4 3 2 2 2 4" xfId="30140" xr:uid="{00000000-0005-0000-0000-0000306C0000}"/>
    <cellStyle name="Normal 2 7 4 3 2 2 3" xfId="18660" xr:uid="{00000000-0005-0000-0000-0000316C0000}"/>
    <cellStyle name="Normal 2 7 4 3 2 2 3 2" xfId="41303" xr:uid="{00000000-0005-0000-0000-0000326C0000}"/>
    <cellStyle name="Normal 2 7 4 3 2 2 4" xfId="11220" xr:uid="{00000000-0005-0000-0000-0000336C0000}"/>
    <cellStyle name="Normal 2 7 4 3 2 2 4 2" xfId="33863" xr:uid="{00000000-0005-0000-0000-0000346C0000}"/>
    <cellStyle name="Normal 2 7 4 3 2 2 5" xfId="26422" xr:uid="{00000000-0005-0000-0000-0000356C0000}"/>
    <cellStyle name="Normal 2 7 4 3 2 3" xfId="5647" xr:uid="{00000000-0005-0000-0000-0000366C0000}"/>
    <cellStyle name="Normal 2 7 4 3 2 3 2" xfId="20531" xr:uid="{00000000-0005-0000-0000-0000376C0000}"/>
    <cellStyle name="Normal 2 7 4 3 2 3 2 2" xfId="43174" xr:uid="{00000000-0005-0000-0000-0000386C0000}"/>
    <cellStyle name="Normal 2 7 4 3 2 3 3" xfId="13091" xr:uid="{00000000-0005-0000-0000-0000396C0000}"/>
    <cellStyle name="Normal 2 7 4 3 2 3 3 2" xfId="35734" xr:uid="{00000000-0005-0000-0000-00003A6C0000}"/>
    <cellStyle name="Normal 2 7 4 3 2 3 4" xfId="28293" xr:uid="{00000000-0005-0000-0000-00003B6C0000}"/>
    <cellStyle name="Normal 2 7 4 3 2 4" xfId="16813" xr:uid="{00000000-0005-0000-0000-00003C6C0000}"/>
    <cellStyle name="Normal 2 7 4 3 2 4 2" xfId="39456" xr:uid="{00000000-0005-0000-0000-00003D6C0000}"/>
    <cellStyle name="Normal 2 7 4 3 2 5" xfId="9373" xr:uid="{00000000-0005-0000-0000-00003E6C0000}"/>
    <cellStyle name="Normal 2 7 4 3 2 5 2" xfId="32016" xr:uid="{00000000-0005-0000-0000-00003F6C0000}"/>
    <cellStyle name="Normal 2 7 4 3 2 6" xfId="24575" xr:uid="{00000000-0005-0000-0000-0000406C0000}"/>
    <cellStyle name="Normal 2 7 4 3 3" xfId="2848" xr:uid="{00000000-0005-0000-0000-0000416C0000}"/>
    <cellStyle name="Normal 2 7 4 3 3 2" xfId="6569" xr:uid="{00000000-0005-0000-0000-0000426C0000}"/>
    <cellStyle name="Normal 2 7 4 3 3 2 2" xfId="21453" xr:uid="{00000000-0005-0000-0000-0000436C0000}"/>
    <cellStyle name="Normal 2 7 4 3 3 2 2 2" xfId="44096" xr:uid="{00000000-0005-0000-0000-0000446C0000}"/>
    <cellStyle name="Normal 2 7 4 3 3 2 3" xfId="14013" xr:uid="{00000000-0005-0000-0000-0000456C0000}"/>
    <cellStyle name="Normal 2 7 4 3 3 2 3 2" xfId="36656" xr:uid="{00000000-0005-0000-0000-0000466C0000}"/>
    <cellStyle name="Normal 2 7 4 3 3 2 4" xfId="29215" xr:uid="{00000000-0005-0000-0000-0000476C0000}"/>
    <cellStyle name="Normal 2 7 4 3 3 3" xfId="17735" xr:uid="{00000000-0005-0000-0000-0000486C0000}"/>
    <cellStyle name="Normal 2 7 4 3 3 3 2" xfId="40378" xr:uid="{00000000-0005-0000-0000-0000496C0000}"/>
    <cellStyle name="Normal 2 7 4 3 3 4" xfId="10295" xr:uid="{00000000-0005-0000-0000-00004A6C0000}"/>
    <cellStyle name="Normal 2 7 4 3 3 4 2" xfId="32938" xr:uid="{00000000-0005-0000-0000-00004B6C0000}"/>
    <cellStyle name="Normal 2 7 4 3 3 5" xfId="25497" xr:uid="{00000000-0005-0000-0000-00004C6C0000}"/>
    <cellStyle name="Normal 2 7 4 3 4" xfId="4722" xr:uid="{00000000-0005-0000-0000-00004D6C0000}"/>
    <cellStyle name="Normal 2 7 4 3 4 2" xfId="19606" xr:uid="{00000000-0005-0000-0000-00004E6C0000}"/>
    <cellStyle name="Normal 2 7 4 3 4 2 2" xfId="42249" xr:uid="{00000000-0005-0000-0000-00004F6C0000}"/>
    <cellStyle name="Normal 2 7 4 3 4 3" xfId="12166" xr:uid="{00000000-0005-0000-0000-0000506C0000}"/>
    <cellStyle name="Normal 2 7 4 3 4 3 2" xfId="34809" xr:uid="{00000000-0005-0000-0000-0000516C0000}"/>
    <cellStyle name="Normal 2 7 4 3 4 4" xfId="27368" xr:uid="{00000000-0005-0000-0000-0000526C0000}"/>
    <cellStyle name="Normal 2 7 4 3 5" xfId="15888" xr:uid="{00000000-0005-0000-0000-0000536C0000}"/>
    <cellStyle name="Normal 2 7 4 3 5 2" xfId="38531" xr:uid="{00000000-0005-0000-0000-0000546C0000}"/>
    <cellStyle name="Normal 2 7 4 3 6" xfId="8448" xr:uid="{00000000-0005-0000-0000-0000556C0000}"/>
    <cellStyle name="Normal 2 7 4 3 6 2" xfId="31091" xr:uid="{00000000-0005-0000-0000-0000566C0000}"/>
    <cellStyle name="Normal 2 7 4 3 7" xfId="23650" xr:uid="{00000000-0005-0000-0000-0000576C0000}"/>
    <cellStyle name="Normal 2 7 4 4" xfId="1461" xr:uid="{00000000-0005-0000-0000-0000586C0000}"/>
    <cellStyle name="Normal 2 7 4 4 2" xfId="3311" xr:uid="{00000000-0005-0000-0000-0000596C0000}"/>
    <cellStyle name="Normal 2 7 4 4 2 2" xfId="7032" xr:uid="{00000000-0005-0000-0000-00005A6C0000}"/>
    <cellStyle name="Normal 2 7 4 4 2 2 2" xfId="21916" xr:uid="{00000000-0005-0000-0000-00005B6C0000}"/>
    <cellStyle name="Normal 2 7 4 4 2 2 2 2" xfId="44559" xr:uid="{00000000-0005-0000-0000-00005C6C0000}"/>
    <cellStyle name="Normal 2 7 4 4 2 2 3" xfId="14476" xr:uid="{00000000-0005-0000-0000-00005D6C0000}"/>
    <cellStyle name="Normal 2 7 4 4 2 2 3 2" xfId="37119" xr:uid="{00000000-0005-0000-0000-00005E6C0000}"/>
    <cellStyle name="Normal 2 7 4 4 2 2 4" xfId="29678" xr:uid="{00000000-0005-0000-0000-00005F6C0000}"/>
    <cellStyle name="Normal 2 7 4 4 2 3" xfId="18198" xr:uid="{00000000-0005-0000-0000-0000606C0000}"/>
    <cellStyle name="Normal 2 7 4 4 2 3 2" xfId="40841" xr:uid="{00000000-0005-0000-0000-0000616C0000}"/>
    <cellStyle name="Normal 2 7 4 4 2 4" xfId="10758" xr:uid="{00000000-0005-0000-0000-0000626C0000}"/>
    <cellStyle name="Normal 2 7 4 4 2 4 2" xfId="33401" xr:uid="{00000000-0005-0000-0000-0000636C0000}"/>
    <cellStyle name="Normal 2 7 4 4 2 5" xfId="25960" xr:uid="{00000000-0005-0000-0000-0000646C0000}"/>
    <cellStyle name="Normal 2 7 4 4 3" xfId="5185" xr:uid="{00000000-0005-0000-0000-0000656C0000}"/>
    <cellStyle name="Normal 2 7 4 4 3 2" xfId="20069" xr:uid="{00000000-0005-0000-0000-0000666C0000}"/>
    <cellStyle name="Normal 2 7 4 4 3 2 2" xfId="42712" xr:uid="{00000000-0005-0000-0000-0000676C0000}"/>
    <cellStyle name="Normal 2 7 4 4 3 3" xfId="12629" xr:uid="{00000000-0005-0000-0000-0000686C0000}"/>
    <cellStyle name="Normal 2 7 4 4 3 3 2" xfId="35272" xr:uid="{00000000-0005-0000-0000-0000696C0000}"/>
    <cellStyle name="Normal 2 7 4 4 3 4" xfId="27831" xr:uid="{00000000-0005-0000-0000-00006A6C0000}"/>
    <cellStyle name="Normal 2 7 4 4 4" xfId="16351" xr:uid="{00000000-0005-0000-0000-00006B6C0000}"/>
    <cellStyle name="Normal 2 7 4 4 4 2" xfId="38994" xr:uid="{00000000-0005-0000-0000-00006C6C0000}"/>
    <cellStyle name="Normal 2 7 4 4 5" xfId="8911" xr:uid="{00000000-0005-0000-0000-00006D6C0000}"/>
    <cellStyle name="Normal 2 7 4 4 5 2" xfId="31554" xr:uid="{00000000-0005-0000-0000-00006E6C0000}"/>
    <cellStyle name="Normal 2 7 4 4 6" xfId="24113" xr:uid="{00000000-0005-0000-0000-00006F6C0000}"/>
    <cellStyle name="Normal 2 7 4 5" xfId="2386" xr:uid="{00000000-0005-0000-0000-0000706C0000}"/>
    <cellStyle name="Normal 2 7 4 5 2" xfId="6107" xr:uid="{00000000-0005-0000-0000-0000716C0000}"/>
    <cellStyle name="Normal 2 7 4 5 2 2" xfId="20991" xr:uid="{00000000-0005-0000-0000-0000726C0000}"/>
    <cellStyle name="Normal 2 7 4 5 2 2 2" xfId="43634" xr:uid="{00000000-0005-0000-0000-0000736C0000}"/>
    <cellStyle name="Normal 2 7 4 5 2 3" xfId="13551" xr:uid="{00000000-0005-0000-0000-0000746C0000}"/>
    <cellStyle name="Normal 2 7 4 5 2 3 2" xfId="36194" xr:uid="{00000000-0005-0000-0000-0000756C0000}"/>
    <cellStyle name="Normal 2 7 4 5 2 4" xfId="28753" xr:uid="{00000000-0005-0000-0000-0000766C0000}"/>
    <cellStyle name="Normal 2 7 4 5 3" xfId="17273" xr:uid="{00000000-0005-0000-0000-0000776C0000}"/>
    <cellStyle name="Normal 2 7 4 5 3 2" xfId="39916" xr:uid="{00000000-0005-0000-0000-0000786C0000}"/>
    <cellStyle name="Normal 2 7 4 5 4" xfId="9833" xr:uid="{00000000-0005-0000-0000-0000796C0000}"/>
    <cellStyle name="Normal 2 7 4 5 4 2" xfId="32476" xr:uid="{00000000-0005-0000-0000-00007A6C0000}"/>
    <cellStyle name="Normal 2 7 4 5 5" xfId="25035" xr:uid="{00000000-0005-0000-0000-00007B6C0000}"/>
    <cellStyle name="Normal 2 7 4 6" xfId="4260" xr:uid="{00000000-0005-0000-0000-00007C6C0000}"/>
    <cellStyle name="Normal 2 7 4 6 2" xfId="19144" xr:uid="{00000000-0005-0000-0000-00007D6C0000}"/>
    <cellStyle name="Normal 2 7 4 6 2 2" xfId="41787" xr:uid="{00000000-0005-0000-0000-00007E6C0000}"/>
    <cellStyle name="Normal 2 7 4 6 3" xfId="11704" xr:uid="{00000000-0005-0000-0000-00007F6C0000}"/>
    <cellStyle name="Normal 2 7 4 6 3 2" xfId="34347" xr:uid="{00000000-0005-0000-0000-0000806C0000}"/>
    <cellStyle name="Normal 2 7 4 6 4" xfId="26906" xr:uid="{00000000-0005-0000-0000-0000816C0000}"/>
    <cellStyle name="Normal 2 7 4 7" xfId="15426" xr:uid="{00000000-0005-0000-0000-0000826C0000}"/>
    <cellStyle name="Normal 2 7 4 7 2" xfId="38069" xr:uid="{00000000-0005-0000-0000-0000836C0000}"/>
    <cellStyle name="Normal 2 7 4 8" xfId="7986" xr:uid="{00000000-0005-0000-0000-0000846C0000}"/>
    <cellStyle name="Normal 2 7 4 8 2" xfId="30629" xr:uid="{00000000-0005-0000-0000-0000856C0000}"/>
    <cellStyle name="Normal 2 7 4 9" xfId="23189" xr:uid="{00000000-0005-0000-0000-0000866C0000}"/>
    <cellStyle name="Normal 2 7 5" xfId="635" xr:uid="{00000000-0005-0000-0000-0000876C0000}"/>
    <cellStyle name="Normal 2 7 5 2" xfId="1101" xr:uid="{00000000-0005-0000-0000-0000886C0000}"/>
    <cellStyle name="Normal 2 7 5 2 2" xfId="2029" xr:uid="{00000000-0005-0000-0000-0000896C0000}"/>
    <cellStyle name="Normal 2 7 5 2 2 2" xfId="3879" xr:uid="{00000000-0005-0000-0000-00008A6C0000}"/>
    <cellStyle name="Normal 2 7 5 2 2 2 2" xfId="7600" xr:uid="{00000000-0005-0000-0000-00008B6C0000}"/>
    <cellStyle name="Normal 2 7 5 2 2 2 2 2" xfId="22484" xr:uid="{00000000-0005-0000-0000-00008C6C0000}"/>
    <cellStyle name="Normal 2 7 5 2 2 2 2 2 2" xfId="45127" xr:uid="{00000000-0005-0000-0000-00008D6C0000}"/>
    <cellStyle name="Normal 2 7 5 2 2 2 2 3" xfId="15044" xr:uid="{00000000-0005-0000-0000-00008E6C0000}"/>
    <cellStyle name="Normal 2 7 5 2 2 2 2 3 2" xfId="37687" xr:uid="{00000000-0005-0000-0000-00008F6C0000}"/>
    <cellStyle name="Normal 2 7 5 2 2 2 2 4" xfId="30246" xr:uid="{00000000-0005-0000-0000-0000906C0000}"/>
    <cellStyle name="Normal 2 7 5 2 2 2 3" xfId="18766" xr:uid="{00000000-0005-0000-0000-0000916C0000}"/>
    <cellStyle name="Normal 2 7 5 2 2 2 3 2" xfId="41409" xr:uid="{00000000-0005-0000-0000-0000926C0000}"/>
    <cellStyle name="Normal 2 7 5 2 2 2 4" xfId="11326" xr:uid="{00000000-0005-0000-0000-0000936C0000}"/>
    <cellStyle name="Normal 2 7 5 2 2 2 4 2" xfId="33969" xr:uid="{00000000-0005-0000-0000-0000946C0000}"/>
    <cellStyle name="Normal 2 7 5 2 2 2 5" xfId="26528" xr:uid="{00000000-0005-0000-0000-0000956C0000}"/>
    <cellStyle name="Normal 2 7 5 2 2 3" xfId="5753" xr:uid="{00000000-0005-0000-0000-0000966C0000}"/>
    <cellStyle name="Normal 2 7 5 2 2 3 2" xfId="20637" xr:uid="{00000000-0005-0000-0000-0000976C0000}"/>
    <cellStyle name="Normal 2 7 5 2 2 3 2 2" xfId="43280" xr:uid="{00000000-0005-0000-0000-0000986C0000}"/>
    <cellStyle name="Normal 2 7 5 2 2 3 3" xfId="13197" xr:uid="{00000000-0005-0000-0000-0000996C0000}"/>
    <cellStyle name="Normal 2 7 5 2 2 3 3 2" xfId="35840" xr:uid="{00000000-0005-0000-0000-00009A6C0000}"/>
    <cellStyle name="Normal 2 7 5 2 2 3 4" xfId="28399" xr:uid="{00000000-0005-0000-0000-00009B6C0000}"/>
    <cellStyle name="Normal 2 7 5 2 2 4" xfId="16919" xr:uid="{00000000-0005-0000-0000-00009C6C0000}"/>
    <cellStyle name="Normal 2 7 5 2 2 4 2" xfId="39562" xr:uid="{00000000-0005-0000-0000-00009D6C0000}"/>
    <cellStyle name="Normal 2 7 5 2 2 5" xfId="9479" xr:uid="{00000000-0005-0000-0000-00009E6C0000}"/>
    <cellStyle name="Normal 2 7 5 2 2 5 2" xfId="32122" xr:uid="{00000000-0005-0000-0000-00009F6C0000}"/>
    <cellStyle name="Normal 2 7 5 2 2 6" xfId="24681" xr:uid="{00000000-0005-0000-0000-0000A06C0000}"/>
    <cellStyle name="Normal 2 7 5 2 3" xfId="2954" xr:uid="{00000000-0005-0000-0000-0000A16C0000}"/>
    <cellStyle name="Normal 2 7 5 2 3 2" xfId="6675" xr:uid="{00000000-0005-0000-0000-0000A26C0000}"/>
    <cellStyle name="Normal 2 7 5 2 3 2 2" xfId="21559" xr:uid="{00000000-0005-0000-0000-0000A36C0000}"/>
    <cellStyle name="Normal 2 7 5 2 3 2 2 2" xfId="44202" xr:uid="{00000000-0005-0000-0000-0000A46C0000}"/>
    <cellStyle name="Normal 2 7 5 2 3 2 3" xfId="14119" xr:uid="{00000000-0005-0000-0000-0000A56C0000}"/>
    <cellStyle name="Normal 2 7 5 2 3 2 3 2" xfId="36762" xr:uid="{00000000-0005-0000-0000-0000A66C0000}"/>
    <cellStyle name="Normal 2 7 5 2 3 2 4" xfId="29321" xr:uid="{00000000-0005-0000-0000-0000A76C0000}"/>
    <cellStyle name="Normal 2 7 5 2 3 3" xfId="17841" xr:uid="{00000000-0005-0000-0000-0000A86C0000}"/>
    <cellStyle name="Normal 2 7 5 2 3 3 2" xfId="40484" xr:uid="{00000000-0005-0000-0000-0000A96C0000}"/>
    <cellStyle name="Normal 2 7 5 2 3 4" xfId="10401" xr:uid="{00000000-0005-0000-0000-0000AA6C0000}"/>
    <cellStyle name="Normal 2 7 5 2 3 4 2" xfId="33044" xr:uid="{00000000-0005-0000-0000-0000AB6C0000}"/>
    <cellStyle name="Normal 2 7 5 2 3 5" xfId="25603" xr:uid="{00000000-0005-0000-0000-0000AC6C0000}"/>
    <cellStyle name="Normal 2 7 5 2 4" xfId="4828" xr:uid="{00000000-0005-0000-0000-0000AD6C0000}"/>
    <cellStyle name="Normal 2 7 5 2 4 2" xfId="19712" xr:uid="{00000000-0005-0000-0000-0000AE6C0000}"/>
    <cellStyle name="Normal 2 7 5 2 4 2 2" xfId="42355" xr:uid="{00000000-0005-0000-0000-0000AF6C0000}"/>
    <cellStyle name="Normal 2 7 5 2 4 3" xfId="12272" xr:uid="{00000000-0005-0000-0000-0000B06C0000}"/>
    <cellStyle name="Normal 2 7 5 2 4 3 2" xfId="34915" xr:uid="{00000000-0005-0000-0000-0000B16C0000}"/>
    <cellStyle name="Normal 2 7 5 2 4 4" xfId="27474" xr:uid="{00000000-0005-0000-0000-0000B26C0000}"/>
    <cellStyle name="Normal 2 7 5 2 5" xfId="15994" xr:uid="{00000000-0005-0000-0000-0000B36C0000}"/>
    <cellStyle name="Normal 2 7 5 2 5 2" xfId="38637" xr:uid="{00000000-0005-0000-0000-0000B46C0000}"/>
    <cellStyle name="Normal 2 7 5 2 6" xfId="8554" xr:uid="{00000000-0005-0000-0000-0000B56C0000}"/>
    <cellStyle name="Normal 2 7 5 2 6 2" xfId="31197" xr:uid="{00000000-0005-0000-0000-0000B66C0000}"/>
    <cellStyle name="Normal 2 7 5 2 7" xfId="23756" xr:uid="{00000000-0005-0000-0000-0000B76C0000}"/>
    <cellStyle name="Normal 2 7 5 3" xfId="1567" xr:uid="{00000000-0005-0000-0000-0000B86C0000}"/>
    <cellStyle name="Normal 2 7 5 3 2" xfId="3417" xr:uid="{00000000-0005-0000-0000-0000B96C0000}"/>
    <cellStyle name="Normal 2 7 5 3 2 2" xfId="7138" xr:uid="{00000000-0005-0000-0000-0000BA6C0000}"/>
    <cellStyle name="Normal 2 7 5 3 2 2 2" xfId="22022" xr:uid="{00000000-0005-0000-0000-0000BB6C0000}"/>
    <cellStyle name="Normal 2 7 5 3 2 2 2 2" xfId="44665" xr:uid="{00000000-0005-0000-0000-0000BC6C0000}"/>
    <cellStyle name="Normal 2 7 5 3 2 2 3" xfId="14582" xr:uid="{00000000-0005-0000-0000-0000BD6C0000}"/>
    <cellStyle name="Normal 2 7 5 3 2 2 3 2" xfId="37225" xr:uid="{00000000-0005-0000-0000-0000BE6C0000}"/>
    <cellStyle name="Normal 2 7 5 3 2 2 4" xfId="29784" xr:uid="{00000000-0005-0000-0000-0000BF6C0000}"/>
    <cellStyle name="Normal 2 7 5 3 2 3" xfId="18304" xr:uid="{00000000-0005-0000-0000-0000C06C0000}"/>
    <cellStyle name="Normal 2 7 5 3 2 3 2" xfId="40947" xr:uid="{00000000-0005-0000-0000-0000C16C0000}"/>
    <cellStyle name="Normal 2 7 5 3 2 4" xfId="10864" xr:uid="{00000000-0005-0000-0000-0000C26C0000}"/>
    <cellStyle name="Normal 2 7 5 3 2 4 2" xfId="33507" xr:uid="{00000000-0005-0000-0000-0000C36C0000}"/>
    <cellStyle name="Normal 2 7 5 3 2 5" xfId="26066" xr:uid="{00000000-0005-0000-0000-0000C46C0000}"/>
    <cellStyle name="Normal 2 7 5 3 3" xfId="5291" xr:uid="{00000000-0005-0000-0000-0000C56C0000}"/>
    <cellStyle name="Normal 2 7 5 3 3 2" xfId="20175" xr:uid="{00000000-0005-0000-0000-0000C66C0000}"/>
    <cellStyle name="Normal 2 7 5 3 3 2 2" xfId="42818" xr:uid="{00000000-0005-0000-0000-0000C76C0000}"/>
    <cellStyle name="Normal 2 7 5 3 3 3" xfId="12735" xr:uid="{00000000-0005-0000-0000-0000C86C0000}"/>
    <cellStyle name="Normal 2 7 5 3 3 3 2" xfId="35378" xr:uid="{00000000-0005-0000-0000-0000C96C0000}"/>
    <cellStyle name="Normal 2 7 5 3 3 4" xfId="27937" xr:uid="{00000000-0005-0000-0000-0000CA6C0000}"/>
    <cellStyle name="Normal 2 7 5 3 4" xfId="16457" xr:uid="{00000000-0005-0000-0000-0000CB6C0000}"/>
    <cellStyle name="Normal 2 7 5 3 4 2" xfId="39100" xr:uid="{00000000-0005-0000-0000-0000CC6C0000}"/>
    <cellStyle name="Normal 2 7 5 3 5" xfId="9017" xr:uid="{00000000-0005-0000-0000-0000CD6C0000}"/>
    <cellStyle name="Normal 2 7 5 3 5 2" xfId="31660" xr:uid="{00000000-0005-0000-0000-0000CE6C0000}"/>
    <cellStyle name="Normal 2 7 5 3 6" xfId="24219" xr:uid="{00000000-0005-0000-0000-0000CF6C0000}"/>
    <cellStyle name="Normal 2 7 5 4" xfId="2492" xr:uid="{00000000-0005-0000-0000-0000D06C0000}"/>
    <cellStyle name="Normal 2 7 5 4 2" xfId="6213" xr:uid="{00000000-0005-0000-0000-0000D16C0000}"/>
    <cellStyle name="Normal 2 7 5 4 2 2" xfId="21097" xr:uid="{00000000-0005-0000-0000-0000D26C0000}"/>
    <cellStyle name="Normal 2 7 5 4 2 2 2" xfId="43740" xr:uid="{00000000-0005-0000-0000-0000D36C0000}"/>
    <cellStyle name="Normal 2 7 5 4 2 3" xfId="13657" xr:uid="{00000000-0005-0000-0000-0000D46C0000}"/>
    <cellStyle name="Normal 2 7 5 4 2 3 2" xfId="36300" xr:uid="{00000000-0005-0000-0000-0000D56C0000}"/>
    <cellStyle name="Normal 2 7 5 4 2 4" xfId="28859" xr:uid="{00000000-0005-0000-0000-0000D66C0000}"/>
    <cellStyle name="Normal 2 7 5 4 3" xfId="17379" xr:uid="{00000000-0005-0000-0000-0000D76C0000}"/>
    <cellStyle name="Normal 2 7 5 4 3 2" xfId="40022" xr:uid="{00000000-0005-0000-0000-0000D86C0000}"/>
    <cellStyle name="Normal 2 7 5 4 4" xfId="9939" xr:uid="{00000000-0005-0000-0000-0000D96C0000}"/>
    <cellStyle name="Normal 2 7 5 4 4 2" xfId="32582" xr:uid="{00000000-0005-0000-0000-0000DA6C0000}"/>
    <cellStyle name="Normal 2 7 5 4 5" xfId="25141" xr:uid="{00000000-0005-0000-0000-0000DB6C0000}"/>
    <cellStyle name="Normal 2 7 5 5" xfId="4366" xr:uid="{00000000-0005-0000-0000-0000DC6C0000}"/>
    <cellStyle name="Normal 2 7 5 5 2" xfId="19250" xr:uid="{00000000-0005-0000-0000-0000DD6C0000}"/>
    <cellStyle name="Normal 2 7 5 5 2 2" xfId="41893" xr:uid="{00000000-0005-0000-0000-0000DE6C0000}"/>
    <cellStyle name="Normal 2 7 5 5 3" xfId="11810" xr:uid="{00000000-0005-0000-0000-0000DF6C0000}"/>
    <cellStyle name="Normal 2 7 5 5 3 2" xfId="34453" xr:uid="{00000000-0005-0000-0000-0000E06C0000}"/>
    <cellStyle name="Normal 2 7 5 5 4" xfId="27012" xr:uid="{00000000-0005-0000-0000-0000E16C0000}"/>
    <cellStyle name="Normal 2 7 5 6" xfId="15532" xr:uid="{00000000-0005-0000-0000-0000E26C0000}"/>
    <cellStyle name="Normal 2 7 5 6 2" xfId="38175" xr:uid="{00000000-0005-0000-0000-0000E36C0000}"/>
    <cellStyle name="Normal 2 7 5 7" xfId="8092" xr:uid="{00000000-0005-0000-0000-0000E46C0000}"/>
    <cellStyle name="Normal 2 7 5 7 2" xfId="30735" xr:uid="{00000000-0005-0000-0000-0000E56C0000}"/>
    <cellStyle name="Normal 2 7 5 8" xfId="23294" xr:uid="{00000000-0005-0000-0000-0000E66C0000}"/>
    <cellStyle name="Normal 2 7 6" xfId="890" xr:uid="{00000000-0005-0000-0000-0000E76C0000}"/>
    <cellStyle name="Normal 2 7 6 2" xfId="1818" xr:uid="{00000000-0005-0000-0000-0000E86C0000}"/>
    <cellStyle name="Normal 2 7 6 2 2" xfId="3668" xr:uid="{00000000-0005-0000-0000-0000E96C0000}"/>
    <cellStyle name="Normal 2 7 6 2 2 2" xfId="7389" xr:uid="{00000000-0005-0000-0000-0000EA6C0000}"/>
    <cellStyle name="Normal 2 7 6 2 2 2 2" xfId="22273" xr:uid="{00000000-0005-0000-0000-0000EB6C0000}"/>
    <cellStyle name="Normal 2 7 6 2 2 2 2 2" xfId="44916" xr:uid="{00000000-0005-0000-0000-0000EC6C0000}"/>
    <cellStyle name="Normal 2 7 6 2 2 2 3" xfId="14833" xr:uid="{00000000-0005-0000-0000-0000ED6C0000}"/>
    <cellStyle name="Normal 2 7 6 2 2 2 3 2" xfId="37476" xr:uid="{00000000-0005-0000-0000-0000EE6C0000}"/>
    <cellStyle name="Normal 2 7 6 2 2 2 4" xfId="30035" xr:uid="{00000000-0005-0000-0000-0000EF6C0000}"/>
    <cellStyle name="Normal 2 7 6 2 2 3" xfId="18555" xr:uid="{00000000-0005-0000-0000-0000F06C0000}"/>
    <cellStyle name="Normal 2 7 6 2 2 3 2" xfId="41198" xr:uid="{00000000-0005-0000-0000-0000F16C0000}"/>
    <cellStyle name="Normal 2 7 6 2 2 4" xfId="11115" xr:uid="{00000000-0005-0000-0000-0000F26C0000}"/>
    <cellStyle name="Normal 2 7 6 2 2 4 2" xfId="33758" xr:uid="{00000000-0005-0000-0000-0000F36C0000}"/>
    <cellStyle name="Normal 2 7 6 2 2 5" xfId="26317" xr:uid="{00000000-0005-0000-0000-0000F46C0000}"/>
    <cellStyle name="Normal 2 7 6 2 3" xfId="5542" xr:uid="{00000000-0005-0000-0000-0000F56C0000}"/>
    <cellStyle name="Normal 2 7 6 2 3 2" xfId="20426" xr:uid="{00000000-0005-0000-0000-0000F66C0000}"/>
    <cellStyle name="Normal 2 7 6 2 3 2 2" xfId="43069" xr:uid="{00000000-0005-0000-0000-0000F76C0000}"/>
    <cellStyle name="Normal 2 7 6 2 3 3" xfId="12986" xr:uid="{00000000-0005-0000-0000-0000F86C0000}"/>
    <cellStyle name="Normal 2 7 6 2 3 3 2" xfId="35629" xr:uid="{00000000-0005-0000-0000-0000F96C0000}"/>
    <cellStyle name="Normal 2 7 6 2 3 4" xfId="28188" xr:uid="{00000000-0005-0000-0000-0000FA6C0000}"/>
    <cellStyle name="Normal 2 7 6 2 4" xfId="16708" xr:uid="{00000000-0005-0000-0000-0000FB6C0000}"/>
    <cellStyle name="Normal 2 7 6 2 4 2" xfId="39351" xr:uid="{00000000-0005-0000-0000-0000FC6C0000}"/>
    <cellStyle name="Normal 2 7 6 2 5" xfId="9268" xr:uid="{00000000-0005-0000-0000-0000FD6C0000}"/>
    <cellStyle name="Normal 2 7 6 2 5 2" xfId="31911" xr:uid="{00000000-0005-0000-0000-0000FE6C0000}"/>
    <cellStyle name="Normal 2 7 6 2 6" xfId="24470" xr:uid="{00000000-0005-0000-0000-0000FF6C0000}"/>
    <cellStyle name="Normal 2 7 6 3" xfId="2743" xr:uid="{00000000-0005-0000-0000-0000006D0000}"/>
    <cellStyle name="Normal 2 7 6 3 2" xfId="6464" xr:uid="{00000000-0005-0000-0000-0000016D0000}"/>
    <cellStyle name="Normal 2 7 6 3 2 2" xfId="21348" xr:uid="{00000000-0005-0000-0000-0000026D0000}"/>
    <cellStyle name="Normal 2 7 6 3 2 2 2" xfId="43991" xr:uid="{00000000-0005-0000-0000-0000036D0000}"/>
    <cellStyle name="Normal 2 7 6 3 2 3" xfId="13908" xr:uid="{00000000-0005-0000-0000-0000046D0000}"/>
    <cellStyle name="Normal 2 7 6 3 2 3 2" xfId="36551" xr:uid="{00000000-0005-0000-0000-0000056D0000}"/>
    <cellStyle name="Normal 2 7 6 3 2 4" xfId="29110" xr:uid="{00000000-0005-0000-0000-0000066D0000}"/>
    <cellStyle name="Normal 2 7 6 3 3" xfId="17630" xr:uid="{00000000-0005-0000-0000-0000076D0000}"/>
    <cellStyle name="Normal 2 7 6 3 3 2" xfId="40273" xr:uid="{00000000-0005-0000-0000-0000086D0000}"/>
    <cellStyle name="Normal 2 7 6 3 4" xfId="10190" xr:uid="{00000000-0005-0000-0000-0000096D0000}"/>
    <cellStyle name="Normal 2 7 6 3 4 2" xfId="32833" xr:uid="{00000000-0005-0000-0000-00000A6D0000}"/>
    <cellStyle name="Normal 2 7 6 3 5" xfId="25392" xr:uid="{00000000-0005-0000-0000-00000B6D0000}"/>
    <cellStyle name="Normal 2 7 6 4" xfId="4617" xr:uid="{00000000-0005-0000-0000-00000C6D0000}"/>
    <cellStyle name="Normal 2 7 6 4 2" xfId="19501" xr:uid="{00000000-0005-0000-0000-00000D6D0000}"/>
    <cellStyle name="Normal 2 7 6 4 2 2" xfId="42144" xr:uid="{00000000-0005-0000-0000-00000E6D0000}"/>
    <cellStyle name="Normal 2 7 6 4 3" xfId="12061" xr:uid="{00000000-0005-0000-0000-00000F6D0000}"/>
    <cellStyle name="Normal 2 7 6 4 3 2" xfId="34704" xr:uid="{00000000-0005-0000-0000-0000106D0000}"/>
    <cellStyle name="Normal 2 7 6 4 4" xfId="27263" xr:uid="{00000000-0005-0000-0000-0000116D0000}"/>
    <cellStyle name="Normal 2 7 6 5" xfId="15783" xr:uid="{00000000-0005-0000-0000-0000126D0000}"/>
    <cellStyle name="Normal 2 7 6 5 2" xfId="38426" xr:uid="{00000000-0005-0000-0000-0000136D0000}"/>
    <cellStyle name="Normal 2 7 6 6" xfId="8343" xr:uid="{00000000-0005-0000-0000-0000146D0000}"/>
    <cellStyle name="Normal 2 7 6 6 2" xfId="30986" xr:uid="{00000000-0005-0000-0000-0000156D0000}"/>
    <cellStyle name="Normal 2 7 6 7" xfId="23545" xr:uid="{00000000-0005-0000-0000-0000166D0000}"/>
    <cellStyle name="Normal 2 7 7" xfId="1356" xr:uid="{00000000-0005-0000-0000-0000176D0000}"/>
    <cellStyle name="Normal 2 7 7 2" xfId="3206" xr:uid="{00000000-0005-0000-0000-0000186D0000}"/>
    <cellStyle name="Normal 2 7 7 2 2" xfId="6927" xr:uid="{00000000-0005-0000-0000-0000196D0000}"/>
    <cellStyle name="Normal 2 7 7 2 2 2" xfId="21811" xr:uid="{00000000-0005-0000-0000-00001A6D0000}"/>
    <cellStyle name="Normal 2 7 7 2 2 2 2" xfId="44454" xr:uid="{00000000-0005-0000-0000-00001B6D0000}"/>
    <cellStyle name="Normal 2 7 7 2 2 3" xfId="14371" xr:uid="{00000000-0005-0000-0000-00001C6D0000}"/>
    <cellStyle name="Normal 2 7 7 2 2 3 2" xfId="37014" xr:uid="{00000000-0005-0000-0000-00001D6D0000}"/>
    <cellStyle name="Normal 2 7 7 2 2 4" xfId="29573" xr:uid="{00000000-0005-0000-0000-00001E6D0000}"/>
    <cellStyle name="Normal 2 7 7 2 3" xfId="18093" xr:uid="{00000000-0005-0000-0000-00001F6D0000}"/>
    <cellStyle name="Normal 2 7 7 2 3 2" xfId="40736" xr:uid="{00000000-0005-0000-0000-0000206D0000}"/>
    <cellStyle name="Normal 2 7 7 2 4" xfId="10653" xr:uid="{00000000-0005-0000-0000-0000216D0000}"/>
    <cellStyle name="Normal 2 7 7 2 4 2" xfId="33296" xr:uid="{00000000-0005-0000-0000-0000226D0000}"/>
    <cellStyle name="Normal 2 7 7 2 5" xfId="25855" xr:uid="{00000000-0005-0000-0000-0000236D0000}"/>
    <cellStyle name="Normal 2 7 7 3" xfId="5080" xr:uid="{00000000-0005-0000-0000-0000246D0000}"/>
    <cellStyle name="Normal 2 7 7 3 2" xfId="19964" xr:uid="{00000000-0005-0000-0000-0000256D0000}"/>
    <cellStyle name="Normal 2 7 7 3 2 2" xfId="42607" xr:uid="{00000000-0005-0000-0000-0000266D0000}"/>
    <cellStyle name="Normal 2 7 7 3 3" xfId="12524" xr:uid="{00000000-0005-0000-0000-0000276D0000}"/>
    <cellStyle name="Normal 2 7 7 3 3 2" xfId="35167" xr:uid="{00000000-0005-0000-0000-0000286D0000}"/>
    <cellStyle name="Normal 2 7 7 3 4" xfId="27726" xr:uid="{00000000-0005-0000-0000-0000296D0000}"/>
    <cellStyle name="Normal 2 7 7 4" xfId="16246" xr:uid="{00000000-0005-0000-0000-00002A6D0000}"/>
    <cellStyle name="Normal 2 7 7 4 2" xfId="38889" xr:uid="{00000000-0005-0000-0000-00002B6D0000}"/>
    <cellStyle name="Normal 2 7 7 5" xfId="8806" xr:uid="{00000000-0005-0000-0000-00002C6D0000}"/>
    <cellStyle name="Normal 2 7 7 5 2" xfId="31449" xr:uid="{00000000-0005-0000-0000-00002D6D0000}"/>
    <cellStyle name="Normal 2 7 7 6" xfId="24008" xr:uid="{00000000-0005-0000-0000-00002E6D0000}"/>
    <cellStyle name="Normal 2 7 8" xfId="2281" xr:uid="{00000000-0005-0000-0000-00002F6D0000}"/>
    <cellStyle name="Normal 2 7 8 2" xfId="6002" xr:uid="{00000000-0005-0000-0000-0000306D0000}"/>
    <cellStyle name="Normal 2 7 8 2 2" xfId="20886" xr:uid="{00000000-0005-0000-0000-0000316D0000}"/>
    <cellStyle name="Normal 2 7 8 2 2 2" xfId="43529" xr:uid="{00000000-0005-0000-0000-0000326D0000}"/>
    <cellStyle name="Normal 2 7 8 2 3" xfId="13446" xr:uid="{00000000-0005-0000-0000-0000336D0000}"/>
    <cellStyle name="Normal 2 7 8 2 3 2" xfId="36089" xr:uid="{00000000-0005-0000-0000-0000346D0000}"/>
    <cellStyle name="Normal 2 7 8 2 4" xfId="28648" xr:uid="{00000000-0005-0000-0000-0000356D0000}"/>
    <cellStyle name="Normal 2 7 8 3" xfId="17168" xr:uid="{00000000-0005-0000-0000-0000366D0000}"/>
    <cellStyle name="Normal 2 7 8 3 2" xfId="39811" xr:uid="{00000000-0005-0000-0000-0000376D0000}"/>
    <cellStyle name="Normal 2 7 8 4" xfId="9728" xr:uid="{00000000-0005-0000-0000-0000386D0000}"/>
    <cellStyle name="Normal 2 7 8 4 2" xfId="32371" xr:uid="{00000000-0005-0000-0000-0000396D0000}"/>
    <cellStyle name="Normal 2 7 8 5" xfId="24930" xr:uid="{00000000-0005-0000-0000-00003A6D0000}"/>
    <cellStyle name="Normal 2 7 9" xfId="4155" xr:uid="{00000000-0005-0000-0000-00003B6D0000}"/>
    <cellStyle name="Normal 2 7 9 2" xfId="19039" xr:uid="{00000000-0005-0000-0000-00003C6D0000}"/>
    <cellStyle name="Normal 2 7 9 2 2" xfId="41682" xr:uid="{00000000-0005-0000-0000-00003D6D0000}"/>
    <cellStyle name="Normal 2 7 9 3" xfId="11599" xr:uid="{00000000-0005-0000-0000-00003E6D0000}"/>
    <cellStyle name="Normal 2 7 9 3 2" xfId="34242" xr:uid="{00000000-0005-0000-0000-00003F6D0000}"/>
    <cellStyle name="Normal 2 7 9 4" xfId="26801" xr:uid="{00000000-0005-0000-0000-0000406D0000}"/>
    <cellStyle name="Normal 2 8" xfId="411" xr:uid="{00000000-0005-0000-0000-0000416D0000}"/>
    <cellStyle name="Normal 2 8 10" xfId="15322" xr:uid="{00000000-0005-0000-0000-0000426D0000}"/>
    <cellStyle name="Normal 2 8 10 2" xfId="37965" xr:uid="{00000000-0005-0000-0000-0000436D0000}"/>
    <cellStyle name="Normal 2 8 11" xfId="7882" xr:uid="{00000000-0005-0000-0000-0000446D0000}"/>
    <cellStyle name="Normal 2 8 11 2" xfId="30525" xr:uid="{00000000-0005-0000-0000-0000456D0000}"/>
    <cellStyle name="Normal 2 8 12" xfId="23085" xr:uid="{00000000-0005-0000-0000-0000466D0000}"/>
    <cellStyle name="Normal 2 8 2" xfId="443" xr:uid="{00000000-0005-0000-0000-0000476D0000}"/>
    <cellStyle name="Normal 2 8 2 10" xfId="7902" xr:uid="{00000000-0005-0000-0000-0000486D0000}"/>
    <cellStyle name="Normal 2 8 2 10 2" xfId="30545" xr:uid="{00000000-0005-0000-0000-0000496D0000}"/>
    <cellStyle name="Normal 2 8 2 11" xfId="23105" xr:uid="{00000000-0005-0000-0000-00004A6D0000}"/>
    <cellStyle name="Normal 2 8 2 2" xfId="496" xr:uid="{00000000-0005-0000-0000-00004B6D0000}"/>
    <cellStyle name="Normal 2 8 2 2 10" xfId="23157" xr:uid="{00000000-0005-0000-0000-00004C6D0000}"/>
    <cellStyle name="Normal 2 8 2 2 2" xfId="602" xr:uid="{00000000-0005-0000-0000-00004D6D0000}"/>
    <cellStyle name="Normal 2 8 2 2 2 2" xfId="814" xr:uid="{00000000-0005-0000-0000-00004E6D0000}"/>
    <cellStyle name="Normal 2 8 2 2 2 2 2" xfId="1279" xr:uid="{00000000-0005-0000-0000-00004F6D0000}"/>
    <cellStyle name="Normal 2 8 2 2 2 2 2 2" xfId="2207" xr:uid="{00000000-0005-0000-0000-0000506D0000}"/>
    <cellStyle name="Normal 2 8 2 2 2 2 2 2 2" xfId="4057" xr:uid="{00000000-0005-0000-0000-0000516D0000}"/>
    <cellStyle name="Normal 2 8 2 2 2 2 2 2 2 2" xfId="7778" xr:uid="{00000000-0005-0000-0000-0000526D0000}"/>
    <cellStyle name="Normal 2 8 2 2 2 2 2 2 2 2 2" xfId="22662" xr:uid="{00000000-0005-0000-0000-0000536D0000}"/>
    <cellStyle name="Normal 2 8 2 2 2 2 2 2 2 2 2 2" xfId="45305" xr:uid="{00000000-0005-0000-0000-0000546D0000}"/>
    <cellStyle name="Normal 2 8 2 2 2 2 2 2 2 2 3" xfId="15222" xr:uid="{00000000-0005-0000-0000-0000556D0000}"/>
    <cellStyle name="Normal 2 8 2 2 2 2 2 2 2 2 3 2" xfId="37865" xr:uid="{00000000-0005-0000-0000-0000566D0000}"/>
    <cellStyle name="Normal 2 8 2 2 2 2 2 2 2 2 4" xfId="30424" xr:uid="{00000000-0005-0000-0000-0000576D0000}"/>
    <cellStyle name="Normal 2 8 2 2 2 2 2 2 2 3" xfId="18944" xr:uid="{00000000-0005-0000-0000-0000586D0000}"/>
    <cellStyle name="Normal 2 8 2 2 2 2 2 2 2 3 2" xfId="41587" xr:uid="{00000000-0005-0000-0000-0000596D0000}"/>
    <cellStyle name="Normal 2 8 2 2 2 2 2 2 2 4" xfId="11504" xr:uid="{00000000-0005-0000-0000-00005A6D0000}"/>
    <cellStyle name="Normal 2 8 2 2 2 2 2 2 2 4 2" xfId="34147" xr:uid="{00000000-0005-0000-0000-00005B6D0000}"/>
    <cellStyle name="Normal 2 8 2 2 2 2 2 2 2 5" xfId="26706" xr:uid="{00000000-0005-0000-0000-00005C6D0000}"/>
    <cellStyle name="Normal 2 8 2 2 2 2 2 2 3" xfId="5931" xr:uid="{00000000-0005-0000-0000-00005D6D0000}"/>
    <cellStyle name="Normal 2 8 2 2 2 2 2 2 3 2" xfId="20815" xr:uid="{00000000-0005-0000-0000-00005E6D0000}"/>
    <cellStyle name="Normal 2 8 2 2 2 2 2 2 3 2 2" xfId="43458" xr:uid="{00000000-0005-0000-0000-00005F6D0000}"/>
    <cellStyle name="Normal 2 8 2 2 2 2 2 2 3 3" xfId="13375" xr:uid="{00000000-0005-0000-0000-0000606D0000}"/>
    <cellStyle name="Normal 2 8 2 2 2 2 2 2 3 3 2" xfId="36018" xr:uid="{00000000-0005-0000-0000-0000616D0000}"/>
    <cellStyle name="Normal 2 8 2 2 2 2 2 2 3 4" xfId="28577" xr:uid="{00000000-0005-0000-0000-0000626D0000}"/>
    <cellStyle name="Normal 2 8 2 2 2 2 2 2 4" xfId="17097" xr:uid="{00000000-0005-0000-0000-0000636D0000}"/>
    <cellStyle name="Normal 2 8 2 2 2 2 2 2 4 2" xfId="39740" xr:uid="{00000000-0005-0000-0000-0000646D0000}"/>
    <cellStyle name="Normal 2 8 2 2 2 2 2 2 5" xfId="9657" xr:uid="{00000000-0005-0000-0000-0000656D0000}"/>
    <cellStyle name="Normal 2 8 2 2 2 2 2 2 5 2" xfId="32300" xr:uid="{00000000-0005-0000-0000-0000666D0000}"/>
    <cellStyle name="Normal 2 8 2 2 2 2 2 2 6" xfId="24859" xr:uid="{00000000-0005-0000-0000-0000676D0000}"/>
    <cellStyle name="Normal 2 8 2 2 2 2 2 3" xfId="3132" xr:uid="{00000000-0005-0000-0000-0000686D0000}"/>
    <cellStyle name="Normal 2 8 2 2 2 2 2 3 2" xfId="6853" xr:uid="{00000000-0005-0000-0000-0000696D0000}"/>
    <cellStyle name="Normal 2 8 2 2 2 2 2 3 2 2" xfId="21737" xr:uid="{00000000-0005-0000-0000-00006A6D0000}"/>
    <cellStyle name="Normal 2 8 2 2 2 2 2 3 2 2 2" xfId="44380" xr:uid="{00000000-0005-0000-0000-00006B6D0000}"/>
    <cellStyle name="Normal 2 8 2 2 2 2 2 3 2 3" xfId="14297" xr:uid="{00000000-0005-0000-0000-00006C6D0000}"/>
    <cellStyle name="Normal 2 8 2 2 2 2 2 3 2 3 2" xfId="36940" xr:uid="{00000000-0005-0000-0000-00006D6D0000}"/>
    <cellStyle name="Normal 2 8 2 2 2 2 2 3 2 4" xfId="29499" xr:uid="{00000000-0005-0000-0000-00006E6D0000}"/>
    <cellStyle name="Normal 2 8 2 2 2 2 2 3 3" xfId="18019" xr:uid="{00000000-0005-0000-0000-00006F6D0000}"/>
    <cellStyle name="Normal 2 8 2 2 2 2 2 3 3 2" xfId="40662" xr:uid="{00000000-0005-0000-0000-0000706D0000}"/>
    <cellStyle name="Normal 2 8 2 2 2 2 2 3 4" xfId="10579" xr:uid="{00000000-0005-0000-0000-0000716D0000}"/>
    <cellStyle name="Normal 2 8 2 2 2 2 2 3 4 2" xfId="33222" xr:uid="{00000000-0005-0000-0000-0000726D0000}"/>
    <cellStyle name="Normal 2 8 2 2 2 2 2 3 5" xfId="25781" xr:uid="{00000000-0005-0000-0000-0000736D0000}"/>
    <cellStyle name="Normal 2 8 2 2 2 2 2 4" xfId="5006" xr:uid="{00000000-0005-0000-0000-0000746D0000}"/>
    <cellStyle name="Normal 2 8 2 2 2 2 2 4 2" xfId="19890" xr:uid="{00000000-0005-0000-0000-0000756D0000}"/>
    <cellStyle name="Normal 2 8 2 2 2 2 2 4 2 2" xfId="42533" xr:uid="{00000000-0005-0000-0000-0000766D0000}"/>
    <cellStyle name="Normal 2 8 2 2 2 2 2 4 3" xfId="12450" xr:uid="{00000000-0005-0000-0000-0000776D0000}"/>
    <cellStyle name="Normal 2 8 2 2 2 2 2 4 3 2" xfId="35093" xr:uid="{00000000-0005-0000-0000-0000786D0000}"/>
    <cellStyle name="Normal 2 8 2 2 2 2 2 4 4" xfId="27652" xr:uid="{00000000-0005-0000-0000-0000796D0000}"/>
    <cellStyle name="Normal 2 8 2 2 2 2 2 5" xfId="16172" xr:uid="{00000000-0005-0000-0000-00007A6D0000}"/>
    <cellStyle name="Normal 2 8 2 2 2 2 2 5 2" xfId="38815" xr:uid="{00000000-0005-0000-0000-00007B6D0000}"/>
    <cellStyle name="Normal 2 8 2 2 2 2 2 6" xfId="8732" xr:uid="{00000000-0005-0000-0000-00007C6D0000}"/>
    <cellStyle name="Normal 2 8 2 2 2 2 2 6 2" xfId="31375" xr:uid="{00000000-0005-0000-0000-00007D6D0000}"/>
    <cellStyle name="Normal 2 8 2 2 2 2 2 7" xfId="23934" xr:uid="{00000000-0005-0000-0000-00007E6D0000}"/>
    <cellStyle name="Normal 2 8 2 2 2 2 3" xfId="1745" xr:uid="{00000000-0005-0000-0000-00007F6D0000}"/>
    <cellStyle name="Normal 2 8 2 2 2 2 3 2" xfId="3595" xr:uid="{00000000-0005-0000-0000-0000806D0000}"/>
    <cellStyle name="Normal 2 8 2 2 2 2 3 2 2" xfId="7316" xr:uid="{00000000-0005-0000-0000-0000816D0000}"/>
    <cellStyle name="Normal 2 8 2 2 2 2 3 2 2 2" xfId="22200" xr:uid="{00000000-0005-0000-0000-0000826D0000}"/>
    <cellStyle name="Normal 2 8 2 2 2 2 3 2 2 2 2" xfId="44843" xr:uid="{00000000-0005-0000-0000-0000836D0000}"/>
    <cellStyle name="Normal 2 8 2 2 2 2 3 2 2 3" xfId="14760" xr:uid="{00000000-0005-0000-0000-0000846D0000}"/>
    <cellStyle name="Normal 2 8 2 2 2 2 3 2 2 3 2" xfId="37403" xr:uid="{00000000-0005-0000-0000-0000856D0000}"/>
    <cellStyle name="Normal 2 8 2 2 2 2 3 2 2 4" xfId="29962" xr:uid="{00000000-0005-0000-0000-0000866D0000}"/>
    <cellStyle name="Normal 2 8 2 2 2 2 3 2 3" xfId="18482" xr:uid="{00000000-0005-0000-0000-0000876D0000}"/>
    <cellStyle name="Normal 2 8 2 2 2 2 3 2 3 2" xfId="41125" xr:uid="{00000000-0005-0000-0000-0000886D0000}"/>
    <cellStyle name="Normal 2 8 2 2 2 2 3 2 4" xfId="11042" xr:uid="{00000000-0005-0000-0000-0000896D0000}"/>
    <cellStyle name="Normal 2 8 2 2 2 2 3 2 4 2" xfId="33685" xr:uid="{00000000-0005-0000-0000-00008A6D0000}"/>
    <cellStyle name="Normal 2 8 2 2 2 2 3 2 5" xfId="26244" xr:uid="{00000000-0005-0000-0000-00008B6D0000}"/>
    <cellStyle name="Normal 2 8 2 2 2 2 3 3" xfId="5469" xr:uid="{00000000-0005-0000-0000-00008C6D0000}"/>
    <cellStyle name="Normal 2 8 2 2 2 2 3 3 2" xfId="20353" xr:uid="{00000000-0005-0000-0000-00008D6D0000}"/>
    <cellStyle name="Normal 2 8 2 2 2 2 3 3 2 2" xfId="42996" xr:uid="{00000000-0005-0000-0000-00008E6D0000}"/>
    <cellStyle name="Normal 2 8 2 2 2 2 3 3 3" xfId="12913" xr:uid="{00000000-0005-0000-0000-00008F6D0000}"/>
    <cellStyle name="Normal 2 8 2 2 2 2 3 3 3 2" xfId="35556" xr:uid="{00000000-0005-0000-0000-0000906D0000}"/>
    <cellStyle name="Normal 2 8 2 2 2 2 3 3 4" xfId="28115" xr:uid="{00000000-0005-0000-0000-0000916D0000}"/>
    <cellStyle name="Normal 2 8 2 2 2 2 3 4" xfId="16635" xr:uid="{00000000-0005-0000-0000-0000926D0000}"/>
    <cellStyle name="Normal 2 8 2 2 2 2 3 4 2" xfId="39278" xr:uid="{00000000-0005-0000-0000-0000936D0000}"/>
    <cellStyle name="Normal 2 8 2 2 2 2 3 5" xfId="9195" xr:uid="{00000000-0005-0000-0000-0000946D0000}"/>
    <cellStyle name="Normal 2 8 2 2 2 2 3 5 2" xfId="31838" xr:uid="{00000000-0005-0000-0000-0000956D0000}"/>
    <cellStyle name="Normal 2 8 2 2 2 2 3 6" xfId="24397" xr:uid="{00000000-0005-0000-0000-0000966D0000}"/>
    <cellStyle name="Normal 2 8 2 2 2 2 4" xfId="2670" xr:uid="{00000000-0005-0000-0000-0000976D0000}"/>
    <cellStyle name="Normal 2 8 2 2 2 2 4 2" xfId="6391" xr:uid="{00000000-0005-0000-0000-0000986D0000}"/>
    <cellStyle name="Normal 2 8 2 2 2 2 4 2 2" xfId="21275" xr:uid="{00000000-0005-0000-0000-0000996D0000}"/>
    <cellStyle name="Normal 2 8 2 2 2 2 4 2 2 2" xfId="43918" xr:uid="{00000000-0005-0000-0000-00009A6D0000}"/>
    <cellStyle name="Normal 2 8 2 2 2 2 4 2 3" xfId="13835" xr:uid="{00000000-0005-0000-0000-00009B6D0000}"/>
    <cellStyle name="Normal 2 8 2 2 2 2 4 2 3 2" xfId="36478" xr:uid="{00000000-0005-0000-0000-00009C6D0000}"/>
    <cellStyle name="Normal 2 8 2 2 2 2 4 2 4" xfId="29037" xr:uid="{00000000-0005-0000-0000-00009D6D0000}"/>
    <cellStyle name="Normal 2 8 2 2 2 2 4 3" xfId="17557" xr:uid="{00000000-0005-0000-0000-00009E6D0000}"/>
    <cellStyle name="Normal 2 8 2 2 2 2 4 3 2" xfId="40200" xr:uid="{00000000-0005-0000-0000-00009F6D0000}"/>
    <cellStyle name="Normal 2 8 2 2 2 2 4 4" xfId="10117" xr:uid="{00000000-0005-0000-0000-0000A06D0000}"/>
    <cellStyle name="Normal 2 8 2 2 2 2 4 4 2" xfId="32760" xr:uid="{00000000-0005-0000-0000-0000A16D0000}"/>
    <cellStyle name="Normal 2 8 2 2 2 2 4 5" xfId="25319" xr:uid="{00000000-0005-0000-0000-0000A26D0000}"/>
    <cellStyle name="Normal 2 8 2 2 2 2 5" xfId="4544" xr:uid="{00000000-0005-0000-0000-0000A36D0000}"/>
    <cellStyle name="Normal 2 8 2 2 2 2 5 2" xfId="19428" xr:uid="{00000000-0005-0000-0000-0000A46D0000}"/>
    <cellStyle name="Normal 2 8 2 2 2 2 5 2 2" xfId="42071" xr:uid="{00000000-0005-0000-0000-0000A56D0000}"/>
    <cellStyle name="Normal 2 8 2 2 2 2 5 3" xfId="11988" xr:uid="{00000000-0005-0000-0000-0000A66D0000}"/>
    <cellStyle name="Normal 2 8 2 2 2 2 5 3 2" xfId="34631" xr:uid="{00000000-0005-0000-0000-0000A76D0000}"/>
    <cellStyle name="Normal 2 8 2 2 2 2 5 4" xfId="27190" xr:uid="{00000000-0005-0000-0000-0000A86D0000}"/>
    <cellStyle name="Normal 2 8 2 2 2 2 6" xfId="15710" xr:uid="{00000000-0005-0000-0000-0000A96D0000}"/>
    <cellStyle name="Normal 2 8 2 2 2 2 6 2" xfId="38353" xr:uid="{00000000-0005-0000-0000-0000AA6D0000}"/>
    <cellStyle name="Normal 2 8 2 2 2 2 7" xfId="8270" xr:uid="{00000000-0005-0000-0000-0000AB6D0000}"/>
    <cellStyle name="Normal 2 8 2 2 2 2 7 2" xfId="30913" xr:uid="{00000000-0005-0000-0000-0000AC6D0000}"/>
    <cellStyle name="Normal 2 8 2 2 2 2 8" xfId="23472" xr:uid="{00000000-0005-0000-0000-0000AD6D0000}"/>
    <cellStyle name="Normal 2 8 2 2 2 3" xfId="1068" xr:uid="{00000000-0005-0000-0000-0000AE6D0000}"/>
    <cellStyle name="Normal 2 8 2 2 2 3 2" xfId="1996" xr:uid="{00000000-0005-0000-0000-0000AF6D0000}"/>
    <cellStyle name="Normal 2 8 2 2 2 3 2 2" xfId="3846" xr:uid="{00000000-0005-0000-0000-0000B06D0000}"/>
    <cellStyle name="Normal 2 8 2 2 2 3 2 2 2" xfId="7567" xr:uid="{00000000-0005-0000-0000-0000B16D0000}"/>
    <cellStyle name="Normal 2 8 2 2 2 3 2 2 2 2" xfId="22451" xr:uid="{00000000-0005-0000-0000-0000B26D0000}"/>
    <cellStyle name="Normal 2 8 2 2 2 3 2 2 2 2 2" xfId="45094" xr:uid="{00000000-0005-0000-0000-0000B36D0000}"/>
    <cellStyle name="Normal 2 8 2 2 2 3 2 2 2 3" xfId="15011" xr:uid="{00000000-0005-0000-0000-0000B46D0000}"/>
    <cellStyle name="Normal 2 8 2 2 2 3 2 2 2 3 2" xfId="37654" xr:uid="{00000000-0005-0000-0000-0000B56D0000}"/>
    <cellStyle name="Normal 2 8 2 2 2 3 2 2 2 4" xfId="30213" xr:uid="{00000000-0005-0000-0000-0000B66D0000}"/>
    <cellStyle name="Normal 2 8 2 2 2 3 2 2 3" xfId="18733" xr:uid="{00000000-0005-0000-0000-0000B76D0000}"/>
    <cellStyle name="Normal 2 8 2 2 2 3 2 2 3 2" xfId="41376" xr:uid="{00000000-0005-0000-0000-0000B86D0000}"/>
    <cellStyle name="Normal 2 8 2 2 2 3 2 2 4" xfId="11293" xr:uid="{00000000-0005-0000-0000-0000B96D0000}"/>
    <cellStyle name="Normal 2 8 2 2 2 3 2 2 4 2" xfId="33936" xr:uid="{00000000-0005-0000-0000-0000BA6D0000}"/>
    <cellStyle name="Normal 2 8 2 2 2 3 2 2 5" xfId="26495" xr:uid="{00000000-0005-0000-0000-0000BB6D0000}"/>
    <cellStyle name="Normal 2 8 2 2 2 3 2 3" xfId="5720" xr:uid="{00000000-0005-0000-0000-0000BC6D0000}"/>
    <cellStyle name="Normal 2 8 2 2 2 3 2 3 2" xfId="20604" xr:uid="{00000000-0005-0000-0000-0000BD6D0000}"/>
    <cellStyle name="Normal 2 8 2 2 2 3 2 3 2 2" xfId="43247" xr:uid="{00000000-0005-0000-0000-0000BE6D0000}"/>
    <cellStyle name="Normal 2 8 2 2 2 3 2 3 3" xfId="13164" xr:uid="{00000000-0005-0000-0000-0000BF6D0000}"/>
    <cellStyle name="Normal 2 8 2 2 2 3 2 3 3 2" xfId="35807" xr:uid="{00000000-0005-0000-0000-0000C06D0000}"/>
    <cellStyle name="Normal 2 8 2 2 2 3 2 3 4" xfId="28366" xr:uid="{00000000-0005-0000-0000-0000C16D0000}"/>
    <cellStyle name="Normal 2 8 2 2 2 3 2 4" xfId="16886" xr:uid="{00000000-0005-0000-0000-0000C26D0000}"/>
    <cellStyle name="Normal 2 8 2 2 2 3 2 4 2" xfId="39529" xr:uid="{00000000-0005-0000-0000-0000C36D0000}"/>
    <cellStyle name="Normal 2 8 2 2 2 3 2 5" xfId="9446" xr:uid="{00000000-0005-0000-0000-0000C46D0000}"/>
    <cellStyle name="Normal 2 8 2 2 2 3 2 5 2" xfId="32089" xr:uid="{00000000-0005-0000-0000-0000C56D0000}"/>
    <cellStyle name="Normal 2 8 2 2 2 3 2 6" xfId="24648" xr:uid="{00000000-0005-0000-0000-0000C66D0000}"/>
    <cellStyle name="Normal 2 8 2 2 2 3 3" xfId="2921" xr:uid="{00000000-0005-0000-0000-0000C76D0000}"/>
    <cellStyle name="Normal 2 8 2 2 2 3 3 2" xfId="6642" xr:uid="{00000000-0005-0000-0000-0000C86D0000}"/>
    <cellStyle name="Normal 2 8 2 2 2 3 3 2 2" xfId="21526" xr:uid="{00000000-0005-0000-0000-0000C96D0000}"/>
    <cellStyle name="Normal 2 8 2 2 2 3 3 2 2 2" xfId="44169" xr:uid="{00000000-0005-0000-0000-0000CA6D0000}"/>
    <cellStyle name="Normal 2 8 2 2 2 3 3 2 3" xfId="14086" xr:uid="{00000000-0005-0000-0000-0000CB6D0000}"/>
    <cellStyle name="Normal 2 8 2 2 2 3 3 2 3 2" xfId="36729" xr:uid="{00000000-0005-0000-0000-0000CC6D0000}"/>
    <cellStyle name="Normal 2 8 2 2 2 3 3 2 4" xfId="29288" xr:uid="{00000000-0005-0000-0000-0000CD6D0000}"/>
    <cellStyle name="Normal 2 8 2 2 2 3 3 3" xfId="17808" xr:uid="{00000000-0005-0000-0000-0000CE6D0000}"/>
    <cellStyle name="Normal 2 8 2 2 2 3 3 3 2" xfId="40451" xr:uid="{00000000-0005-0000-0000-0000CF6D0000}"/>
    <cellStyle name="Normal 2 8 2 2 2 3 3 4" xfId="10368" xr:uid="{00000000-0005-0000-0000-0000D06D0000}"/>
    <cellStyle name="Normal 2 8 2 2 2 3 3 4 2" xfId="33011" xr:uid="{00000000-0005-0000-0000-0000D16D0000}"/>
    <cellStyle name="Normal 2 8 2 2 2 3 3 5" xfId="25570" xr:uid="{00000000-0005-0000-0000-0000D26D0000}"/>
    <cellStyle name="Normal 2 8 2 2 2 3 4" xfId="4795" xr:uid="{00000000-0005-0000-0000-0000D36D0000}"/>
    <cellStyle name="Normal 2 8 2 2 2 3 4 2" xfId="19679" xr:uid="{00000000-0005-0000-0000-0000D46D0000}"/>
    <cellStyle name="Normal 2 8 2 2 2 3 4 2 2" xfId="42322" xr:uid="{00000000-0005-0000-0000-0000D56D0000}"/>
    <cellStyle name="Normal 2 8 2 2 2 3 4 3" xfId="12239" xr:uid="{00000000-0005-0000-0000-0000D66D0000}"/>
    <cellStyle name="Normal 2 8 2 2 2 3 4 3 2" xfId="34882" xr:uid="{00000000-0005-0000-0000-0000D76D0000}"/>
    <cellStyle name="Normal 2 8 2 2 2 3 4 4" xfId="27441" xr:uid="{00000000-0005-0000-0000-0000D86D0000}"/>
    <cellStyle name="Normal 2 8 2 2 2 3 5" xfId="15961" xr:uid="{00000000-0005-0000-0000-0000D96D0000}"/>
    <cellStyle name="Normal 2 8 2 2 2 3 5 2" xfId="38604" xr:uid="{00000000-0005-0000-0000-0000DA6D0000}"/>
    <cellStyle name="Normal 2 8 2 2 2 3 6" xfId="8521" xr:uid="{00000000-0005-0000-0000-0000DB6D0000}"/>
    <cellStyle name="Normal 2 8 2 2 2 3 6 2" xfId="31164" xr:uid="{00000000-0005-0000-0000-0000DC6D0000}"/>
    <cellStyle name="Normal 2 8 2 2 2 3 7" xfId="23723" xr:uid="{00000000-0005-0000-0000-0000DD6D0000}"/>
    <cellStyle name="Normal 2 8 2 2 2 4" xfId="1534" xr:uid="{00000000-0005-0000-0000-0000DE6D0000}"/>
    <cellStyle name="Normal 2 8 2 2 2 4 2" xfId="3384" xr:uid="{00000000-0005-0000-0000-0000DF6D0000}"/>
    <cellStyle name="Normal 2 8 2 2 2 4 2 2" xfId="7105" xr:uid="{00000000-0005-0000-0000-0000E06D0000}"/>
    <cellStyle name="Normal 2 8 2 2 2 4 2 2 2" xfId="21989" xr:uid="{00000000-0005-0000-0000-0000E16D0000}"/>
    <cellStyle name="Normal 2 8 2 2 2 4 2 2 2 2" xfId="44632" xr:uid="{00000000-0005-0000-0000-0000E26D0000}"/>
    <cellStyle name="Normal 2 8 2 2 2 4 2 2 3" xfId="14549" xr:uid="{00000000-0005-0000-0000-0000E36D0000}"/>
    <cellStyle name="Normal 2 8 2 2 2 4 2 2 3 2" xfId="37192" xr:uid="{00000000-0005-0000-0000-0000E46D0000}"/>
    <cellStyle name="Normal 2 8 2 2 2 4 2 2 4" xfId="29751" xr:uid="{00000000-0005-0000-0000-0000E56D0000}"/>
    <cellStyle name="Normal 2 8 2 2 2 4 2 3" xfId="18271" xr:uid="{00000000-0005-0000-0000-0000E66D0000}"/>
    <cellStyle name="Normal 2 8 2 2 2 4 2 3 2" xfId="40914" xr:uid="{00000000-0005-0000-0000-0000E76D0000}"/>
    <cellStyle name="Normal 2 8 2 2 2 4 2 4" xfId="10831" xr:uid="{00000000-0005-0000-0000-0000E86D0000}"/>
    <cellStyle name="Normal 2 8 2 2 2 4 2 4 2" xfId="33474" xr:uid="{00000000-0005-0000-0000-0000E96D0000}"/>
    <cellStyle name="Normal 2 8 2 2 2 4 2 5" xfId="26033" xr:uid="{00000000-0005-0000-0000-0000EA6D0000}"/>
    <cellStyle name="Normal 2 8 2 2 2 4 3" xfId="5258" xr:uid="{00000000-0005-0000-0000-0000EB6D0000}"/>
    <cellStyle name="Normal 2 8 2 2 2 4 3 2" xfId="20142" xr:uid="{00000000-0005-0000-0000-0000EC6D0000}"/>
    <cellStyle name="Normal 2 8 2 2 2 4 3 2 2" xfId="42785" xr:uid="{00000000-0005-0000-0000-0000ED6D0000}"/>
    <cellStyle name="Normal 2 8 2 2 2 4 3 3" xfId="12702" xr:uid="{00000000-0005-0000-0000-0000EE6D0000}"/>
    <cellStyle name="Normal 2 8 2 2 2 4 3 3 2" xfId="35345" xr:uid="{00000000-0005-0000-0000-0000EF6D0000}"/>
    <cellStyle name="Normal 2 8 2 2 2 4 3 4" xfId="27904" xr:uid="{00000000-0005-0000-0000-0000F06D0000}"/>
    <cellStyle name="Normal 2 8 2 2 2 4 4" xfId="16424" xr:uid="{00000000-0005-0000-0000-0000F16D0000}"/>
    <cellStyle name="Normal 2 8 2 2 2 4 4 2" xfId="39067" xr:uid="{00000000-0005-0000-0000-0000F26D0000}"/>
    <cellStyle name="Normal 2 8 2 2 2 4 5" xfId="8984" xr:uid="{00000000-0005-0000-0000-0000F36D0000}"/>
    <cellStyle name="Normal 2 8 2 2 2 4 5 2" xfId="31627" xr:uid="{00000000-0005-0000-0000-0000F46D0000}"/>
    <cellStyle name="Normal 2 8 2 2 2 4 6" xfId="24186" xr:uid="{00000000-0005-0000-0000-0000F56D0000}"/>
    <cellStyle name="Normal 2 8 2 2 2 5" xfId="2459" xr:uid="{00000000-0005-0000-0000-0000F66D0000}"/>
    <cellStyle name="Normal 2 8 2 2 2 5 2" xfId="6180" xr:uid="{00000000-0005-0000-0000-0000F76D0000}"/>
    <cellStyle name="Normal 2 8 2 2 2 5 2 2" xfId="21064" xr:uid="{00000000-0005-0000-0000-0000F86D0000}"/>
    <cellStyle name="Normal 2 8 2 2 2 5 2 2 2" xfId="43707" xr:uid="{00000000-0005-0000-0000-0000F96D0000}"/>
    <cellStyle name="Normal 2 8 2 2 2 5 2 3" xfId="13624" xr:uid="{00000000-0005-0000-0000-0000FA6D0000}"/>
    <cellStyle name="Normal 2 8 2 2 2 5 2 3 2" xfId="36267" xr:uid="{00000000-0005-0000-0000-0000FB6D0000}"/>
    <cellStyle name="Normal 2 8 2 2 2 5 2 4" xfId="28826" xr:uid="{00000000-0005-0000-0000-0000FC6D0000}"/>
    <cellStyle name="Normal 2 8 2 2 2 5 3" xfId="17346" xr:uid="{00000000-0005-0000-0000-0000FD6D0000}"/>
    <cellStyle name="Normal 2 8 2 2 2 5 3 2" xfId="39989" xr:uid="{00000000-0005-0000-0000-0000FE6D0000}"/>
    <cellStyle name="Normal 2 8 2 2 2 5 4" xfId="9906" xr:uid="{00000000-0005-0000-0000-0000FF6D0000}"/>
    <cellStyle name="Normal 2 8 2 2 2 5 4 2" xfId="32549" xr:uid="{00000000-0005-0000-0000-0000006E0000}"/>
    <cellStyle name="Normal 2 8 2 2 2 5 5" xfId="25108" xr:uid="{00000000-0005-0000-0000-0000016E0000}"/>
    <cellStyle name="Normal 2 8 2 2 2 6" xfId="4333" xr:uid="{00000000-0005-0000-0000-0000026E0000}"/>
    <cellStyle name="Normal 2 8 2 2 2 6 2" xfId="19217" xr:uid="{00000000-0005-0000-0000-0000036E0000}"/>
    <cellStyle name="Normal 2 8 2 2 2 6 2 2" xfId="41860" xr:uid="{00000000-0005-0000-0000-0000046E0000}"/>
    <cellStyle name="Normal 2 8 2 2 2 6 3" xfId="11777" xr:uid="{00000000-0005-0000-0000-0000056E0000}"/>
    <cellStyle name="Normal 2 8 2 2 2 6 3 2" xfId="34420" xr:uid="{00000000-0005-0000-0000-0000066E0000}"/>
    <cellStyle name="Normal 2 8 2 2 2 6 4" xfId="26979" xr:uid="{00000000-0005-0000-0000-0000076E0000}"/>
    <cellStyle name="Normal 2 8 2 2 2 7" xfId="15499" xr:uid="{00000000-0005-0000-0000-0000086E0000}"/>
    <cellStyle name="Normal 2 8 2 2 2 7 2" xfId="38142" xr:uid="{00000000-0005-0000-0000-0000096E0000}"/>
    <cellStyle name="Normal 2 8 2 2 2 8" xfId="8059" xr:uid="{00000000-0005-0000-0000-00000A6E0000}"/>
    <cellStyle name="Normal 2 8 2 2 2 8 2" xfId="30702" xr:uid="{00000000-0005-0000-0000-00000B6E0000}"/>
    <cellStyle name="Normal 2 8 2 2 2 9" xfId="23262" xr:uid="{00000000-0005-0000-0000-00000C6E0000}"/>
    <cellStyle name="Normal 2 8 2 2 3" xfId="709" xr:uid="{00000000-0005-0000-0000-00000D6E0000}"/>
    <cellStyle name="Normal 2 8 2 2 3 2" xfId="1174" xr:uid="{00000000-0005-0000-0000-00000E6E0000}"/>
    <cellStyle name="Normal 2 8 2 2 3 2 2" xfId="2102" xr:uid="{00000000-0005-0000-0000-00000F6E0000}"/>
    <cellStyle name="Normal 2 8 2 2 3 2 2 2" xfId="3952" xr:uid="{00000000-0005-0000-0000-0000106E0000}"/>
    <cellStyle name="Normal 2 8 2 2 3 2 2 2 2" xfId="7673" xr:uid="{00000000-0005-0000-0000-0000116E0000}"/>
    <cellStyle name="Normal 2 8 2 2 3 2 2 2 2 2" xfId="22557" xr:uid="{00000000-0005-0000-0000-0000126E0000}"/>
    <cellStyle name="Normal 2 8 2 2 3 2 2 2 2 2 2" xfId="45200" xr:uid="{00000000-0005-0000-0000-0000136E0000}"/>
    <cellStyle name="Normal 2 8 2 2 3 2 2 2 2 3" xfId="15117" xr:uid="{00000000-0005-0000-0000-0000146E0000}"/>
    <cellStyle name="Normal 2 8 2 2 3 2 2 2 2 3 2" xfId="37760" xr:uid="{00000000-0005-0000-0000-0000156E0000}"/>
    <cellStyle name="Normal 2 8 2 2 3 2 2 2 2 4" xfId="30319" xr:uid="{00000000-0005-0000-0000-0000166E0000}"/>
    <cellStyle name="Normal 2 8 2 2 3 2 2 2 3" xfId="18839" xr:uid="{00000000-0005-0000-0000-0000176E0000}"/>
    <cellStyle name="Normal 2 8 2 2 3 2 2 2 3 2" xfId="41482" xr:uid="{00000000-0005-0000-0000-0000186E0000}"/>
    <cellStyle name="Normal 2 8 2 2 3 2 2 2 4" xfId="11399" xr:uid="{00000000-0005-0000-0000-0000196E0000}"/>
    <cellStyle name="Normal 2 8 2 2 3 2 2 2 4 2" xfId="34042" xr:uid="{00000000-0005-0000-0000-00001A6E0000}"/>
    <cellStyle name="Normal 2 8 2 2 3 2 2 2 5" xfId="26601" xr:uid="{00000000-0005-0000-0000-00001B6E0000}"/>
    <cellStyle name="Normal 2 8 2 2 3 2 2 3" xfId="5826" xr:uid="{00000000-0005-0000-0000-00001C6E0000}"/>
    <cellStyle name="Normal 2 8 2 2 3 2 2 3 2" xfId="20710" xr:uid="{00000000-0005-0000-0000-00001D6E0000}"/>
    <cellStyle name="Normal 2 8 2 2 3 2 2 3 2 2" xfId="43353" xr:uid="{00000000-0005-0000-0000-00001E6E0000}"/>
    <cellStyle name="Normal 2 8 2 2 3 2 2 3 3" xfId="13270" xr:uid="{00000000-0005-0000-0000-00001F6E0000}"/>
    <cellStyle name="Normal 2 8 2 2 3 2 2 3 3 2" xfId="35913" xr:uid="{00000000-0005-0000-0000-0000206E0000}"/>
    <cellStyle name="Normal 2 8 2 2 3 2 2 3 4" xfId="28472" xr:uid="{00000000-0005-0000-0000-0000216E0000}"/>
    <cellStyle name="Normal 2 8 2 2 3 2 2 4" xfId="16992" xr:uid="{00000000-0005-0000-0000-0000226E0000}"/>
    <cellStyle name="Normal 2 8 2 2 3 2 2 4 2" xfId="39635" xr:uid="{00000000-0005-0000-0000-0000236E0000}"/>
    <cellStyle name="Normal 2 8 2 2 3 2 2 5" xfId="9552" xr:uid="{00000000-0005-0000-0000-0000246E0000}"/>
    <cellStyle name="Normal 2 8 2 2 3 2 2 5 2" xfId="32195" xr:uid="{00000000-0005-0000-0000-0000256E0000}"/>
    <cellStyle name="Normal 2 8 2 2 3 2 2 6" xfId="24754" xr:uid="{00000000-0005-0000-0000-0000266E0000}"/>
    <cellStyle name="Normal 2 8 2 2 3 2 3" xfId="3027" xr:uid="{00000000-0005-0000-0000-0000276E0000}"/>
    <cellStyle name="Normal 2 8 2 2 3 2 3 2" xfId="6748" xr:uid="{00000000-0005-0000-0000-0000286E0000}"/>
    <cellStyle name="Normal 2 8 2 2 3 2 3 2 2" xfId="21632" xr:uid="{00000000-0005-0000-0000-0000296E0000}"/>
    <cellStyle name="Normal 2 8 2 2 3 2 3 2 2 2" xfId="44275" xr:uid="{00000000-0005-0000-0000-00002A6E0000}"/>
    <cellStyle name="Normal 2 8 2 2 3 2 3 2 3" xfId="14192" xr:uid="{00000000-0005-0000-0000-00002B6E0000}"/>
    <cellStyle name="Normal 2 8 2 2 3 2 3 2 3 2" xfId="36835" xr:uid="{00000000-0005-0000-0000-00002C6E0000}"/>
    <cellStyle name="Normal 2 8 2 2 3 2 3 2 4" xfId="29394" xr:uid="{00000000-0005-0000-0000-00002D6E0000}"/>
    <cellStyle name="Normal 2 8 2 2 3 2 3 3" xfId="17914" xr:uid="{00000000-0005-0000-0000-00002E6E0000}"/>
    <cellStyle name="Normal 2 8 2 2 3 2 3 3 2" xfId="40557" xr:uid="{00000000-0005-0000-0000-00002F6E0000}"/>
    <cellStyle name="Normal 2 8 2 2 3 2 3 4" xfId="10474" xr:uid="{00000000-0005-0000-0000-0000306E0000}"/>
    <cellStyle name="Normal 2 8 2 2 3 2 3 4 2" xfId="33117" xr:uid="{00000000-0005-0000-0000-0000316E0000}"/>
    <cellStyle name="Normal 2 8 2 2 3 2 3 5" xfId="25676" xr:uid="{00000000-0005-0000-0000-0000326E0000}"/>
    <cellStyle name="Normal 2 8 2 2 3 2 4" xfId="4901" xr:uid="{00000000-0005-0000-0000-0000336E0000}"/>
    <cellStyle name="Normal 2 8 2 2 3 2 4 2" xfId="19785" xr:uid="{00000000-0005-0000-0000-0000346E0000}"/>
    <cellStyle name="Normal 2 8 2 2 3 2 4 2 2" xfId="42428" xr:uid="{00000000-0005-0000-0000-0000356E0000}"/>
    <cellStyle name="Normal 2 8 2 2 3 2 4 3" xfId="12345" xr:uid="{00000000-0005-0000-0000-0000366E0000}"/>
    <cellStyle name="Normal 2 8 2 2 3 2 4 3 2" xfId="34988" xr:uid="{00000000-0005-0000-0000-0000376E0000}"/>
    <cellStyle name="Normal 2 8 2 2 3 2 4 4" xfId="27547" xr:uid="{00000000-0005-0000-0000-0000386E0000}"/>
    <cellStyle name="Normal 2 8 2 2 3 2 5" xfId="16067" xr:uid="{00000000-0005-0000-0000-0000396E0000}"/>
    <cellStyle name="Normal 2 8 2 2 3 2 5 2" xfId="38710" xr:uid="{00000000-0005-0000-0000-00003A6E0000}"/>
    <cellStyle name="Normal 2 8 2 2 3 2 6" xfId="8627" xr:uid="{00000000-0005-0000-0000-00003B6E0000}"/>
    <cellStyle name="Normal 2 8 2 2 3 2 6 2" xfId="31270" xr:uid="{00000000-0005-0000-0000-00003C6E0000}"/>
    <cellStyle name="Normal 2 8 2 2 3 2 7" xfId="23829" xr:uid="{00000000-0005-0000-0000-00003D6E0000}"/>
    <cellStyle name="Normal 2 8 2 2 3 3" xfId="1640" xr:uid="{00000000-0005-0000-0000-00003E6E0000}"/>
    <cellStyle name="Normal 2 8 2 2 3 3 2" xfId="3490" xr:uid="{00000000-0005-0000-0000-00003F6E0000}"/>
    <cellStyle name="Normal 2 8 2 2 3 3 2 2" xfId="7211" xr:uid="{00000000-0005-0000-0000-0000406E0000}"/>
    <cellStyle name="Normal 2 8 2 2 3 3 2 2 2" xfId="22095" xr:uid="{00000000-0005-0000-0000-0000416E0000}"/>
    <cellStyle name="Normal 2 8 2 2 3 3 2 2 2 2" xfId="44738" xr:uid="{00000000-0005-0000-0000-0000426E0000}"/>
    <cellStyle name="Normal 2 8 2 2 3 3 2 2 3" xfId="14655" xr:uid="{00000000-0005-0000-0000-0000436E0000}"/>
    <cellStyle name="Normal 2 8 2 2 3 3 2 2 3 2" xfId="37298" xr:uid="{00000000-0005-0000-0000-0000446E0000}"/>
    <cellStyle name="Normal 2 8 2 2 3 3 2 2 4" xfId="29857" xr:uid="{00000000-0005-0000-0000-0000456E0000}"/>
    <cellStyle name="Normal 2 8 2 2 3 3 2 3" xfId="18377" xr:uid="{00000000-0005-0000-0000-0000466E0000}"/>
    <cellStyle name="Normal 2 8 2 2 3 3 2 3 2" xfId="41020" xr:uid="{00000000-0005-0000-0000-0000476E0000}"/>
    <cellStyle name="Normal 2 8 2 2 3 3 2 4" xfId="10937" xr:uid="{00000000-0005-0000-0000-0000486E0000}"/>
    <cellStyle name="Normal 2 8 2 2 3 3 2 4 2" xfId="33580" xr:uid="{00000000-0005-0000-0000-0000496E0000}"/>
    <cellStyle name="Normal 2 8 2 2 3 3 2 5" xfId="26139" xr:uid="{00000000-0005-0000-0000-00004A6E0000}"/>
    <cellStyle name="Normal 2 8 2 2 3 3 3" xfId="5364" xr:uid="{00000000-0005-0000-0000-00004B6E0000}"/>
    <cellStyle name="Normal 2 8 2 2 3 3 3 2" xfId="20248" xr:uid="{00000000-0005-0000-0000-00004C6E0000}"/>
    <cellStyle name="Normal 2 8 2 2 3 3 3 2 2" xfId="42891" xr:uid="{00000000-0005-0000-0000-00004D6E0000}"/>
    <cellStyle name="Normal 2 8 2 2 3 3 3 3" xfId="12808" xr:uid="{00000000-0005-0000-0000-00004E6E0000}"/>
    <cellStyle name="Normal 2 8 2 2 3 3 3 3 2" xfId="35451" xr:uid="{00000000-0005-0000-0000-00004F6E0000}"/>
    <cellStyle name="Normal 2 8 2 2 3 3 3 4" xfId="28010" xr:uid="{00000000-0005-0000-0000-0000506E0000}"/>
    <cellStyle name="Normal 2 8 2 2 3 3 4" xfId="16530" xr:uid="{00000000-0005-0000-0000-0000516E0000}"/>
    <cellStyle name="Normal 2 8 2 2 3 3 4 2" xfId="39173" xr:uid="{00000000-0005-0000-0000-0000526E0000}"/>
    <cellStyle name="Normal 2 8 2 2 3 3 5" xfId="9090" xr:uid="{00000000-0005-0000-0000-0000536E0000}"/>
    <cellStyle name="Normal 2 8 2 2 3 3 5 2" xfId="31733" xr:uid="{00000000-0005-0000-0000-0000546E0000}"/>
    <cellStyle name="Normal 2 8 2 2 3 3 6" xfId="24292" xr:uid="{00000000-0005-0000-0000-0000556E0000}"/>
    <cellStyle name="Normal 2 8 2 2 3 4" xfId="2565" xr:uid="{00000000-0005-0000-0000-0000566E0000}"/>
    <cellStyle name="Normal 2 8 2 2 3 4 2" xfId="6286" xr:uid="{00000000-0005-0000-0000-0000576E0000}"/>
    <cellStyle name="Normal 2 8 2 2 3 4 2 2" xfId="21170" xr:uid="{00000000-0005-0000-0000-0000586E0000}"/>
    <cellStyle name="Normal 2 8 2 2 3 4 2 2 2" xfId="43813" xr:uid="{00000000-0005-0000-0000-0000596E0000}"/>
    <cellStyle name="Normal 2 8 2 2 3 4 2 3" xfId="13730" xr:uid="{00000000-0005-0000-0000-00005A6E0000}"/>
    <cellStyle name="Normal 2 8 2 2 3 4 2 3 2" xfId="36373" xr:uid="{00000000-0005-0000-0000-00005B6E0000}"/>
    <cellStyle name="Normal 2 8 2 2 3 4 2 4" xfId="28932" xr:uid="{00000000-0005-0000-0000-00005C6E0000}"/>
    <cellStyle name="Normal 2 8 2 2 3 4 3" xfId="17452" xr:uid="{00000000-0005-0000-0000-00005D6E0000}"/>
    <cellStyle name="Normal 2 8 2 2 3 4 3 2" xfId="40095" xr:uid="{00000000-0005-0000-0000-00005E6E0000}"/>
    <cellStyle name="Normal 2 8 2 2 3 4 4" xfId="10012" xr:uid="{00000000-0005-0000-0000-00005F6E0000}"/>
    <cellStyle name="Normal 2 8 2 2 3 4 4 2" xfId="32655" xr:uid="{00000000-0005-0000-0000-0000606E0000}"/>
    <cellStyle name="Normal 2 8 2 2 3 4 5" xfId="25214" xr:uid="{00000000-0005-0000-0000-0000616E0000}"/>
    <cellStyle name="Normal 2 8 2 2 3 5" xfId="4439" xr:uid="{00000000-0005-0000-0000-0000626E0000}"/>
    <cellStyle name="Normal 2 8 2 2 3 5 2" xfId="19323" xr:uid="{00000000-0005-0000-0000-0000636E0000}"/>
    <cellStyle name="Normal 2 8 2 2 3 5 2 2" xfId="41966" xr:uid="{00000000-0005-0000-0000-0000646E0000}"/>
    <cellStyle name="Normal 2 8 2 2 3 5 3" xfId="11883" xr:uid="{00000000-0005-0000-0000-0000656E0000}"/>
    <cellStyle name="Normal 2 8 2 2 3 5 3 2" xfId="34526" xr:uid="{00000000-0005-0000-0000-0000666E0000}"/>
    <cellStyle name="Normal 2 8 2 2 3 5 4" xfId="27085" xr:uid="{00000000-0005-0000-0000-0000676E0000}"/>
    <cellStyle name="Normal 2 8 2 2 3 6" xfId="15605" xr:uid="{00000000-0005-0000-0000-0000686E0000}"/>
    <cellStyle name="Normal 2 8 2 2 3 6 2" xfId="38248" xr:uid="{00000000-0005-0000-0000-0000696E0000}"/>
    <cellStyle name="Normal 2 8 2 2 3 7" xfId="8165" xr:uid="{00000000-0005-0000-0000-00006A6E0000}"/>
    <cellStyle name="Normal 2 8 2 2 3 7 2" xfId="30808" xr:uid="{00000000-0005-0000-0000-00006B6E0000}"/>
    <cellStyle name="Normal 2 8 2 2 3 8" xfId="23367" xr:uid="{00000000-0005-0000-0000-00006C6E0000}"/>
    <cellStyle name="Normal 2 8 2 2 4" xfId="963" xr:uid="{00000000-0005-0000-0000-00006D6E0000}"/>
    <cellStyle name="Normal 2 8 2 2 4 2" xfId="1891" xr:uid="{00000000-0005-0000-0000-00006E6E0000}"/>
    <cellStyle name="Normal 2 8 2 2 4 2 2" xfId="3741" xr:uid="{00000000-0005-0000-0000-00006F6E0000}"/>
    <cellStyle name="Normal 2 8 2 2 4 2 2 2" xfId="7462" xr:uid="{00000000-0005-0000-0000-0000706E0000}"/>
    <cellStyle name="Normal 2 8 2 2 4 2 2 2 2" xfId="22346" xr:uid="{00000000-0005-0000-0000-0000716E0000}"/>
    <cellStyle name="Normal 2 8 2 2 4 2 2 2 2 2" xfId="44989" xr:uid="{00000000-0005-0000-0000-0000726E0000}"/>
    <cellStyle name="Normal 2 8 2 2 4 2 2 2 3" xfId="14906" xr:uid="{00000000-0005-0000-0000-0000736E0000}"/>
    <cellStyle name="Normal 2 8 2 2 4 2 2 2 3 2" xfId="37549" xr:uid="{00000000-0005-0000-0000-0000746E0000}"/>
    <cellStyle name="Normal 2 8 2 2 4 2 2 2 4" xfId="30108" xr:uid="{00000000-0005-0000-0000-0000756E0000}"/>
    <cellStyle name="Normal 2 8 2 2 4 2 2 3" xfId="18628" xr:uid="{00000000-0005-0000-0000-0000766E0000}"/>
    <cellStyle name="Normal 2 8 2 2 4 2 2 3 2" xfId="41271" xr:uid="{00000000-0005-0000-0000-0000776E0000}"/>
    <cellStyle name="Normal 2 8 2 2 4 2 2 4" xfId="11188" xr:uid="{00000000-0005-0000-0000-0000786E0000}"/>
    <cellStyle name="Normal 2 8 2 2 4 2 2 4 2" xfId="33831" xr:uid="{00000000-0005-0000-0000-0000796E0000}"/>
    <cellStyle name="Normal 2 8 2 2 4 2 2 5" xfId="26390" xr:uid="{00000000-0005-0000-0000-00007A6E0000}"/>
    <cellStyle name="Normal 2 8 2 2 4 2 3" xfId="5615" xr:uid="{00000000-0005-0000-0000-00007B6E0000}"/>
    <cellStyle name="Normal 2 8 2 2 4 2 3 2" xfId="20499" xr:uid="{00000000-0005-0000-0000-00007C6E0000}"/>
    <cellStyle name="Normal 2 8 2 2 4 2 3 2 2" xfId="43142" xr:uid="{00000000-0005-0000-0000-00007D6E0000}"/>
    <cellStyle name="Normal 2 8 2 2 4 2 3 3" xfId="13059" xr:uid="{00000000-0005-0000-0000-00007E6E0000}"/>
    <cellStyle name="Normal 2 8 2 2 4 2 3 3 2" xfId="35702" xr:uid="{00000000-0005-0000-0000-00007F6E0000}"/>
    <cellStyle name="Normal 2 8 2 2 4 2 3 4" xfId="28261" xr:uid="{00000000-0005-0000-0000-0000806E0000}"/>
    <cellStyle name="Normal 2 8 2 2 4 2 4" xfId="16781" xr:uid="{00000000-0005-0000-0000-0000816E0000}"/>
    <cellStyle name="Normal 2 8 2 2 4 2 4 2" xfId="39424" xr:uid="{00000000-0005-0000-0000-0000826E0000}"/>
    <cellStyle name="Normal 2 8 2 2 4 2 5" xfId="9341" xr:uid="{00000000-0005-0000-0000-0000836E0000}"/>
    <cellStyle name="Normal 2 8 2 2 4 2 5 2" xfId="31984" xr:uid="{00000000-0005-0000-0000-0000846E0000}"/>
    <cellStyle name="Normal 2 8 2 2 4 2 6" xfId="24543" xr:uid="{00000000-0005-0000-0000-0000856E0000}"/>
    <cellStyle name="Normal 2 8 2 2 4 3" xfId="2816" xr:uid="{00000000-0005-0000-0000-0000866E0000}"/>
    <cellStyle name="Normal 2 8 2 2 4 3 2" xfId="6537" xr:uid="{00000000-0005-0000-0000-0000876E0000}"/>
    <cellStyle name="Normal 2 8 2 2 4 3 2 2" xfId="21421" xr:uid="{00000000-0005-0000-0000-0000886E0000}"/>
    <cellStyle name="Normal 2 8 2 2 4 3 2 2 2" xfId="44064" xr:uid="{00000000-0005-0000-0000-0000896E0000}"/>
    <cellStyle name="Normal 2 8 2 2 4 3 2 3" xfId="13981" xr:uid="{00000000-0005-0000-0000-00008A6E0000}"/>
    <cellStyle name="Normal 2 8 2 2 4 3 2 3 2" xfId="36624" xr:uid="{00000000-0005-0000-0000-00008B6E0000}"/>
    <cellStyle name="Normal 2 8 2 2 4 3 2 4" xfId="29183" xr:uid="{00000000-0005-0000-0000-00008C6E0000}"/>
    <cellStyle name="Normal 2 8 2 2 4 3 3" xfId="17703" xr:uid="{00000000-0005-0000-0000-00008D6E0000}"/>
    <cellStyle name="Normal 2 8 2 2 4 3 3 2" xfId="40346" xr:uid="{00000000-0005-0000-0000-00008E6E0000}"/>
    <cellStyle name="Normal 2 8 2 2 4 3 4" xfId="10263" xr:uid="{00000000-0005-0000-0000-00008F6E0000}"/>
    <cellStyle name="Normal 2 8 2 2 4 3 4 2" xfId="32906" xr:uid="{00000000-0005-0000-0000-0000906E0000}"/>
    <cellStyle name="Normal 2 8 2 2 4 3 5" xfId="25465" xr:uid="{00000000-0005-0000-0000-0000916E0000}"/>
    <cellStyle name="Normal 2 8 2 2 4 4" xfId="4690" xr:uid="{00000000-0005-0000-0000-0000926E0000}"/>
    <cellStyle name="Normal 2 8 2 2 4 4 2" xfId="19574" xr:uid="{00000000-0005-0000-0000-0000936E0000}"/>
    <cellStyle name="Normal 2 8 2 2 4 4 2 2" xfId="42217" xr:uid="{00000000-0005-0000-0000-0000946E0000}"/>
    <cellStyle name="Normal 2 8 2 2 4 4 3" xfId="12134" xr:uid="{00000000-0005-0000-0000-0000956E0000}"/>
    <cellStyle name="Normal 2 8 2 2 4 4 3 2" xfId="34777" xr:uid="{00000000-0005-0000-0000-0000966E0000}"/>
    <cellStyle name="Normal 2 8 2 2 4 4 4" xfId="27336" xr:uid="{00000000-0005-0000-0000-0000976E0000}"/>
    <cellStyle name="Normal 2 8 2 2 4 5" xfId="15856" xr:uid="{00000000-0005-0000-0000-0000986E0000}"/>
    <cellStyle name="Normal 2 8 2 2 4 5 2" xfId="38499" xr:uid="{00000000-0005-0000-0000-0000996E0000}"/>
    <cellStyle name="Normal 2 8 2 2 4 6" xfId="8416" xr:uid="{00000000-0005-0000-0000-00009A6E0000}"/>
    <cellStyle name="Normal 2 8 2 2 4 6 2" xfId="31059" xr:uid="{00000000-0005-0000-0000-00009B6E0000}"/>
    <cellStyle name="Normal 2 8 2 2 4 7" xfId="23618" xr:uid="{00000000-0005-0000-0000-00009C6E0000}"/>
    <cellStyle name="Normal 2 8 2 2 5" xfId="1429" xr:uid="{00000000-0005-0000-0000-00009D6E0000}"/>
    <cellStyle name="Normal 2 8 2 2 5 2" xfId="3279" xr:uid="{00000000-0005-0000-0000-00009E6E0000}"/>
    <cellStyle name="Normal 2 8 2 2 5 2 2" xfId="7000" xr:uid="{00000000-0005-0000-0000-00009F6E0000}"/>
    <cellStyle name="Normal 2 8 2 2 5 2 2 2" xfId="21884" xr:uid="{00000000-0005-0000-0000-0000A06E0000}"/>
    <cellStyle name="Normal 2 8 2 2 5 2 2 2 2" xfId="44527" xr:uid="{00000000-0005-0000-0000-0000A16E0000}"/>
    <cellStyle name="Normal 2 8 2 2 5 2 2 3" xfId="14444" xr:uid="{00000000-0005-0000-0000-0000A26E0000}"/>
    <cellStyle name="Normal 2 8 2 2 5 2 2 3 2" xfId="37087" xr:uid="{00000000-0005-0000-0000-0000A36E0000}"/>
    <cellStyle name="Normal 2 8 2 2 5 2 2 4" xfId="29646" xr:uid="{00000000-0005-0000-0000-0000A46E0000}"/>
    <cellStyle name="Normal 2 8 2 2 5 2 3" xfId="18166" xr:uid="{00000000-0005-0000-0000-0000A56E0000}"/>
    <cellStyle name="Normal 2 8 2 2 5 2 3 2" xfId="40809" xr:uid="{00000000-0005-0000-0000-0000A66E0000}"/>
    <cellStyle name="Normal 2 8 2 2 5 2 4" xfId="10726" xr:uid="{00000000-0005-0000-0000-0000A76E0000}"/>
    <cellStyle name="Normal 2 8 2 2 5 2 4 2" xfId="33369" xr:uid="{00000000-0005-0000-0000-0000A86E0000}"/>
    <cellStyle name="Normal 2 8 2 2 5 2 5" xfId="25928" xr:uid="{00000000-0005-0000-0000-0000A96E0000}"/>
    <cellStyle name="Normal 2 8 2 2 5 3" xfId="5153" xr:uid="{00000000-0005-0000-0000-0000AA6E0000}"/>
    <cellStyle name="Normal 2 8 2 2 5 3 2" xfId="20037" xr:uid="{00000000-0005-0000-0000-0000AB6E0000}"/>
    <cellStyle name="Normal 2 8 2 2 5 3 2 2" xfId="42680" xr:uid="{00000000-0005-0000-0000-0000AC6E0000}"/>
    <cellStyle name="Normal 2 8 2 2 5 3 3" xfId="12597" xr:uid="{00000000-0005-0000-0000-0000AD6E0000}"/>
    <cellStyle name="Normal 2 8 2 2 5 3 3 2" xfId="35240" xr:uid="{00000000-0005-0000-0000-0000AE6E0000}"/>
    <cellStyle name="Normal 2 8 2 2 5 3 4" xfId="27799" xr:uid="{00000000-0005-0000-0000-0000AF6E0000}"/>
    <cellStyle name="Normal 2 8 2 2 5 4" xfId="16319" xr:uid="{00000000-0005-0000-0000-0000B06E0000}"/>
    <cellStyle name="Normal 2 8 2 2 5 4 2" xfId="38962" xr:uid="{00000000-0005-0000-0000-0000B16E0000}"/>
    <cellStyle name="Normal 2 8 2 2 5 5" xfId="8879" xr:uid="{00000000-0005-0000-0000-0000B26E0000}"/>
    <cellStyle name="Normal 2 8 2 2 5 5 2" xfId="31522" xr:uid="{00000000-0005-0000-0000-0000B36E0000}"/>
    <cellStyle name="Normal 2 8 2 2 5 6" xfId="24081" xr:uid="{00000000-0005-0000-0000-0000B46E0000}"/>
    <cellStyle name="Normal 2 8 2 2 6" xfId="2354" xr:uid="{00000000-0005-0000-0000-0000B56E0000}"/>
    <cellStyle name="Normal 2 8 2 2 6 2" xfId="6075" xr:uid="{00000000-0005-0000-0000-0000B66E0000}"/>
    <cellStyle name="Normal 2 8 2 2 6 2 2" xfId="20959" xr:uid="{00000000-0005-0000-0000-0000B76E0000}"/>
    <cellStyle name="Normal 2 8 2 2 6 2 2 2" xfId="43602" xr:uid="{00000000-0005-0000-0000-0000B86E0000}"/>
    <cellStyle name="Normal 2 8 2 2 6 2 3" xfId="13519" xr:uid="{00000000-0005-0000-0000-0000B96E0000}"/>
    <cellStyle name="Normal 2 8 2 2 6 2 3 2" xfId="36162" xr:uid="{00000000-0005-0000-0000-0000BA6E0000}"/>
    <cellStyle name="Normal 2 8 2 2 6 2 4" xfId="28721" xr:uid="{00000000-0005-0000-0000-0000BB6E0000}"/>
    <cellStyle name="Normal 2 8 2 2 6 3" xfId="17241" xr:uid="{00000000-0005-0000-0000-0000BC6E0000}"/>
    <cellStyle name="Normal 2 8 2 2 6 3 2" xfId="39884" xr:uid="{00000000-0005-0000-0000-0000BD6E0000}"/>
    <cellStyle name="Normal 2 8 2 2 6 4" xfId="9801" xr:uid="{00000000-0005-0000-0000-0000BE6E0000}"/>
    <cellStyle name="Normal 2 8 2 2 6 4 2" xfId="32444" xr:uid="{00000000-0005-0000-0000-0000BF6E0000}"/>
    <cellStyle name="Normal 2 8 2 2 6 5" xfId="25003" xr:uid="{00000000-0005-0000-0000-0000C06E0000}"/>
    <cellStyle name="Normal 2 8 2 2 7" xfId="4228" xr:uid="{00000000-0005-0000-0000-0000C16E0000}"/>
    <cellStyle name="Normal 2 8 2 2 7 2" xfId="19112" xr:uid="{00000000-0005-0000-0000-0000C26E0000}"/>
    <cellStyle name="Normal 2 8 2 2 7 2 2" xfId="41755" xr:uid="{00000000-0005-0000-0000-0000C36E0000}"/>
    <cellStyle name="Normal 2 8 2 2 7 3" xfId="11672" xr:uid="{00000000-0005-0000-0000-0000C46E0000}"/>
    <cellStyle name="Normal 2 8 2 2 7 3 2" xfId="34315" xr:uid="{00000000-0005-0000-0000-0000C56E0000}"/>
    <cellStyle name="Normal 2 8 2 2 7 4" xfId="26874" xr:uid="{00000000-0005-0000-0000-0000C66E0000}"/>
    <cellStyle name="Normal 2 8 2 2 8" xfId="15394" xr:uid="{00000000-0005-0000-0000-0000C76E0000}"/>
    <cellStyle name="Normal 2 8 2 2 8 2" xfId="38037" xr:uid="{00000000-0005-0000-0000-0000C86E0000}"/>
    <cellStyle name="Normal 2 8 2 2 9" xfId="7954" xr:uid="{00000000-0005-0000-0000-0000C96E0000}"/>
    <cellStyle name="Normal 2 8 2 2 9 2" xfId="30597" xr:uid="{00000000-0005-0000-0000-0000CA6E0000}"/>
    <cellStyle name="Normal 2 8 2 3" xfId="550" xr:uid="{00000000-0005-0000-0000-0000CB6E0000}"/>
    <cellStyle name="Normal 2 8 2 3 2" xfId="762" xr:uid="{00000000-0005-0000-0000-0000CC6E0000}"/>
    <cellStyle name="Normal 2 8 2 3 2 2" xfId="1227" xr:uid="{00000000-0005-0000-0000-0000CD6E0000}"/>
    <cellStyle name="Normal 2 8 2 3 2 2 2" xfId="2155" xr:uid="{00000000-0005-0000-0000-0000CE6E0000}"/>
    <cellStyle name="Normal 2 8 2 3 2 2 2 2" xfId="4005" xr:uid="{00000000-0005-0000-0000-0000CF6E0000}"/>
    <cellStyle name="Normal 2 8 2 3 2 2 2 2 2" xfId="7726" xr:uid="{00000000-0005-0000-0000-0000D06E0000}"/>
    <cellStyle name="Normal 2 8 2 3 2 2 2 2 2 2" xfId="22610" xr:uid="{00000000-0005-0000-0000-0000D16E0000}"/>
    <cellStyle name="Normal 2 8 2 3 2 2 2 2 2 2 2" xfId="45253" xr:uid="{00000000-0005-0000-0000-0000D26E0000}"/>
    <cellStyle name="Normal 2 8 2 3 2 2 2 2 2 3" xfId="15170" xr:uid="{00000000-0005-0000-0000-0000D36E0000}"/>
    <cellStyle name="Normal 2 8 2 3 2 2 2 2 2 3 2" xfId="37813" xr:uid="{00000000-0005-0000-0000-0000D46E0000}"/>
    <cellStyle name="Normal 2 8 2 3 2 2 2 2 2 4" xfId="30372" xr:uid="{00000000-0005-0000-0000-0000D56E0000}"/>
    <cellStyle name="Normal 2 8 2 3 2 2 2 2 3" xfId="18892" xr:uid="{00000000-0005-0000-0000-0000D66E0000}"/>
    <cellStyle name="Normal 2 8 2 3 2 2 2 2 3 2" xfId="41535" xr:uid="{00000000-0005-0000-0000-0000D76E0000}"/>
    <cellStyle name="Normal 2 8 2 3 2 2 2 2 4" xfId="11452" xr:uid="{00000000-0005-0000-0000-0000D86E0000}"/>
    <cellStyle name="Normal 2 8 2 3 2 2 2 2 4 2" xfId="34095" xr:uid="{00000000-0005-0000-0000-0000D96E0000}"/>
    <cellStyle name="Normal 2 8 2 3 2 2 2 2 5" xfId="26654" xr:uid="{00000000-0005-0000-0000-0000DA6E0000}"/>
    <cellStyle name="Normal 2 8 2 3 2 2 2 3" xfId="5879" xr:uid="{00000000-0005-0000-0000-0000DB6E0000}"/>
    <cellStyle name="Normal 2 8 2 3 2 2 2 3 2" xfId="20763" xr:uid="{00000000-0005-0000-0000-0000DC6E0000}"/>
    <cellStyle name="Normal 2 8 2 3 2 2 2 3 2 2" xfId="43406" xr:uid="{00000000-0005-0000-0000-0000DD6E0000}"/>
    <cellStyle name="Normal 2 8 2 3 2 2 2 3 3" xfId="13323" xr:uid="{00000000-0005-0000-0000-0000DE6E0000}"/>
    <cellStyle name="Normal 2 8 2 3 2 2 2 3 3 2" xfId="35966" xr:uid="{00000000-0005-0000-0000-0000DF6E0000}"/>
    <cellStyle name="Normal 2 8 2 3 2 2 2 3 4" xfId="28525" xr:uid="{00000000-0005-0000-0000-0000E06E0000}"/>
    <cellStyle name="Normal 2 8 2 3 2 2 2 4" xfId="17045" xr:uid="{00000000-0005-0000-0000-0000E16E0000}"/>
    <cellStyle name="Normal 2 8 2 3 2 2 2 4 2" xfId="39688" xr:uid="{00000000-0005-0000-0000-0000E26E0000}"/>
    <cellStyle name="Normal 2 8 2 3 2 2 2 5" xfId="9605" xr:uid="{00000000-0005-0000-0000-0000E36E0000}"/>
    <cellStyle name="Normal 2 8 2 3 2 2 2 5 2" xfId="32248" xr:uid="{00000000-0005-0000-0000-0000E46E0000}"/>
    <cellStyle name="Normal 2 8 2 3 2 2 2 6" xfId="24807" xr:uid="{00000000-0005-0000-0000-0000E56E0000}"/>
    <cellStyle name="Normal 2 8 2 3 2 2 3" xfId="3080" xr:uid="{00000000-0005-0000-0000-0000E66E0000}"/>
    <cellStyle name="Normal 2 8 2 3 2 2 3 2" xfId="6801" xr:uid="{00000000-0005-0000-0000-0000E76E0000}"/>
    <cellStyle name="Normal 2 8 2 3 2 2 3 2 2" xfId="21685" xr:uid="{00000000-0005-0000-0000-0000E86E0000}"/>
    <cellStyle name="Normal 2 8 2 3 2 2 3 2 2 2" xfId="44328" xr:uid="{00000000-0005-0000-0000-0000E96E0000}"/>
    <cellStyle name="Normal 2 8 2 3 2 2 3 2 3" xfId="14245" xr:uid="{00000000-0005-0000-0000-0000EA6E0000}"/>
    <cellStyle name="Normal 2 8 2 3 2 2 3 2 3 2" xfId="36888" xr:uid="{00000000-0005-0000-0000-0000EB6E0000}"/>
    <cellStyle name="Normal 2 8 2 3 2 2 3 2 4" xfId="29447" xr:uid="{00000000-0005-0000-0000-0000EC6E0000}"/>
    <cellStyle name="Normal 2 8 2 3 2 2 3 3" xfId="17967" xr:uid="{00000000-0005-0000-0000-0000ED6E0000}"/>
    <cellStyle name="Normal 2 8 2 3 2 2 3 3 2" xfId="40610" xr:uid="{00000000-0005-0000-0000-0000EE6E0000}"/>
    <cellStyle name="Normal 2 8 2 3 2 2 3 4" xfId="10527" xr:uid="{00000000-0005-0000-0000-0000EF6E0000}"/>
    <cellStyle name="Normal 2 8 2 3 2 2 3 4 2" xfId="33170" xr:uid="{00000000-0005-0000-0000-0000F06E0000}"/>
    <cellStyle name="Normal 2 8 2 3 2 2 3 5" xfId="25729" xr:uid="{00000000-0005-0000-0000-0000F16E0000}"/>
    <cellStyle name="Normal 2 8 2 3 2 2 4" xfId="4954" xr:uid="{00000000-0005-0000-0000-0000F26E0000}"/>
    <cellStyle name="Normal 2 8 2 3 2 2 4 2" xfId="19838" xr:uid="{00000000-0005-0000-0000-0000F36E0000}"/>
    <cellStyle name="Normal 2 8 2 3 2 2 4 2 2" xfId="42481" xr:uid="{00000000-0005-0000-0000-0000F46E0000}"/>
    <cellStyle name="Normal 2 8 2 3 2 2 4 3" xfId="12398" xr:uid="{00000000-0005-0000-0000-0000F56E0000}"/>
    <cellStyle name="Normal 2 8 2 3 2 2 4 3 2" xfId="35041" xr:uid="{00000000-0005-0000-0000-0000F66E0000}"/>
    <cellStyle name="Normal 2 8 2 3 2 2 4 4" xfId="27600" xr:uid="{00000000-0005-0000-0000-0000F76E0000}"/>
    <cellStyle name="Normal 2 8 2 3 2 2 5" xfId="16120" xr:uid="{00000000-0005-0000-0000-0000F86E0000}"/>
    <cellStyle name="Normal 2 8 2 3 2 2 5 2" xfId="38763" xr:uid="{00000000-0005-0000-0000-0000F96E0000}"/>
    <cellStyle name="Normal 2 8 2 3 2 2 6" xfId="8680" xr:uid="{00000000-0005-0000-0000-0000FA6E0000}"/>
    <cellStyle name="Normal 2 8 2 3 2 2 6 2" xfId="31323" xr:uid="{00000000-0005-0000-0000-0000FB6E0000}"/>
    <cellStyle name="Normal 2 8 2 3 2 2 7" xfId="23882" xr:uid="{00000000-0005-0000-0000-0000FC6E0000}"/>
    <cellStyle name="Normal 2 8 2 3 2 3" xfId="1693" xr:uid="{00000000-0005-0000-0000-0000FD6E0000}"/>
    <cellStyle name="Normal 2 8 2 3 2 3 2" xfId="3543" xr:uid="{00000000-0005-0000-0000-0000FE6E0000}"/>
    <cellStyle name="Normal 2 8 2 3 2 3 2 2" xfId="7264" xr:uid="{00000000-0005-0000-0000-0000FF6E0000}"/>
    <cellStyle name="Normal 2 8 2 3 2 3 2 2 2" xfId="22148" xr:uid="{00000000-0005-0000-0000-0000006F0000}"/>
    <cellStyle name="Normal 2 8 2 3 2 3 2 2 2 2" xfId="44791" xr:uid="{00000000-0005-0000-0000-0000016F0000}"/>
    <cellStyle name="Normal 2 8 2 3 2 3 2 2 3" xfId="14708" xr:uid="{00000000-0005-0000-0000-0000026F0000}"/>
    <cellStyle name="Normal 2 8 2 3 2 3 2 2 3 2" xfId="37351" xr:uid="{00000000-0005-0000-0000-0000036F0000}"/>
    <cellStyle name="Normal 2 8 2 3 2 3 2 2 4" xfId="29910" xr:uid="{00000000-0005-0000-0000-0000046F0000}"/>
    <cellStyle name="Normal 2 8 2 3 2 3 2 3" xfId="18430" xr:uid="{00000000-0005-0000-0000-0000056F0000}"/>
    <cellStyle name="Normal 2 8 2 3 2 3 2 3 2" xfId="41073" xr:uid="{00000000-0005-0000-0000-0000066F0000}"/>
    <cellStyle name="Normal 2 8 2 3 2 3 2 4" xfId="10990" xr:uid="{00000000-0005-0000-0000-0000076F0000}"/>
    <cellStyle name="Normal 2 8 2 3 2 3 2 4 2" xfId="33633" xr:uid="{00000000-0005-0000-0000-0000086F0000}"/>
    <cellStyle name="Normal 2 8 2 3 2 3 2 5" xfId="26192" xr:uid="{00000000-0005-0000-0000-0000096F0000}"/>
    <cellStyle name="Normal 2 8 2 3 2 3 3" xfId="5417" xr:uid="{00000000-0005-0000-0000-00000A6F0000}"/>
    <cellStyle name="Normal 2 8 2 3 2 3 3 2" xfId="20301" xr:uid="{00000000-0005-0000-0000-00000B6F0000}"/>
    <cellStyle name="Normal 2 8 2 3 2 3 3 2 2" xfId="42944" xr:uid="{00000000-0005-0000-0000-00000C6F0000}"/>
    <cellStyle name="Normal 2 8 2 3 2 3 3 3" xfId="12861" xr:uid="{00000000-0005-0000-0000-00000D6F0000}"/>
    <cellStyle name="Normal 2 8 2 3 2 3 3 3 2" xfId="35504" xr:uid="{00000000-0005-0000-0000-00000E6F0000}"/>
    <cellStyle name="Normal 2 8 2 3 2 3 3 4" xfId="28063" xr:uid="{00000000-0005-0000-0000-00000F6F0000}"/>
    <cellStyle name="Normal 2 8 2 3 2 3 4" xfId="16583" xr:uid="{00000000-0005-0000-0000-0000106F0000}"/>
    <cellStyle name="Normal 2 8 2 3 2 3 4 2" xfId="39226" xr:uid="{00000000-0005-0000-0000-0000116F0000}"/>
    <cellStyle name="Normal 2 8 2 3 2 3 5" xfId="9143" xr:uid="{00000000-0005-0000-0000-0000126F0000}"/>
    <cellStyle name="Normal 2 8 2 3 2 3 5 2" xfId="31786" xr:uid="{00000000-0005-0000-0000-0000136F0000}"/>
    <cellStyle name="Normal 2 8 2 3 2 3 6" xfId="24345" xr:uid="{00000000-0005-0000-0000-0000146F0000}"/>
    <cellStyle name="Normal 2 8 2 3 2 4" xfId="2618" xr:uid="{00000000-0005-0000-0000-0000156F0000}"/>
    <cellStyle name="Normal 2 8 2 3 2 4 2" xfId="6339" xr:uid="{00000000-0005-0000-0000-0000166F0000}"/>
    <cellStyle name="Normal 2 8 2 3 2 4 2 2" xfId="21223" xr:uid="{00000000-0005-0000-0000-0000176F0000}"/>
    <cellStyle name="Normal 2 8 2 3 2 4 2 2 2" xfId="43866" xr:uid="{00000000-0005-0000-0000-0000186F0000}"/>
    <cellStyle name="Normal 2 8 2 3 2 4 2 3" xfId="13783" xr:uid="{00000000-0005-0000-0000-0000196F0000}"/>
    <cellStyle name="Normal 2 8 2 3 2 4 2 3 2" xfId="36426" xr:uid="{00000000-0005-0000-0000-00001A6F0000}"/>
    <cellStyle name="Normal 2 8 2 3 2 4 2 4" xfId="28985" xr:uid="{00000000-0005-0000-0000-00001B6F0000}"/>
    <cellStyle name="Normal 2 8 2 3 2 4 3" xfId="17505" xr:uid="{00000000-0005-0000-0000-00001C6F0000}"/>
    <cellStyle name="Normal 2 8 2 3 2 4 3 2" xfId="40148" xr:uid="{00000000-0005-0000-0000-00001D6F0000}"/>
    <cellStyle name="Normal 2 8 2 3 2 4 4" xfId="10065" xr:uid="{00000000-0005-0000-0000-00001E6F0000}"/>
    <cellStyle name="Normal 2 8 2 3 2 4 4 2" xfId="32708" xr:uid="{00000000-0005-0000-0000-00001F6F0000}"/>
    <cellStyle name="Normal 2 8 2 3 2 4 5" xfId="25267" xr:uid="{00000000-0005-0000-0000-0000206F0000}"/>
    <cellStyle name="Normal 2 8 2 3 2 5" xfId="4492" xr:uid="{00000000-0005-0000-0000-0000216F0000}"/>
    <cellStyle name="Normal 2 8 2 3 2 5 2" xfId="19376" xr:uid="{00000000-0005-0000-0000-0000226F0000}"/>
    <cellStyle name="Normal 2 8 2 3 2 5 2 2" xfId="42019" xr:uid="{00000000-0005-0000-0000-0000236F0000}"/>
    <cellStyle name="Normal 2 8 2 3 2 5 3" xfId="11936" xr:uid="{00000000-0005-0000-0000-0000246F0000}"/>
    <cellStyle name="Normal 2 8 2 3 2 5 3 2" xfId="34579" xr:uid="{00000000-0005-0000-0000-0000256F0000}"/>
    <cellStyle name="Normal 2 8 2 3 2 5 4" xfId="27138" xr:uid="{00000000-0005-0000-0000-0000266F0000}"/>
    <cellStyle name="Normal 2 8 2 3 2 6" xfId="15658" xr:uid="{00000000-0005-0000-0000-0000276F0000}"/>
    <cellStyle name="Normal 2 8 2 3 2 6 2" xfId="38301" xr:uid="{00000000-0005-0000-0000-0000286F0000}"/>
    <cellStyle name="Normal 2 8 2 3 2 7" xfId="8218" xr:uid="{00000000-0005-0000-0000-0000296F0000}"/>
    <cellStyle name="Normal 2 8 2 3 2 7 2" xfId="30861" xr:uid="{00000000-0005-0000-0000-00002A6F0000}"/>
    <cellStyle name="Normal 2 8 2 3 2 8" xfId="23420" xr:uid="{00000000-0005-0000-0000-00002B6F0000}"/>
    <cellStyle name="Normal 2 8 2 3 3" xfId="1016" xr:uid="{00000000-0005-0000-0000-00002C6F0000}"/>
    <cellStyle name="Normal 2 8 2 3 3 2" xfId="1944" xr:uid="{00000000-0005-0000-0000-00002D6F0000}"/>
    <cellStyle name="Normal 2 8 2 3 3 2 2" xfId="3794" xr:uid="{00000000-0005-0000-0000-00002E6F0000}"/>
    <cellStyle name="Normal 2 8 2 3 3 2 2 2" xfId="7515" xr:uid="{00000000-0005-0000-0000-00002F6F0000}"/>
    <cellStyle name="Normal 2 8 2 3 3 2 2 2 2" xfId="22399" xr:uid="{00000000-0005-0000-0000-0000306F0000}"/>
    <cellStyle name="Normal 2 8 2 3 3 2 2 2 2 2" xfId="45042" xr:uid="{00000000-0005-0000-0000-0000316F0000}"/>
    <cellStyle name="Normal 2 8 2 3 3 2 2 2 3" xfId="14959" xr:uid="{00000000-0005-0000-0000-0000326F0000}"/>
    <cellStyle name="Normal 2 8 2 3 3 2 2 2 3 2" xfId="37602" xr:uid="{00000000-0005-0000-0000-0000336F0000}"/>
    <cellStyle name="Normal 2 8 2 3 3 2 2 2 4" xfId="30161" xr:uid="{00000000-0005-0000-0000-0000346F0000}"/>
    <cellStyle name="Normal 2 8 2 3 3 2 2 3" xfId="18681" xr:uid="{00000000-0005-0000-0000-0000356F0000}"/>
    <cellStyle name="Normal 2 8 2 3 3 2 2 3 2" xfId="41324" xr:uid="{00000000-0005-0000-0000-0000366F0000}"/>
    <cellStyle name="Normal 2 8 2 3 3 2 2 4" xfId="11241" xr:uid="{00000000-0005-0000-0000-0000376F0000}"/>
    <cellStyle name="Normal 2 8 2 3 3 2 2 4 2" xfId="33884" xr:uid="{00000000-0005-0000-0000-0000386F0000}"/>
    <cellStyle name="Normal 2 8 2 3 3 2 2 5" xfId="26443" xr:uid="{00000000-0005-0000-0000-0000396F0000}"/>
    <cellStyle name="Normal 2 8 2 3 3 2 3" xfId="5668" xr:uid="{00000000-0005-0000-0000-00003A6F0000}"/>
    <cellStyle name="Normal 2 8 2 3 3 2 3 2" xfId="20552" xr:uid="{00000000-0005-0000-0000-00003B6F0000}"/>
    <cellStyle name="Normal 2 8 2 3 3 2 3 2 2" xfId="43195" xr:uid="{00000000-0005-0000-0000-00003C6F0000}"/>
    <cellStyle name="Normal 2 8 2 3 3 2 3 3" xfId="13112" xr:uid="{00000000-0005-0000-0000-00003D6F0000}"/>
    <cellStyle name="Normal 2 8 2 3 3 2 3 3 2" xfId="35755" xr:uid="{00000000-0005-0000-0000-00003E6F0000}"/>
    <cellStyle name="Normal 2 8 2 3 3 2 3 4" xfId="28314" xr:uid="{00000000-0005-0000-0000-00003F6F0000}"/>
    <cellStyle name="Normal 2 8 2 3 3 2 4" xfId="16834" xr:uid="{00000000-0005-0000-0000-0000406F0000}"/>
    <cellStyle name="Normal 2 8 2 3 3 2 4 2" xfId="39477" xr:uid="{00000000-0005-0000-0000-0000416F0000}"/>
    <cellStyle name="Normal 2 8 2 3 3 2 5" xfId="9394" xr:uid="{00000000-0005-0000-0000-0000426F0000}"/>
    <cellStyle name="Normal 2 8 2 3 3 2 5 2" xfId="32037" xr:uid="{00000000-0005-0000-0000-0000436F0000}"/>
    <cellStyle name="Normal 2 8 2 3 3 2 6" xfId="24596" xr:uid="{00000000-0005-0000-0000-0000446F0000}"/>
    <cellStyle name="Normal 2 8 2 3 3 3" xfId="2869" xr:uid="{00000000-0005-0000-0000-0000456F0000}"/>
    <cellStyle name="Normal 2 8 2 3 3 3 2" xfId="6590" xr:uid="{00000000-0005-0000-0000-0000466F0000}"/>
    <cellStyle name="Normal 2 8 2 3 3 3 2 2" xfId="21474" xr:uid="{00000000-0005-0000-0000-0000476F0000}"/>
    <cellStyle name="Normal 2 8 2 3 3 3 2 2 2" xfId="44117" xr:uid="{00000000-0005-0000-0000-0000486F0000}"/>
    <cellStyle name="Normal 2 8 2 3 3 3 2 3" xfId="14034" xr:uid="{00000000-0005-0000-0000-0000496F0000}"/>
    <cellStyle name="Normal 2 8 2 3 3 3 2 3 2" xfId="36677" xr:uid="{00000000-0005-0000-0000-00004A6F0000}"/>
    <cellStyle name="Normal 2 8 2 3 3 3 2 4" xfId="29236" xr:uid="{00000000-0005-0000-0000-00004B6F0000}"/>
    <cellStyle name="Normal 2 8 2 3 3 3 3" xfId="17756" xr:uid="{00000000-0005-0000-0000-00004C6F0000}"/>
    <cellStyle name="Normal 2 8 2 3 3 3 3 2" xfId="40399" xr:uid="{00000000-0005-0000-0000-00004D6F0000}"/>
    <cellStyle name="Normal 2 8 2 3 3 3 4" xfId="10316" xr:uid="{00000000-0005-0000-0000-00004E6F0000}"/>
    <cellStyle name="Normal 2 8 2 3 3 3 4 2" xfId="32959" xr:uid="{00000000-0005-0000-0000-00004F6F0000}"/>
    <cellStyle name="Normal 2 8 2 3 3 3 5" xfId="25518" xr:uid="{00000000-0005-0000-0000-0000506F0000}"/>
    <cellStyle name="Normal 2 8 2 3 3 4" xfId="4743" xr:uid="{00000000-0005-0000-0000-0000516F0000}"/>
    <cellStyle name="Normal 2 8 2 3 3 4 2" xfId="19627" xr:uid="{00000000-0005-0000-0000-0000526F0000}"/>
    <cellStyle name="Normal 2 8 2 3 3 4 2 2" xfId="42270" xr:uid="{00000000-0005-0000-0000-0000536F0000}"/>
    <cellStyle name="Normal 2 8 2 3 3 4 3" xfId="12187" xr:uid="{00000000-0005-0000-0000-0000546F0000}"/>
    <cellStyle name="Normal 2 8 2 3 3 4 3 2" xfId="34830" xr:uid="{00000000-0005-0000-0000-0000556F0000}"/>
    <cellStyle name="Normal 2 8 2 3 3 4 4" xfId="27389" xr:uid="{00000000-0005-0000-0000-0000566F0000}"/>
    <cellStyle name="Normal 2 8 2 3 3 5" xfId="15909" xr:uid="{00000000-0005-0000-0000-0000576F0000}"/>
    <cellStyle name="Normal 2 8 2 3 3 5 2" xfId="38552" xr:uid="{00000000-0005-0000-0000-0000586F0000}"/>
    <cellStyle name="Normal 2 8 2 3 3 6" xfId="8469" xr:uid="{00000000-0005-0000-0000-0000596F0000}"/>
    <cellStyle name="Normal 2 8 2 3 3 6 2" xfId="31112" xr:uid="{00000000-0005-0000-0000-00005A6F0000}"/>
    <cellStyle name="Normal 2 8 2 3 3 7" xfId="23671" xr:uid="{00000000-0005-0000-0000-00005B6F0000}"/>
    <cellStyle name="Normal 2 8 2 3 4" xfId="1482" xr:uid="{00000000-0005-0000-0000-00005C6F0000}"/>
    <cellStyle name="Normal 2 8 2 3 4 2" xfId="3332" xr:uid="{00000000-0005-0000-0000-00005D6F0000}"/>
    <cellStyle name="Normal 2 8 2 3 4 2 2" xfId="7053" xr:uid="{00000000-0005-0000-0000-00005E6F0000}"/>
    <cellStyle name="Normal 2 8 2 3 4 2 2 2" xfId="21937" xr:uid="{00000000-0005-0000-0000-00005F6F0000}"/>
    <cellStyle name="Normal 2 8 2 3 4 2 2 2 2" xfId="44580" xr:uid="{00000000-0005-0000-0000-0000606F0000}"/>
    <cellStyle name="Normal 2 8 2 3 4 2 2 3" xfId="14497" xr:uid="{00000000-0005-0000-0000-0000616F0000}"/>
    <cellStyle name="Normal 2 8 2 3 4 2 2 3 2" xfId="37140" xr:uid="{00000000-0005-0000-0000-0000626F0000}"/>
    <cellStyle name="Normal 2 8 2 3 4 2 2 4" xfId="29699" xr:uid="{00000000-0005-0000-0000-0000636F0000}"/>
    <cellStyle name="Normal 2 8 2 3 4 2 3" xfId="18219" xr:uid="{00000000-0005-0000-0000-0000646F0000}"/>
    <cellStyle name="Normal 2 8 2 3 4 2 3 2" xfId="40862" xr:uid="{00000000-0005-0000-0000-0000656F0000}"/>
    <cellStyle name="Normal 2 8 2 3 4 2 4" xfId="10779" xr:uid="{00000000-0005-0000-0000-0000666F0000}"/>
    <cellStyle name="Normal 2 8 2 3 4 2 4 2" xfId="33422" xr:uid="{00000000-0005-0000-0000-0000676F0000}"/>
    <cellStyle name="Normal 2 8 2 3 4 2 5" xfId="25981" xr:uid="{00000000-0005-0000-0000-0000686F0000}"/>
    <cellStyle name="Normal 2 8 2 3 4 3" xfId="5206" xr:uid="{00000000-0005-0000-0000-0000696F0000}"/>
    <cellStyle name="Normal 2 8 2 3 4 3 2" xfId="20090" xr:uid="{00000000-0005-0000-0000-00006A6F0000}"/>
    <cellStyle name="Normal 2 8 2 3 4 3 2 2" xfId="42733" xr:uid="{00000000-0005-0000-0000-00006B6F0000}"/>
    <cellStyle name="Normal 2 8 2 3 4 3 3" xfId="12650" xr:uid="{00000000-0005-0000-0000-00006C6F0000}"/>
    <cellStyle name="Normal 2 8 2 3 4 3 3 2" xfId="35293" xr:uid="{00000000-0005-0000-0000-00006D6F0000}"/>
    <cellStyle name="Normal 2 8 2 3 4 3 4" xfId="27852" xr:uid="{00000000-0005-0000-0000-00006E6F0000}"/>
    <cellStyle name="Normal 2 8 2 3 4 4" xfId="16372" xr:uid="{00000000-0005-0000-0000-00006F6F0000}"/>
    <cellStyle name="Normal 2 8 2 3 4 4 2" xfId="39015" xr:uid="{00000000-0005-0000-0000-0000706F0000}"/>
    <cellStyle name="Normal 2 8 2 3 4 5" xfId="8932" xr:uid="{00000000-0005-0000-0000-0000716F0000}"/>
    <cellStyle name="Normal 2 8 2 3 4 5 2" xfId="31575" xr:uid="{00000000-0005-0000-0000-0000726F0000}"/>
    <cellStyle name="Normal 2 8 2 3 4 6" xfId="24134" xr:uid="{00000000-0005-0000-0000-0000736F0000}"/>
    <cellStyle name="Normal 2 8 2 3 5" xfId="2407" xr:uid="{00000000-0005-0000-0000-0000746F0000}"/>
    <cellStyle name="Normal 2 8 2 3 5 2" xfId="6128" xr:uid="{00000000-0005-0000-0000-0000756F0000}"/>
    <cellStyle name="Normal 2 8 2 3 5 2 2" xfId="21012" xr:uid="{00000000-0005-0000-0000-0000766F0000}"/>
    <cellStyle name="Normal 2 8 2 3 5 2 2 2" xfId="43655" xr:uid="{00000000-0005-0000-0000-0000776F0000}"/>
    <cellStyle name="Normal 2 8 2 3 5 2 3" xfId="13572" xr:uid="{00000000-0005-0000-0000-0000786F0000}"/>
    <cellStyle name="Normal 2 8 2 3 5 2 3 2" xfId="36215" xr:uid="{00000000-0005-0000-0000-0000796F0000}"/>
    <cellStyle name="Normal 2 8 2 3 5 2 4" xfId="28774" xr:uid="{00000000-0005-0000-0000-00007A6F0000}"/>
    <cellStyle name="Normal 2 8 2 3 5 3" xfId="17294" xr:uid="{00000000-0005-0000-0000-00007B6F0000}"/>
    <cellStyle name="Normal 2 8 2 3 5 3 2" xfId="39937" xr:uid="{00000000-0005-0000-0000-00007C6F0000}"/>
    <cellStyle name="Normal 2 8 2 3 5 4" xfId="9854" xr:uid="{00000000-0005-0000-0000-00007D6F0000}"/>
    <cellStyle name="Normal 2 8 2 3 5 4 2" xfId="32497" xr:uid="{00000000-0005-0000-0000-00007E6F0000}"/>
    <cellStyle name="Normal 2 8 2 3 5 5" xfId="25056" xr:uid="{00000000-0005-0000-0000-00007F6F0000}"/>
    <cellStyle name="Normal 2 8 2 3 6" xfId="4281" xr:uid="{00000000-0005-0000-0000-0000806F0000}"/>
    <cellStyle name="Normal 2 8 2 3 6 2" xfId="19165" xr:uid="{00000000-0005-0000-0000-0000816F0000}"/>
    <cellStyle name="Normal 2 8 2 3 6 2 2" xfId="41808" xr:uid="{00000000-0005-0000-0000-0000826F0000}"/>
    <cellStyle name="Normal 2 8 2 3 6 3" xfId="11725" xr:uid="{00000000-0005-0000-0000-0000836F0000}"/>
    <cellStyle name="Normal 2 8 2 3 6 3 2" xfId="34368" xr:uid="{00000000-0005-0000-0000-0000846F0000}"/>
    <cellStyle name="Normal 2 8 2 3 6 4" xfId="26927" xr:uid="{00000000-0005-0000-0000-0000856F0000}"/>
    <cellStyle name="Normal 2 8 2 3 7" xfId="15447" xr:uid="{00000000-0005-0000-0000-0000866F0000}"/>
    <cellStyle name="Normal 2 8 2 3 7 2" xfId="38090" xr:uid="{00000000-0005-0000-0000-0000876F0000}"/>
    <cellStyle name="Normal 2 8 2 3 8" xfId="8007" xr:uid="{00000000-0005-0000-0000-0000886F0000}"/>
    <cellStyle name="Normal 2 8 2 3 8 2" xfId="30650" xr:uid="{00000000-0005-0000-0000-0000896F0000}"/>
    <cellStyle name="Normal 2 8 2 3 9" xfId="23210" xr:uid="{00000000-0005-0000-0000-00008A6F0000}"/>
    <cellStyle name="Normal 2 8 2 4" xfId="657" xr:uid="{00000000-0005-0000-0000-00008B6F0000}"/>
    <cellStyle name="Normal 2 8 2 4 2" xfId="1122" xr:uid="{00000000-0005-0000-0000-00008C6F0000}"/>
    <cellStyle name="Normal 2 8 2 4 2 2" xfId="2050" xr:uid="{00000000-0005-0000-0000-00008D6F0000}"/>
    <cellStyle name="Normal 2 8 2 4 2 2 2" xfId="3900" xr:uid="{00000000-0005-0000-0000-00008E6F0000}"/>
    <cellStyle name="Normal 2 8 2 4 2 2 2 2" xfId="7621" xr:uid="{00000000-0005-0000-0000-00008F6F0000}"/>
    <cellStyle name="Normal 2 8 2 4 2 2 2 2 2" xfId="22505" xr:uid="{00000000-0005-0000-0000-0000906F0000}"/>
    <cellStyle name="Normal 2 8 2 4 2 2 2 2 2 2" xfId="45148" xr:uid="{00000000-0005-0000-0000-0000916F0000}"/>
    <cellStyle name="Normal 2 8 2 4 2 2 2 2 3" xfId="15065" xr:uid="{00000000-0005-0000-0000-0000926F0000}"/>
    <cellStyle name="Normal 2 8 2 4 2 2 2 2 3 2" xfId="37708" xr:uid="{00000000-0005-0000-0000-0000936F0000}"/>
    <cellStyle name="Normal 2 8 2 4 2 2 2 2 4" xfId="30267" xr:uid="{00000000-0005-0000-0000-0000946F0000}"/>
    <cellStyle name="Normal 2 8 2 4 2 2 2 3" xfId="18787" xr:uid="{00000000-0005-0000-0000-0000956F0000}"/>
    <cellStyle name="Normal 2 8 2 4 2 2 2 3 2" xfId="41430" xr:uid="{00000000-0005-0000-0000-0000966F0000}"/>
    <cellStyle name="Normal 2 8 2 4 2 2 2 4" xfId="11347" xr:uid="{00000000-0005-0000-0000-0000976F0000}"/>
    <cellStyle name="Normal 2 8 2 4 2 2 2 4 2" xfId="33990" xr:uid="{00000000-0005-0000-0000-0000986F0000}"/>
    <cellStyle name="Normal 2 8 2 4 2 2 2 5" xfId="26549" xr:uid="{00000000-0005-0000-0000-0000996F0000}"/>
    <cellStyle name="Normal 2 8 2 4 2 2 3" xfId="5774" xr:uid="{00000000-0005-0000-0000-00009A6F0000}"/>
    <cellStyle name="Normal 2 8 2 4 2 2 3 2" xfId="20658" xr:uid="{00000000-0005-0000-0000-00009B6F0000}"/>
    <cellStyle name="Normal 2 8 2 4 2 2 3 2 2" xfId="43301" xr:uid="{00000000-0005-0000-0000-00009C6F0000}"/>
    <cellStyle name="Normal 2 8 2 4 2 2 3 3" xfId="13218" xr:uid="{00000000-0005-0000-0000-00009D6F0000}"/>
    <cellStyle name="Normal 2 8 2 4 2 2 3 3 2" xfId="35861" xr:uid="{00000000-0005-0000-0000-00009E6F0000}"/>
    <cellStyle name="Normal 2 8 2 4 2 2 3 4" xfId="28420" xr:uid="{00000000-0005-0000-0000-00009F6F0000}"/>
    <cellStyle name="Normal 2 8 2 4 2 2 4" xfId="16940" xr:uid="{00000000-0005-0000-0000-0000A06F0000}"/>
    <cellStyle name="Normal 2 8 2 4 2 2 4 2" xfId="39583" xr:uid="{00000000-0005-0000-0000-0000A16F0000}"/>
    <cellStyle name="Normal 2 8 2 4 2 2 5" xfId="9500" xr:uid="{00000000-0005-0000-0000-0000A26F0000}"/>
    <cellStyle name="Normal 2 8 2 4 2 2 5 2" xfId="32143" xr:uid="{00000000-0005-0000-0000-0000A36F0000}"/>
    <cellStyle name="Normal 2 8 2 4 2 2 6" xfId="24702" xr:uid="{00000000-0005-0000-0000-0000A46F0000}"/>
    <cellStyle name="Normal 2 8 2 4 2 3" xfId="2975" xr:uid="{00000000-0005-0000-0000-0000A56F0000}"/>
    <cellStyle name="Normal 2 8 2 4 2 3 2" xfId="6696" xr:uid="{00000000-0005-0000-0000-0000A66F0000}"/>
    <cellStyle name="Normal 2 8 2 4 2 3 2 2" xfId="21580" xr:uid="{00000000-0005-0000-0000-0000A76F0000}"/>
    <cellStyle name="Normal 2 8 2 4 2 3 2 2 2" xfId="44223" xr:uid="{00000000-0005-0000-0000-0000A86F0000}"/>
    <cellStyle name="Normal 2 8 2 4 2 3 2 3" xfId="14140" xr:uid="{00000000-0005-0000-0000-0000A96F0000}"/>
    <cellStyle name="Normal 2 8 2 4 2 3 2 3 2" xfId="36783" xr:uid="{00000000-0005-0000-0000-0000AA6F0000}"/>
    <cellStyle name="Normal 2 8 2 4 2 3 2 4" xfId="29342" xr:uid="{00000000-0005-0000-0000-0000AB6F0000}"/>
    <cellStyle name="Normal 2 8 2 4 2 3 3" xfId="17862" xr:uid="{00000000-0005-0000-0000-0000AC6F0000}"/>
    <cellStyle name="Normal 2 8 2 4 2 3 3 2" xfId="40505" xr:uid="{00000000-0005-0000-0000-0000AD6F0000}"/>
    <cellStyle name="Normal 2 8 2 4 2 3 4" xfId="10422" xr:uid="{00000000-0005-0000-0000-0000AE6F0000}"/>
    <cellStyle name="Normal 2 8 2 4 2 3 4 2" xfId="33065" xr:uid="{00000000-0005-0000-0000-0000AF6F0000}"/>
    <cellStyle name="Normal 2 8 2 4 2 3 5" xfId="25624" xr:uid="{00000000-0005-0000-0000-0000B06F0000}"/>
    <cellStyle name="Normal 2 8 2 4 2 4" xfId="4849" xr:uid="{00000000-0005-0000-0000-0000B16F0000}"/>
    <cellStyle name="Normal 2 8 2 4 2 4 2" xfId="19733" xr:uid="{00000000-0005-0000-0000-0000B26F0000}"/>
    <cellStyle name="Normal 2 8 2 4 2 4 2 2" xfId="42376" xr:uid="{00000000-0005-0000-0000-0000B36F0000}"/>
    <cellStyle name="Normal 2 8 2 4 2 4 3" xfId="12293" xr:uid="{00000000-0005-0000-0000-0000B46F0000}"/>
    <cellStyle name="Normal 2 8 2 4 2 4 3 2" xfId="34936" xr:uid="{00000000-0005-0000-0000-0000B56F0000}"/>
    <cellStyle name="Normal 2 8 2 4 2 4 4" xfId="27495" xr:uid="{00000000-0005-0000-0000-0000B66F0000}"/>
    <cellStyle name="Normal 2 8 2 4 2 5" xfId="16015" xr:uid="{00000000-0005-0000-0000-0000B76F0000}"/>
    <cellStyle name="Normal 2 8 2 4 2 5 2" xfId="38658" xr:uid="{00000000-0005-0000-0000-0000B86F0000}"/>
    <cellStyle name="Normal 2 8 2 4 2 6" xfId="8575" xr:uid="{00000000-0005-0000-0000-0000B96F0000}"/>
    <cellStyle name="Normal 2 8 2 4 2 6 2" xfId="31218" xr:uid="{00000000-0005-0000-0000-0000BA6F0000}"/>
    <cellStyle name="Normal 2 8 2 4 2 7" xfId="23777" xr:uid="{00000000-0005-0000-0000-0000BB6F0000}"/>
    <cellStyle name="Normal 2 8 2 4 3" xfId="1588" xr:uid="{00000000-0005-0000-0000-0000BC6F0000}"/>
    <cellStyle name="Normal 2 8 2 4 3 2" xfId="3438" xr:uid="{00000000-0005-0000-0000-0000BD6F0000}"/>
    <cellStyle name="Normal 2 8 2 4 3 2 2" xfId="7159" xr:uid="{00000000-0005-0000-0000-0000BE6F0000}"/>
    <cellStyle name="Normal 2 8 2 4 3 2 2 2" xfId="22043" xr:uid="{00000000-0005-0000-0000-0000BF6F0000}"/>
    <cellStyle name="Normal 2 8 2 4 3 2 2 2 2" xfId="44686" xr:uid="{00000000-0005-0000-0000-0000C06F0000}"/>
    <cellStyle name="Normal 2 8 2 4 3 2 2 3" xfId="14603" xr:uid="{00000000-0005-0000-0000-0000C16F0000}"/>
    <cellStyle name="Normal 2 8 2 4 3 2 2 3 2" xfId="37246" xr:uid="{00000000-0005-0000-0000-0000C26F0000}"/>
    <cellStyle name="Normal 2 8 2 4 3 2 2 4" xfId="29805" xr:uid="{00000000-0005-0000-0000-0000C36F0000}"/>
    <cellStyle name="Normal 2 8 2 4 3 2 3" xfId="18325" xr:uid="{00000000-0005-0000-0000-0000C46F0000}"/>
    <cellStyle name="Normal 2 8 2 4 3 2 3 2" xfId="40968" xr:uid="{00000000-0005-0000-0000-0000C56F0000}"/>
    <cellStyle name="Normal 2 8 2 4 3 2 4" xfId="10885" xr:uid="{00000000-0005-0000-0000-0000C66F0000}"/>
    <cellStyle name="Normal 2 8 2 4 3 2 4 2" xfId="33528" xr:uid="{00000000-0005-0000-0000-0000C76F0000}"/>
    <cellStyle name="Normal 2 8 2 4 3 2 5" xfId="26087" xr:uid="{00000000-0005-0000-0000-0000C86F0000}"/>
    <cellStyle name="Normal 2 8 2 4 3 3" xfId="5312" xr:uid="{00000000-0005-0000-0000-0000C96F0000}"/>
    <cellStyle name="Normal 2 8 2 4 3 3 2" xfId="20196" xr:uid="{00000000-0005-0000-0000-0000CA6F0000}"/>
    <cellStyle name="Normal 2 8 2 4 3 3 2 2" xfId="42839" xr:uid="{00000000-0005-0000-0000-0000CB6F0000}"/>
    <cellStyle name="Normal 2 8 2 4 3 3 3" xfId="12756" xr:uid="{00000000-0005-0000-0000-0000CC6F0000}"/>
    <cellStyle name="Normal 2 8 2 4 3 3 3 2" xfId="35399" xr:uid="{00000000-0005-0000-0000-0000CD6F0000}"/>
    <cellStyle name="Normal 2 8 2 4 3 3 4" xfId="27958" xr:uid="{00000000-0005-0000-0000-0000CE6F0000}"/>
    <cellStyle name="Normal 2 8 2 4 3 4" xfId="16478" xr:uid="{00000000-0005-0000-0000-0000CF6F0000}"/>
    <cellStyle name="Normal 2 8 2 4 3 4 2" xfId="39121" xr:uid="{00000000-0005-0000-0000-0000D06F0000}"/>
    <cellStyle name="Normal 2 8 2 4 3 5" xfId="9038" xr:uid="{00000000-0005-0000-0000-0000D16F0000}"/>
    <cellStyle name="Normal 2 8 2 4 3 5 2" xfId="31681" xr:uid="{00000000-0005-0000-0000-0000D26F0000}"/>
    <cellStyle name="Normal 2 8 2 4 3 6" xfId="24240" xr:uid="{00000000-0005-0000-0000-0000D36F0000}"/>
    <cellStyle name="Normal 2 8 2 4 4" xfId="2513" xr:uid="{00000000-0005-0000-0000-0000D46F0000}"/>
    <cellStyle name="Normal 2 8 2 4 4 2" xfId="6234" xr:uid="{00000000-0005-0000-0000-0000D56F0000}"/>
    <cellStyle name="Normal 2 8 2 4 4 2 2" xfId="21118" xr:uid="{00000000-0005-0000-0000-0000D66F0000}"/>
    <cellStyle name="Normal 2 8 2 4 4 2 2 2" xfId="43761" xr:uid="{00000000-0005-0000-0000-0000D76F0000}"/>
    <cellStyle name="Normal 2 8 2 4 4 2 3" xfId="13678" xr:uid="{00000000-0005-0000-0000-0000D86F0000}"/>
    <cellStyle name="Normal 2 8 2 4 4 2 3 2" xfId="36321" xr:uid="{00000000-0005-0000-0000-0000D96F0000}"/>
    <cellStyle name="Normal 2 8 2 4 4 2 4" xfId="28880" xr:uid="{00000000-0005-0000-0000-0000DA6F0000}"/>
    <cellStyle name="Normal 2 8 2 4 4 3" xfId="17400" xr:uid="{00000000-0005-0000-0000-0000DB6F0000}"/>
    <cellStyle name="Normal 2 8 2 4 4 3 2" xfId="40043" xr:uid="{00000000-0005-0000-0000-0000DC6F0000}"/>
    <cellStyle name="Normal 2 8 2 4 4 4" xfId="9960" xr:uid="{00000000-0005-0000-0000-0000DD6F0000}"/>
    <cellStyle name="Normal 2 8 2 4 4 4 2" xfId="32603" xr:uid="{00000000-0005-0000-0000-0000DE6F0000}"/>
    <cellStyle name="Normal 2 8 2 4 4 5" xfId="25162" xr:uid="{00000000-0005-0000-0000-0000DF6F0000}"/>
    <cellStyle name="Normal 2 8 2 4 5" xfId="4387" xr:uid="{00000000-0005-0000-0000-0000E06F0000}"/>
    <cellStyle name="Normal 2 8 2 4 5 2" xfId="19271" xr:uid="{00000000-0005-0000-0000-0000E16F0000}"/>
    <cellStyle name="Normal 2 8 2 4 5 2 2" xfId="41914" xr:uid="{00000000-0005-0000-0000-0000E26F0000}"/>
    <cellStyle name="Normal 2 8 2 4 5 3" xfId="11831" xr:uid="{00000000-0005-0000-0000-0000E36F0000}"/>
    <cellStyle name="Normal 2 8 2 4 5 3 2" xfId="34474" xr:uid="{00000000-0005-0000-0000-0000E46F0000}"/>
    <cellStyle name="Normal 2 8 2 4 5 4" xfId="27033" xr:uid="{00000000-0005-0000-0000-0000E56F0000}"/>
    <cellStyle name="Normal 2 8 2 4 6" xfId="15553" xr:uid="{00000000-0005-0000-0000-0000E66F0000}"/>
    <cellStyle name="Normal 2 8 2 4 6 2" xfId="38196" xr:uid="{00000000-0005-0000-0000-0000E76F0000}"/>
    <cellStyle name="Normal 2 8 2 4 7" xfId="8113" xr:uid="{00000000-0005-0000-0000-0000E86F0000}"/>
    <cellStyle name="Normal 2 8 2 4 7 2" xfId="30756" xr:uid="{00000000-0005-0000-0000-0000E96F0000}"/>
    <cellStyle name="Normal 2 8 2 4 8" xfId="23315" xr:uid="{00000000-0005-0000-0000-0000EA6F0000}"/>
    <cellStyle name="Normal 2 8 2 5" xfId="911" xr:uid="{00000000-0005-0000-0000-0000EB6F0000}"/>
    <cellStyle name="Normal 2 8 2 5 2" xfId="1839" xr:uid="{00000000-0005-0000-0000-0000EC6F0000}"/>
    <cellStyle name="Normal 2 8 2 5 2 2" xfId="3689" xr:uid="{00000000-0005-0000-0000-0000ED6F0000}"/>
    <cellStyle name="Normal 2 8 2 5 2 2 2" xfId="7410" xr:uid="{00000000-0005-0000-0000-0000EE6F0000}"/>
    <cellStyle name="Normal 2 8 2 5 2 2 2 2" xfId="22294" xr:uid="{00000000-0005-0000-0000-0000EF6F0000}"/>
    <cellStyle name="Normal 2 8 2 5 2 2 2 2 2" xfId="44937" xr:uid="{00000000-0005-0000-0000-0000F06F0000}"/>
    <cellStyle name="Normal 2 8 2 5 2 2 2 3" xfId="14854" xr:uid="{00000000-0005-0000-0000-0000F16F0000}"/>
    <cellStyle name="Normal 2 8 2 5 2 2 2 3 2" xfId="37497" xr:uid="{00000000-0005-0000-0000-0000F26F0000}"/>
    <cellStyle name="Normal 2 8 2 5 2 2 2 4" xfId="30056" xr:uid="{00000000-0005-0000-0000-0000F36F0000}"/>
    <cellStyle name="Normal 2 8 2 5 2 2 3" xfId="18576" xr:uid="{00000000-0005-0000-0000-0000F46F0000}"/>
    <cellStyle name="Normal 2 8 2 5 2 2 3 2" xfId="41219" xr:uid="{00000000-0005-0000-0000-0000F56F0000}"/>
    <cellStyle name="Normal 2 8 2 5 2 2 4" xfId="11136" xr:uid="{00000000-0005-0000-0000-0000F66F0000}"/>
    <cellStyle name="Normal 2 8 2 5 2 2 4 2" xfId="33779" xr:uid="{00000000-0005-0000-0000-0000F76F0000}"/>
    <cellStyle name="Normal 2 8 2 5 2 2 5" xfId="26338" xr:uid="{00000000-0005-0000-0000-0000F86F0000}"/>
    <cellStyle name="Normal 2 8 2 5 2 3" xfId="5563" xr:uid="{00000000-0005-0000-0000-0000F96F0000}"/>
    <cellStyle name="Normal 2 8 2 5 2 3 2" xfId="20447" xr:uid="{00000000-0005-0000-0000-0000FA6F0000}"/>
    <cellStyle name="Normal 2 8 2 5 2 3 2 2" xfId="43090" xr:uid="{00000000-0005-0000-0000-0000FB6F0000}"/>
    <cellStyle name="Normal 2 8 2 5 2 3 3" xfId="13007" xr:uid="{00000000-0005-0000-0000-0000FC6F0000}"/>
    <cellStyle name="Normal 2 8 2 5 2 3 3 2" xfId="35650" xr:uid="{00000000-0005-0000-0000-0000FD6F0000}"/>
    <cellStyle name="Normal 2 8 2 5 2 3 4" xfId="28209" xr:uid="{00000000-0005-0000-0000-0000FE6F0000}"/>
    <cellStyle name="Normal 2 8 2 5 2 4" xfId="16729" xr:uid="{00000000-0005-0000-0000-0000FF6F0000}"/>
    <cellStyle name="Normal 2 8 2 5 2 4 2" xfId="39372" xr:uid="{00000000-0005-0000-0000-000000700000}"/>
    <cellStyle name="Normal 2 8 2 5 2 5" xfId="9289" xr:uid="{00000000-0005-0000-0000-000001700000}"/>
    <cellStyle name="Normal 2 8 2 5 2 5 2" xfId="31932" xr:uid="{00000000-0005-0000-0000-000002700000}"/>
    <cellStyle name="Normal 2 8 2 5 2 6" xfId="24491" xr:uid="{00000000-0005-0000-0000-000003700000}"/>
    <cellStyle name="Normal 2 8 2 5 3" xfId="2764" xr:uid="{00000000-0005-0000-0000-000004700000}"/>
    <cellStyle name="Normal 2 8 2 5 3 2" xfId="6485" xr:uid="{00000000-0005-0000-0000-000005700000}"/>
    <cellStyle name="Normal 2 8 2 5 3 2 2" xfId="21369" xr:uid="{00000000-0005-0000-0000-000006700000}"/>
    <cellStyle name="Normal 2 8 2 5 3 2 2 2" xfId="44012" xr:uid="{00000000-0005-0000-0000-000007700000}"/>
    <cellStyle name="Normal 2 8 2 5 3 2 3" xfId="13929" xr:uid="{00000000-0005-0000-0000-000008700000}"/>
    <cellStyle name="Normal 2 8 2 5 3 2 3 2" xfId="36572" xr:uid="{00000000-0005-0000-0000-000009700000}"/>
    <cellStyle name="Normal 2 8 2 5 3 2 4" xfId="29131" xr:uid="{00000000-0005-0000-0000-00000A700000}"/>
    <cellStyle name="Normal 2 8 2 5 3 3" xfId="17651" xr:uid="{00000000-0005-0000-0000-00000B700000}"/>
    <cellStyle name="Normal 2 8 2 5 3 3 2" xfId="40294" xr:uid="{00000000-0005-0000-0000-00000C700000}"/>
    <cellStyle name="Normal 2 8 2 5 3 4" xfId="10211" xr:uid="{00000000-0005-0000-0000-00000D700000}"/>
    <cellStyle name="Normal 2 8 2 5 3 4 2" xfId="32854" xr:uid="{00000000-0005-0000-0000-00000E700000}"/>
    <cellStyle name="Normal 2 8 2 5 3 5" xfId="25413" xr:uid="{00000000-0005-0000-0000-00000F700000}"/>
    <cellStyle name="Normal 2 8 2 5 4" xfId="4638" xr:uid="{00000000-0005-0000-0000-000010700000}"/>
    <cellStyle name="Normal 2 8 2 5 4 2" xfId="19522" xr:uid="{00000000-0005-0000-0000-000011700000}"/>
    <cellStyle name="Normal 2 8 2 5 4 2 2" xfId="42165" xr:uid="{00000000-0005-0000-0000-000012700000}"/>
    <cellStyle name="Normal 2 8 2 5 4 3" xfId="12082" xr:uid="{00000000-0005-0000-0000-000013700000}"/>
    <cellStyle name="Normal 2 8 2 5 4 3 2" xfId="34725" xr:uid="{00000000-0005-0000-0000-000014700000}"/>
    <cellStyle name="Normal 2 8 2 5 4 4" xfId="27284" xr:uid="{00000000-0005-0000-0000-000015700000}"/>
    <cellStyle name="Normal 2 8 2 5 5" xfId="15804" xr:uid="{00000000-0005-0000-0000-000016700000}"/>
    <cellStyle name="Normal 2 8 2 5 5 2" xfId="38447" xr:uid="{00000000-0005-0000-0000-000017700000}"/>
    <cellStyle name="Normal 2 8 2 5 6" xfId="8364" xr:uid="{00000000-0005-0000-0000-000018700000}"/>
    <cellStyle name="Normal 2 8 2 5 6 2" xfId="31007" xr:uid="{00000000-0005-0000-0000-000019700000}"/>
    <cellStyle name="Normal 2 8 2 5 7" xfId="23566" xr:uid="{00000000-0005-0000-0000-00001A700000}"/>
    <cellStyle name="Normal 2 8 2 6" xfId="1377" xr:uid="{00000000-0005-0000-0000-00001B700000}"/>
    <cellStyle name="Normal 2 8 2 6 2" xfId="3227" xr:uid="{00000000-0005-0000-0000-00001C700000}"/>
    <cellStyle name="Normal 2 8 2 6 2 2" xfId="6948" xr:uid="{00000000-0005-0000-0000-00001D700000}"/>
    <cellStyle name="Normal 2 8 2 6 2 2 2" xfId="21832" xr:uid="{00000000-0005-0000-0000-00001E700000}"/>
    <cellStyle name="Normal 2 8 2 6 2 2 2 2" xfId="44475" xr:uid="{00000000-0005-0000-0000-00001F700000}"/>
    <cellStyle name="Normal 2 8 2 6 2 2 3" xfId="14392" xr:uid="{00000000-0005-0000-0000-000020700000}"/>
    <cellStyle name="Normal 2 8 2 6 2 2 3 2" xfId="37035" xr:uid="{00000000-0005-0000-0000-000021700000}"/>
    <cellStyle name="Normal 2 8 2 6 2 2 4" xfId="29594" xr:uid="{00000000-0005-0000-0000-000022700000}"/>
    <cellStyle name="Normal 2 8 2 6 2 3" xfId="18114" xr:uid="{00000000-0005-0000-0000-000023700000}"/>
    <cellStyle name="Normal 2 8 2 6 2 3 2" xfId="40757" xr:uid="{00000000-0005-0000-0000-000024700000}"/>
    <cellStyle name="Normal 2 8 2 6 2 4" xfId="10674" xr:uid="{00000000-0005-0000-0000-000025700000}"/>
    <cellStyle name="Normal 2 8 2 6 2 4 2" xfId="33317" xr:uid="{00000000-0005-0000-0000-000026700000}"/>
    <cellStyle name="Normal 2 8 2 6 2 5" xfId="25876" xr:uid="{00000000-0005-0000-0000-000027700000}"/>
    <cellStyle name="Normal 2 8 2 6 3" xfId="5101" xr:uid="{00000000-0005-0000-0000-000028700000}"/>
    <cellStyle name="Normal 2 8 2 6 3 2" xfId="19985" xr:uid="{00000000-0005-0000-0000-000029700000}"/>
    <cellStyle name="Normal 2 8 2 6 3 2 2" xfId="42628" xr:uid="{00000000-0005-0000-0000-00002A700000}"/>
    <cellStyle name="Normal 2 8 2 6 3 3" xfId="12545" xr:uid="{00000000-0005-0000-0000-00002B700000}"/>
    <cellStyle name="Normal 2 8 2 6 3 3 2" xfId="35188" xr:uid="{00000000-0005-0000-0000-00002C700000}"/>
    <cellStyle name="Normal 2 8 2 6 3 4" xfId="27747" xr:uid="{00000000-0005-0000-0000-00002D700000}"/>
    <cellStyle name="Normal 2 8 2 6 4" xfId="16267" xr:uid="{00000000-0005-0000-0000-00002E700000}"/>
    <cellStyle name="Normal 2 8 2 6 4 2" xfId="38910" xr:uid="{00000000-0005-0000-0000-00002F700000}"/>
    <cellStyle name="Normal 2 8 2 6 5" xfId="8827" xr:uid="{00000000-0005-0000-0000-000030700000}"/>
    <cellStyle name="Normal 2 8 2 6 5 2" xfId="31470" xr:uid="{00000000-0005-0000-0000-000031700000}"/>
    <cellStyle name="Normal 2 8 2 6 6" xfId="24029" xr:uid="{00000000-0005-0000-0000-000032700000}"/>
    <cellStyle name="Normal 2 8 2 7" xfId="2302" xr:uid="{00000000-0005-0000-0000-000033700000}"/>
    <cellStyle name="Normal 2 8 2 7 2" xfId="6023" xr:uid="{00000000-0005-0000-0000-000034700000}"/>
    <cellStyle name="Normal 2 8 2 7 2 2" xfId="20907" xr:uid="{00000000-0005-0000-0000-000035700000}"/>
    <cellStyle name="Normal 2 8 2 7 2 2 2" xfId="43550" xr:uid="{00000000-0005-0000-0000-000036700000}"/>
    <cellStyle name="Normal 2 8 2 7 2 3" xfId="13467" xr:uid="{00000000-0005-0000-0000-000037700000}"/>
    <cellStyle name="Normal 2 8 2 7 2 3 2" xfId="36110" xr:uid="{00000000-0005-0000-0000-000038700000}"/>
    <cellStyle name="Normal 2 8 2 7 2 4" xfId="28669" xr:uid="{00000000-0005-0000-0000-000039700000}"/>
    <cellStyle name="Normal 2 8 2 7 3" xfId="17189" xr:uid="{00000000-0005-0000-0000-00003A700000}"/>
    <cellStyle name="Normal 2 8 2 7 3 2" xfId="39832" xr:uid="{00000000-0005-0000-0000-00003B700000}"/>
    <cellStyle name="Normal 2 8 2 7 4" xfId="9749" xr:uid="{00000000-0005-0000-0000-00003C700000}"/>
    <cellStyle name="Normal 2 8 2 7 4 2" xfId="32392" xr:uid="{00000000-0005-0000-0000-00003D700000}"/>
    <cellStyle name="Normal 2 8 2 7 5" xfId="24951" xr:uid="{00000000-0005-0000-0000-00003E700000}"/>
    <cellStyle name="Normal 2 8 2 8" xfId="4176" xr:uid="{00000000-0005-0000-0000-00003F700000}"/>
    <cellStyle name="Normal 2 8 2 8 2" xfId="19060" xr:uid="{00000000-0005-0000-0000-000040700000}"/>
    <cellStyle name="Normal 2 8 2 8 2 2" xfId="41703" xr:uid="{00000000-0005-0000-0000-000041700000}"/>
    <cellStyle name="Normal 2 8 2 8 3" xfId="11620" xr:uid="{00000000-0005-0000-0000-000042700000}"/>
    <cellStyle name="Normal 2 8 2 8 3 2" xfId="34263" xr:uid="{00000000-0005-0000-0000-000043700000}"/>
    <cellStyle name="Normal 2 8 2 8 4" xfId="26822" xr:uid="{00000000-0005-0000-0000-000044700000}"/>
    <cellStyle name="Normal 2 8 2 9" xfId="15342" xr:uid="{00000000-0005-0000-0000-000045700000}"/>
    <cellStyle name="Normal 2 8 2 9 2" xfId="37985" xr:uid="{00000000-0005-0000-0000-000046700000}"/>
    <cellStyle name="Normal 2 8 3" xfId="476" xr:uid="{00000000-0005-0000-0000-000047700000}"/>
    <cellStyle name="Normal 2 8 3 10" xfId="23137" xr:uid="{00000000-0005-0000-0000-000048700000}"/>
    <cellStyle name="Normal 2 8 3 2" xfId="582" xr:uid="{00000000-0005-0000-0000-000049700000}"/>
    <cellStyle name="Normal 2 8 3 2 2" xfId="794" xr:uid="{00000000-0005-0000-0000-00004A700000}"/>
    <cellStyle name="Normal 2 8 3 2 2 2" xfId="1259" xr:uid="{00000000-0005-0000-0000-00004B700000}"/>
    <cellStyle name="Normal 2 8 3 2 2 2 2" xfId="2187" xr:uid="{00000000-0005-0000-0000-00004C700000}"/>
    <cellStyle name="Normal 2 8 3 2 2 2 2 2" xfId="4037" xr:uid="{00000000-0005-0000-0000-00004D700000}"/>
    <cellStyle name="Normal 2 8 3 2 2 2 2 2 2" xfId="7758" xr:uid="{00000000-0005-0000-0000-00004E700000}"/>
    <cellStyle name="Normal 2 8 3 2 2 2 2 2 2 2" xfId="22642" xr:uid="{00000000-0005-0000-0000-00004F700000}"/>
    <cellStyle name="Normal 2 8 3 2 2 2 2 2 2 2 2" xfId="45285" xr:uid="{00000000-0005-0000-0000-000050700000}"/>
    <cellStyle name="Normal 2 8 3 2 2 2 2 2 2 3" xfId="15202" xr:uid="{00000000-0005-0000-0000-000051700000}"/>
    <cellStyle name="Normal 2 8 3 2 2 2 2 2 2 3 2" xfId="37845" xr:uid="{00000000-0005-0000-0000-000052700000}"/>
    <cellStyle name="Normal 2 8 3 2 2 2 2 2 2 4" xfId="30404" xr:uid="{00000000-0005-0000-0000-000053700000}"/>
    <cellStyle name="Normal 2 8 3 2 2 2 2 2 3" xfId="18924" xr:uid="{00000000-0005-0000-0000-000054700000}"/>
    <cellStyle name="Normal 2 8 3 2 2 2 2 2 3 2" xfId="41567" xr:uid="{00000000-0005-0000-0000-000055700000}"/>
    <cellStyle name="Normal 2 8 3 2 2 2 2 2 4" xfId="11484" xr:uid="{00000000-0005-0000-0000-000056700000}"/>
    <cellStyle name="Normal 2 8 3 2 2 2 2 2 4 2" xfId="34127" xr:uid="{00000000-0005-0000-0000-000057700000}"/>
    <cellStyle name="Normal 2 8 3 2 2 2 2 2 5" xfId="26686" xr:uid="{00000000-0005-0000-0000-000058700000}"/>
    <cellStyle name="Normal 2 8 3 2 2 2 2 3" xfId="5911" xr:uid="{00000000-0005-0000-0000-000059700000}"/>
    <cellStyle name="Normal 2 8 3 2 2 2 2 3 2" xfId="20795" xr:uid="{00000000-0005-0000-0000-00005A700000}"/>
    <cellStyle name="Normal 2 8 3 2 2 2 2 3 2 2" xfId="43438" xr:uid="{00000000-0005-0000-0000-00005B700000}"/>
    <cellStyle name="Normal 2 8 3 2 2 2 2 3 3" xfId="13355" xr:uid="{00000000-0005-0000-0000-00005C700000}"/>
    <cellStyle name="Normal 2 8 3 2 2 2 2 3 3 2" xfId="35998" xr:uid="{00000000-0005-0000-0000-00005D700000}"/>
    <cellStyle name="Normal 2 8 3 2 2 2 2 3 4" xfId="28557" xr:uid="{00000000-0005-0000-0000-00005E700000}"/>
    <cellStyle name="Normal 2 8 3 2 2 2 2 4" xfId="17077" xr:uid="{00000000-0005-0000-0000-00005F700000}"/>
    <cellStyle name="Normal 2 8 3 2 2 2 2 4 2" xfId="39720" xr:uid="{00000000-0005-0000-0000-000060700000}"/>
    <cellStyle name="Normal 2 8 3 2 2 2 2 5" xfId="9637" xr:uid="{00000000-0005-0000-0000-000061700000}"/>
    <cellStyle name="Normal 2 8 3 2 2 2 2 5 2" xfId="32280" xr:uid="{00000000-0005-0000-0000-000062700000}"/>
    <cellStyle name="Normal 2 8 3 2 2 2 2 6" xfId="24839" xr:uid="{00000000-0005-0000-0000-000063700000}"/>
    <cellStyle name="Normal 2 8 3 2 2 2 3" xfId="3112" xr:uid="{00000000-0005-0000-0000-000064700000}"/>
    <cellStyle name="Normal 2 8 3 2 2 2 3 2" xfId="6833" xr:uid="{00000000-0005-0000-0000-000065700000}"/>
    <cellStyle name="Normal 2 8 3 2 2 2 3 2 2" xfId="21717" xr:uid="{00000000-0005-0000-0000-000066700000}"/>
    <cellStyle name="Normal 2 8 3 2 2 2 3 2 2 2" xfId="44360" xr:uid="{00000000-0005-0000-0000-000067700000}"/>
    <cellStyle name="Normal 2 8 3 2 2 2 3 2 3" xfId="14277" xr:uid="{00000000-0005-0000-0000-000068700000}"/>
    <cellStyle name="Normal 2 8 3 2 2 2 3 2 3 2" xfId="36920" xr:uid="{00000000-0005-0000-0000-000069700000}"/>
    <cellStyle name="Normal 2 8 3 2 2 2 3 2 4" xfId="29479" xr:uid="{00000000-0005-0000-0000-00006A700000}"/>
    <cellStyle name="Normal 2 8 3 2 2 2 3 3" xfId="17999" xr:uid="{00000000-0005-0000-0000-00006B700000}"/>
    <cellStyle name="Normal 2 8 3 2 2 2 3 3 2" xfId="40642" xr:uid="{00000000-0005-0000-0000-00006C700000}"/>
    <cellStyle name="Normal 2 8 3 2 2 2 3 4" xfId="10559" xr:uid="{00000000-0005-0000-0000-00006D700000}"/>
    <cellStyle name="Normal 2 8 3 2 2 2 3 4 2" xfId="33202" xr:uid="{00000000-0005-0000-0000-00006E700000}"/>
    <cellStyle name="Normal 2 8 3 2 2 2 3 5" xfId="25761" xr:uid="{00000000-0005-0000-0000-00006F700000}"/>
    <cellStyle name="Normal 2 8 3 2 2 2 4" xfId="4986" xr:uid="{00000000-0005-0000-0000-000070700000}"/>
    <cellStyle name="Normal 2 8 3 2 2 2 4 2" xfId="19870" xr:uid="{00000000-0005-0000-0000-000071700000}"/>
    <cellStyle name="Normal 2 8 3 2 2 2 4 2 2" xfId="42513" xr:uid="{00000000-0005-0000-0000-000072700000}"/>
    <cellStyle name="Normal 2 8 3 2 2 2 4 3" xfId="12430" xr:uid="{00000000-0005-0000-0000-000073700000}"/>
    <cellStyle name="Normal 2 8 3 2 2 2 4 3 2" xfId="35073" xr:uid="{00000000-0005-0000-0000-000074700000}"/>
    <cellStyle name="Normal 2 8 3 2 2 2 4 4" xfId="27632" xr:uid="{00000000-0005-0000-0000-000075700000}"/>
    <cellStyle name="Normal 2 8 3 2 2 2 5" xfId="16152" xr:uid="{00000000-0005-0000-0000-000076700000}"/>
    <cellStyle name="Normal 2 8 3 2 2 2 5 2" xfId="38795" xr:uid="{00000000-0005-0000-0000-000077700000}"/>
    <cellStyle name="Normal 2 8 3 2 2 2 6" xfId="8712" xr:uid="{00000000-0005-0000-0000-000078700000}"/>
    <cellStyle name="Normal 2 8 3 2 2 2 6 2" xfId="31355" xr:uid="{00000000-0005-0000-0000-000079700000}"/>
    <cellStyle name="Normal 2 8 3 2 2 2 7" xfId="23914" xr:uid="{00000000-0005-0000-0000-00007A700000}"/>
    <cellStyle name="Normal 2 8 3 2 2 3" xfId="1725" xr:uid="{00000000-0005-0000-0000-00007B700000}"/>
    <cellStyle name="Normal 2 8 3 2 2 3 2" xfId="3575" xr:uid="{00000000-0005-0000-0000-00007C700000}"/>
    <cellStyle name="Normal 2 8 3 2 2 3 2 2" xfId="7296" xr:uid="{00000000-0005-0000-0000-00007D700000}"/>
    <cellStyle name="Normal 2 8 3 2 2 3 2 2 2" xfId="22180" xr:uid="{00000000-0005-0000-0000-00007E700000}"/>
    <cellStyle name="Normal 2 8 3 2 2 3 2 2 2 2" xfId="44823" xr:uid="{00000000-0005-0000-0000-00007F700000}"/>
    <cellStyle name="Normal 2 8 3 2 2 3 2 2 3" xfId="14740" xr:uid="{00000000-0005-0000-0000-000080700000}"/>
    <cellStyle name="Normal 2 8 3 2 2 3 2 2 3 2" xfId="37383" xr:uid="{00000000-0005-0000-0000-000081700000}"/>
    <cellStyle name="Normal 2 8 3 2 2 3 2 2 4" xfId="29942" xr:uid="{00000000-0005-0000-0000-000082700000}"/>
    <cellStyle name="Normal 2 8 3 2 2 3 2 3" xfId="18462" xr:uid="{00000000-0005-0000-0000-000083700000}"/>
    <cellStyle name="Normal 2 8 3 2 2 3 2 3 2" xfId="41105" xr:uid="{00000000-0005-0000-0000-000084700000}"/>
    <cellStyle name="Normal 2 8 3 2 2 3 2 4" xfId="11022" xr:uid="{00000000-0005-0000-0000-000085700000}"/>
    <cellStyle name="Normal 2 8 3 2 2 3 2 4 2" xfId="33665" xr:uid="{00000000-0005-0000-0000-000086700000}"/>
    <cellStyle name="Normal 2 8 3 2 2 3 2 5" xfId="26224" xr:uid="{00000000-0005-0000-0000-000087700000}"/>
    <cellStyle name="Normal 2 8 3 2 2 3 3" xfId="5449" xr:uid="{00000000-0005-0000-0000-000088700000}"/>
    <cellStyle name="Normal 2 8 3 2 2 3 3 2" xfId="20333" xr:uid="{00000000-0005-0000-0000-000089700000}"/>
    <cellStyle name="Normal 2 8 3 2 2 3 3 2 2" xfId="42976" xr:uid="{00000000-0005-0000-0000-00008A700000}"/>
    <cellStyle name="Normal 2 8 3 2 2 3 3 3" xfId="12893" xr:uid="{00000000-0005-0000-0000-00008B700000}"/>
    <cellStyle name="Normal 2 8 3 2 2 3 3 3 2" xfId="35536" xr:uid="{00000000-0005-0000-0000-00008C700000}"/>
    <cellStyle name="Normal 2 8 3 2 2 3 3 4" xfId="28095" xr:uid="{00000000-0005-0000-0000-00008D700000}"/>
    <cellStyle name="Normal 2 8 3 2 2 3 4" xfId="16615" xr:uid="{00000000-0005-0000-0000-00008E700000}"/>
    <cellStyle name="Normal 2 8 3 2 2 3 4 2" xfId="39258" xr:uid="{00000000-0005-0000-0000-00008F700000}"/>
    <cellStyle name="Normal 2 8 3 2 2 3 5" xfId="9175" xr:uid="{00000000-0005-0000-0000-000090700000}"/>
    <cellStyle name="Normal 2 8 3 2 2 3 5 2" xfId="31818" xr:uid="{00000000-0005-0000-0000-000091700000}"/>
    <cellStyle name="Normal 2 8 3 2 2 3 6" xfId="24377" xr:uid="{00000000-0005-0000-0000-000092700000}"/>
    <cellStyle name="Normal 2 8 3 2 2 4" xfId="2650" xr:uid="{00000000-0005-0000-0000-000093700000}"/>
    <cellStyle name="Normal 2 8 3 2 2 4 2" xfId="6371" xr:uid="{00000000-0005-0000-0000-000094700000}"/>
    <cellStyle name="Normal 2 8 3 2 2 4 2 2" xfId="21255" xr:uid="{00000000-0005-0000-0000-000095700000}"/>
    <cellStyle name="Normal 2 8 3 2 2 4 2 2 2" xfId="43898" xr:uid="{00000000-0005-0000-0000-000096700000}"/>
    <cellStyle name="Normal 2 8 3 2 2 4 2 3" xfId="13815" xr:uid="{00000000-0005-0000-0000-000097700000}"/>
    <cellStyle name="Normal 2 8 3 2 2 4 2 3 2" xfId="36458" xr:uid="{00000000-0005-0000-0000-000098700000}"/>
    <cellStyle name="Normal 2 8 3 2 2 4 2 4" xfId="29017" xr:uid="{00000000-0005-0000-0000-000099700000}"/>
    <cellStyle name="Normal 2 8 3 2 2 4 3" xfId="17537" xr:uid="{00000000-0005-0000-0000-00009A700000}"/>
    <cellStyle name="Normal 2 8 3 2 2 4 3 2" xfId="40180" xr:uid="{00000000-0005-0000-0000-00009B700000}"/>
    <cellStyle name="Normal 2 8 3 2 2 4 4" xfId="10097" xr:uid="{00000000-0005-0000-0000-00009C700000}"/>
    <cellStyle name="Normal 2 8 3 2 2 4 4 2" xfId="32740" xr:uid="{00000000-0005-0000-0000-00009D700000}"/>
    <cellStyle name="Normal 2 8 3 2 2 4 5" xfId="25299" xr:uid="{00000000-0005-0000-0000-00009E700000}"/>
    <cellStyle name="Normal 2 8 3 2 2 5" xfId="4524" xr:uid="{00000000-0005-0000-0000-00009F700000}"/>
    <cellStyle name="Normal 2 8 3 2 2 5 2" xfId="19408" xr:uid="{00000000-0005-0000-0000-0000A0700000}"/>
    <cellStyle name="Normal 2 8 3 2 2 5 2 2" xfId="42051" xr:uid="{00000000-0005-0000-0000-0000A1700000}"/>
    <cellStyle name="Normal 2 8 3 2 2 5 3" xfId="11968" xr:uid="{00000000-0005-0000-0000-0000A2700000}"/>
    <cellStyle name="Normal 2 8 3 2 2 5 3 2" xfId="34611" xr:uid="{00000000-0005-0000-0000-0000A3700000}"/>
    <cellStyle name="Normal 2 8 3 2 2 5 4" xfId="27170" xr:uid="{00000000-0005-0000-0000-0000A4700000}"/>
    <cellStyle name="Normal 2 8 3 2 2 6" xfId="15690" xr:uid="{00000000-0005-0000-0000-0000A5700000}"/>
    <cellStyle name="Normal 2 8 3 2 2 6 2" xfId="38333" xr:uid="{00000000-0005-0000-0000-0000A6700000}"/>
    <cellStyle name="Normal 2 8 3 2 2 7" xfId="8250" xr:uid="{00000000-0005-0000-0000-0000A7700000}"/>
    <cellStyle name="Normal 2 8 3 2 2 7 2" xfId="30893" xr:uid="{00000000-0005-0000-0000-0000A8700000}"/>
    <cellStyle name="Normal 2 8 3 2 2 8" xfId="23452" xr:uid="{00000000-0005-0000-0000-0000A9700000}"/>
    <cellStyle name="Normal 2 8 3 2 3" xfId="1048" xr:uid="{00000000-0005-0000-0000-0000AA700000}"/>
    <cellStyle name="Normal 2 8 3 2 3 2" xfId="1976" xr:uid="{00000000-0005-0000-0000-0000AB700000}"/>
    <cellStyle name="Normal 2 8 3 2 3 2 2" xfId="3826" xr:uid="{00000000-0005-0000-0000-0000AC700000}"/>
    <cellStyle name="Normal 2 8 3 2 3 2 2 2" xfId="7547" xr:uid="{00000000-0005-0000-0000-0000AD700000}"/>
    <cellStyle name="Normal 2 8 3 2 3 2 2 2 2" xfId="22431" xr:uid="{00000000-0005-0000-0000-0000AE700000}"/>
    <cellStyle name="Normal 2 8 3 2 3 2 2 2 2 2" xfId="45074" xr:uid="{00000000-0005-0000-0000-0000AF700000}"/>
    <cellStyle name="Normal 2 8 3 2 3 2 2 2 3" xfId="14991" xr:uid="{00000000-0005-0000-0000-0000B0700000}"/>
    <cellStyle name="Normal 2 8 3 2 3 2 2 2 3 2" xfId="37634" xr:uid="{00000000-0005-0000-0000-0000B1700000}"/>
    <cellStyle name="Normal 2 8 3 2 3 2 2 2 4" xfId="30193" xr:uid="{00000000-0005-0000-0000-0000B2700000}"/>
    <cellStyle name="Normal 2 8 3 2 3 2 2 3" xfId="18713" xr:uid="{00000000-0005-0000-0000-0000B3700000}"/>
    <cellStyle name="Normal 2 8 3 2 3 2 2 3 2" xfId="41356" xr:uid="{00000000-0005-0000-0000-0000B4700000}"/>
    <cellStyle name="Normal 2 8 3 2 3 2 2 4" xfId="11273" xr:uid="{00000000-0005-0000-0000-0000B5700000}"/>
    <cellStyle name="Normal 2 8 3 2 3 2 2 4 2" xfId="33916" xr:uid="{00000000-0005-0000-0000-0000B6700000}"/>
    <cellStyle name="Normal 2 8 3 2 3 2 2 5" xfId="26475" xr:uid="{00000000-0005-0000-0000-0000B7700000}"/>
    <cellStyle name="Normal 2 8 3 2 3 2 3" xfId="5700" xr:uid="{00000000-0005-0000-0000-0000B8700000}"/>
    <cellStyle name="Normal 2 8 3 2 3 2 3 2" xfId="20584" xr:uid="{00000000-0005-0000-0000-0000B9700000}"/>
    <cellStyle name="Normal 2 8 3 2 3 2 3 2 2" xfId="43227" xr:uid="{00000000-0005-0000-0000-0000BA700000}"/>
    <cellStyle name="Normal 2 8 3 2 3 2 3 3" xfId="13144" xr:uid="{00000000-0005-0000-0000-0000BB700000}"/>
    <cellStyle name="Normal 2 8 3 2 3 2 3 3 2" xfId="35787" xr:uid="{00000000-0005-0000-0000-0000BC700000}"/>
    <cellStyle name="Normal 2 8 3 2 3 2 3 4" xfId="28346" xr:uid="{00000000-0005-0000-0000-0000BD700000}"/>
    <cellStyle name="Normal 2 8 3 2 3 2 4" xfId="16866" xr:uid="{00000000-0005-0000-0000-0000BE700000}"/>
    <cellStyle name="Normal 2 8 3 2 3 2 4 2" xfId="39509" xr:uid="{00000000-0005-0000-0000-0000BF700000}"/>
    <cellStyle name="Normal 2 8 3 2 3 2 5" xfId="9426" xr:uid="{00000000-0005-0000-0000-0000C0700000}"/>
    <cellStyle name="Normal 2 8 3 2 3 2 5 2" xfId="32069" xr:uid="{00000000-0005-0000-0000-0000C1700000}"/>
    <cellStyle name="Normal 2 8 3 2 3 2 6" xfId="24628" xr:uid="{00000000-0005-0000-0000-0000C2700000}"/>
    <cellStyle name="Normal 2 8 3 2 3 3" xfId="2901" xr:uid="{00000000-0005-0000-0000-0000C3700000}"/>
    <cellStyle name="Normal 2 8 3 2 3 3 2" xfId="6622" xr:uid="{00000000-0005-0000-0000-0000C4700000}"/>
    <cellStyle name="Normal 2 8 3 2 3 3 2 2" xfId="21506" xr:uid="{00000000-0005-0000-0000-0000C5700000}"/>
    <cellStyle name="Normal 2 8 3 2 3 3 2 2 2" xfId="44149" xr:uid="{00000000-0005-0000-0000-0000C6700000}"/>
    <cellStyle name="Normal 2 8 3 2 3 3 2 3" xfId="14066" xr:uid="{00000000-0005-0000-0000-0000C7700000}"/>
    <cellStyle name="Normal 2 8 3 2 3 3 2 3 2" xfId="36709" xr:uid="{00000000-0005-0000-0000-0000C8700000}"/>
    <cellStyle name="Normal 2 8 3 2 3 3 2 4" xfId="29268" xr:uid="{00000000-0005-0000-0000-0000C9700000}"/>
    <cellStyle name="Normal 2 8 3 2 3 3 3" xfId="17788" xr:uid="{00000000-0005-0000-0000-0000CA700000}"/>
    <cellStyle name="Normal 2 8 3 2 3 3 3 2" xfId="40431" xr:uid="{00000000-0005-0000-0000-0000CB700000}"/>
    <cellStyle name="Normal 2 8 3 2 3 3 4" xfId="10348" xr:uid="{00000000-0005-0000-0000-0000CC700000}"/>
    <cellStyle name="Normal 2 8 3 2 3 3 4 2" xfId="32991" xr:uid="{00000000-0005-0000-0000-0000CD700000}"/>
    <cellStyle name="Normal 2 8 3 2 3 3 5" xfId="25550" xr:uid="{00000000-0005-0000-0000-0000CE700000}"/>
    <cellStyle name="Normal 2 8 3 2 3 4" xfId="4775" xr:uid="{00000000-0005-0000-0000-0000CF700000}"/>
    <cellStyle name="Normal 2 8 3 2 3 4 2" xfId="19659" xr:uid="{00000000-0005-0000-0000-0000D0700000}"/>
    <cellStyle name="Normal 2 8 3 2 3 4 2 2" xfId="42302" xr:uid="{00000000-0005-0000-0000-0000D1700000}"/>
    <cellStyle name="Normal 2 8 3 2 3 4 3" xfId="12219" xr:uid="{00000000-0005-0000-0000-0000D2700000}"/>
    <cellStyle name="Normal 2 8 3 2 3 4 3 2" xfId="34862" xr:uid="{00000000-0005-0000-0000-0000D3700000}"/>
    <cellStyle name="Normal 2 8 3 2 3 4 4" xfId="27421" xr:uid="{00000000-0005-0000-0000-0000D4700000}"/>
    <cellStyle name="Normal 2 8 3 2 3 5" xfId="15941" xr:uid="{00000000-0005-0000-0000-0000D5700000}"/>
    <cellStyle name="Normal 2 8 3 2 3 5 2" xfId="38584" xr:uid="{00000000-0005-0000-0000-0000D6700000}"/>
    <cellStyle name="Normal 2 8 3 2 3 6" xfId="8501" xr:uid="{00000000-0005-0000-0000-0000D7700000}"/>
    <cellStyle name="Normal 2 8 3 2 3 6 2" xfId="31144" xr:uid="{00000000-0005-0000-0000-0000D8700000}"/>
    <cellStyle name="Normal 2 8 3 2 3 7" xfId="23703" xr:uid="{00000000-0005-0000-0000-0000D9700000}"/>
    <cellStyle name="Normal 2 8 3 2 4" xfId="1514" xr:uid="{00000000-0005-0000-0000-0000DA700000}"/>
    <cellStyle name="Normal 2 8 3 2 4 2" xfId="3364" xr:uid="{00000000-0005-0000-0000-0000DB700000}"/>
    <cellStyle name="Normal 2 8 3 2 4 2 2" xfId="7085" xr:uid="{00000000-0005-0000-0000-0000DC700000}"/>
    <cellStyle name="Normal 2 8 3 2 4 2 2 2" xfId="21969" xr:uid="{00000000-0005-0000-0000-0000DD700000}"/>
    <cellStyle name="Normal 2 8 3 2 4 2 2 2 2" xfId="44612" xr:uid="{00000000-0005-0000-0000-0000DE700000}"/>
    <cellStyle name="Normal 2 8 3 2 4 2 2 3" xfId="14529" xr:uid="{00000000-0005-0000-0000-0000DF700000}"/>
    <cellStyle name="Normal 2 8 3 2 4 2 2 3 2" xfId="37172" xr:uid="{00000000-0005-0000-0000-0000E0700000}"/>
    <cellStyle name="Normal 2 8 3 2 4 2 2 4" xfId="29731" xr:uid="{00000000-0005-0000-0000-0000E1700000}"/>
    <cellStyle name="Normal 2 8 3 2 4 2 3" xfId="18251" xr:uid="{00000000-0005-0000-0000-0000E2700000}"/>
    <cellStyle name="Normal 2 8 3 2 4 2 3 2" xfId="40894" xr:uid="{00000000-0005-0000-0000-0000E3700000}"/>
    <cellStyle name="Normal 2 8 3 2 4 2 4" xfId="10811" xr:uid="{00000000-0005-0000-0000-0000E4700000}"/>
    <cellStyle name="Normal 2 8 3 2 4 2 4 2" xfId="33454" xr:uid="{00000000-0005-0000-0000-0000E5700000}"/>
    <cellStyle name="Normal 2 8 3 2 4 2 5" xfId="26013" xr:uid="{00000000-0005-0000-0000-0000E6700000}"/>
    <cellStyle name="Normal 2 8 3 2 4 3" xfId="5238" xr:uid="{00000000-0005-0000-0000-0000E7700000}"/>
    <cellStyle name="Normal 2 8 3 2 4 3 2" xfId="20122" xr:uid="{00000000-0005-0000-0000-0000E8700000}"/>
    <cellStyle name="Normal 2 8 3 2 4 3 2 2" xfId="42765" xr:uid="{00000000-0005-0000-0000-0000E9700000}"/>
    <cellStyle name="Normal 2 8 3 2 4 3 3" xfId="12682" xr:uid="{00000000-0005-0000-0000-0000EA700000}"/>
    <cellStyle name="Normal 2 8 3 2 4 3 3 2" xfId="35325" xr:uid="{00000000-0005-0000-0000-0000EB700000}"/>
    <cellStyle name="Normal 2 8 3 2 4 3 4" xfId="27884" xr:uid="{00000000-0005-0000-0000-0000EC700000}"/>
    <cellStyle name="Normal 2 8 3 2 4 4" xfId="16404" xr:uid="{00000000-0005-0000-0000-0000ED700000}"/>
    <cellStyle name="Normal 2 8 3 2 4 4 2" xfId="39047" xr:uid="{00000000-0005-0000-0000-0000EE700000}"/>
    <cellStyle name="Normal 2 8 3 2 4 5" xfId="8964" xr:uid="{00000000-0005-0000-0000-0000EF700000}"/>
    <cellStyle name="Normal 2 8 3 2 4 5 2" xfId="31607" xr:uid="{00000000-0005-0000-0000-0000F0700000}"/>
    <cellStyle name="Normal 2 8 3 2 4 6" xfId="24166" xr:uid="{00000000-0005-0000-0000-0000F1700000}"/>
    <cellStyle name="Normal 2 8 3 2 5" xfId="2439" xr:uid="{00000000-0005-0000-0000-0000F2700000}"/>
    <cellStyle name="Normal 2 8 3 2 5 2" xfId="6160" xr:uid="{00000000-0005-0000-0000-0000F3700000}"/>
    <cellStyle name="Normal 2 8 3 2 5 2 2" xfId="21044" xr:uid="{00000000-0005-0000-0000-0000F4700000}"/>
    <cellStyle name="Normal 2 8 3 2 5 2 2 2" xfId="43687" xr:uid="{00000000-0005-0000-0000-0000F5700000}"/>
    <cellStyle name="Normal 2 8 3 2 5 2 3" xfId="13604" xr:uid="{00000000-0005-0000-0000-0000F6700000}"/>
    <cellStyle name="Normal 2 8 3 2 5 2 3 2" xfId="36247" xr:uid="{00000000-0005-0000-0000-0000F7700000}"/>
    <cellStyle name="Normal 2 8 3 2 5 2 4" xfId="28806" xr:uid="{00000000-0005-0000-0000-0000F8700000}"/>
    <cellStyle name="Normal 2 8 3 2 5 3" xfId="17326" xr:uid="{00000000-0005-0000-0000-0000F9700000}"/>
    <cellStyle name="Normal 2 8 3 2 5 3 2" xfId="39969" xr:uid="{00000000-0005-0000-0000-0000FA700000}"/>
    <cellStyle name="Normal 2 8 3 2 5 4" xfId="9886" xr:uid="{00000000-0005-0000-0000-0000FB700000}"/>
    <cellStyle name="Normal 2 8 3 2 5 4 2" xfId="32529" xr:uid="{00000000-0005-0000-0000-0000FC700000}"/>
    <cellStyle name="Normal 2 8 3 2 5 5" xfId="25088" xr:uid="{00000000-0005-0000-0000-0000FD700000}"/>
    <cellStyle name="Normal 2 8 3 2 6" xfId="4313" xr:uid="{00000000-0005-0000-0000-0000FE700000}"/>
    <cellStyle name="Normal 2 8 3 2 6 2" xfId="19197" xr:uid="{00000000-0005-0000-0000-0000FF700000}"/>
    <cellStyle name="Normal 2 8 3 2 6 2 2" xfId="41840" xr:uid="{00000000-0005-0000-0000-000000710000}"/>
    <cellStyle name="Normal 2 8 3 2 6 3" xfId="11757" xr:uid="{00000000-0005-0000-0000-000001710000}"/>
    <cellStyle name="Normal 2 8 3 2 6 3 2" xfId="34400" xr:uid="{00000000-0005-0000-0000-000002710000}"/>
    <cellStyle name="Normal 2 8 3 2 6 4" xfId="26959" xr:uid="{00000000-0005-0000-0000-000003710000}"/>
    <cellStyle name="Normal 2 8 3 2 7" xfId="15479" xr:uid="{00000000-0005-0000-0000-000004710000}"/>
    <cellStyle name="Normal 2 8 3 2 7 2" xfId="38122" xr:uid="{00000000-0005-0000-0000-000005710000}"/>
    <cellStyle name="Normal 2 8 3 2 8" xfId="8039" xr:uid="{00000000-0005-0000-0000-000006710000}"/>
    <cellStyle name="Normal 2 8 3 2 8 2" xfId="30682" xr:uid="{00000000-0005-0000-0000-000007710000}"/>
    <cellStyle name="Normal 2 8 3 2 9" xfId="23242" xr:uid="{00000000-0005-0000-0000-000008710000}"/>
    <cellStyle name="Normal 2 8 3 3" xfId="689" xr:uid="{00000000-0005-0000-0000-000009710000}"/>
    <cellStyle name="Normal 2 8 3 3 2" xfId="1154" xr:uid="{00000000-0005-0000-0000-00000A710000}"/>
    <cellStyle name="Normal 2 8 3 3 2 2" xfId="2082" xr:uid="{00000000-0005-0000-0000-00000B710000}"/>
    <cellStyle name="Normal 2 8 3 3 2 2 2" xfId="3932" xr:uid="{00000000-0005-0000-0000-00000C710000}"/>
    <cellStyle name="Normal 2 8 3 3 2 2 2 2" xfId="7653" xr:uid="{00000000-0005-0000-0000-00000D710000}"/>
    <cellStyle name="Normal 2 8 3 3 2 2 2 2 2" xfId="22537" xr:uid="{00000000-0005-0000-0000-00000E710000}"/>
    <cellStyle name="Normal 2 8 3 3 2 2 2 2 2 2" xfId="45180" xr:uid="{00000000-0005-0000-0000-00000F710000}"/>
    <cellStyle name="Normal 2 8 3 3 2 2 2 2 3" xfId="15097" xr:uid="{00000000-0005-0000-0000-000010710000}"/>
    <cellStyle name="Normal 2 8 3 3 2 2 2 2 3 2" xfId="37740" xr:uid="{00000000-0005-0000-0000-000011710000}"/>
    <cellStyle name="Normal 2 8 3 3 2 2 2 2 4" xfId="30299" xr:uid="{00000000-0005-0000-0000-000012710000}"/>
    <cellStyle name="Normal 2 8 3 3 2 2 2 3" xfId="18819" xr:uid="{00000000-0005-0000-0000-000013710000}"/>
    <cellStyle name="Normal 2 8 3 3 2 2 2 3 2" xfId="41462" xr:uid="{00000000-0005-0000-0000-000014710000}"/>
    <cellStyle name="Normal 2 8 3 3 2 2 2 4" xfId="11379" xr:uid="{00000000-0005-0000-0000-000015710000}"/>
    <cellStyle name="Normal 2 8 3 3 2 2 2 4 2" xfId="34022" xr:uid="{00000000-0005-0000-0000-000016710000}"/>
    <cellStyle name="Normal 2 8 3 3 2 2 2 5" xfId="26581" xr:uid="{00000000-0005-0000-0000-000017710000}"/>
    <cellStyle name="Normal 2 8 3 3 2 2 3" xfId="5806" xr:uid="{00000000-0005-0000-0000-000018710000}"/>
    <cellStyle name="Normal 2 8 3 3 2 2 3 2" xfId="20690" xr:uid="{00000000-0005-0000-0000-000019710000}"/>
    <cellStyle name="Normal 2 8 3 3 2 2 3 2 2" xfId="43333" xr:uid="{00000000-0005-0000-0000-00001A710000}"/>
    <cellStyle name="Normal 2 8 3 3 2 2 3 3" xfId="13250" xr:uid="{00000000-0005-0000-0000-00001B710000}"/>
    <cellStyle name="Normal 2 8 3 3 2 2 3 3 2" xfId="35893" xr:uid="{00000000-0005-0000-0000-00001C710000}"/>
    <cellStyle name="Normal 2 8 3 3 2 2 3 4" xfId="28452" xr:uid="{00000000-0005-0000-0000-00001D710000}"/>
    <cellStyle name="Normal 2 8 3 3 2 2 4" xfId="16972" xr:uid="{00000000-0005-0000-0000-00001E710000}"/>
    <cellStyle name="Normal 2 8 3 3 2 2 4 2" xfId="39615" xr:uid="{00000000-0005-0000-0000-00001F710000}"/>
    <cellStyle name="Normal 2 8 3 3 2 2 5" xfId="9532" xr:uid="{00000000-0005-0000-0000-000020710000}"/>
    <cellStyle name="Normal 2 8 3 3 2 2 5 2" xfId="32175" xr:uid="{00000000-0005-0000-0000-000021710000}"/>
    <cellStyle name="Normal 2 8 3 3 2 2 6" xfId="24734" xr:uid="{00000000-0005-0000-0000-000022710000}"/>
    <cellStyle name="Normal 2 8 3 3 2 3" xfId="3007" xr:uid="{00000000-0005-0000-0000-000023710000}"/>
    <cellStyle name="Normal 2 8 3 3 2 3 2" xfId="6728" xr:uid="{00000000-0005-0000-0000-000024710000}"/>
    <cellStyle name="Normal 2 8 3 3 2 3 2 2" xfId="21612" xr:uid="{00000000-0005-0000-0000-000025710000}"/>
    <cellStyle name="Normal 2 8 3 3 2 3 2 2 2" xfId="44255" xr:uid="{00000000-0005-0000-0000-000026710000}"/>
    <cellStyle name="Normal 2 8 3 3 2 3 2 3" xfId="14172" xr:uid="{00000000-0005-0000-0000-000027710000}"/>
    <cellStyle name="Normal 2 8 3 3 2 3 2 3 2" xfId="36815" xr:uid="{00000000-0005-0000-0000-000028710000}"/>
    <cellStyle name="Normal 2 8 3 3 2 3 2 4" xfId="29374" xr:uid="{00000000-0005-0000-0000-000029710000}"/>
    <cellStyle name="Normal 2 8 3 3 2 3 3" xfId="17894" xr:uid="{00000000-0005-0000-0000-00002A710000}"/>
    <cellStyle name="Normal 2 8 3 3 2 3 3 2" xfId="40537" xr:uid="{00000000-0005-0000-0000-00002B710000}"/>
    <cellStyle name="Normal 2 8 3 3 2 3 4" xfId="10454" xr:uid="{00000000-0005-0000-0000-00002C710000}"/>
    <cellStyle name="Normal 2 8 3 3 2 3 4 2" xfId="33097" xr:uid="{00000000-0005-0000-0000-00002D710000}"/>
    <cellStyle name="Normal 2 8 3 3 2 3 5" xfId="25656" xr:uid="{00000000-0005-0000-0000-00002E710000}"/>
    <cellStyle name="Normal 2 8 3 3 2 4" xfId="4881" xr:uid="{00000000-0005-0000-0000-00002F710000}"/>
    <cellStyle name="Normal 2 8 3 3 2 4 2" xfId="19765" xr:uid="{00000000-0005-0000-0000-000030710000}"/>
    <cellStyle name="Normal 2 8 3 3 2 4 2 2" xfId="42408" xr:uid="{00000000-0005-0000-0000-000031710000}"/>
    <cellStyle name="Normal 2 8 3 3 2 4 3" xfId="12325" xr:uid="{00000000-0005-0000-0000-000032710000}"/>
    <cellStyle name="Normal 2 8 3 3 2 4 3 2" xfId="34968" xr:uid="{00000000-0005-0000-0000-000033710000}"/>
    <cellStyle name="Normal 2 8 3 3 2 4 4" xfId="27527" xr:uid="{00000000-0005-0000-0000-000034710000}"/>
    <cellStyle name="Normal 2 8 3 3 2 5" xfId="16047" xr:uid="{00000000-0005-0000-0000-000035710000}"/>
    <cellStyle name="Normal 2 8 3 3 2 5 2" xfId="38690" xr:uid="{00000000-0005-0000-0000-000036710000}"/>
    <cellStyle name="Normal 2 8 3 3 2 6" xfId="8607" xr:uid="{00000000-0005-0000-0000-000037710000}"/>
    <cellStyle name="Normal 2 8 3 3 2 6 2" xfId="31250" xr:uid="{00000000-0005-0000-0000-000038710000}"/>
    <cellStyle name="Normal 2 8 3 3 2 7" xfId="23809" xr:uid="{00000000-0005-0000-0000-000039710000}"/>
    <cellStyle name="Normal 2 8 3 3 3" xfId="1620" xr:uid="{00000000-0005-0000-0000-00003A710000}"/>
    <cellStyle name="Normal 2 8 3 3 3 2" xfId="3470" xr:uid="{00000000-0005-0000-0000-00003B710000}"/>
    <cellStyle name="Normal 2 8 3 3 3 2 2" xfId="7191" xr:uid="{00000000-0005-0000-0000-00003C710000}"/>
    <cellStyle name="Normal 2 8 3 3 3 2 2 2" xfId="22075" xr:uid="{00000000-0005-0000-0000-00003D710000}"/>
    <cellStyle name="Normal 2 8 3 3 3 2 2 2 2" xfId="44718" xr:uid="{00000000-0005-0000-0000-00003E710000}"/>
    <cellStyle name="Normal 2 8 3 3 3 2 2 3" xfId="14635" xr:uid="{00000000-0005-0000-0000-00003F710000}"/>
    <cellStyle name="Normal 2 8 3 3 3 2 2 3 2" xfId="37278" xr:uid="{00000000-0005-0000-0000-000040710000}"/>
    <cellStyle name="Normal 2 8 3 3 3 2 2 4" xfId="29837" xr:uid="{00000000-0005-0000-0000-000041710000}"/>
    <cellStyle name="Normal 2 8 3 3 3 2 3" xfId="18357" xr:uid="{00000000-0005-0000-0000-000042710000}"/>
    <cellStyle name="Normal 2 8 3 3 3 2 3 2" xfId="41000" xr:uid="{00000000-0005-0000-0000-000043710000}"/>
    <cellStyle name="Normal 2 8 3 3 3 2 4" xfId="10917" xr:uid="{00000000-0005-0000-0000-000044710000}"/>
    <cellStyle name="Normal 2 8 3 3 3 2 4 2" xfId="33560" xr:uid="{00000000-0005-0000-0000-000045710000}"/>
    <cellStyle name="Normal 2 8 3 3 3 2 5" xfId="26119" xr:uid="{00000000-0005-0000-0000-000046710000}"/>
    <cellStyle name="Normal 2 8 3 3 3 3" xfId="5344" xr:uid="{00000000-0005-0000-0000-000047710000}"/>
    <cellStyle name="Normal 2 8 3 3 3 3 2" xfId="20228" xr:uid="{00000000-0005-0000-0000-000048710000}"/>
    <cellStyle name="Normal 2 8 3 3 3 3 2 2" xfId="42871" xr:uid="{00000000-0005-0000-0000-000049710000}"/>
    <cellStyle name="Normal 2 8 3 3 3 3 3" xfId="12788" xr:uid="{00000000-0005-0000-0000-00004A710000}"/>
    <cellStyle name="Normal 2 8 3 3 3 3 3 2" xfId="35431" xr:uid="{00000000-0005-0000-0000-00004B710000}"/>
    <cellStyle name="Normal 2 8 3 3 3 3 4" xfId="27990" xr:uid="{00000000-0005-0000-0000-00004C710000}"/>
    <cellStyle name="Normal 2 8 3 3 3 4" xfId="16510" xr:uid="{00000000-0005-0000-0000-00004D710000}"/>
    <cellStyle name="Normal 2 8 3 3 3 4 2" xfId="39153" xr:uid="{00000000-0005-0000-0000-00004E710000}"/>
    <cellStyle name="Normal 2 8 3 3 3 5" xfId="9070" xr:uid="{00000000-0005-0000-0000-00004F710000}"/>
    <cellStyle name="Normal 2 8 3 3 3 5 2" xfId="31713" xr:uid="{00000000-0005-0000-0000-000050710000}"/>
    <cellStyle name="Normal 2 8 3 3 3 6" xfId="24272" xr:uid="{00000000-0005-0000-0000-000051710000}"/>
    <cellStyle name="Normal 2 8 3 3 4" xfId="2545" xr:uid="{00000000-0005-0000-0000-000052710000}"/>
    <cellStyle name="Normal 2 8 3 3 4 2" xfId="6266" xr:uid="{00000000-0005-0000-0000-000053710000}"/>
    <cellStyle name="Normal 2 8 3 3 4 2 2" xfId="21150" xr:uid="{00000000-0005-0000-0000-000054710000}"/>
    <cellStyle name="Normal 2 8 3 3 4 2 2 2" xfId="43793" xr:uid="{00000000-0005-0000-0000-000055710000}"/>
    <cellStyle name="Normal 2 8 3 3 4 2 3" xfId="13710" xr:uid="{00000000-0005-0000-0000-000056710000}"/>
    <cellStyle name="Normal 2 8 3 3 4 2 3 2" xfId="36353" xr:uid="{00000000-0005-0000-0000-000057710000}"/>
    <cellStyle name="Normal 2 8 3 3 4 2 4" xfId="28912" xr:uid="{00000000-0005-0000-0000-000058710000}"/>
    <cellStyle name="Normal 2 8 3 3 4 3" xfId="17432" xr:uid="{00000000-0005-0000-0000-000059710000}"/>
    <cellStyle name="Normal 2 8 3 3 4 3 2" xfId="40075" xr:uid="{00000000-0005-0000-0000-00005A710000}"/>
    <cellStyle name="Normal 2 8 3 3 4 4" xfId="9992" xr:uid="{00000000-0005-0000-0000-00005B710000}"/>
    <cellStyle name="Normal 2 8 3 3 4 4 2" xfId="32635" xr:uid="{00000000-0005-0000-0000-00005C710000}"/>
    <cellStyle name="Normal 2 8 3 3 4 5" xfId="25194" xr:uid="{00000000-0005-0000-0000-00005D710000}"/>
    <cellStyle name="Normal 2 8 3 3 5" xfId="4419" xr:uid="{00000000-0005-0000-0000-00005E710000}"/>
    <cellStyle name="Normal 2 8 3 3 5 2" xfId="19303" xr:uid="{00000000-0005-0000-0000-00005F710000}"/>
    <cellStyle name="Normal 2 8 3 3 5 2 2" xfId="41946" xr:uid="{00000000-0005-0000-0000-000060710000}"/>
    <cellStyle name="Normal 2 8 3 3 5 3" xfId="11863" xr:uid="{00000000-0005-0000-0000-000061710000}"/>
    <cellStyle name="Normal 2 8 3 3 5 3 2" xfId="34506" xr:uid="{00000000-0005-0000-0000-000062710000}"/>
    <cellStyle name="Normal 2 8 3 3 5 4" xfId="27065" xr:uid="{00000000-0005-0000-0000-000063710000}"/>
    <cellStyle name="Normal 2 8 3 3 6" xfId="15585" xr:uid="{00000000-0005-0000-0000-000064710000}"/>
    <cellStyle name="Normal 2 8 3 3 6 2" xfId="38228" xr:uid="{00000000-0005-0000-0000-000065710000}"/>
    <cellStyle name="Normal 2 8 3 3 7" xfId="8145" xr:uid="{00000000-0005-0000-0000-000066710000}"/>
    <cellStyle name="Normal 2 8 3 3 7 2" xfId="30788" xr:uid="{00000000-0005-0000-0000-000067710000}"/>
    <cellStyle name="Normal 2 8 3 3 8" xfId="23347" xr:uid="{00000000-0005-0000-0000-000068710000}"/>
    <cellStyle name="Normal 2 8 3 4" xfId="943" xr:uid="{00000000-0005-0000-0000-000069710000}"/>
    <cellStyle name="Normal 2 8 3 4 2" xfId="1871" xr:uid="{00000000-0005-0000-0000-00006A710000}"/>
    <cellStyle name="Normal 2 8 3 4 2 2" xfId="3721" xr:uid="{00000000-0005-0000-0000-00006B710000}"/>
    <cellStyle name="Normal 2 8 3 4 2 2 2" xfId="7442" xr:uid="{00000000-0005-0000-0000-00006C710000}"/>
    <cellStyle name="Normal 2 8 3 4 2 2 2 2" xfId="22326" xr:uid="{00000000-0005-0000-0000-00006D710000}"/>
    <cellStyle name="Normal 2 8 3 4 2 2 2 2 2" xfId="44969" xr:uid="{00000000-0005-0000-0000-00006E710000}"/>
    <cellStyle name="Normal 2 8 3 4 2 2 2 3" xfId="14886" xr:uid="{00000000-0005-0000-0000-00006F710000}"/>
    <cellStyle name="Normal 2 8 3 4 2 2 2 3 2" xfId="37529" xr:uid="{00000000-0005-0000-0000-000070710000}"/>
    <cellStyle name="Normal 2 8 3 4 2 2 2 4" xfId="30088" xr:uid="{00000000-0005-0000-0000-000071710000}"/>
    <cellStyle name="Normal 2 8 3 4 2 2 3" xfId="18608" xr:uid="{00000000-0005-0000-0000-000072710000}"/>
    <cellStyle name="Normal 2 8 3 4 2 2 3 2" xfId="41251" xr:uid="{00000000-0005-0000-0000-000073710000}"/>
    <cellStyle name="Normal 2 8 3 4 2 2 4" xfId="11168" xr:uid="{00000000-0005-0000-0000-000074710000}"/>
    <cellStyle name="Normal 2 8 3 4 2 2 4 2" xfId="33811" xr:uid="{00000000-0005-0000-0000-000075710000}"/>
    <cellStyle name="Normal 2 8 3 4 2 2 5" xfId="26370" xr:uid="{00000000-0005-0000-0000-000076710000}"/>
    <cellStyle name="Normal 2 8 3 4 2 3" xfId="5595" xr:uid="{00000000-0005-0000-0000-000077710000}"/>
    <cellStyle name="Normal 2 8 3 4 2 3 2" xfId="20479" xr:uid="{00000000-0005-0000-0000-000078710000}"/>
    <cellStyle name="Normal 2 8 3 4 2 3 2 2" xfId="43122" xr:uid="{00000000-0005-0000-0000-000079710000}"/>
    <cellStyle name="Normal 2 8 3 4 2 3 3" xfId="13039" xr:uid="{00000000-0005-0000-0000-00007A710000}"/>
    <cellStyle name="Normal 2 8 3 4 2 3 3 2" xfId="35682" xr:uid="{00000000-0005-0000-0000-00007B710000}"/>
    <cellStyle name="Normal 2 8 3 4 2 3 4" xfId="28241" xr:uid="{00000000-0005-0000-0000-00007C710000}"/>
    <cellStyle name="Normal 2 8 3 4 2 4" xfId="16761" xr:uid="{00000000-0005-0000-0000-00007D710000}"/>
    <cellStyle name="Normal 2 8 3 4 2 4 2" xfId="39404" xr:uid="{00000000-0005-0000-0000-00007E710000}"/>
    <cellStyle name="Normal 2 8 3 4 2 5" xfId="9321" xr:uid="{00000000-0005-0000-0000-00007F710000}"/>
    <cellStyle name="Normal 2 8 3 4 2 5 2" xfId="31964" xr:uid="{00000000-0005-0000-0000-000080710000}"/>
    <cellStyle name="Normal 2 8 3 4 2 6" xfId="24523" xr:uid="{00000000-0005-0000-0000-000081710000}"/>
    <cellStyle name="Normal 2 8 3 4 3" xfId="2796" xr:uid="{00000000-0005-0000-0000-000082710000}"/>
    <cellStyle name="Normal 2 8 3 4 3 2" xfId="6517" xr:uid="{00000000-0005-0000-0000-000083710000}"/>
    <cellStyle name="Normal 2 8 3 4 3 2 2" xfId="21401" xr:uid="{00000000-0005-0000-0000-000084710000}"/>
    <cellStyle name="Normal 2 8 3 4 3 2 2 2" xfId="44044" xr:uid="{00000000-0005-0000-0000-000085710000}"/>
    <cellStyle name="Normal 2 8 3 4 3 2 3" xfId="13961" xr:uid="{00000000-0005-0000-0000-000086710000}"/>
    <cellStyle name="Normal 2 8 3 4 3 2 3 2" xfId="36604" xr:uid="{00000000-0005-0000-0000-000087710000}"/>
    <cellStyle name="Normal 2 8 3 4 3 2 4" xfId="29163" xr:uid="{00000000-0005-0000-0000-000088710000}"/>
    <cellStyle name="Normal 2 8 3 4 3 3" xfId="17683" xr:uid="{00000000-0005-0000-0000-000089710000}"/>
    <cellStyle name="Normal 2 8 3 4 3 3 2" xfId="40326" xr:uid="{00000000-0005-0000-0000-00008A710000}"/>
    <cellStyle name="Normal 2 8 3 4 3 4" xfId="10243" xr:uid="{00000000-0005-0000-0000-00008B710000}"/>
    <cellStyle name="Normal 2 8 3 4 3 4 2" xfId="32886" xr:uid="{00000000-0005-0000-0000-00008C710000}"/>
    <cellStyle name="Normal 2 8 3 4 3 5" xfId="25445" xr:uid="{00000000-0005-0000-0000-00008D710000}"/>
    <cellStyle name="Normal 2 8 3 4 4" xfId="4670" xr:uid="{00000000-0005-0000-0000-00008E710000}"/>
    <cellStyle name="Normal 2 8 3 4 4 2" xfId="19554" xr:uid="{00000000-0005-0000-0000-00008F710000}"/>
    <cellStyle name="Normal 2 8 3 4 4 2 2" xfId="42197" xr:uid="{00000000-0005-0000-0000-000090710000}"/>
    <cellStyle name="Normal 2 8 3 4 4 3" xfId="12114" xr:uid="{00000000-0005-0000-0000-000091710000}"/>
    <cellStyle name="Normal 2 8 3 4 4 3 2" xfId="34757" xr:uid="{00000000-0005-0000-0000-000092710000}"/>
    <cellStyle name="Normal 2 8 3 4 4 4" xfId="27316" xr:uid="{00000000-0005-0000-0000-000093710000}"/>
    <cellStyle name="Normal 2 8 3 4 5" xfId="15836" xr:uid="{00000000-0005-0000-0000-000094710000}"/>
    <cellStyle name="Normal 2 8 3 4 5 2" xfId="38479" xr:uid="{00000000-0005-0000-0000-000095710000}"/>
    <cellStyle name="Normal 2 8 3 4 6" xfId="8396" xr:uid="{00000000-0005-0000-0000-000096710000}"/>
    <cellStyle name="Normal 2 8 3 4 6 2" xfId="31039" xr:uid="{00000000-0005-0000-0000-000097710000}"/>
    <cellStyle name="Normal 2 8 3 4 7" xfId="23598" xr:uid="{00000000-0005-0000-0000-000098710000}"/>
    <cellStyle name="Normal 2 8 3 5" xfId="1409" xr:uid="{00000000-0005-0000-0000-000099710000}"/>
    <cellStyle name="Normal 2 8 3 5 2" xfId="3259" xr:uid="{00000000-0005-0000-0000-00009A710000}"/>
    <cellStyle name="Normal 2 8 3 5 2 2" xfId="6980" xr:uid="{00000000-0005-0000-0000-00009B710000}"/>
    <cellStyle name="Normal 2 8 3 5 2 2 2" xfId="21864" xr:uid="{00000000-0005-0000-0000-00009C710000}"/>
    <cellStyle name="Normal 2 8 3 5 2 2 2 2" xfId="44507" xr:uid="{00000000-0005-0000-0000-00009D710000}"/>
    <cellStyle name="Normal 2 8 3 5 2 2 3" xfId="14424" xr:uid="{00000000-0005-0000-0000-00009E710000}"/>
    <cellStyle name="Normal 2 8 3 5 2 2 3 2" xfId="37067" xr:uid="{00000000-0005-0000-0000-00009F710000}"/>
    <cellStyle name="Normal 2 8 3 5 2 2 4" xfId="29626" xr:uid="{00000000-0005-0000-0000-0000A0710000}"/>
    <cellStyle name="Normal 2 8 3 5 2 3" xfId="18146" xr:uid="{00000000-0005-0000-0000-0000A1710000}"/>
    <cellStyle name="Normal 2 8 3 5 2 3 2" xfId="40789" xr:uid="{00000000-0005-0000-0000-0000A2710000}"/>
    <cellStyle name="Normal 2 8 3 5 2 4" xfId="10706" xr:uid="{00000000-0005-0000-0000-0000A3710000}"/>
    <cellStyle name="Normal 2 8 3 5 2 4 2" xfId="33349" xr:uid="{00000000-0005-0000-0000-0000A4710000}"/>
    <cellStyle name="Normal 2 8 3 5 2 5" xfId="25908" xr:uid="{00000000-0005-0000-0000-0000A5710000}"/>
    <cellStyle name="Normal 2 8 3 5 3" xfId="5133" xr:uid="{00000000-0005-0000-0000-0000A6710000}"/>
    <cellStyle name="Normal 2 8 3 5 3 2" xfId="20017" xr:uid="{00000000-0005-0000-0000-0000A7710000}"/>
    <cellStyle name="Normal 2 8 3 5 3 2 2" xfId="42660" xr:uid="{00000000-0005-0000-0000-0000A8710000}"/>
    <cellStyle name="Normal 2 8 3 5 3 3" xfId="12577" xr:uid="{00000000-0005-0000-0000-0000A9710000}"/>
    <cellStyle name="Normal 2 8 3 5 3 3 2" xfId="35220" xr:uid="{00000000-0005-0000-0000-0000AA710000}"/>
    <cellStyle name="Normal 2 8 3 5 3 4" xfId="27779" xr:uid="{00000000-0005-0000-0000-0000AB710000}"/>
    <cellStyle name="Normal 2 8 3 5 4" xfId="16299" xr:uid="{00000000-0005-0000-0000-0000AC710000}"/>
    <cellStyle name="Normal 2 8 3 5 4 2" xfId="38942" xr:uid="{00000000-0005-0000-0000-0000AD710000}"/>
    <cellStyle name="Normal 2 8 3 5 5" xfId="8859" xr:uid="{00000000-0005-0000-0000-0000AE710000}"/>
    <cellStyle name="Normal 2 8 3 5 5 2" xfId="31502" xr:uid="{00000000-0005-0000-0000-0000AF710000}"/>
    <cellStyle name="Normal 2 8 3 5 6" xfId="24061" xr:uid="{00000000-0005-0000-0000-0000B0710000}"/>
    <cellStyle name="Normal 2 8 3 6" xfId="2334" xr:uid="{00000000-0005-0000-0000-0000B1710000}"/>
    <cellStyle name="Normal 2 8 3 6 2" xfId="6055" xr:uid="{00000000-0005-0000-0000-0000B2710000}"/>
    <cellStyle name="Normal 2 8 3 6 2 2" xfId="20939" xr:uid="{00000000-0005-0000-0000-0000B3710000}"/>
    <cellStyle name="Normal 2 8 3 6 2 2 2" xfId="43582" xr:uid="{00000000-0005-0000-0000-0000B4710000}"/>
    <cellStyle name="Normal 2 8 3 6 2 3" xfId="13499" xr:uid="{00000000-0005-0000-0000-0000B5710000}"/>
    <cellStyle name="Normal 2 8 3 6 2 3 2" xfId="36142" xr:uid="{00000000-0005-0000-0000-0000B6710000}"/>
    <cellStyle name="Normal 2 8 3 6 2 4" xfId="28701" xr:uid="{00000000-0005-0000-0000-0000B7710000}"/>
    <cellStyle name="Normal 2 8 3 6 3" xfId="17221" xr:uid="{00000000-0005-0000-0000-0000B8710000}"/>
    <cellStyle name="Normal 2 8 3 6 3 2" xfId="39864" xr:uid="{00000000-0005-0000-0000-0000B9710000}"/>
    <cellStyle name="Normal 2 8 3 6 4" xfId="9781" xr:uid="{00000000-0005-0000-0000-0000BA710000}"/>
    <cellStyle name="Normal 2 8 3 6 4 2" xfId="32424" xr:uid="{00000000-0005-0000-0000-0000BB710000}"/>
    <cellStyle name="Normal 2 8 3 6 5" xfId="24983" xr:uid="{00000000-0005-0000-0000-0000BC710000}"/>
    <cellStyle name="Normal 2 8 3 7" xfId="4208" xr:uid="{00000000-0005-0000-0000-0000BD710000}"/>
    <cellStyle name="Normal 2 8 3 7 2" xfId="19092" xr:uid="{00000000-0005-0000-0000-0000BE710000}"/>
    <cellStyle name="Normal 2 8 3 7 2 2" xfId="41735" xr:uid="{00000000-0005-0000-0000-0000BF710000}"/>
    <cellStyle name="Normal 2 8 3 7 3" xfId="11652" xr:uid="{00000000-0005-0000-0000-0000C0710000}"/>
    <cellStyle name="Normal 2 8 3 7 3 2" xfId="34295" xr:uid="{00000000-0005-0000-0000-0000C1710000}"/>
    <cellStyle name="Normal 2 8 3 7 4" xfId="26854" xr:uid="{00000000-0005-0000-0000-0000C2710000}"/>
    <cellStyle name="Normal 2 8 3 8" xfId="15374" xr:uid="{00000000-0005-0000-0000-0000C3710000}"/>
    <cellStyle name="Normal 2 8 3 8 2" xfId="38017" xr:uid="{00000000-0005-0000-0000-0000C4710000}"/>
    <cellStyle name="Normal 2 8 3 9" xfId="7934" xr:uid="{00000000-0005-0000-0000-0000C5710000}"/>
    <cellStyle name="Normal 2 8 3 9 2" xfId="30577" xr:uid="{00000000-0005-0000-0000-0000C6710000}"/>
    <cellStyle name="Normal 2 8 4" xfId="530" xr:uid="{00000000-0005-0000-0000-0000C7710000}"/>
    <cellStyle name="Normal 2 8 4 2" xfId="742" xr:uid="{00000000-0005-0000-0000-0000C8710000}"/>
    <cellStyle name="Normal 2 8 4 2 2" xfId="1207" xr:uid="{00000000-0005-0000-0000-0000C9710000}"/>
    <cellStyle name="Normal 2 8 4 2 2 2" xfId="2135" xr:uid="{00000000-0005-0000-0000-0000CA710000}"/>
    <cellStyle name="Normal 2 8 4 2 2 2 2" xfId="3985" xr:uid="{00000000-0005-0000-0000-0000CB710000}"/>
    <cellStyle name="Normal 2 8 4 2 2 2 2 2" xfId="7706" xr:uid="{00000000-0005-0000-0000-0000CC710000}"/>
    <cellStyle name="Normal 2 8 4 2 2 2 2 2 2" xfId="22590" xr:uid="{00000000-0005-0000-0000-0000CD710000}"/>
    <cellStyle name="Normal 2 8 4 2 2 2 2 2 2 2" xfId="45233" xr:uid="{00000000-0005-0000-0000-0000CE710000}"/>
    <cellStyle name="Normal 2 8 4 2 2 2 2 2 3" xfId="15150" xr:uid="{00000000-0005-0000-0000-0000CF710000}"/>
    <cellStyle name="Normal 2 8 4 2 2 2 2 2 3 2" xfId="37793" xr:uid="{00000000-0005-0000-0000-0000D0710000}"/>
    <cellStyle name="Normal 2 8 4 2 2 2 2 2 4" xfId="30352" xr:uid="{00000000-0005-0000-0000-0000D1710000}"/>
    <cellStyle name="Normal 2 8 4 2 2 2 2 3" xfId="18872" xr:uid="{00000000-0005-0000-0000-0000D2710000}"/>
    <cellStyle name="Normal 2 8 4 2 2 2 2 3 2" xfId="41515" xr:uid="{00000000-0005-0000-0000-0000D3710000}"/>
    <cellStyle name="Normal 2 8 4 2 2 2 2 4" xfId="11432" xr:uid="{00000000-0005-0000-0000-0000D4710000}"/>
    <cellStyle name="Normal 2 8 4 2 2 2 2 4 2" xfId="34075" xr:uid="{00000000-0005-0000-0000-0000D5710000}"/>
    <cellStyle name="Normal 2 8 4 2 2 2 2 5" xfId="26634" xr:uid="{00000000-0005-0000-0000-0000D6710000}"/>
    <cellStyle name="Normal 2 8 4 2 2 2 3" xfId="5859" xr:uid="{00000000-0005-0000-0000-0000D7710000}"/>
    <cellStyle name="Normal 2 8 4 2 2 2 3 2" xfId="20743" xr:uid="{00000000-0005-0000-0000-0000D8710000}"/>
    <cellStyle name="Normal 2 8 4 2 2 2 3 2 2" xfId="43386" xr:uid="{00000000-0005-0000-0000-0000D9710000}"/>
    <cellStyle name="Normal 2 8 4 2 2 2 3 3" xfId="13303" xr:uid="{00000000-0005-0000-0000-0000DA710000}"/>
    <cellStyle name="Normal 2 8 4 2 2 2 3 3 2" xfId="35946" xr:uid="{00000000-0005-0000-0000-0000DB710000}"/>
    <cellStyle name="Normal 2 8 4 2 2 2 3 4" xfId="28505" xr:uid="{00000000-0005-0000-0000-0000DC710000}"/>
    <cellStyle name="Normal 2 8 4 2 2 2 4" xfId="17025" xr:uid="{00000000-0005-0000-0000-0000DD710000}"/>
    <cellStyle name="Normal 2 8 4 2 2 2 4 2" xfId="39668" xr:uid="{00000000-0005-0000-0000-0000DE710000}"/>
    <cellStyle name="Normal 2 8 4 2 2 2 5" xfId="9585" xr:uid="{00000000-0005-0000-0000-0000DF710000}"/>
    <cellStyle name="Normal 2 8 4 2 2 2 5 2" xfId="32228" xr:uid="{00000000-0005-0000-0000-0000E0710000}"/>
    <cellStyle name="Normal 2 8 4 2 2 2 6" xfId="24787" xr:uid="{00000000-0005-0000-0000-0000E1710000}"/>
    <cellStyle name="Normal 2 8 4 2 2 3" xfId="3060" xr:uid="{00000000-0005-0000-0000-0000E2710000}"/>
    <cellStyle name="Normal 2 8 4 2 2 3 2" xfId="6781" xr:uid="{00000000-0005-0000-0000-0000E3710000}"/>
    <cellStyle name="Normal 2 8 4 2 2 3 2 2" xfId="21665" xr:uid="{00000000-0005-0000-0000-0000E4710000}"/>
    <cellStyle name="Normal 2 8 4 2 2 3 2 2 2" xfId="44308" xr:uid="{00000000-0005-0000-0000-0000E5710000}"/>
    <cellStyle name="Normal 2 8 4 2 2 3 2 3" xfId="14225" xr:uid="{00000000-0005-0000-0000-0000E6710000}"/>
    <cellStyle name="Normal 2 8 4 2 2 3 2 3 2" xfId="36868" xr:uid="{00000000-0005-0000-0000-0000E7710000}"/>
    <cellStyle name="Normal 2 8 4 2 2 3 2 4" xfId="29427" xr:uid="{00000000-0005-0000-0000-0000E8710000}"/>
    <cellStyle name="Normal 2 8 4 2 2 3 3" xfId="17947" xr:uid="{00000000-0005-0000-0000-0000E9710000}"/>
    <cellStyle name="Normal 2 8 4 2 2 3 3 2" xfId="40590" xr:uid="{00000000-0005-0000-0000-0000EA710000}"/>
    <cellStyle name="Normal 2 8 4 2 2 3 4" xfId="10507" xr:uid="{00000000-0005-0000-0000-0000EB710000}"/>
    <cellStyle name="Normal 2 8 4 2 2 3 4 2" xfId="33150" xr:uid="{00000000-0005-0000-0000-0000EC710000}"/>
    <cellStyle name="Normal 2 8 4 2 2 3 5" xfId="25709" xr:uid="{00000000-0005-0000-0000-0000ED710000}"/>
    <cellStyle name="Normal 2 8 4 2 2 4" xfId="4934" xr:uid="{00000000-0005-0000-0000-0000EE710000}"/>
    <cellStyle name="Normal 2 8 4 2 2 4 2" xfId="19818" xr:uid="{00000000-0005-0000-0000-0000EF710000}"/>
    <cellStyle name="Normal 2 8 4 2 2 4 2 2" xfId="42461" xr:uid="{00000000-0005-0000-0000-0000F0710000}"/>
    <cellStyle name="Normal 2 8 4 2 2 4 3" xfId="12378" xr:uid="{00000000-0005-0000-0000-0000F1710000}"/>
    <cellStyle name="Normal 2 8 4 2 2 4 3 2" xfId="35021" xr:uid="{00000000-0005-0000-0000-0000F2710000}"/>
    <cellStyle name="Normal 2 8 4 2 2 4 4" xfId="27580" xr:uid="{00000000-0005-0000-0000-0000F3710000}"/>
    <cellStyle name="Normal 2 8 4 2 2 5" xfId="16100" xr:uid="{00000000-0005-0000-0000-0000F4710000}"/>
    <cellStyle name="Normal 2 8 4 2 2 5 2" xfId="38743" xr:uid="{00000000-0005-0000-0000-0000F5710000}"/>
    <cellStyle name="Normal 2 8 4 2 2 6" xfId="8660" xr:uid="{00000000-0005-0000-0000-0000F6710000}"/>
    <cellStyle name="Normal 2 8 4 2 2 6 2" xfId="31303" xr:uid="{00000000-0005-0000-0000-0000F7710000}"/>
    <cellStyle name="Normal 2 8 4 2 2 7" xfId="23862" xr:uid="{00000000-0005-0000-0000-0000F8710000}"/>
    <cellStyle name="Normal 2 8 4 2 3" xfId="1673" xr:uid="{00000000-0005-0000-0000-0000F9710000}"/>
    <cellStyle name="Normal 2 8 4 2 3 2" xfId="3523" xr:uid="{00000000-0005-0000-0000-0000FA710000}"/>
    <cellStyle name="Normal 2 8 4 2 3 2 2" xfId="7244" xr:uid="{00000000-0005-0000-0000-0000FB710000}"/>
    <cellStyle name="Normal 2 8 4 2 3 2 2 2" xfId="22128" xr:uid="{00000000-0005-0000-0000-0000FC710000}"/>
    <cellStyle name="Normal 2 8 4 2 3 2 2 2 2" xfId="44771" xr:uid="{00000000-0005-0000-0000-0000FD710000}"/>
    <cellStyle name="Normal 2 8 4 2 3 2 2 3" xfId="14688" xr:uid="{00000000-0005-0000-0000-0000FE710000}"/>
    <cellStyle name="Normal 2 8 4 2 3 2 2 3 2" xfId="37331" xr:uid="{00000000-0005-0000-0000-0000FF710000}"/>
    <cellStyle name="Normal 2 8 4 2 3 2 2 4" xfId="29890" xr:uid="{00000000-0005-0000-0000-000000720000}"/>
    <cellStyle name="Normal 2 8 4 2 3 2 3" xfId="18410" xr:uid="{00000000-0005-0000-0000-000001720000}"/>
    <cellStyle name="Normal 2 8 4 2 3 2 3 2" xfId="41053" xr:uid="{00000000-0005-0000-0000-000002720000}"/>
    <cellStyle name="Normal 2 8 4 2 3 2 4" xfId="10970" xr:uid="{00000000-0005-0000-0000-000003720000}"/>
    <cellStyle name="Normal 2 8 4 2 3 2 4 2" xfId="33613" xr:uid="{00000000-0005-0000-0000-000004720000}"/>
    <cellStyle name="Normal 2 8 4 2 3 2 5" xfId="26172" xr:uid="{00000000-0005-0000-0000-000005720000}"/>
    <cellStyle name="Normal 2 8 4 2 3 3" xfId="5397" xr:uid="{00000000-0005-0000-0000-000006720000}"/>
    <cellStyle name="Normal 2 8 4 2 3 3 2" xfId="20281" xr:uid="{00000000-0005-0000-0000-000007720000}"/>
    <cellStyle name="Normal 2 8 4 2 3 3 2 2" xfId="42924" xr:uid="{00000000-0005-0000-0000-000008720000}"/>
    <cellStyle name="Normal 2 8 4 2 3 3 3" xfId="12841" xr:uid="{00000000-0005-0000-0000-000009720000}"/>
    <cellStyle name="Normal 2 8 4 2 3 3 3 2" xfId="35484" xr:uid="{00000000-0005-0000-0000-00000A720000}"/>
    <cellStyle name="Normal 2 8 4 2 3 3 4" xfId="28043" xr:uid="{00000000-0005-0000-0000-00000B720000}"/>
    <cellStyle name="Normal 2 8 4 2 3 4" xfId="16563" xr:uid="{00000000-0005-0000-0000-00000C720000}"/>
    <cellStyle name="Normal 2 8 4 2 3 4 2" xfId="39206" xr:uid="{00000000-0005-0000-0000-00000D720000}"/>
    <cellStyle name="Normal 2 8 4 2 3 5" xfId="9123" xr:uid="{00000000-0005-0000-0000-00000E720000}"/>
    <cellStyle name="Normal 2 8 4 2 3 5 2" xfId="31766" xr:uid="{00000000-0005-0000-0000-00000F720000}"/>
    <cellStyle name="Normal 2 8 4 2 3 6" xfId="24325" xr:uid="{00000000-0005-0000-0000-000010720000}"/>
    <cellStyle name="Normal 2 8 4 2 4" xfId="2598" xr:uid="{00000000-0005-0000-0000-000011720000}"/>
    <cellStyle name="Normal 2 8 4 2 4 2" xfId="6319" xr:uid="{00000000-0005-0000-0000-000012720000}"/>
    <cellStyle name="Normal 2 8 4 2 4 2 2" xfId="21203" xr:uid="{00000000-0005-0000-0000-000013720000}"/>
    <cellStyle name="Normal 2 8 4 2 4 2 2 2" xfId="43846" xr:uid="{00000000-0005-0000-0000-000014720000}"/>
    <cellStyle name="Normal 2 8 4 2 4 2 3" xfId="13763" xr:uid="{00000000-0005-0000-0000-000015720000}"/>
    <cellStyle name="Normal 2 8 4 2 4 2 3 2" xfId="36406" xr:uid="{00000000-0005-0000-0000-000016720000}"/>
    <cellStyle name="Normal 2 8 4 2 4 2 4" xfId="28965" xr:uid="{00000000-0005-0000-0000-000017720000}"/>
    <cellStyle name="Normal 2 8 4 2 4 3" xfId="17485" xr:uid="{00000000-0005-0000-0000-000018720000}"/>
    <cellStyle name="Normal 2 8 4 2 4 3 2" xfId="40128" xr:uid="{00000000-0005-0000-0000-000019720000}"/>
    <cellStyle name="Normal 2 8 4 2 4 4" xfId="10045" xr:uid="{00000000-0005-0000-0000-00001A720000}"/>
    <cellStyle name="Normal 2 8 4 2 4 4 2" xfId="32688" xr:uid="{00000000-0005-0000-0000-00001B720000}"/>
    <cellStyle name="Normal 2 8 4 2 4 5" xfId="25247" xr:uid="{00000000-0005-0000-0000-00001C720000}"/>
    <cellStyle name="Normal 2 8 4 2 5" xfId="4472" xr:uid="{00000000-0005-0000-0000-00001D720000}"/>
    <cellStyle name="Normal 2 8 4 2 5 2" xfId="19356" xr:uid="{00000000-0005-0000-0000-00001E720000}"/>
    <cellStyle name="Normal 2 8 4 2 5 2 2" xfId="41999" xr:uid="{00000000-0005-0000-0000-00001F720000}"/>
    <cellStyle name="Normal 2 8 4 2 5 3" xfId="11916" xr:uid="{00000000-0005-0000-0000-000020720000}"/>
    <cellStyle name="Normal 2 8 4 2 5 3 2" xfId="34559" xr:uid="{00000000-0005-0000-0000-000021720000}"/>
    <cellStyle name="Normal 2 8 4 2 5 4" xfId="27118" xr:uid="{00000000-0005-0000-0000-000022720000}"/>
    <cellStyle name="Normal 2 8 4 2 6" xfId="15638" xr:uid="{00000000-0005-0000-0000-000023720000}"/>
    <cellStyle name="Normal 2 8 4 2 6 2" xfId="38281" xr:uid="{00000000-0005-0000-0000-000024720000}"/>
    <cellStyle name="Normal 2 8 4 2 7" xfId="8198" xr:uid="{00000000-0005-0000-0000-000025720000}"/>
    <cellStyle name="Normal 2 8 4 2 7 2" xfId="30841" xr:uid="{00000000-0005-0000-0000-000026720000}"/>
    <cellStyle name="Normal 2 8 4 2 8" xfId="23400" xr:uid="{00000000-0005-0000-0000-000027720000}"/>
    <cellStyle name="Normal 2 8 4 3" xfId="996" xr:uid="{00000000-0005-0000-0000-000028720000}"/>
    <cellStyle name="Normal 2 8 4 3 2" xfId="1924" xr:uid="{00000000-0005-0000-0000-000029720000}"/>
    <cellStyle name="Normal 2 8 4 3 2 2" xfId="3774" xr:uid="{00000000-0005-0000-0000-00002A720000}"/>
    <cellStyle name="Normal 2 8 4 3 2 2 2" xfId="7495" xr:uid="{00000000-0005-0000-0000-00002B720000}"/>
    <cellStyle name="Normal 2 8 4 3 2 2 2 2" xfId="22379" xr:uid="{00000000-0005-0000-0000-00002C720000}"/>
    <cellStyle name="Normal 2 8 4 3 2 2 2 2 2" xfId="45022" xr:uid="{00000000-0005-0000-0000-00002D720000}"/>
    <cellStyle name="Normal 2 8 4 3 2 2 2 3" xfId="14939" xr:uid="{00000000-0005-0000-0000-00002E720000}"/>
    <cellStyle name="Normal 2 8 4 3 2 2 2 3 2" xfId="37582" xr:uid="{00000000-0005-0000-0000-00002F720000}"/>
    <cellStyle name="Normal 2 8 4 3 2 2 2 4" xfId="30141" xr:uid="{00000000-0005-0000-0000-000030720000}"/>
    <cellStyle name="Normal 2 8 4 3 2 2 3" xfId="18661" xr:uid="{00000000-0005-0000-0000-000031720000}"/>
    <cellStyle name="Normal 2 8 4 3 2 2 3 2" xfId="41304" xr:uid="{00000000-0005-0000-0000-000032720000}"/>
    <cellStyle name="Normal 2 8 4 3 2 2 4" xfId="11221" xr:uid="{00000000-0005-0000-0000-000033720000}"/>
    <cellStyle name="Normal 2 8 4 3 2 2 4 2" xfId="33864" xr:uid="{00000000-0005-0000-0000-000034720000}"/>
    <cellStyle name="Normal 2 8 4 3 2 2 5" xfId="26423" xr:uid="{00000000-0005-0000-0000-000035720000}"/>
    <cellStyle name="Normal 2 8 4 3 2 3" xfId="5648" xr:uid="{00000000-0005-0000-0000-000036720000}"/>
    <cellStyle name="Normal 2 8 4 3 2 3 2" xfId="20532" xr:uid="{00000000-0005-0000-0000-000037720000}"/>
    <cellStyle name="Normal 2 8 4 3 2 3 2 2" xfId="43175" xr:uid="{00000000-0005-0000-0000-000038720000}"/>
    <cellStyle name="Normal 2 8 4 3 2 3 3" xfId="13092" xr:uid="{00000000-0005-0000-0000-000039720000}"/>
    <cellStyle name="Normal 2 8 4 3 2 3 3 2" xfId="35735" xr:uid="{00000000-0005-0000-0000-00003A720000}"/>
    <cellStyle name="Normal 2 8 4 3 2 3 4" xfId="28294" xr:uid="{00000000-0005-0000-0000-00003B720000}"/>
    <cellStyle name="Normal 2 8 4 3 2 4" xfId="16814" xr:uid="{00000000-0005-0000-0000-00003C720000}"/>
    <cellStyle name="Normal 2 8 4 3 2 4 2" xfId="39457" xr:uid="{00000000-0005-0000-0000-00003D720000}"/>
    <cellStyle name="Normal 2 8 4 3 2 5" xfId="9374" xr:uid="{00000000-0005-0000-0000-00003E720000}"/>
    <cellStyle name="Normal 2 8 4 3 2 5 2" xfId="32017" xr:uid="{00000000-0005-0000-0000-00003F720000}"/>
    <cellStyle name="Normal 2 8 4 3 2 6" xfId="24576" xr:uid="{00000000-0005-0000-0000-000040720000}"/>
    <cellStyle name="Normal 2 8 4 3 3" xfId="2849" xr:uid="{00000000-0005-0000-0000-000041720000}"/>
    <cellStyle name="Normal 2 8 4 3 3 2" xfId="6570" xr:uid="{00000000-0005-0000-0000-000042720000}"/>
    <cellStyle name="Normal 2 8 4 3 3 2 2" xfId="21454" xr:uid="{00000000-0005-0000-0000-000043720000}"/>
    <cellStyle name="Normal 2 8 4 3 3 2 2 2" xfId="44097" xr:uid="{00000000-0005-0000-0000-000044720000}"/>
    <cellStyle name="Normal 2 8 4 3 3 2 3" xfId="14014" xr:uid="{00000000-0005-0000-0000-000045720000}"/>
    <cellStyle name="Normal 2 8 4 3 3 2 3 2" xfId="36657" xr:uid="{00000000-0005-0000-0000-000046720000}"/>
    <cellStyle name="Normal 2 8 4 3 3 2 4" xfId="29216" xr:uid="{00000000-0005-0000-0000-000047720000}"/>
    <cellStyle name="Normal 2 8 4 3 3 3" xfId="17736" xr:uid="{00000000-0005-0000-0000-000048720000}"/>
    <cellStyle name="Normal 2 8 4 3 3 3 2" xfId="40379" xr:uid="{00000000-0005-0000-0000-000049720000}"/>
    <cellStyle name="Normal 2 8 4 3 3 4" xfId="10296" xr:uid="{00000000-0005-0000-0000-00004A720000}"/>
    <cellStyle name="Normal 2 8 4 3 3 4 2" xfId="32939" xr:uid="{00000000-0005-0000-0000-00004B720000}"/>
    <cellStyle name="Normal 2 8 4 3 3 5" xfId="25498" xr:uid="{00000000-0005-0000-0000-00004C720000}"/>
    <cellStyle name="Normal 2 8 4 3 4" xfId="4723" xr:uid="{00000000-0005-0000-0000-00004D720000}"/>
    <cellStyle name="Normal 2 8 4 3 4 2" xfId="19607" xr:uid="{00000000-0005-0000-0000-00004E720000}"/>
    <cellStyle name="Normal 2 8 4 3 4 2 2" xfId="42250" xr:uid="{00000000-0005-0000-0000-00004F720000}"/>
    <cellStyle name="Normal 2 8 4 3 4 3" xfId="12167" xr:uid="{00000000-0005-0000-0000-000050720000}"/>
    <cellStyle name="Normal 2 8 4 3 4 3 2" xfId="34810" xr:uid="{00000000-0005-0000-0000-000051720000}"/>
    <cellStyle name="Normal 2 8 4 3 4 4" xfId="27369" xr:uid="{00000000-0005-0000-0000-000052720000}"/>
    <cellStyle name="Normal 2 8 4 3 5" xfId="15889" xr:uid="{00000000-0005-0000-0000-000053720000}"/>
    <cellStyle name="Normal 2 8 4 3 5 2" xfId="38532" xr:uid="{00000000-0005-0000-0000-000054720000}"/>
    <cellStyle name="Normal 2 8 4 3 6" xfId="8449" xr:uid="{00000000-0005-0000-0000-000055720000}"/>
    <cellStyle name="Normal 2 8 4 3 6 2" xfId="31092" xr:uid="{00000000-0005-0000-0000-000056720000}"/>
    <cellStyle name="Normal 2 8 4 3 7" xfId="23651" xr:uid="{00000000-0005-0000-0000-000057720000}"/>
    <cellStyle name="Normal 2 8 4 4" xfId="1462" xr:uid="{00000000-0005-0000-0000-000058720000}"/>
    <cellStyle name="Normal 2 8 4 4 2" xfId="3312" xr:uid="{00000000-0005-0000-0000-000059720000}"/>
    <cellStyle name="Normal 2 8 4 4 2 2" xfId="7033" xr:uid="{00000000-0005-0000-0000-00005A720000}"/>
    <cellStyle name="Normal 2 8 4 4 2 2 2" xfId="21917" xr:uid="{00000000-0005-0000-0000-00005B720000}"/>
    <cellStyle name="Normal 2 8 4 4 2 2 2 2" xfId="44560" xr:uid="{00000000-0005-0000-0000-00005C720000}"/>
    <cellStyle name="Normal 2 8 4 4 2 2 3" xfId="14477" xr:uid="{00000000-0005-0000-0000-00005D720000}"/>
    <cellStyle name="Normal 2 8 4 4 2 2 3 2" xfId="37120" xr:uid="{00000000-0005-0000-0000-00005E720000}"/>
    <cellStyle name="Normal 2 8 4 4 2 2 4" xfId="29679" xr:uid="{00000000-0005-0000-0000-00005F720000}"/>
    <cellStyle name="Normal 2 8 4 4 2 3" xfId="18199" xr:uid="{00000000-0005-0000-0000-000060720000}"/>
    <cellStyle name="Normal 2 8 4 4 2 3 2" xfId="40842" xr:uid="{00000000-0005-0000-0000-000061720000}"/>
    <cellStyle name="Normal 2 8 4 4 2 4" xfId="10759" xr:uid="{00000000-0005-0000-0000-000062720000}"/>
    <cellStyle name="Normal 2 8 4 4 2 4 2" xfId="33402" xr:uid="{00000000-0005-0000-0000-000063720000}"/>
    <cellStyle name="Normal 2 8 4 4 2 5" xfId="25961" xr:uid="{00000000-0005-0000-0000-000064720000}"/>
    <cellStyle name="Normal 2 8 4 4 3" xfId="5186" xr:uid="{00000000-0005-0000-0000-000065720000}"/>
    <cellStyle name="Normal 2 8 4 4 3 2" xfId="20070" xr:uid="{00000000-0005-0000-0000-000066720000}"/>
    <cellStyle name="Normal 2 8 4 4 3 2 2" xfId="42713" xr:uid="{00000000-0005-0000-0000-000067720000}"/>
    <cellStyle name="Normal 2 8 4 4 3 3" xfId="12630" xr:uid="{00000000-0005-0000-0000-000068720000}"/>
    <cellStyle name="Normal 2 8 4 4 3 3 2" xfId="35273" xr:uid="{00000000-0005-0000-0000-000069720000}"/>
    <cellStyle name="Normal 2 8 4 4 3 4" xfId="27832" xr:uid="{00000000-0005-0000-0000-00006A720000}"/>
    <cellStyle name="Normal 2 8 4 4 4" xfId="16352" xr:uid="{00000000-0005-0000-0000-00006B720000}"/>
    <cellStyle name="Normal 2 8 4 4 4 2" xfId="38995" xr:uid="{00000000-0005-0000-0000-00006C720000}"/>
    <cellStyle name="Normal 2 8 4 4 5" xfId="8912" xr:uid="{00000000-0005-0000-0000-00006D720000}"/>
    <cellStyle name="Normal 2 8 4 4 5 2" xfId="31555" xr:uid="{00000000-0005-0000-0000-00006E720000}"/>
    <cellStyle name="Normal 2 8 4 4 6" xfId="24114" xr:uid="{00000000-0005-0000-0000-00006F720000}"/>
    <cellStyle name="Normal 2 8 4 5" xfId="2387" xr:uid="{00000000-0005-0000-0000-000070720000}"/>
    <cellStyle name="Normal 2 8 4 5 2" xfId="6108" xr:uid="{00000000-0005-0000-0000-000071720000}"/>
    <cellStyle name="Normal 2 8 4 5 2 2" xfId="20992" xr:uid="{00000000-0005-0000-0000-000072720000}"/>
    <cellStyle name="Normal 2 8 4 5 2 2 2" xfId="43635" xr:uid="{00000000-0005-0000-0000-000073720000}"/>
    <cellStyle name="Normal 2 8 4 5 2 3" xfId="13552" xr:uid="{00000000-0005-0000-0000-000074720000}"/>
    <cellStyle name="Normal 2 8 4 5 2 3 2" xfId="36195" xr:uid="{00000000-0005-0000-0000-000075720000}"/>
    <cellStyle name="Normal 2 8 4 5 2 4" xfId="28754" xr:uid="{00000000-0005-0000-0000-000076720000}"/>
    <cellStyle name="Normal 2 8 4 5 3" xfId="17274" xr:uid="{00000000-0005-0000-0000-000077720000}"/>
    <cellStyle name="Normal 2 8 4 5 3 2" xfId="39917" xr:uid="{00000000-0005-0000-0000-000078720000}"/>
    <cellStyle name="Normal 2 8 4 5 4" xfId="9834" xr:uid="{00000000-0005-0000-0000-000079720000}"/>
    <cellStyle name="Normal 2 8 4 5 4 2" xfId="32477" xr:uid="{00000000-0005-0000-0000-00007A720000}"/>
    <cellStyle name="Normal 2 8 4 5 5" xfId="25036" xr:uid="{00000000-0005-0000-0000-00007B720000}"/>
    <cellStyle name="Normal 2 8 4 6" xfId="4261" xr:uid="{00000000-0005-0000-0000-00007C720000}"/>
    <cellStyle name="Normal 2 8 4 6 2" xfId="19145" xr:uid="{00000000-0005-0000-0000-00007D720000}"/>
    <cellStyle name="Normal 2 8 4 6 2 2" xfId="41788" xr:uid="{00000000-0005-0000-0000-00007E720000}"/>
    <cellStyle name="Normal 2 8 4 6 3" xfId="11705" xr:uid="{00000000-0005-0000-0000-00007F720000}"/>
    <cellStyle name="Normal 2 8 4 6 3 2" xfId="34348" xr:uid="{00000000-0005-0000-0000-000080720000}"/>
    <cellStyle name="Normal 2 8 4 6 4" xfId="26907" xr:uid="{00000000-0005-0000-0000-000081720000}"/>
    <cellStyle name="Normal 2 8 4 7" xfId="15427" xr:uid="{00000000-0005-0000-0000-000082720000}"/>
    <cellStyle name="Normal 2 8 4 7 2" xfId="38070" xr:uid="{00000000-0005-0000-0000-000083720000}"/>
    <cellStyle name="Normal 2 8 4 8" xfId="7987" xr:uid="{00000000-0005-0000-0000-000084720000}"/>
    <cellStyle name="Normal 2 8 4 8 2" xfId="30630" xr:uid="{00000000-0005-0000-0000-000085720000}"/>
    <cellStyle name="Normal 2 8 4 9" xfId="23190" xr:uid="{00000000-0005-0000-0000-000086720000}"/>
    <cellStyle name="Normal 2 8 5" xfId="636" xr:uid="{00000000-0005-0000-0000-000087720000}"/>
    <cellStyle name="Normal 2 8 5 2" xfId="1102" xr:uid="{00000000-0005-0000-0000-000088720000}"/>
    <cellStyle name="Normal 2 8 5 2 2" xfId="2030" xr:uid="{00000000-0005-0000-0000-000089720000}"/>
    <cellStyle name="Normal 2 8 5 2 2 2" xfId="3880" xr:uid="{00000000-0005-0000-0000-00008A720000}"/>
    <cellStyle name="Normal 2 8 5 2 2 2 2" xfId="7601" xr:uid="{00000000-0005-0000-0000-00008B720000}"/>
    <cellStyle name="Normal 2 8 5 2 2 2 2 2" xfId="22485" xr:uid="{00000000-0005-0000-0000-00008C720000}"/>
    <cellStyle name="Normal 2 8 5 2 2 2 2 2 2" xfId="45128" xr:uid="{00000000-0005-0000-0000-00008D720000}"/>
    <cellStyle name="Normal 2 8 5 2 2 2 2 3" xfId="15045" xr:uid="{00000000-0005-0000-0000-00008E720000}"/>
    <cellStyle name="Normal 2 8 5 2 2 2 2 3 2" xfId="37688" xr:uid="{00000000-0005-0000-0000-00008F720000}"/>
    <cellStyle name="Normal 2 8 5 2 2 2 2 4" xfId="30247" xr:uid="{00000000-0005-0000-0000-000090720000}"/>
    <cellStyle name="Normal 2 8 5 2 2 2 3" xfId="18767" xr:uid="{00000000-0005-0000-0000-000091720000}"/>
    <cellStyle name="Normal 2 8 5 2 2 2 3 2" xfId="41410" xr:uid="{00000000-0005-0000-0000-000092720000}"/>
    <cellStyle name="Normal 2 8 5 2 2 2 4" xfId="11327" xr:uid="{00000000-0005-0000-0000-000093720000}"/>
    <cellStyle name="Normal 2 8 5 2 2 2 4 2" xfId="33970" xr:uid="{00000000-0005-0000-0000-000094720000}"/>
    <cellStyle name="Normal 2 8 5 2 2 2 5" xfId="26529" xr:uid="{00000000-0005-0000-0000-000095720000}"/>
    <cellStyle name="Normal 2 8 5 2 2 3" xfId="5754" xr:uid="{00000000-0005-0000-0000-000096720000}"/>
    <cellStyle name="Normal 2 8 5 2 2 3 2" xfId="20638" xr:uid="{00000000-0005-0000-0000-000097720000}"/>
    <cellStyle name="Normal 2 8 5 2 2 3 2 2" xfId="43281" xr:uid="{00000000-0005-0000-0000-000098720000}"/>
    <cellStyle name="Normal 2 8 5 2 2 3 3" xfId="13198" xr:uid="{00000000-0005-0000-0000-000099720000}"/>
    <cellStyle name="Normal 2 8 5 2 2 3 3 2" xfId="35841" xr:uid="{00000000-0005-0000-0000-00009A720000}"/>
    <cellStyle name="Normal 2 8 5 2 2 3 4" xfId="28400" xr:uid="{00000000-0005-0000-0000-00009B720000}"/>
    <cellStyle name="Normal 2 8 5 2 2 4" xfId="16920" xr:uid="{00000000-0005-0000-0000-00009C720000}"/>
    <cellStyle name="Normal 2 8 5 2 2 4 2" xfId="39563" xr:uid="{00000000-0005-0000-0000-00009D720000}"/>
    <cellStyle name="Normal 2 8 5 2 2 5" xfId="9480" xr:uid="{00000000-0005-0000-0000-00009E720000}"/>
    <cellStyle name="Normal 2 8 5 2 2 5 2" xfId="32123" xr:uid="{00000000-0005-0000-0000-00009F720000}"/>
    <cellStyle name="Normal 2 8 5 2 2 6" xfId="24682" xr:uid="{00000000-0005-0000-0000-0000A0720000}"/>
    <cellStyle name="Normal 2 8 5 2 3" xfId="2955" xr:uid="{00000000-0005-0000-0000-0000A1720000}"/>
    <cellStyle name="Normal 2 8 5 2 3 2" xfId="6676" xr:uid="{00000000-0005-0000-0000-0000A2720000}"/>
    <cellStyle name="Normal 2 8 5 2 3 2 2" xfId="21560" xr:uid="{00000000-0005-0000-0000-0000A3720000}"/>
    <cellStyle name="Normal 2 8 5 2 3 2 2 2" xfId="44203" xr:uid="{00000000-0005-0000-0000-0000A4720000}"/>
    <cellStyle name="Normal 2 8 5 2 3 2 3" xfId="14120" xr:uid="{00000000-0005-0000-0000-0000A5720000}"/>
    <cellStyle name="Normal 2 8 5 2 3 2 3 2" xfId="36763" xr:uid="{00000000-0005-0000-0000-0000A6720000}"/>
    <cellStyle name="Normal 2 8 5 2 3 2 4" xfId="29322" xr:uid="{00000000-0005-0000-0000-0000A7720000}"/>
    <cellStyle name="Normal 2 8 5 2 3 3" xfId="17842" xr:uid="{00000000-0005-0000-0000-0000A8720000}"/>
    <cellStyle name="Normal 2 8 5 2 3 3 2" xfId="40485" xr:uid="{00000000-0005-0000-0000-0000A9720000}"/>
    <cellStyle name="Normal 2 8 5 2 3 4" xfId="10402" xr:uid="{00000000-0005-0000-0000-0000AA720000}"/>
    <cellStyle name="Normal 2 8 5 2 3 4 2" xfId="33045" xr:uid="{00000000-0005-0000-0000-0000AB720000}"/>
    <cellStyle name="Normal 2 8 5 2 3 5" xfId="25604" xr:uid="{00000000-0005-0000-0000-0000AC720000}"/>
    <cellStyle name="Normal 2 8 5 2 4" xfId="4829" xr:uid="{00000000-0005-0000-0000-0000AD720000}"/>
    <cellStyle name="Normal 2 8 5 2 4 2" xfId="19713" xr:uid="{00000000-0005-0000-0000-0000AE720000}"/>
    <cellStyle name="Normal 2 8 5 2 4 2 2" xfId="42356" xr:uid="{00000000-0005-0000-0000-0000AF720000}"/>
    <cellStyle name="Normal 2 8 5 2 4 3" xfId="12273" xr:uid="{00000000-0005-0000-0000-0000B0720000}"/>
    <cellStyle name="Normal 2 8 5 2 4 3 2" xfId="34916" xr:uid="{00000000-0005-0000-0000-0000B1720000}"/>
    <cellStyle name="Normal 2 8 5 2 4 4" xfId="27475" xr:uid="{00000000-0005-0000-0000-0000B2720000}"/>
    <cellStyle name="Normal 2 8 5 2 5" xfId="15995" xr:uid="{00000000-0005-0000-0000-0000B3720000}"/>
    <cellStyle name="Normal 2 8 5 2 5 2" xfId="38638" xr:uid="{00000000-0005-0000-0000-0000B4720000}"/>
    <cellStyle name="Normal 2 8 5 2 6" xfId="8555" xr:uid="{00000000-0005-0000-0000-0000B5720000}"/>
    <cellStyle name="Normal 2 8 5 2 6 2" xfId="31198" xr:uid="{00000000-0005-0000-0000-0000B6720000}"/>
    <cellStyle name="Normal 2 8 5 2 7" xfId="23757" xr:uid="{00000000-0005-0000-0000-0000B7720000}"/>
    <cellStyle name="Normal 2 8 5 3" xfId="1568" xr:uid="{00000000-0005-0000-0000-0000B8720000}"/>
    <cellStyle name="Normal 2 8 5 3 2" xfId="3418" xr:uid="{00000000-0005-0000-0000-0000B9720000}"/>
    <cellStyle name="Normal 2 8 5 3 2 2" xfId="7139" xr:uid="{00000000-0005-0000-0000-0000BA720000}"/>
    <cellStyle name="Normal 2 8 5 3 2 2 2" xfId="22023" xr:uid="{00000000-0005-0000-0000-0000BB720000}"/>
    <cellStyle name="Normal 2 8 5 3 2 2 2 2" xfId="44666" xr:uid="{00000000-0005-0000-0000-0000BC720000}"/>
    <cellStyle name="Normal 2 8 5 3 2 2 3" xfId="14583" xr:uid="{00000000-0005-0000-0000-0000BD720000}"/>
    <cellStyle name="Normal 2 8 5 3 2 2 3 2" xfId="37226" xr:uid="{00000000-0005-0000-0000-0000BE720000}"/>
    <cellStyle name="Normal 2 8 5 3 2 2 4" xfId="29785" xr:uid="{00000000-0005-0000-0000-0000BF720000}"/>
    <cellStyle name="Normal 2 8 5 3 2 3" xfId="18305" xr:uid="{00000000-0005-0000-0000-0000C0720000}"/>
    <cellStyle name="Normal 2 8 5 3 2 3 2" xfId="40948" xr:uid="{00000000-0005-0000-0000-0000C1720000}"/>
    <cellStyle name="Normal 2 8 5 3 2 4" xfId="10865" xr:uid="{00000000-0005-0000-0000-0000C2720000}"/>
    <cellStyle name="Normal 2 8 5 3 2 4 2" xfId="33508" xr:uid="{00000000-0005-0000-0000-0000C3720000}"/>
    <cellStyle name="Normal 2 8 5 3 2 5" xfId="26067" xr:uid="{00000000-0005-0000-0000-0000C4720000}"/>
    <cellStyle name="Normal 2 8 5 3 3" xfId="5292" xr:uid="{00000000-0005-0000-0000-0000C5720000}"/>
    <cellStyle name="Normal 2 8 5 3 3 2" xfId="20176" xr:uid="{00000000-0005-0000-0000-0000C6720000}"/>
    <cellStyle name="Normal 2 8 5 3 3 2 2" xfId="42819" xr:uid="{00000000-0005-0000-0000-0000C7720000}"/>
    <cellStyle name="Normal 2 8 5 3 3 3" xfId="12736" xr:uid="{00000000-0005-0000-0000-0000C8720000}"/>
    <cellStyle name="Normal 2 8 5 3 3 3 2" xfId="35379" xr:uid="{00000000-0005-0000-0000-0000C9720000}"/>
    <cellStyle name="Normal 2 8 5 3 3 4" xfId="27938" xr:uid="{00000000-0005-0000-0000-0000CA720000}"/>
    <cellStyle name="Normal 2 8 5 3 4" xfId="16458" xr:uid="{00000000-0005-0000-0000-0000CB720000}"/>
    <cellStyle name="Normal 2 8 5 3 4 2" xfId="39101" xr:uid="{00000000-0005-0000-0000-0000CC720000}"/>
    <cellStyle name="Normal 2 8 5 3 5" xfId="9018" xr:uid="{00000000-0005-0000-0000-0000CD720000}"/>
    <cellStyle name="Normal 2 8 5 3 5 2" xfId="31661" xr:uid="{00000000-0005-0000-0000-0000CE720000}"/>
    <cellStyle name="Normal 2 8 5 3 6" xfId="24220" xr:uid="{00000000-0005-0000-0000-0000CF720000}"/>
    <cellStyle name="Normal 2 8 5 4" xfId="2493" xr:uid="{00000000-0005-0000-0000-0000D0720000}"/>
    <cellStyle name="Normal 2 8 5 4 2" xfId="6214" xr:uid="{00000000-0005-0000-0000-0000D1720000}"/>
    <cellStyle name="Normal 2 8 5 4 2 2" xfId="21098" xr:uid="{00000000-0005-0000-0000-0000D2720000}"/>
    <cellStyle name="Normal 2 8 5 4 2 2 2" xfId="43741" xr:uid="{00000000-0005-0000-0000-0000D3720000}"/>
    <cellStyle name="Normal 2 8 5 4 2 3" xfId="13658" xr:uid="{00000000-0005-0000-0000-0000D4720000}"/>
    <cellStyle name="Normal 2 8 5 4 2 3 2" xfId="36301" xr:uid="{00000000-0005-0000-0000-0000D5720000}"/>
    <cellStyle name="Normal 2 8 5 4 2 4" xfId="28860" xr:uid="{00000000-0005-0000-0000-0000D6720000}"/>
    <cellStyle name="Normal 2 8 5 4 3" xfId="17380" xr:uid="{00000000-0005-0000-0000-0000D7720000}"/>
    <cellStyle name="Normal 2 8 5 4 3 2" xfId="40023" xr:uid="{00000000-0005-0000-0000-0000D8720000}"/>
    <cellStyle name="Normal 2 8 5 4 4" xfId="9940" xr:uid="{00000000-0005-0000-0000-0000D9720000}"/>
    <cellStyle name="Normal 2 8 5 4 4 2" xfId="32583" xr:uid="{00000000-0005-0000-0000-0000DA720000}"/>
    <cellStyle name="Normal 2 8 5 4 5" xfId="25142" xr:uid="{00000000-0005-0000-0000-0000DB720000}"/>
    <cellStyle name="Normal 2 8 5 5" xfId="4367" xr:uid="{00000000-0005-0000-0000-0000DC720000}"/>
    <cellStyle name="Normal 2 8 5 5 2" xfId="19251" xr:uid="{00000000-0005-0000-0000-0000DD720000}"/>
    <cellStyle name="Normal 2 8 5 5 2 2" xfId="41894" xr:uid="{00000000-0005-0000-0000-0000DE720000}"/>
    <cellStyle name="Normal 2 8 5 5 3" xfId="11811" xr:uid="{00000000-0005-0000-0000-0000DF720000}"/>
    <cellStyle name="Normal 2 8 5 5 3 2" xfId="34454" xr:uid="{00000000-0005-0000-0000-0000E0720000}"/>
    <cellStyle name="Normal 2 8 5 5 4" xfId="27013" xr:uid="{00000000-0005-0000-0000-0000E1720000}"/>
    <cellStyle name="Normal 2 8 5 6" xfId="15533" xr:uid="{00000000-0005-0000-0000-0000E2720000}"/>
    <cellStyle name="Normal 2 8 5 6 2" xfId="38176" xr:uid="{00000000-0005-0000-0000-0000E3720000}"/>
    <cellStyle name="Normal 2 8 5 7" xfId="8093" xr:uid="{00000000-0005-0000-0000-0000E4720000}"/>
    <cellStyle name="Normal 2 8 5 7 2" xfId="30736" xr:uid="{00000000-0005-0000-0000-0000E5720000}"/>
    <cellStyle name="Normal 2 8 5 8" xfId="23295" xr:uid="{00000000-0005-0000-0000-0000E6720000}"/>
    <cellStyle name="Normal 2 8 6" xfId="891" xr:uid="{00000000-0005-0000-0000-0000E7720000}"/>
    <cellStyle name="Normal 2 8 6 2" xfId="1819" xr:uid="{00000000-0005-0000-0000-0000E8720000}"/>
    <cellStyle name="Normal 2 8 6 2 2" xfId="3669" xr:uid="{00000000-0005-0000-0000-0000E9720000}"/>
    <cellStyle name="Normal 2 8 6 2 2 2" xfId="7390" xr:uid="{00000000-0005-0000-0000-0000EA720000}"/>
    <cellStyle name="Normal 2 8 6 2 2 2 2" xfId="22274" xr:uid="{00000000-0005-0000-0000-0000EB720000}"/>
    <cellStyle name="Normal 2 8 6 2 2 2 2 2" xfId="44917" xr:uid="{00000000-0005-0000-0000-0000EC720000}"/>
    <cellStyle name="Normal 2 8 6 2 2 2 3" xfId="14834" xr:uid="{00000000-0005-0000-0000-0000ED720000}"/>
    <cellStyle name="Normal 2 8 6 2 2 2 3 2" xfId="37477" xr:uid="{00000000-0005-0000-0000-0000EE720000}"/>
    <cellStyle name="Normal 2 8 6 2 2 2 4" xfId="30036" xr:uid="{00000000-0005-0000-0000-0000EF720000}"/>
    <cellStyle name="Normal 2 8 6 2 2 3" xfId="18556" xr:uid="{00000000-0005-0000-0000-0000F0720000}"/>
    <cellStyle name="Normal 2 8 6 2 2 3 2" xfId="41199" xr:uid="{00000000-0005-0000-0000-0000F1720000}"/>
    <cellStyle name="Normal 2 8 6 2 2 4" xfId="11116" xr:uid="{00000000-0005-0000-0000-0000F2720000}"/>
    <cellStyle name="Normal 2 8 6 2 2 4 2" xfId="33759" xr:uid="{00000000-0005-0000-0000-0000F3720000}"/>
    <cellStyle name="Normal 2 8 6 2 2 5" xfId="26318" xr:uid="{00000000-0005-0000-0000-0000F4720000}"/>
    <cellStyle name="Normal 2 8 6 2 3" xfId="5543" xr:uid="{00000000-0005-0000-0000-0000F5720000}"/>
    <cellStyle name="Normal 2 8 6 2 3 2" xfId="20427" xr:uid="{00000000-0005-0000-0000-0000F6720000}"/>
    <cellStyle name="Normal 2 8 6 2 3 2 2" xfId="43070" xr:uid="{00000000-0005-0000-0000-0000F7720000}"/>
    <cellStyle name="Normal 2 8 6 2 3 3" xfId="12987" xr:uid="{00000000-0005-0000-0000-0000F8720000}"/>
    <cellStyle name="Normal 2 8 6 2 3 3 2" xfId="35630" xr:uid="{00000000-0005-0000-0000-0000F9720000}"/>
    <cellStyle name="Normal 2 8 6 2 3 4" xfId="28189" xr:uid="{00000000-0005-0000-0000-0000FA720000}"/>
    <cellStyle name="Normal 2 8 6 2 4" xfId="16709" xr:uid="{00000000-0005-0000-0000-0000FB720000}"/>
    <cellStyle name="Normal 2 8 6 2 4 2" xfId="39352" xr:uid="{00000000-0005-0000-0000-0000FC720000}"/>
    <cellStyle name="Normal 2 8 6 2 5" xfId="9269" xr:uid="{00000000-0005-0000-0000-0000FD720000}"/>
    <cellStyle name="Normal 2 8 6 2 5 2" xfId="31912" xr:uid="{00000000-0005-0000-0000-0000FE720000}"/>
    <cellStyle name="Normal 2 8 6 2 6" xfId="24471" xr:uid="{00000000-0005-0000-0000-0000FF720000}"/>
    <cellStyle name="Normal 2 8 6 3" xfId="2744" xr:uid="{00000000-0005-0000-0000-000000730000}"/>
    <cellStyle name="Normal 2 8 6 3 2" xfId="6465" xr:uid="{00000000-0005-0000-0000-000001730000}"/>
    <cellStyle name="Normal 2 8 6 3 2 2" xfId="21349" xr:uid="{00000000-0005-0000-0000-000002730000}"/>
    <cellStyle name="Normal 2 8 6 3 2 2 2" xfId="43992" xr:uid="{00000000-0005-0000-0000-000003730000}"/>
    <cellStyle name="Normal 2 8 6 3 2 3" xfId="13909" xr:uid="{00000000-0005-0000-0000-000004730000}"/>
    <cellStyle name="Normal 2 8 6 3 2 3 2" xfId="36552" xr:uid="{00000000-0005-0000-0000-000005730000}"/>
    <cellStyle name="Normal 2 8 6 3 2 4" xfId="29111" xr:uid="{00000000-0005-0000-0000-000006730000}"/>
    <cellStyle name="Normal 2 8 6 3 3" xfId="17631" xr:uid="{00000000-0005-0000-0000-000007730000}"/>
    <cellStyle name="Normal 2 8 6 3 3 2" xfId="40274" xr:uid="{00000000-0005-0000-0000-000008730000}"/>
    <cellStyle name="Normal 2 8 6 3 4" xfId="10191" xr:uid="{00000000-0005-0000-0000-000009730000}"/>
    <cellStyle name="Normal 2 8 6 3 4 2" xfId="32834" xr:uid="{00000000-0005-0000-0000-00000A730000}"/>
    <cellStyle name="Normal 2 8 6 3 5" xfId="25393" xr:uid="{00000000-0005-0000-0000-00000B730000}"/>
    <cellStyle name="Normal 2 8 6 4" xfId="4618" xr:uid="{00000000-0005-0000-0000-00000C730000}"/>
    <cellStyle name="Normal 2 8 6 4 2" xfId="19502" xr:uid="{00000000-0005-0000-0000-00000D730000}"/>
    <cellStyle name="Normal 2 8 6 4 2 2" xfId="42145" xr:uid="{00000000-0005-0000-0000-00000E730000}"/>
    <cellStyle name="Normal 2 8 6 4 3" xfId="12062" xr:uid="{00000000-0005-0000-0000-00000F730000}"/>
    <cellStyle name="Normal 2 8 6 4 3 2" xfId="34705" xr:uid="{00000000-0005-0000-0000-000010730000}"/>
    <cellStyle name="Normal 2 8 6 4 4" xfId="27264" xr:uid="{00000000-0005-0000-0000-000011730000}"/>
    <cellStyle name="Normal 2 8 6 5" xfId="15784" xr:uid="{00000000-0005-0000-0000-000012730000}"/>
    <cellStyle name="Normal 2 8 6 5 2" xfId="38427" xr:uid="{00000000-0005-0000-0000-000013730000}"/>
    <cellStyle name="Normal 2 8 6 6" xfId="8344" xr:uid="{00000000-0005-0000-0000-000014730000}"/>
    <cellStyle name="Normal 2 8 6 6 2" xfId="30987" xr:uid="{00000000-0005-0000-0000-000015730000}"/>
    <cellStyle name="Normal 2 8 6 7" xfId="23546" xr:uid="{00000000-0005-0000-0000-000016730000}"/>
    <cellStyle name="Normal 2 8 7" xfId="1357" xr:uid="{00000000-0005-0000-0000-000017730000}"/>
    <cellStyle name="Normal 2 8 7 2" xfId="3207" xr:uid="{00000000-0005-0000-0000-000018730000}"/>
    <cellStyle name="Normal 2 8 7 2 2" xfId="6928" xr:uid="{00000000-0005-0000-0000-000019730000}"/>
    <cellStyle name="Normal 2 8 7 2 2 2" xfId="21812" xr:uid="{00000000-0005-0000-0000-00001A730000}"/>
    <cellStyle name="Normal 2 8 7 2 2 2 2" xfId="44455" xr:uid="{00000000-0005-0000-0000-00001B730000}"/>
    <cellStyle name="Normal 2 8 7 2 2 3" xfId="14372" xr:uid="{00000000-0005-0000-0000-00001C730000}"/>
    <cellStyle name="Normal 2 8 7 2 2 3 2" xfId="37015" xr:uid="{00000000-0005-0000-0000-00001D730000}"/>
    <cellStyle name="Normal 2 8 7 2 2 4" xfId="29574" xr:uid="{00000000-0005-0000-0000-00001E730000}"/>
    <cellStyle name="Normal 2 8 7 2 3" xfId="18094" xr:uid="{00000000-0005-0000-0000-00001F730000}"/>
    <cellStyle name="Normal 2 8 7 2 3 2" xfId="40737" xr:uid="{00000000-0005-0000-0000-000020730000}"/>
    <cellStyle name="Normal 2 8 7 2 4" xfId="10654" xr:uid="{00000000-0005-0000-0000-000021730000}"/>
    <cellStyle name="Normal 2 8 7 2 4 2" xfId="33297" xr:uid="{00000000-0005-0000-0000-000022730000}"/>
    <cellStyle name="Normal 2 8 7 2 5" xfId="25856" xr:uid="{00000000-0005-0000-0000-000023730000}"/>
    <cellStyle name="Normal 2 8 7 3" xfId="5081" xr:uid="{00000000-0005-0000-0000-000024730000}"/>
    <cellStyle name="Normal 2 8 7 3 2" xfId="19965" xr:uid="{00000000-0005-0000-0000-000025730000}"/>
    <cellStyle name="Normal 2 8 7 3 2 2" xfId="42608" xr:uid="{00000000-0005-0000-0000-000026730000}"/>
    <cellStyle name="Normal 2 8 7 3 3" xfId="12525" xr:uid="{00000000-0005-0000-0000-000027730000}"/>
    <cellStyle name="Normal 2 8 7 3 3 2" xfId="35168" xr:uid="{00000000-0005-0000-0000-000028730000}"/>
    <cellStyle name="Normal 2 8 7 3 4" xfId="27727" xr:uid="{00000000-0005-0000-0000-000029730000}"/>
    <cellStyle name="Normal 2 8 7 4" xfId="16247" xr:uid="{00000000-0005-0000-0000-00002A730000}"/>
    <cellStyle name="Normal 2 8 7 4 2" xfId="38890" xr:uid="{00000000-0005-0000-0000-00002B730000}"/>
    <cellStyle name="Normal 2 8 7 5" xfId="8807" xr:uid="{00000000-0005-0000-0000-00002C730000}"/>
    <cellStyle name="Normal 2 8 7 5 2" xfId="31450" xr:uid="{00000000-0005-0000-0000-00002D730000}"/>
    <cellStyle name="Normal 2 8 7 6" xfId="24009" xr:uid="{00000000-0005-0000-0000-00002E730000}"/>
    <cellStyle name="Normal 2 8 8" xfId="2282" xr:uid="{00000000-0005-0000-0000-00002F730000}"/>
    <cellStyle name="Normal 2 8 8 2" xfId="6003" xr:uid="{00000000-0005-0000-0000-000030730000}"/>
    <cellStyle name="Normal 2 8 8 2 2" xfId="20887" xr:uid="{00000000-0005-0000-0000-000031730000}"/>
    <cellStyle name="Normal 2 8 8 2 2 2" xfId="43530" xr:uid="{00000000-0005-0000-0000-000032730000}"/>
    <cellStyle name="Normal 2 8 8 2 3" xfId="13447" xr:uid="{00000000-0005-0000-0000-000033730000}"/>
    <cellStyle name="Normal 2 8 8 2 3 2" xfId="36090" xr:uid="{00000000-0005-0000-0000-000034730000}"/>
    <cellStyle name="Normal 2 8 8 2 4" xfId="28649" xr:uid="{00000000-0005-0000-0000-000035730000}"/>
    <cellStyle name="Normal 2 8 8 3" xfId="17169" xr:uid="{00000000-0005-0000-0000-000036730000}"/>
    <cellStyle name="Normal 2 8 8 3 2" xfId="39812" xr:uid="{00000000-0005-0000-0000-000037730000}"/>
    <cellStyle name="Normal 2 8 8 4" xfId="9729" xr:uid="{00000000-0005-0000-0000-000038730000}"/>
    <cellStyle name="Normal 2 8 8 4 2" xfId="32372" xr:uid="{00000000-0005-0000-0000-000039730000}"/>
    <cellStyle name="Normal 2 8 8 5" xfId="24931" xr:uid="{00000000-0005-0000-0000-00003A730000}"/>
    <cellStyle name="Normal 2 8 9" xfId="4156" xr:uid="{00000000-0005-0000-0000-00003B730000}"/>
    <cellStyle name="Normal 2 8 9 2" xfId="19040" xr:uid="{00000000-0005-0000-0000-00003C730000}"/>
    <cellStyle name="Normal 2 8 9 2 2" xfId="41683" xr:uid="{00000000-0005-0000-0000-00003D730000}"/>
    <cellStyle name="Normal 2 8 9 3" xfId="11600" xr:uid="{00000000-0005-0000-0000-00003E730000}"/>
    <cellStyle name="Normal 2 8 9 3 2" xfId="34243" xr:uid="{00000000-0005-0000-0000-00003F730000}"/>
    <cellStyle name="Normal 2 8 9 4" xfId="26802" xr:uid="{00000000-0005-0000-0000-000040730000}"/>
    <cellStyle name="Normal 2 9" xfId="413" xr:uid="{00000000-0005-0000-0000-000041730000}"/>
    <cellStyle name="Normal 2 9 10" xfId="15323" xr:uid="{00000000-0005-0000-0000-000042730000}"/>
    <cellStyle name="Normal 2 9 10 2" xfId="37966" xr:uid="{00000000-0005-0000-0000-000043730000}"/>
    <cellStyle name="Normal 2 9 11" xfId="7883" xr:uid="{00000000-0005-0000-0000-000044730000}"/>
    <cellStyle name="Normal 2 9 11 2" xfId="30526" xr:uid="{00000000-0005-0000-0000-000045730000}"/>
    <cellStyle name="Normal 2 9 12" xfId="23086" xr:uid="{00000000-0005-0000-0000-000046730000}"/>
    <cellStyle name="Normal 2 9 2" xfId="444" xr:uid="{00000000-0005-0000-0000-000047730000}"/>
    <cellStyle name="Normal 2 9 2 10" xfId="7903" xr:uid="{00000000-0005-0000-0000-000048730000}"/>
    <cellStyle name="Normal 2 9 2 10 2" xfId="30546" xr:uid="{00000000-0005-0000-0000-000049730000}"/>
    <cellStyle name="Normal 2 9 2 11" xfId="23106" xr:uid="{00000000-0005-0000-0000-00004A730000}"/>
    <cellStyle name="Normal 2 9 2 2" xfId="497" xr:uid="{00000000-0005-0000-0000-00004B730000}"/>
    <cellStyle name="Normal 2 9 2 2 10" xfId="23158" xr:uid="{00000000-0005-0000-0000-00004C730000}"/>
    <cellStyle name="Normal 2 9 2 2 2" xfId="603" xr:uid="{00000000-0005-0000-0000-00004D730000}"/>
    <cellStyle name="Normal 2 9 2 2 2 2" xfId="815" xr:uid="{00000000-0005-0000-0000-00004E730000}"/>
    <cellStyle name="Normal 2 9 2 2 2 2 2" xfId="1280" xr:uid="{00000000-0005-0000-0000-00004F730000}"/>
    <cellStyle name="Normal 2 9 2 2 2 2 2 2" xfId="2208" xr:uid="{00000000-0005-0000-0000-000050730000}"/>
    <cellStyle name="Normal 2 9 2 2 2 2 2 2 2" xfId="4058" xr:uid="{00000000-0005-0000-0000-000051730000}"/>
    <cellStyle name="Normal 2 9 2 2 2 2 2 2 2 2" xfId="7779" xr:uid="{00000000-0005-0000-0000-000052730000}"/>
    <cellStyle name="Normal 2 9 2 2 2 2 2 2 2 2 2" xfId="22663" xr:uid="{00000000-0005-0000-0000-000053730000}"/>
    <cellStyle name="Normal 2 9 2 2 2 2 2 2 2 2 2 2" xfId="45306" xr:uid="{00000000-0005-0000-0000-000054730000}"/>
    <cellStyle name="Normal 2 9 2 2 2 2 2 2 2 2 3" xfId="15223" xr:uid="{00000000-0005-0000-0000-000055730000}"/>
    <cellStyle name="Normal 2 9 2 2 2 2 2 2 2 2 3 2" xfId="37866" xr:uid="{00000000-0005-0000-0000-000056730000}"/>
    <cellStyle name="Normal 2 9 2 2 2 2 2 2 2 2 4" xfId="30425" xr:uid="{00000000-0005-0000-0000-000057730000}"/>
    <cellStyle name="Normal 2 9 2 2 2 2 2 2 2 3" xfId="18945" xr:uid="{00000000-0005-0000-0000-000058730000}"/>
    <cellStyle name="Normal 2 9 2 2 2 2 2 2 2 3 2" xfId="41588" xr:uid="{00000000-0005-0000-0000-000059730000}"/>
    <cellStyle name="Normal 2 9 2 2 2 2 2 2 2 4" xfId="11505" xr:uid="{00000000-0005-0000-0000-00005A730000}"/>
    <cellStyle name="Normal 2 9 2 2 2 2 2 2 2 4 2" xfId="34148" xr:uid="{00000000-0005-0000-0000-00005B730000}"/>
    <cellStyle name="Normal 2 9 2 2 2 2 2 2 2 5" xfId="26707" xr:uid="{00000000-0005-0000-0000-00005C730000}"/>
    <cellStyle name="Normal 2 9 2 2 2 2 2 2 3" xfId="5932" xr:uid="{00000000-0005-0000-0000-00005D730000}"/>
    <cellStyle name="Normal 2 9 2 2 2 2 2 2 3 2" xfId="20816" xr:uid="{00000000-0005-0000-0000-00005E730000}"/>
    <cellStyle name="Normal 2 9 2 2 2 2 2 2 3 2 2" xfId="43459" xr:uid="{00000000-0005-0000-0000-00005F730000}"/>
    <cellStyle name="Normal 2 9 2 2 2 2 2 2 3 3" xfId="13376" xr:uid="{00000000-0005-0000-0000-000060730000}"/>
    <cellStyle name="Normal 2 9 2 2 2 2 2 2 3 3 2" xfId="36019" xr:uid="{00000000-0005-0000-0000-000061730000}"/>
    <cellStyle name="Normal 2 9 2 2 2 2 2 2 3 4" xfId="28578" xr:uid="{00000000-0005-0000-0000-000062730000}"/>
    <cellStyle name="Normal 2 9 2 2 2 2 2 2 4" xfId="17098" xr:uid="{00000000-0005-0000-0000-000063730000}"/>
    <cellStyle name="Normal 2 9 2 2 2 2 2 2 4 2" xfId="39741" xr:uid="{00000000-0005-0000-0000-000064730000}"/>
    <cellStyle name="Normal 2 9 2 2 2 2 2 2 5" xfId="9658" xr:uid="{00000000-0005-0000-0000-000065730000}"/>
    <cellStyle name="Normal 2 9 2 2 2 2 2 2 5 2" xfId="32301" xr:uid="{00000000-0005-0000-0000-000066730000}"/>
    <cellStyle name="Normal 2 9 2 2 2 2 2 2 6" xfId="24860" xr:uid="{00000000-0005-0000-0000-000067730000}"/>
    <cellStyle name="Normal 2 9 2 2 2 2 2 3" xfId="3133" xr:uid="{00000000-0005-0000-0000-000068730000}"/>
    <cellStyle name="Normal 2 9 2 2 2 2 2 3 2" xfId="6854" xr:uid="{00000000-0005-0000-0000-000069730000}"/>
    <cellStyle name="Normal 2 9 2 2 2 2 2 3 2 2" xfId="21738" xr:uid="{00000000-0005-0000-0000-00006A730000}"/>
    <cellStyle name="Normal 2 9 2 2 2 2 2 3 2 2 2" xfId="44381" xr:uid="{00000000-0005-0000-0000-00006B730000}"/>
    <cellStyle name="Normal 2 9 2 2 2 2 2 3 2 3" xfId="14298" xr:uid="{00000000-0005-0000-0000-00006C730000}"/>
    <cellStyle name="Normal 2 9 2 2 2 2 2 3 2 3 2" xfId="36941" xr:uid="{00000000-0005-0000-0000-00006D730000}"/>
    <cellStyle name="Normal 2 9 2 2 2 2 2 3 2 4" xfId="29500" xr:uid="{00000000-0005-0000-0000-00006E730000}"/>
    <cellStyle name="Normal 2 9 2 2 2 2 2 3 3" xfId="18020" xr:uid="{00000000-0005-0000-0000-00006F730000}"/>
    <cellStyle name="Normal 2 9 2 2 2 2 2 3 3 2" xfId="40663" xr:uid="{00000000-0005-0000-0000-000070730000}"/>
    <cellStyle name="Normal 2 9 2 2 2 2 2 3 4" xfId="10580" xr:uid="{00000000-0005-0000-0000-000071730000}"/>
    <cellStyle name="Normal 2 9 2 2 2 2 2 3 4 2" xfId="33223" xr:uid="{00000000-0005-0000-0000-000072730000}"/>
    <cellStyle name="Normal 2 9 2 2 2 2 2 3 5" xfId="25782" xr:uid="{00000000-0005-0000-0000-000073730000}"/>
    <cellStyle name="Normal 2 9 2 2 2 2 2 4" xfId="5007" xr:uid="{00000000-0005-0000-0000-000074730000}"/>
    <cellStyle name="Normal 2 9 2 2 2 2 2 4 2" xfId="19891" xr:uid="{00000000-0005-0000-0000-000075730000}"/>
    <cellStyle name="Normal 2 9 2 2 2 2 2 4 2 2" xfId="42534" xr:uid="{00000000-0005-0000-0000-000076730000}"/>
    <cellStyle name="Normal 2 9 2 2 2 2 2 4 3" xfId="12451" xr:uid="{00000000-0005-0000-0000-000077730000}"/>
    <cellStyle name="Normal 2 9 2 2 2 2 2 4 3 2" xfId="35094" xr:uid="{00000000-0005-0000-0000-000078730000}"/>
    <cellStyle name="Normal 2 9 2 2 2 2 2 4 4" xfId="27653" xr:uid="{00000000-0005-0000-0000-000079730000}"/>
    <cellStyle name="Normal 2 9 2 2 2 2 2 5" xfId="16173" xr:uid="{00000000-0005-0000-0000-00007A730000}"/>
    <cellStyle name="Normal 2 9 2 2 2 2 2 5 2" xfId="38816" xr:uid="{00000000-0005-0000-0000-00007B730000}"/>
    <cellStyle name="Normal 2 9 2 2 2 2 2 6" xfId="8733" xr:uid="{00000000-0005-0000-0000-00007C730000}"/>
    <cellStyle name="Normal 2 9 2 2 2 2 2 6 2" xfId="31376" xr:uid="{00000000-0005-0000-0000-00007D730000}"/>
    <cellStyle name="Normal 2 9 2 2 2 2 2 7" xfId="23935" xr:uid="{00000000-0005-0000-0000-00007E730000}"/>
    <cellStyle name="Normal 2 9 2 2 2 2 3" xfId="1746" xr:uid="{00000000-0005-0000-0000-00007F730000}"/>
    <cellStyle name="Normal 2 9 2 2 2 2 3 2" xfId="3596" xr:uid="{00000000-0005-0000-0000-000080730000}"/>
    <cellStyle name="Normal 2 9 2 2 2 2 3 2 2" xfId="7317" xr:uid="{00000000-0005-0000-0000-000081730000}"/>
    <cellStyle name="Normal 2 9 2 2 2 2 3 2 2 2" xfId="22201" xr:uid="{00000000-0005-0000-0000-000082730000}"/>
    <cellStyle name="Normal 2 9 2 2 2 2 3 2 2 2 2" xfId="44844" xr:uid="{00000000-0005-0000-0000-000083730000}"/>
    <cellStyle name="Normal 2 9 2 2 2 2 3 2 2 3" xfId="14761" xr:uid="{00000000-0005-0000-0000-000084730000}"/>
    <cellStyle name="Normal 2 9 2 2 2 2 3 2 2 3 2" xfId="37404" xr:uid="{00000000-0005-0000-0000-000085730000}"/>
    <cellStyle name="Normal 2 9 2 2 2 2 3 2 2 4" xfId="29963" xr:uid="{00000000-0005-0000-0000-000086730000}"/>
    <cellStyle name="Normal 2 9 2 2 2 2 3 2 3" xfId="18483" xr:uid="{00000000-0005-0000-0000-000087730000}"/>
    <cellStyle name="Normal 2 9 2 2 2 2 3 2 3 2" xfId="41126" xr:uid="{00000000-0005-0000-0000-000088730000}"/>
    <cellStyle name="Normal 2 9 2 2 2 2 3 2 4" xfId="11043" xr:uid="{00000000-0005-0000-0000-000089730000}"/>
    <cellStyle name="Normal 2 9 2 2 2 2 3 2 4 2" xfId="33686" xr:uid="{00000000-0005-0000-0000-00008A730000}"/>
    <cellStyle name="Normal 2 9 2 2 2 2 3 2 5" xfId="26245" xr:uid="{00000000-0005-0000-0000-00008B730000}"/>
    <cellStyle name="Normal 2 9 2 2 2 2 3 3" xfId="5470" xr:uid="{00000000-0005-0000-0000-00008C730000}"/>
    <cellStyle name="Normal 2 9 2 2 2 2 3 3 2" xfId="20354" xr:uid="{00000000-0005-0000-0000-00008D730000}"/>
    <cellStyle name="Normal 2 9 2 2 2 2 3 3 2 2" xfId="42997" xr:uid="{00000000-0005-0000-0000-00008E730000}"/>
    <cellStyle name="Normal 2 9 2 2 2 2 3 3 3" xfId="12914" xr:uid="{00000000-0005-0000-0000-00008F730000}"/>
    <cellStyle name="Normal 2 9 2 2 2 2 3 3 3 2" xfId="35557" xr:uid="{00000000-0005-0000-0000-000090730000}"/>
    <cellStyle name="Normal 2 9 2 2 2 2 3 3 4" xfId="28116" xr:uid="{00000000-0005-0000-0000-000091730000}"/>
    <cellStyle name="Normal 2 9 2 2 2 2 3 4" xfId="16636" xr:uid="{00000000-0005-0000-0000-000092730000}"/>
    <cellStyle name="Normal 2 9 2 2 2 2 3 4 2" xfId="39279" xr:uid="{00000000-0005-0000-0000-000093730000}"/>
    <cellStyle name="Normal 2 9 2 2 2 2 3 5" xfId="9196" xr:uid="{00000000-0005-0000-0000-000094730000}"/>
    <cellStyle name="Normal 2 9 2 2 2 2 3 5 2" xfId="31839" xr:uid="{00000000-0005-0000-0000-000095730000}"/>
    <cellStyle name="Normal 2 9 2 2 2 2 3 6" xfId="24398" xr:uid="{00000000-0005-0000-0000-000096730000}"/>
    <cellStyle name="Normal 2 9 2 2 2 2 4" xfId="2671" xr:uid="{00000000-0005-0000-0000-000097730000}"/>
    <cellStyle name="Normal 2 9 2 2 2 2 4 2" xfId="6392" xr:uid="{00000000-0005-0000-0000-000098730000}"/>
    <cellStyle name="Normal 2 9 2 2 2 2 4 2 2" xfId="21276" xr:uid="{00000000-0005-0000-0000-000099730000}"/>
    <cellStyle name="Normal 2 9 2 2 2 2 4 2 2 2" xfId="43919" xr:uid="{00000000-0005-0000-0000-00009A730000}"/>
    <cellStyle name="Normal 2 9 2 2 2 2 4 2 3" xfId="13836" xr:uid="{00000000-0005-0000-0000-00009B730000}"/>
    <cellStyle name="Normal 2 9 2 2 2 2 4 2 3 2" xfId="36479" xr:uid="{00000000-0005-0000-0000-00009C730000}"/>
    <cellStyle name="Normal 2 9 2 2 2 2 4 2 4" xfId="29038" xr:uid="{00000000-0005-0000-0000-00009D730000}"/>
    <cellStyle name="Normal 2 9 2 2 2 2 4 3" xfId="17558" xr:uid="{00000000-0005-0000-0000-00009E730000}"/>
    <cellStyle name="Normal 2 9 2 2 2 2 4 3 2" xfId="40201" xr:uid="{00000000-0005-0000-0000-00009F730000}"/>
    <cellStyle name="Normal 2 9 2 2 2 2 4 4" xfId="10118" xr:uid="{00000000-0005-0000-0000-0000A0730000}"/>
    <cellStyle name="Normal 2 9 2 2 2 2 4 4 2" xfId="32761" xr:uid="{00000000-0005-0000-0000-0000A1730000}"/>
    <cellStyle name="Normal 2 9 2 2 2 2 4 5" xfId="25320" xr:uid="{00000000-0005-0000-0000-0000A2730000}"/>
    <cellStyle name="Normal 2 9 2 2 2 2 5" xfId="4545" xr:uid="{00000000-0005-0000-0000-0000A3730000}"/>
    <cellStyle name="Normal 2 9 2 2 2 2 5 2" xfId="19429" xr:uid="{00000000-0005-0000-0000-0000A4730000}"/>
    <cellStyle name="Normal 2 9 2 2 2 2 5 2 2" xfId="42072" xr:uid="{00000000-0005-0000-0000-0000A5730000}"/>
    <cellStyle name="Normal 2 9 2 2 2 2 5 3" xfId="11989" xr:uid="{00000000-0005-0000-0000-0000A6730000}"/>
    <cellStyle name="Normal 2 9 2 2 2 2 5 3 2" xfId="34632" xr:uid="{00000000-0005-0000-0000-0000A7730000}"/>
    <cellStyle name="Normal 2 9 2 2 2 2 5 4" xfId="27191" xr:uid="{00000000-0005-0000-0000-0000A8730000}"/>
    <cellStyle name="Normal 2 9 2 2 2 2 6" xfId="15711" xr:uid="{00000000-0005-0000-0000-0000A9730000}"/>
    <cellStyle name="Normal 2 9 2 2 2 2 6 2" xfId="38354" xr:uid="{00000000-0005-0000-0000-0000AA730000}"/>
    <cellStyle name="Normal 2 9 2 2 2 2 7" xfId="8271" xr:uid="{00000000-0005-0000-0000-0000AB730000}"/>
    <cellStyle name="Normal 2 9 2 2 2 2 7 2" xfId="30914" xr:uid="{00000000-0005-0000-0000-0000AC730000}"/>
    <cellStyle name="Normal 2 9 2 2 2 2 8" xfId="23473" xr:uid="{00000000-0005-0000-0000-0000AD730000}"/>
    <cellStyle name="Normal 2 9 2 2 2 3" xfId="1069" xr:uid="{00000000-0005-0000-0000-0000AE730000}"/>
    <cellStyle name="Normal 2 9 2 2 2 3 2" xfId="1997" xr:uid="{00000000-0005-0000-0000-0000AF730000}"/>
    <cellStyle name="Normal 2 9 2 2 2 3 2 2" xfId="3847" xr:uid="{00000000-0005-0000-0000-0000B0730000}"/>
    <cellStyle name="Normal 2 9 2 2 2 3 2 2 2" xfId="7568" xr:uid="{00000000-0005-0000-0000-0000B1730000}"/>
    <cellStyle name="Normal 2 9 2 2 2 3 2 2 2 2" xfId="22452" xr:uid="{00000000-0005-0000-0000-0000B2730000}"/>
    <cellStyle name="Normal 2 9 2 2 2 3 2 2 2 2 2" xfId="45095" xr:uid="{00000000-0005-0000-0000-0000B3730000}"/>
    <cellStyle name="Normal 2 9 2 2 2 3 2 2 2 3" xfId="15012" xr:uid="{00000000-0005-0000-0000-0000B4730000}"/>
    <cellStyle name="Normal 2 9 2 2 2 3 2 2 2 3 2" xfId="37655" xr:uid="{00000000-0005-0000-0000-0000B5730000}"/>
    <cellStyle name="Normal 2 9 2 2 2 3 2 2 2 4" xfId="30214" xr:uid="{00000000-0005-0000-0000-0000B6730000}"/>
    <cellStyle name="Normal 2 9 2 2 2 3 2 2 3" xfId="18734" xr:uid="{00000000-0005-0000-0000-0000B7730000}"/>
    <cellStyle name="Normal 2 9 2 2 2 3 2 2 3 2" xfId="41377" xr:uid="{00000000-0005-0000-0000-0000B8730000}"/>
    <cellStyle name="Normal 2 9 2 2 2 3 2 2 4" xfId="11294" xr:uid="{00000000-0005-0000-0000-0000B9730000}"/>
    <cellStyle name="Normal 2 9 2 2 2 3 2 2 4 2" xfId="33937" xr:uid="{00000000-0005-0000-0000-0000BA730000}"/>
    <cellStyle name="Normal 2 9 2 2 2 3 2 2 5" xfId="26496" xr:uid="{00000000-0005-0000-0000-0000BB730000}"/>
    <cellStyle name="Normal 2 9 2 2 2 3 2 3" xfId="5721" xr:uid="{00000000-0005-0000-0000-0000BC730000}"/>
    <cellStyle name="Normal 2 9 2 2 2 3 2 3 2" xfId="20605" xr:uid="{00000000-0005-0000-0000-0000BD730000}"/>
    <cellStyle name="Normal 2 9 2 2 2 3 2 3 2 2" xfId="43248" xr:uid="{00000000-0005-0000-0000-0000BE730000}"/>
    <cellStyle name="Normal 2 9 2 2 2 3 2 3 3" xfId="13165" xr:uid="{00000000-0005-0000-0000-0000BF730000}"/>
    <cellStyle name="Normal 2 9 2 2 2 3 2 3 3 2" xfId="35808" xr:uid="{00000000-0005-0000-0000-0000C0730000}"/>
    <cellStyle name="Normal 2 9 2 2 2 3 2 3 4" xfId="28367" xr:uid="{00000000-0005-0000-0000-0000C1730000}"/>
    <cellStyle name="Normal 2 9 2 2 2 3 2 4" xfId="16887" xr:uid="{00000000-0005-0000-0000-0000C2730000}"/>
    <cellStyle name="Normal 2 9 2 2 2 3 2 4 2" xfId="39530" xr:uid="{00000000-0005-0000-0000-0000C3730000}"/>
    <cellStyle name="Normal 2 9 2 2 2 3 2 5" xfId="9447" xr:uid="{00000000-0005-0000-0000-0000C4730000}"/>
    <cellStyle name="Normal 2 9 2 2 2 3 2 5 2" xfId="32090" xr:uid="{00000000-0005-0000-0000-0000C5730000}"/>
    <cellStyle name="Normal 2 9 2 2 2 3 2 6" xfId="24649" xr:uid="{00000000-0005-0000-0000-0000C6730000}"/>
    <cellStyle name="Normal 2 9 2 2 2 3 3" xfId="2922" xr:uid="{00000000-0005-0000-0000-0000C7730000}"/>
    <cellStyle name="Normal 2 9 2 2 2 3 3 2" xfId="6643" xr:uid="{00000000-0005-0000-0000-0000C8730000}"/>
    <cellStyle name="Normal 2 9 2 2 2 3 3 2 2" xfId="21527" xr:uid="{00000000-0005-0000-0000-0000C9730000}"/>
    <cellStyle name="Normal 2 9 2 2 2 3 3 2 2 2" xfId="44170" xr:uid="{00000000-0005-0000-0000-0000CA730000}"/>
    <cellStyle name="Normal 2 9 2 2 2 3 3 2 3" xfId="14087" xr:uid="{00000000-0005-0000-0000-0000CB730000}"/>
    <cellStyle name="Normal 2 9 2 2 2 3 3 2 3 2" xfId="36730" xr:uid="{00000000-0005-0000-0000-0000CC730000}"/>
    <cellStyle name="Normal 2 9 2 2 2 3 3 2 4" xfId="29289" xr:uid="{00000000-0005-0000-0000-0000CD730000}"/>
    <cellStyle name="Normal 2 9 2 2 2 3 3 3" xfId="17809" xr:uid="{00000000-0005-0000-0000-0000CE730000}"/>
    <cellStyle name="Normal 2 9 2 2 2 3 3 3 2" xfId="40452" xr:uid="{00000000-0005-0000-0000-0000CF730000}"/>
    <cellStyle name="Normal 2 9 2 2 2 3 3 4" xfId="10369" xr:uid="{00000000-0005-0000-0000-0000D0730000}"/>
    <cellStyle name="Normal 2 9 2 2 2 3 3 4 2" xfId="33012" xr:uid="{00000000-0005-0000-0000-0000D1730000}"/>
    <cellStyle name="Normal 2 9 2 2 2 3 3 5" xfId="25571" xr:uid="{00000000-0005-0000-0000-0000D2730000}"/>
    <cellStyle name="Normal 2 9 2 2 2 3 4" xfId="4796" xr:uid="{00000000-0005-0000-0000-0000D3730000}"/>
    <cellStyle name="Normal 2 9 2 2 2 3 4 2" xfId="19680" xr:uid="{00000000-0005-0000-0000-0000D4730000}"/>
    <cellStyle name="Normal 2 9 2 2 2 3 4 2 2" xfId="42323" xr:uid="{00000000-0005-0000-0000-0000D5730000}"/>
    <cellStyle name="Normal 2 9 2 2 2 3 4 3" xfId="12240" xr:uid="{00000000-0005-0000-0000-0000D6730000}"/>
    <cellStyle name="Normal 2 9 2 2 2 3 4 3 2" xfId="34883" xr:uid="{00000000-0005-0000-0000-0000D7730000}"/>
    <cellStyle name="Normal 2 9 2 2 2 3 4 4" xfId="27442" xr:uid="{00000000-0005-0000-0000-0000D8730000}"/>
    <cellStyle name="Normal 2 9 2 2 2 3 5" xfId="15962" xr:uid="{00000000-0005-0000-0000-0000D9730000}"/>
    <cellStyle name="Normal 2 9 2 2 2 3 5 2" xfId="38605" xr:uid="{00000000-0005-0000-0000-0000DA730000}"/>
    <cellStyle name="Normal 2 9 2 2 2 3 6" xfId="8522" xr:uid="{00000000-0005-0000-0000-0000DB730000}"/>
    <cellStyle name="Normal 2 9 2 2 2 3 6 2" xfId="31165" xr:uid="{00000000-0005-0000-0000-0000DC730000}"/>
    <cellStyle name="Normal 2 9 2 2 2 3 7" xfId="23724" xr:uid="{00000000-0005-0000-0000-0000DD730000}"/>
    <cellStyle name="Normal 2 9 2 2 2 4" xfId="1535" xr:uid="{00000000-0005-0000-0000-0000DE730000}"/>
    <cellStyle name="Normal 2 9 2 2 2 4 2" xfId="3385" xr:uid="{00000000-0005-0000-0000-0000DF730000}"/>
    <cellStyle name="Normal 2 9 2 2 2 4 2 2" xfId="7106" xr:uid="{00000000-0005-0000-0000-0000E0730000}"/>
    <cellStyle name="Normal 2 9 2 2 2 4 2 2 2" xfId="21990" xr:uid="{00000000-0005-0000-0000-0000E1730000}"/>
    <cellStyle name="Normal 2 9 2 2 2 4 2 2 2 2" xfId="44633" xr:uid="{00000000-0005-0000-0000-0000E2730000}"/>
    <cellStyle name="Normal 2 9 2 2 2 4 2 2 3" xfId="14550" xr:uid="{00000000-0005-0000-0000-0000E3730000}"/>
    <cellStyle name="Normal 2 9 2 2 2 4 2 2 3 2" xfId="37193" xr:uid="{00000000-0005-0000-0000-0000E4730000}"/>
    <cellStyle name="Normal 2 9 2 2 2 4 2 2 4" xfId="29752" xr:uid="{00000000-0005-0000-0000-0000E5730000}"/>
    <cellStyle name="Normal 2 9 2 2 2 4 2 3" xfId="18272" xr:uid="{00000000-0005-0000-0000-0000E6730000}"/>
    <cellStyle name="Normal 2 9 2 2 2 4 2 3 2" xfId="40915" xr:uid="{00000000-0005-0000-0000-0000E7730000}"/>
    <cellStyle name="Normal 2 9 2 2 2 4 2 4" xfId="10832" xr:uid="{00000000-0005-0000-0000-0000E8730000}"/>
    <cellStyle name="Normal 2 9 2 2 2 4 2 4 2" xfId="33475" xr:uid="{00000000-0005-0000-0000-0000E9730000}"/>
    <cellStyle name="Normal 2 9 2 2 2 4 2 5" xfId="26034" xr:uid="{00000000-0005-0000-0000-0000EA730000}"/>
    <cellStyle name="Normal 2 9 2 2 2 4 3" xfId="5259" xr:uid="{00000000-0005-0000-0000-0000EB730000}"/>
    <cellStyle name="Normal 2 9 2 2 2 4 3 2" xfId="20143" xr:uid="{00000000-0005-0000-0000-0000EC730000}"/>
    <cellStyle name="Normal 2 9 2 2 2 4 3 2 2" xfId="42786" xr:uid="{00000000-0005-0000-0000-0000ED730000}"/>
    <cellStyle name="Normal 2 9 2 2 2 4 3 3" xfId="12703" xr:uid="{00000000-0005-0000-0000-0000EE730000}"/>
    <cellStyle name="Normal 2 9 2 2 2 4 3 3 2" xfId="35346" xr:uid="{00000000-0005-0000-0000-0000EF730000}"/>
    <cellStyle name="Normal 2 9 2 2 2 4 3 4" xfId="27905" xr:uid="{00000000-0005-0000-0000-0000F0730000}"/>
    <cellStyle name="Normal 2 9 2 2 2 4 4" xfId="16425" xr:uid="{00000000-0005-0000-0000-0000F1730000}"/>
    <cellStyle name="Normal 2 9 2 2 2 4 4 2" xfId="39068" xr:uid="{00000000-0005-0000-0000-0000F2730000}"/>
    <cellStyle name="Normal 2 9 2 2 2 4 5" xfId="8985" xr:uid="{00000000-0005-0000-0000-0000F3730000}"/>
    <cellStyle name="Normal 2 9 2 2 2 4 5 2" xfId="31628" xr:uid="{00000000-0005-0000-0000-0000F4730000}"/>
    <cellStyle name="Normal 2 9 2 2 2 4 6" xfId="24187" xr:uid="{00000000-0005-0000-0000-0000F5730000}"/>
    <cellStyle name="Normal 2 9 2 2 2 5" xfId="2460" xr:uid="{00000000-0005-0000-0000-0000F6730000}"/>
    <cellStyle name="Normal 2 9 2 2 2 5 2" xfId="6181" xr:uid="{00000000-0005-0000-0000-0000F7730000}"/>
    <cellStyle name="Normal 2 9 2 2 2 5 2 2" xfId="21065" xr:uid="{00000000-0005-0000-0000-0000F8730000}"/>
    <cellStyle name="Normal 2 9 2 2 2 5 2 2 2" xfId="43708" xr:uid="{00000000-0005-0000-0000-0000F9730000}"/>
    <cellStyle name="Normal 2 9 2 2 2 5 2 3" xfId="13625" xr:uid="{00000000-0005-0000-0000-0000FA730000}"/>
    <cellStyle name="Normal 2 9 2 2 2 5 2 3 2" xfId="36268" xr:uid="{00000000-0005-0000-0000-0000FB730000}"/>
    <cellStyle name="Normal 2 9 2 2 2 5 2 4" xfId="28827" xr:uid="{00000000-0005-0000-0000-0000FC730000}"/>
    <cellStyle name="Normal 2 9 2 2 2 5 3" xfId="17347" xr:uid="{00000000-0005-0000-0000-0000FD730000}"/>
    <cellStyle name="Normal 2 9 2 2 2 5 3 2" xfId="39990" xr:uid="{00000000-0005-0000-0000-0000FE730000}"/>
    <cellStyle name="Normal 2 9 2 2 2 5 4" xfId="9907" xr:uid="{00000000-0005-0000-0000-0000FF730000}"/>
    <cellStyle name="Normal 2 9 2 2 2 5 4 2" xfId="32550" xr:uid="{00000000-0005-0000-0000-000000740000}"/>
    <cellStyle name="Normal 2 9 2 2 2 5 5" xfId="25109" xr:uid="{00000000-0005-0000-0000-000001740000}"/>
    <cellStyle name="Normal 2 9 2 2 2 6" xfId="4334" xr:uid="{00000000-0005-0000-0000-000002740000}"/>
    <cellStyle name="Normal 2 9 2 2 2 6 2" xfId="19218" xr:uid="{00000000-0005-0000-0000-000003740000}"/>
    <cellStyle name="Normal 2 9 2 2 2 6 2 2" xfId="41861" xr:uid="{00000000-0005-0000-0000-000004740000}"/>
    <cellStyle name="Normal 2 9 2 2 2 6 3" xfId="11778" xr:uid="{00000000-0005-0000-0000-000005740000}"/>
    <cellStyle name="Normal 2 9 2 2 2 6 3 2" xfId="34421" xr:uid="{00000000-0005-0000-0000-000006740000}"/>
    <cellStyle name="Normal 2 9 2 2 2 6 4" xfId="26980" xr:uid="{00000000-0005-0000-0000-000007740000}"/>
    <cellStyle name="Normal 2 9 2 2 2 7" xfId="15500" xr:uid="{00000000-0005-0000-0000-000008740000}"/>
    <cellStyle name="Normal 2 9 2 2 2 7 2" xfId="38143" xr:uid="{00000000-0005-0000-0000-000009740000}"/>
    <cellStyle name="Normal 2 9 2 2 2 8" xfId="8060" xr:uid="{00000000-0005-0000-0000-00000A740000}"/>
    <cellStyle name="Normal 2 9 2 2 2 8 2" xfId="30703" xr:uid="{00000000-0005-0000-0000-00000B740000}"/>
    <cellStyle name="Normal 2 9 2 2 2 9" xfId="23263" xr:uid="{00000000-0005-0000-0000-00000C740000}"/>
    <cellStyle name="Normal 2 9 2 2 3" xfId="710" xr:uid="{00000000-0005-0000-0000-00000D740000}"/>
    <cellStyle name="Normal 2 9 2 2 3 2" xfId="1175" xr:uid="{00000000-0005-0000-0000-00000E740000}"/>
    <cellStyle name="Normal 2 9 2 2 3 2 2" xfId="2103" xr:uid="{00000000-0005-0000-0000-00000F740000}"/>
    <cellStyle name="Normal 2 9 2 2 3 2 2 2" xfId="3953" xr:uid="{00000000-0005-0000-0000-000010740000}"/>
    <cellStyle name="Normal 2 9 2 2 3 2 2 2 2" xfId="7674" xr:uid="{00000000-0005-0000-0000-000011740000}"/>
    <cellStyle name="Normal 2 9 2 2 3 2 2 2 2 2" xfId="22558" xr:uid="{00000000-0005-0000-0000-000012740000}"/>
    <cellStyle name="Normal 2 9 2 2 3 2 2 2 2 2 2" xfId="45201" xr:uid="{00000000-0005-0000-0000-000013740000}"/>
    <cellStyle name="Normal 2 9 2 2 3 2 2 2 2 3" xfId="15118" xr:uid="{00000000-0005-0000-0000-000014740000}"/>
    <cellStyle name="Normal 2 9 2 2 3 2 2 2 2 3 2" xfId="37761" xr:uid="{00000000-0005-0000-0000-000015740000}"/>
    <cellStyle name="Normal 2 9 2 2 3 2 2 2 2 4" xfId="30320" xr:uid="{00000000-0005-0000-0000-000016740000}"/>
    <cellStyle name="Normal 2 9 2 2 3 2 2 2 3" xfId="18840" xr:uid="{00000000-0005-0000-0000-000017740000}"/>
    <cellStyle name="Normal 2 9 2 2 3 2 2 2 3 2" xfId="41483" xr:uid="{00000000-0005-0000-0000-000018740000}"/>
    <cellStyle name="Normal 2 9 2 2 3 2 2 2 4" xfId="11400" xr:uid="{00000000-0005-0000-0000-000019740000}"/>
    <cellStyle name="Normal 2 9 2 2 3 2 2 2 4 2" xfId="34043" xr:uid="{00000000-0005-0000-0000-00001A740000}"/>
    <cellStyle name="Normal 2 9 2 2 3 2 2 2 5" xfId="26602" xr:uid="{00000000-0005-0000-0000-00001B740000}"/>
    <cellStyle name="Normal 2 9 2 2 3 2 2 3" xfId="5827" xr:uid="{00000000-0005-0000-0000-00001C740000}"/>
    <cellStyle name="Normal 2 9 2 2 3 2 2 3 2" xfId="20711" xr:uid="{00000000-0005-0000-0000-00001D740000}"/>
    <cellStyle name="Normal 2 9 2 2 3 2 2 3 2 2" xfId="43354" xr:uid="{00000000-0005-0000-0000-00001E740000}"/>
    <cellStyle name="Normal 2 9 2 2 3 2 2 3 3" xfId="13271" xr:uid="{00000000-0005-0000-0000-00001F740000}"/>
    <cellStyle name="Normal 2 9 2 2 3 2 2 3 3 2" xfId="35914" xr:uid="{00000000-0005-0000-0000-000020740000}"/>
    <cellStyle name="Normal 2 9 2 2 3 2 2 3 4" xfId="28473" xr:uid="{00000000-0005-0000-0000-000021740000}"/>
    <cellStyle name="Normal 2 9 2 2 3 2 2 4" xfId="16993" xr:uid="{00000000-0005-0000-0000-000022740000}"/>
    <cellStyle name="Normal 2 9 2 2 3 2 2 4 2" xfId="39636" xr:uid="{00000000-0005-0000-0000-000023740000}"/>
    <cellStyle name="Normal 2 9 2 2 3 2 2 5" xfId="9553" xr:uid="{00000000-0005-0000-0000-000024740000}"/>
    <cellStyle name="Normal 2 9 2 2 3 2 2 5 2" xfId="32196" xr:uid="{00000000-0005-0000-0000-000025740000}"/>
    <cellStyle name="Normal 2 9 2 2 3 2 2 6" xfId="24755" xr:uid="{00000000-0005-0000-0000-000026740000}"/>
    <cellStyle name="Normal 2 9 2 2 3 2 3" xfId="3028" xr:uid="{00000000-0005-0000-0000-000027740000}"/>
    <cellStyle name="Normal 2 9 2 2 3 2 3 2" xfId="6749" xr:uid="{00000000-0005-0000-0000-000028740000}"/>
    <cellStyle name="Normal 2 9 2 2 3 2 3 2 2" xfId="21633" xr:uid="{00000000-0005-0000-0000-000029740000}"/>
    <cellStyle name="Normal 2 9 2 2 3 2 3 2 2 2" xfId="44276" xr:uid="{00000000-0005-0000-0000-00002A740000}"/>
    <cellStyle name="Normal 2 9 2 2 3 2 3 2 3" xfId="14193" xr:uid="{00000000-0005-0000-0000-00002B740000}"/>
    <cellStyle name="Normal 2 9 2 2 3 2 3 2 3 2" xfId="36836" xr:uid="{00000000-0005-0000-0000-00002C740000}"/>
    <cellStyle name="Normal 2 9 2 2 3 2 3 2 4" xfId="29395" xr:uid="{00000000-0005-0000-0000-00002D740000}"/>
    <cellStyle name="Normal 2 9 2 2 3 2 3 3" xfId="17915" xr:uid="{00000000-0005-0000-0000-00002E740000}"/>
    <cellStyle name="Normal 2 9 2 2 3 2 3 3 2" xfId="40558" xr:uid="{00000000-0005-0000-0000-00002F740000}"/>
    <cellStyle name="Normal 2 9 2 2 3 2 3 4" xfId="10475" xr:uid="{00000000-0005-0000-0000-000030740000}"/>
    <cellStyle name="Normal 2 9 2 2 3 2 3 4 2" xfId="33118" xr:uid="{00000000-0005-0000-0000-000031740000}"/>
    <cellStyle name="Normal 2 9 2 2 3 2 3 5" xfId="25677" xr:uid="{00000000-0005-0000-0000-000032740000}"/>
    <cellStyle name="Normal 2 9 2 2 3 2 4" xfId="4902" xr:uid="{00000000-0005-0000-0000-000033740000}"/>
    <cellStyle name="Normal 2 9 2 2 3 2 4 2" xfId="19786" xr:uid="{00000000-0005-0000-0000-000034740000}"/>
    <cellStyle name="Normal 2 9 2 2 3 2 4 2 2" xfId="42429" xr:uid="{00000000-0005-0000-0000-000035740000}"/>
    <cellStyle name="Normal 2 9 2 2 3 2 4 3" xfId="12346" xr:uid="{00000000-0005-0000-0000-000036740000}"/>
    <cellStyle name="Normal 2 9 2 2 3 2 4 3 2" xfId="34989" xr:uid="{00000000-0005-0000-0000-000037740000}"/>
    <cellStyle name="Normal 2 9 2 2 3 2 4 4" xfId="27548" xr:uid="{00000000-0005-0000-0000-000038740000}"/>
    <cellStyle name="Normal 2 9 2 2 3 2 5" xfId="16068" xr:uid="{00000000-0005-0000-0000-000039740000}"/>
    <cellStyle name="Normal 2 9 2 2 3 2 5 2" xfId="38711" xr:uid="{00000000-0005-0000-0000-00003A740000}"/>
    <cellStyle name="Normal 2 9 2 2 3 2 6" xfId="8628" xr:uid="{00000000-0005-0000-0000-00003B740000}"/>
    <cellStyle name="Normal 2 9 2 2 3 2 6 2" xfId="31271" xr:uid="{00000000-0005-0000-0000-00003C740000}"/>
    <cellStyle name="Normal 2 9 2 2 3 2 7" xfId="23830" xr:uid="{00000000-0005-0000-0000-00003D740000}"/>
    <cellStyle name="Normal 2 9 2 2 3 3" xfId="1641" xr:uid="{00000000-0005-0000-0000-00003E740000}"/>
    <cellStyle name="Normal 2 9 2 2 3 3 2" xfId="3491" xr:uid="{00000000-0005-0000-0000-00003F740000}"/>
    <cellStyle name="Normal 2 9 2 2 3 3 2 2" xfId="7212" xr:uid="{00000000-0005-0000-0000-000040740000}"/>
    <cellStyle name="Normal 2 9 2 2 3 3 2 2 2" xfId="22096" xr:uid="{00000000-0005-0000-0000-000041740000}"/>
    <cellStyle name="Normal 2 9 2 2 3 3 2 2 2 2" xfId="44739" xr:uid="{00000000-0005-0000-0000-000042740000}"/>
    <cellStyle name="Normal 2 9 2 2 3 3 2 2 3" xfId="14656" xr:uid="{00000000-0005-0000-0000-000043740000}"/>
    <cellStyle name="Normal 2 9 2 2 3 3 2 2 3 2" xfId="37299" xr:uid="{00000000-0005-0000-0000-000044740000}"/>
    <cellStyle name="Normal 2 9 2 2 3 3 2 2 4" xfId="29858" xr:uid="{00000000-0005-0000-0000-000045740000}"/>
    <cellStyle name="Normal 2 9 2 2 3 3 2 3" xfId="18378" xr:uid="{00000000-0005-0000-0000-000046740000}"/>
    <cellStyle name="Normal 2 9 2 2 3 3 2 3 2" xfId="41021" xr:uid="{00000000-0005-0000-0000-000047740000}"/>
    <cellStyle name="Normal 2 9 2 2 3 3 2 4" xfId="10938" xr:uid="{00000000-0005-0000-0000-000048740000}"/>
    <cellStyle name="Normal 2 9 2 2 3 3 2 4 2" xfId="33581" xr:uid="{00000000-0005-0000-0000-000049740000}"/>
    <cellStyle name="Normal 2 9 2 2 3 3 2 5" xfId="26140" xr:uid="{00000000-0005-0000-0000-00004A740000}"/>
    <cellStyle name="Normal 2 9 2 2 3 3 3" xfId="5365" xr:uid="{00000000-0005-0000-0000-00004B740000}"/>
    <cellStyle name="Normal 2 9 2 2 3 3 3 2" xfId="20249" xr:uid="{00000000-0005-0000-0000-00004C740000}"/>
    <cellStyle name="Normal 2 9 2 2 3 3 3 2 2" xfId="42892" xr:uid="{00000000-0005-0000-0000-00004D740000}"/>
    <cellStyle name="Normal 2 9 2 2 3 3 3 3" xfId="12809" xr:uid="{00000000-0005-0000-0000-00004E740000}"/>
    <cellStyle name="Normal 2 9 2 2 3 3 3 3 2" xfId="35452" xr:uid="{00000000-0005-0000-0000-00004F740000}"/>
    <cellStyle name="Normal 2 9 2 2 3 3 3 4" xfId="28011" xr:uid="{00000000-0005-0000-0000-000050740000}"/>
    <cellStyle name="Normal 2 9 2 2 3 3 4" xfId="16531" xr:uid="{00000000-0005-0000-0000-000051740000}"/>
    <cellStyle name="Normal 2 9 2 2 3 3 4 2" xfId="39174" xr:uid="{00000000-0005-0000-0000-000052740000}"/>
    <cellStyle name="Normal 2 9 2 2 3 3 5" xfId="9091" xr:uid="{00000000-0005-0000-0000-000053740000}"/>
    <cellStyle name="Normal 2 9 2 2 3 3 5 2" xfId="31734" xr:uid="{00000000-0005-0000-0000-000054740000}"/>
    <cellStyle name="Normal 2 9 2 2 3 3 6" xfId="24293" xr:uid="{00000000-0005-0000-0000-000055740000}"/>
    <cellStyle name="Normal 2 9 2 2 3 4" xfId="2566" xr:uid="{00000000-0005-0000-0000-000056740000}"/>
    <cellStyle name="Normal 2 9 2 2 3 4 2" xfId="6287" xr:uid="{00000000-0005-0000-0000-000057740000}"/>
    <cellStyle name="Normal 2 9 2 2 3 4 2 2" xfId="21171" xr:uid="{00000000-0005-0000-0000-000058740000}"/>
    <cellStyle name="Normal 2 9 2 2 3 4 2 2 2" xfId="43814" xr:uid="{00000000-0005-0000-0000-000059740000}"/>
    <cellStyle name="Normal 2 9 2 2 3 4 2 3" xfId="13731" xr:uid="{00000000-0005-0000-0000-00005A740000}"/>
    <cellStyle name="Normal 2 9 2 2 3 4 2 3 2" xfId="36374" xr:uid="{00000000-0005-0000-0000-00005B740000}"/>
    <cellStyle name="Normal 2 9 2 2 3 4 2 4" xfId="28933" xr:uid="{00000000-0005-0000-0000-00005C740000}"/>
    <cellStyle name="Normal 2 9 2 2 3 4 3" xfId="17453" xr:uid="{00000000-0005-0000-0000-00005D740000}"/>
    <cellStyle name="Normal 2 9 2 2 3 4 3 2" xfId="40096" xr:uid="{00000000-0005-0000-0000-00005E740000}"/>
    <cellStyle name="Normal 2 9 2 2 3 4 4" xfId="10013" xr:uid="{00000000-0005-0000-0000-00005F740000}"/>
    <cellStyle name="Normal 2 9 2 2 3 4 4 2" xfId="32656" xr:uid="{00000000-0005-0000-0000-000060740000}"/>
    <cellStyle name="Normal 2 9 2 2 3 4 5" xfId="25215" xr:uid="{00000000-0005-0000-0000-000061740000}"/>
    <cellStyle name="Normal 2 9 2 2 3 5" xfId="4440" xr:uid="{00000000-0005-0000-0000-000062740000}"/>
    <cellStyle name="Normal 2 9 2 2 3 5 2" xfId="19324" xr:uid="{00000000-0005-0000-0000-000063740000}"/>
    <cellStyle name="Normal 2 9 2 2 3 5 2 2" xfId="41967" xr:uid="{00000000-0005-0000-0000-000064740000}"/>
    <cellStyle name="Normal 2 9 2 2 3 5 3" xfId="11884" xr:uid="{00000000-0005-0000-0000-000065740000}"/>
    <cellStyle name="Normal 2 9 2 2 3 5 3 2" xfId="34527" xr:uid="{00000000-0005-0000-0000-000066740000}"/>
    <cellStyle name="Normal 2 9 2 2 3 5 4" xfId="27086" xr:uid="{00000000-0005-0000-0000-000067740000}"/>
    <cellStyle name="Normal 2 9 2 2 3 6" xfId="15606" xr:uid="{00000000-0005-0000-0000-000068740000}"/>
    <cellStyle name="Normal 2 9 2 2 3 6 2" xfId="38249" xr:uid="{00000000-0005-0000-0000-000069740000}"/>
    <cellStyle name="Normal 2 9 2 2 3 7" xfId="8166" xr:uid="{00000000-0005-0000-0000-00006A740000}"/>
    <cellStyle name="Normal 2 9 2 2 3 7 2" xfId="30809" xr:uid="{00000000-0005-0000-0000-00006B740000}"/>
    <cellStyle name="Normal 2 9 2 2 3 8" xfId="23368" xr:uid="{00000000-0005-0000-0000-00006C740000}"/>
    <cellStyle name="Normal 2 9 2 2 4" xfId="964" xr:uid="{00000000-0005-0000-0000-00006D740000}"/>
    <cellStyle name="Normal 2 9 2 2 4 2" xfId="1892" xr:uid="{00000000-0005-0000-0000-00006E740000}"/>
    <cellStyle name="Normal 2 9 2 2 4 2 2" xfId="3742" xr:uid="{00000000-0005-0000-0000-00006F740000}"/>
    <cellStyle name="Normal 2 9 2 2 4 2 2 2" xfId="7463" xr:uid="{00000000-0005-0000-0000-000070740000}"/>
    <cellStyle name="Normal 2 9 2 2 4 2 2 2 2" xfId="22347" xr:uid="{00000000-0005-0000-0000-000071740000}"/>
    <cellStyle name="Normal 2 9 2 2 4 2 2 2 2 2" xfId="44990" xr:uid="{00000000-0005-0000-0000-000072740000}"/>
    <cellStyle name="Normal 2 9 2 2 4 2 2 2 3" xfId="14907" xr:uid="{00000000-0005-0000-0000-000073740000}"/>
    <cellStyle name="Normal 2 9 2 2 4 2 2 2 3 2" xfId="37550" xr:uid="{00000000-0005-0000-0000-000074740000}"/>
    <cellStyle name="Normal 2 9 2 2 4 2 2 2 4" xfId="30109" xr:uid="{00000000-0005-0000-0000-000075740000}"/>
    <cellStyle name="Normal 2 9 2 2 4 2 2 3" xfId="18629" xr:uid="{00000000-0005-0000-0000-000076740000}"/>
    <cellStyle name="Normal 2 9 2 2 4 2 2 3 2" xfId="41272" xr:uid="{00000000-0005-0000-0000-000077740000}"/>
    <cellStyle name="Normal 2 9 2 2 4 2 2 4" xfId="11189" xr:uid="{00000000-0005-0000-0000-000078740000}"/>
    <cellStyle name="Normal 2 9 2 2 4 2 2 4 2" xfId="33832" xr:uid="{00000000-0005-0000-0000-000079740000}"/>
    <cellStyle name="Normal 2 9 2 2 4 2 2 5" xfId="26391" xr:uid="{00000000-0005-0000-0000-00007A740000}"/>
    <cellStyle name="Normal 2 9 2 2 4 2 3" xfId="5616" xr:uid="{00000000-0005-0000-0000-00007B740000}"/>
    <cellStyle name="Normal 2 9 2 2 4 2 3 2" xfId="20500" xr:uid="{00000000-0005-0000-0000-00007C740000}"/>
    <cellStyle name="Normal 2 9 2 2 4 2 3 2 2" xfId="43143" xr:uid="{00000000-0005-0000-0000-00007D740000}"/>
    <cellStyle name="Normal 2 9 2 2 4 2 3 3" xfId="13060" xr:uid="{00000000-0005-0000-0000-00007E740000}"/>
    <cellStyle name="Normal 2 9 2 2 4 2 3 3 2" xfId="35703" xr:uid="{00000000-0005-0000-0000-00007F740000}"/>
    <cellStyle name="Normal 2 9 2 2 4 2 3 4" xfId="28262" xr:uid="{00000000-0005-0000-0000-000080740000}"/>
    <cellStyle name="Normal 2 9 2 2 4 2 4" xfId="16782" xr:uid="{00000000-0005-0000-0000-000081740000}"/>
    <cellStyle name="Normal 2 9 2 2 4 2 4 2" xfId="39425" xr:uid="{00000000-0005-0000-0000-000082740000}"/>
    <cellStyle name="Normal 2 9 2 2 4 2 5" xfId="9342" xr:uid="{00000000-0005-0000-0000-000083740000}"/>
    <cellStyle name="Normal 2 9 2 2 4 2 5 2" xfId="31985" xr:uid="{00000000-0005-0000-0000-000084740000}"/>
    <cellStyle name="Normal 2 9 2 2 4 2 6" xfId="24544" xr:uid="{00000000-0005-0000-0000-000085740000}"/>
    <cellStyle name="Normal 2 9 2 2 4 3" xfId="2817" xr:uid="{00000000-0005-0000-0000-000086740000}"/>
    <cellStyle name="Normal 2 9 2 2 4 3 2" xfId="6538" xr:uid="{00000000-0005-0000-0000-000087740000}"/>
    <cellStyle name="Normal 2 9 2 2 4 3 2 2" xfId="21422" xr:uid="{00000000-0005-0000-0000-000088740000}"/>
    <cellStyle name="Normal 2 9 2 2 4 3 2 2 2" xfId="44065" xr:uid="{00000000-0005-0000-0000-000089740000}"/>
    <cellStyle name="Normal 2 9 2 2 4 3 2 3" xfId="13982" xr:uid="{00000000-0005-0000-0000-00008A740000}"/>
    <cellStyle name="Normal 2 9 2 2 4 3 2 3 2" xfId="36625" xr:uid="{00000000-0005-0000-0000-00008B740000}"/>
    <cellStyle name="Normal 2 9 2 2 4 3 2 4" xfId="29184" xr:uid="{00000000-0005-0000-0000-00008C740000}"/>
    <cellStyle name="Normal 2 9 2 2 4 3 3" xfId="17704" xr:uid="{00000000-0005-0000-0000-00008D740000}"/>
    <cellStyle name="Normal 2 9 2 2 4 3 3 2" xfId="40347" xr:uid="{00000000-0005-0000-0000-00008E740000}"/>
    <cellStyle name="Normal 2 9 2 2 4 3 4" xfId="10264" xr:uid="{00000000-0005-0000-0000-00008F740000}"/>
    <cellStyle name="Normal 2 9 2 2 4 3 4 2" xfId="32907" xr:uid="{00000000-0005-0000-0000-000090740000}"/>
    <cellStyle name="Normal 2 9 2 2 4 3 5" xfId="25466" xr:uid="{00000000-0005-0000-0000-000091740000}"/>
    <cellStyle name="Normal 2 9 2 2 4 4" xfId="4691" xr:uid="{00000000-0005-0000-0000-000092740000}"/>
    <cellStyle name="Normal 2 9 2 2 4 4 2" xfId="19575" xr:uid="{00000000-0005-0000-0000-000093740000}"/>
    <cellStyle name="Normal 2 9 2 2 4 4 2 2" xfId="42218" xr:uid="{00000000-0005-0000-0000-000094740000}"/>
    <cellStyle name="Normal 2 9 2 2 4 4 3" xfId="12135" xr:uid="{00000000-0005-0000-0000-000095740000}"/>
    <cellStyle name="Normal 2 9 2 2 4 4 3 2" xfId="34778" xr:uid="{00000000-0005-0000-0000-000096740000}"/>
    <cellStyle name="Normal 2 9 2 2 4 4 4" xfId="27337" xr:uid="{00000000-0005-0000-0000-000097740000}"/>
    <cellStyle name="Normal 2 9 2 2 4 5" xfId="15857" xr:uid="{00000000-0005-0000-0000-000098740000}"/>
    <cellStyle name="Normal 2 9 2 2 4 5 2" xfId="38500" xr:uid="{00000000-0005-0000-0000-000099740000}"/>
    <cellStyle name="Normal 2 9 2 2 4 6" xfId="8417" xr:uid="{00000000-0005-0000-0000-00009A740000}"/>
    <cellStyle name="Normal 2 9 2 2 4 6 2" xfId="31060" xr:uid="{00000000-0005-0000-0000-00009B740000}"/>
    <cellStyle name="Normal 2 9 2 2 4 7" xfId="23619" xr:uid="{00000000-0005-0000-0000-00009C740000}"/>
    <cellStyle name="Normal 2 9 2 2 5" xfId="1430" xr:uid="{00000000-0005-0000-0000-00009D740000}"/>
    <cellStyle name="Normal 2 9 2 2 5 2" xfId="3280" xr:uid="{00000000-0005-0000-0000-00009E740000}"/>
    <cellStyle name="Normal 2 9 2 2 5 2 2" xfId="7001" xr:uid="{00000000-0005-0000-0000-00009F740000}"/>
    <cellStyle name="Normal 2 9 2 2 5 2 2 2" xfId="21885" xr:uid="{00000000-0005-0000-0000-0000A0740000}"/>
    <cellStyle name="Normal 2 9 2 2 5 2 2 2 2" xfId="44528" xr:uid="{00000000-0005-0000-0000-0000A1740000}"/>
    <cellStyle name="Normal 2 9 2 2 5 2 2 3" xfId="14445" xr:uid="{00000000-0005-0000-0000-0000A2740000}"/>
    <cellStyle name="Normal 2 9 2 2 5 2 2 3 2" xfId="37088" xr:uid="{00000000-0005-0000-0000-0000A3740000}"/>
    <cellStyle name="Normal 2 9 2 2 5 2 2 4" xfId="29647" xr:uid="{00000000-0005-0000-0000-0000A4740000}"/>
    <cellStyle name="Normal 2 9 2 2 5 2 3" xfId="18167" xr:uid="{00000000-0005-0000-0000-0000A5740000}"/>
    <cellStyle name="Normal 2 9 2 2 5 2 3 2" xfId="40810" xr:uid="{00000000-0005-0000-0000-0000A6740000}"/>
    <cellStyle name="Normal 2 9 2 2 5 2 4" xfId="10727" xr:uid="{00000000-0005-0000-0000-0000A7740000}"/>
    <cellStyle name="Normal 2 9 2 2 5 2 4 2" xfId="33370" xr:uid="{00000000-0005-0000-0000-0000A8740000}"/>
    <cellStyle name="Normal 2 9 2 2 5 2 5" xfId="25929" xr:uid="{00000000-0005-0000-0000-0000A9740000}"/>
    <cellStyle name="Normal 2 9 2 2 5 3" xfId="5154" xr:uid="{00000000-0005-0000-0000-0000AA740000}"/>
    <cellStyle name="Normal 2 9 2 2 5 3 2" xfId="20038" xr:uid="{00000000-0005-0000-0000-0000AB740000}"/>
    <cellStyle name="Normal 2 9 2 2 5 3 2 2" xfId="42681" xr:uid="{00000000-0005-0000-0000-0000AC740000}"/>
    <cellStyle name="Normal 2 9 2 2 5 3 3" xfId="12598" xr:uid="{00000000-0005-0000-0000-0000AD740000}"/>
    <cellStyle name="Normal 2 9 2 2 5 3 3 2" xfId="35241" xr:uid="{00000000-0005-0000-0000-0000AE740000}"/>
    <cellStyle name="Normal 2 9 2 2 5 3 4" xfId="27800" xr:uid="{00000000-0005-0000-0000-0000AF740000}"/>
    <cellStyle name="Normal 2 9 2 2 5 4" xfId="16320" xr:uid="{00000000-0005-0000-0000-0000B0740000}"/>
    <cellStyle name="Normal 2 9 2 2 5 4 2" xfId="38963" xr:uid="{00000000-0005-0000-0000-0000B1740000}"/>
    <cellStyle name="Normal 2 9 2 2 5 5" xfId="8880" xr:uid="{00000000-0005-0000-0000-0000B2740000}"/>
    <cellStyle name="Normal 2 9 2 2 5 5 2" xfId="31523" xr:uid="{00000000-0005-0000-0000-0000B3740000}"/>
    <cellStyle name="Normal 2 9 2 2 5 6" xfId="24082" xr:uid="{00000000-0005-0000-0000-0000B4740000}"/>
    <cellStyle name="Normal 2 9 2 2 6" xfId="2355" xr:uid="{00000000-0005-0000-0000-0000B5740000}"/>
    <cellStyle name="Normal 2 9 2 2 6 2" xfId="6076" xr:uid="{00000000-0005-0000-0000-0000B6740000}"/>
    <cellStyle name="Normal 2 9 2 2 6 2 2" xfId="20960" xr:uid="{00000000-0005-0000-0000-0000B7740000}"/>
    <cellStyle name="Normal 2 9 2 2 6 2 2 2" xfId="43603" xr:uid="{00000000-0005-0000-0000-0000B8740000}"/>
    <cellStyle name="Normal 2 9 2 2 6 2 3" xfId="13520" xr:uid="{00000000-0005-0000-0000-0000B9740000}"/>
    <cellStyle name="Normal 2 9 2 2 6 2 3 2" xfId="36163" xr:uid="{00000000-0005-0000-0000-0000BA740000}"/>
    <cellStyle name="Normal 2 9 2 2 6 2 4" xfId="28722" xr:uid="{00000000-0005-0000-0000-0000BB740000}"/>
    <cellStyle name="Normal 2 9 2 2 6 3" xfId="17242" xr:uid="{00000000-0005-0000-0000-0000BC740000}"/>
    <cellStyle name="Normal 2 9 2 2 6 3 2" xfId="39885" xr:uid="{00000000-0005-0000-0000-0000BD740000}"/>
    <cellStyle name="Normal 2 9 2 2 6 4" xfId="9802" xr:uid="{00000000-0005-0000-0000-0000BE740000}"/>
    <cellStyle name="Normal 2 9 2 2 6 4 2" xfId="32445" xr:uid="{00000000-0005-0000-0000-0000BF740000}"/>
    <cellStyle name="Normal 2 9 2 2 6 5" xfId="25004" xr:uid="{00000000-0005-0000-0000-0000C0740000}"/>
    <cellStyle name="Normal 2 9 2 2 7" xfId="4229" xr:uid="{00000000-0005-0000-0000-0000C1740000}"/>
    <cellStyle name="Normal 2 9 2 2 7 2" xfId="19113" xr:uid="{00000000-0005-0000-0000-0000C2740000}"/>
    <cellStyle name="Normal 2 9 2 2 7 2 2" xfId="41756" xr:uid="{00000000-0005-0000-0000-0000C3740000}"/>
    <cellStyle name="Normal 2 9 2 2 7 3" xfId="11673" xr:uid="{00000000-0005-0000-0000-0000C4740000}"/>
    <cellStyle name="Normal 2 9 2 2 7 3 2" xfId="34316" xr:uid="{00000000-0005-0000-0000-0000C5740000}"/>
    <cellStyle name="Normal 2 9 2 2 7 4" xfId="26875" xr:uid="{00000000-0005-0000-0000-0000C6740000}"/>
    <cellStyle name="Normal 2 9 2 2 8" xfId="15395" xr:uid="{00000000-0005-0000-0000-0000C7740000}"/>
    <cellStyle name="Normal 2 9 2 2 8 2" xfId="38038" xr:uid="{00000000-0005-0000-0000-0000C8740000}"/>
    <cellStyle name="Normal 2 9 2 2 9" xfId="7955" xr:uid="{00000000-0005-0000-0000-0000C9740000}"/>
    <cellStyle name="Normal 2 9 2 2 9 2" xfId="30598" xr:uid="{00000000-0005-0000-0000-0000CA740000}"/>
    <cellStyle name="Normal 2 9 2 3" xfId="551" xr:uid="{00000000-0005-0000-0000-0000CB740000}"/>
    <cellStyle name="Normal 2 9 2 3 2" xfId="763" xr:uid="{00000000-0005-0000-0000-0000CC740000}"/>
    <cellStyle name="Normal 2 9 2 3 2 2" xfId="1228" xr:uid="{00000000-0005-0000-0000-0000CD740000}"/>
    <cellStyle name="Normal 2 9 2 3 2 2 2" xfId="2156" xr:uid="{00000000-0005-0000-0000-0000CE740000}"/>
    <cellStyle name="Normal 2 9 2 3 2 2 2 2" xfId="4006" xr:uid="{00000000-0005-0000-0000-0000CF740000}"/>
    <cellStyle name="Normal 2 9 2 3 2 2 2 2 2" xfId="7727" xr:uid="{00000000-0005-0000-0000-0000D0740000}"/>
    <cellStyle name="Normal 2 9 2 3 2 2 2 2 2 2" xfId="22611" xr:uid="{00000000-0005-0000-0000-0000D1740000}"/>
    <cellStyle name="Normal 2 9 2 3 2 2 2 2 2 2 2" xfId="45254" xr:uid="{00000000-0005-0000-0000-0000D2740000}"/>
    <cellStyle name="Normal 2 9 2 3 2 2 2 2 2 3" xfId="15171" xr:uid="{00000000-0005-0000-0000-0000D3740000}"/>
    <cellStyle name="Normal 2 9 2 3 2 2 2 2 2 3 2" xfId="37814" xr:uid="{00000000-0005-0000-0000-0000D4740000}"/>
    <cellStyle name="Normal 2 9 2 3 2 2 2 2 2 4" xfId="30373" xr:uid="{00000000-0005-0000-0000-0000D5740000}"/>
    <cellStyle name="Normal 2 9 2 3 2 2 2 2 3" xfId="18893" xr:uid="{00000000-0005-0000-0000-0000D6740000}"/>
    <cellStyle name="Normal 2 9 2 3 2 2 2 2 3 2" xfId="41536" xr:uid="{00000000-0005-0000-0000-0000D7740000}"/>
    <cellStyle name="Normal 2 9 2 3 2 2 2 2 4" xfId="11453" xr:uid="{00000000-0005-0000-0000-0000D8740000}"/>
    <cellStyle name="Normal 2 9 2 3 2 2 2 2 4 2" xfId="34096" xr:uid="{00000000-0005-0000-0000-0000D9740000}"/>
    <cellStyle name="Normal 2 9 2 3 2 2 2 2 5" xfId="26655" xr:uid="{00000000-0005-0000-0000-0000DA740000}"/>
    <cellStyle name="Normal 2 9 2 3 2 2 2 3" xfId="5880" xr:uid="{00000000-0005-0000-0000-0000DB740000}"/>
    <cellStyle name="Normal 2 9 2 3 2 2 2 3 2" xfId="20764" xr:uid="{00000000-0005-0000-0000-0000DC740000}"/>
    <cellStyle name="Normal 2 9 2 3 2 2 2 3 2 2" xfId="43407" xr:uid="{00000000-0005-0000-0000-0000DD740000}"/>
    <cellStyle name="Normal 2 9 2 3 2 2 2 3 3" xfId="13324" xr:uid="{00000000-0005-0000-0000-0000DE740000}"/>
    <cellStyle name="Normal 2 9 2 3 2 2 2 3 3 2" xfId="35967" xr:uid="{00000000-0005-0000-0000-0000DF740000}"/>
    <cellStyle name="Normal 2 9 2 3 2 2 2 3 4" xfId="28526" xr:uid="{00000000-0005-0000-0000-0000E0740000}"/>
    <cellStyle name="Normal 2 9 2 3 2 2 2 4" xfId="17046" xr:uid="{00000000-0005-0000-0000-0000E1740000}"/>
    <cellStyle name="Normal 2 9 2 3 2 2 2 4 2" xfId="39689" xr:uid="{00000000-0005-0000-0000-0000E2740000}"/>
    <cellStyle name="Normal 2 9 2 3 2 2 2 5" xfId="9606" xr:uid="{00000000-0005-0000-0000-0000E3740000}"/>
    <cellStyle name="Normal 2 9 2 3 2 2 2 5 2" xfId="32249" xr:uid="{00000000-0005-0000-0000-0000E4740000}"/>
    <cellStyle name="Normal 2 9 2 3 2 2 2 6" xfId="24808" xr:uid="{00000000-0005-0000-0000-0000E5740000}"/>
    <cellStyle name="Normal 2 9 2 3 2 2 3" xfId="3081" xr:uid="{00000000-0005-0000-0000-0000E6740000}"/>
    <cellStyle name="Normal 2 9 2 3 2 2 3 2" xfId="6802" xr:uid="{00000000-0005-0000-0000-0000E7740000}"/>
    <cellStyle name="Normal 2 9 2 3 2 2 3 2 2" xfId="21686" xr:uid="{00000000-0005-0000-0000-0000E8740000}"/>
    <cellStyle name="Normal 2 9 2 3 2 2 3 2 2 2" xfId="44329" xr:uid="{00000000-0005-0000-0000-0000E9740000}"/>
    <cellStyle name="Normal 2 9 2 3 2 2 3 2 3" xfId="14246" xr:uid="{00000000-0005-0000-0000-0000EA740000}"/>
    <cellStyle name="Normal 2 9 2 3 2 2 3 2 3 2" xfId="36889" xr:uid="{00000000-0005-0000-0000-0000EB740000}"/>
    <cellStyle name="Normal 2 9 2 3 2 2 3 2 4" xfId="29448" xr:uid="{00000000-0005-0000-0000-0000EC740000}"/>
    <cellStyle name="Normal 2 9 2 3 2 2 3 3" xfId="17968" xr:uid="{00000000-0005-0000-0000-0000ED740000}"/>
    <cellStyle name="Normal 2 9 2 3 2 2 3 3 2" xfId="40611" xr:uid="{00000000-0005-0000-0000-0000EE740000}"/>
    <cellStyle name="Normal 2 9 2 3 2 2 3 4" xfId="10528" xr:uid="{00000000-0005-0000-0000-0000EF740000}"/>
    <cellStyle name="Normal 2 9 2 3 2 2 3 4 2" xfId="33171" xr:uid="{00000000-0005-0000-0000-0000F0740000}"/>
    <cellStyle name="Normal 2 9 2 3 2 2 3 5" xfId="25730" xr:uid="{00000000-0005-0000-0000-0000F1740000}"/>
    <cellStyle name="Normal 2 9 2 3 2 2 4" xfId="4955" xr:uid="{00000000-0005-0000-0000-0000F2740000}"/>
    <cellStyle name="Normal 2 9 2 3 2 2 4 2" xfId="19839" xr:uid="{00000000-0005-0000-0000-0000F3740000}"/>
    <cellStyle name="Normal 2 9 2 3 2 2 4 2 2" xfId="42482" xr:uid="{00000000-0005-0000-0000-0000F4740000}"/>
    <cellStyle name="Normal 2 9 2 3 2 2 4 3" xfId="12399" xr:uid="{00000000-0005-0000-0000-0000F5740000}"/>
    <cellStyle name="Normal 2 9 2 3 2 2 4 3 2" xfId="35042" xr:uid="{00000000-0005-0000-0000-0000F6740000}"/>
    <cellStyle name="Normal 2 9 2 3 2 2 4 4" xfId="27601" xr:uid="{00000000-0005-0000-0000-0000F7740000}"/>
    <cellStyle name="Normal 2 9 2 3 2 2 5" xfId="16121" xr:uid="{00000000-0005-0000-0000-0000F8740000}"/>
    <cellStyle name="Normal 2 9 2 3 2 2 5 2" xfId="38764" xr:uid="{00000000-0005-0000-0000-0000F9740000}"/>
    <cellStyle name="Normal 2 9 2 3 2 2 6" xfId="8681" xr:uid="{00000000-0005-0000-0000-0000FA740000}"/>
    <cellStyle name="Normal 2 9 2 3 2 2 6 2" xfId="31324" xr:uid="{00000000-0005-0000-0000-0000FB740000}"/>
    <cellStyle name="Normal 2 9 2 3 2 2 7" xfId="23883" xr:uid="{00000000-0005-0000-0000-0000FC740000}"/>
    <cellStyle name="Normal 2 9 2 3 2 3" xfId="1694" xr:uid="{00000000-0005-0000-0000-0000FD740000}"/>
    <cellStyle name="Normal 2 9 2 3 2 3 2" xfId="3544" xr:uid="{00000000-0005-0000-0000-0000FE740000}"/>
    <cellStyle name="Normal 2 9 2 3 2 3 2 2" xfId="7265" xr:uid="{00000000-0005-0000-0000-0000FF740000}"/>
    <cellStyle name="Normal 2 9 2 3 2 3 2 2 2" xfId="22149" xr:uid="{00000000-0005-0000-0000-000000750000}"/>
    <cellStyle name="Normal 2 9 2 3 2 3 2 2 2 2" xfId="44792" xr:uid="{00000000-0005-0000-0000-000001750000}"/>
    <cellStyle name="Normal 2 9 2 3 2 3 2 2 3" xfId="14709" xr:uid="{00000000-0005-0000-0000-000002750000}"/>
    <cellStyle name="Normal 2 9 2 3 2 3 2 2 3 2" xfId="37352" xr:uid="{00000000-0005-0000-0000-000003750000}"/>
    <cellStyle name="Normal 2 9 2 3 2 3 2 2 4" xfId="29911" xr:uid="{00000000-0005-0000-0000-000004750000}"/>
    <cellStyle name="Normal 2 9 2 3 2 3 2 3" xfId="18431" xr:uid="{00000000-0005-0000-0000-000005750000}"/>
    <cellStyle name="Normal 2 9 2 3 2 3 2 3 2" xfId="41074" xr:uid="{00000000-0005-0000-0000-000006750000}"/>
    <cellStyle name="Normal 2 9 2 3 2 3 2 4" xfId="10991" xr:uid="{00000000-0005-0000-0000-000007750000}"/>
    <cellStyle name="Normal 2 9 2 3 2 3 2 4 2" xfId="33634" xr:uid="{00000000-0005-0000-0000-000008750000}"/>
    <cellStyle name="Normal 2 9 2 3 2 3 2 5" xfId="26193" xr:uid="{00000000-0005-0000-0000-000009750000}"/>
    <cellStyle name="Normal 2 9 2 3 2 3 3" xfId="5418" xr:uid="{00000000-0005-0000-0000-00000A750000}"/>
    <cellStyle name="Normal 2 9 2 3 2 3 3 2" xfId="20302" xr:uid="{00000000-0005-0000-0000-00000B750000}"/>
    <cellStyle name="Normal 2 9 2 3 2 3 3 2 2" xfId="42945" xr:uid="{00000000-0005-0000-0000-00000C750000}"/>
    <cellStyle name="Normal 2 9 2 3 2 3 3 3" xfId="12862" xr:uid="{00000000-0005-0000-0000-00000D750000}"/>
    <cellStyle name="Normal 2 9 2 3 2 3 3 3 2" xfId="35505" xr:uid="{00000000-0005-0000-0000-00000E750000}"/>
    <cellStyle name="Normal 2 9 2 3 2 3 3 4" xfId="28064" xr:uid="{00000000-0005-0000-0000-00000F750000}"/>
    <cellStyle name="Normal 2 9 2 3 2 3 4" xfId="16584" xr:uid="{00000000-0005-0000-0000-000010750000}"/>
    <cellStyle name="Normal 2 9 2 3 2 3 4 2" xfId="39227" xr:uid="{00000000-0005-0000-0000-000011750000}"/>
    <cellStyle name="Normal 2 9 2 3 2 3 5" xfId="9144" xr:uid="{00000000-0005-0000-0000-000012750000}"/>
    <cellStyle name="Normal 2 9 2 3 2 3 5 2" xfId="31787" xr:uid="{00000000-0005-0000-0000-000013750000}"/>
    <cellStyle name="Normal 2 9 2 3 2 3 6" xfId="24346" xr:uid="{00000000-0005-0000-0000-000014750000}"/>
    <cellStyle name="Normal 2 9 2 3 2 4" xfId="2619" xr:uid="{00000000-0005-0000-0000-000015750000}"/>
    <cellStyle name="Normal 2 9 2 3 2 4 2" xfId="6340" xr:uid="{00000000-0005-0000-0000-000016750000}"/>
    <cellStyle name="Normal 2 9 2 3 2 4 2 2" xfId="21224" xr:uid="{00000000-0005-0000-0000-000017750000}"/>
    <cellStyle name="Normal 2 9 2 3 2 4 2 2 2" xfId="43867" xr:uid="{00000000-0005-0000-0000-000018750000}"/>
    <cellStyle name="Normal 2 9 2 3 2 4 2 3" xfId="13784" xr:uid="{00000000-0005-0000-0000-000019750000}"/>
    <cellStyle name="Normal 2 9 2 3 2 4 2 3 2" xfId="36427" xr:uid="{00000000-0005-0000-0000-00001A750000}"/>
    <cellStyle name="Normal 2 9 2 3 2 4 2 4" xfId="28986" xr:uid="{00000000-0005-0000-0000-00001B750000}"/>
    <cellStyle name="Normal 2 9 2 3 2 4 3" xfId="17506" xr:uid="{00000000-0005-0000-0000-00001C750000}"/>
    <cellStyle name="Normal 2 9 2 3 2 4 3 2" xfId="40149" xr:uid="{00000000-0005-0000-0000-00001D750000}"/>
    <cellStyle name="Normal 2 9 2 3 2 4 4" xfId="10066" xr:uid="{00000000-0005-0000-0000-00001E750000}"/>
    <cellStyle name="Normal 2 9 2 3 2 4 4 2" xfId="32709" xr:uid="{00000000-0005-0000-0000-00001F750000}"/>
    <cellStyle name="Normal 2 9 2 3 2 4 5" xfId="25268" xr:uid="{00000000-0005-0000-0000-000020750000}"/>
    <cellStyle name="Normal 2 9 2 3 2 5" xfId="4493" xr:uid="{00000000-0005-0000-0000-000021750000}"/>
    <cellStyle name="Normal 2 9 2 3 2 5 2" xfId="19377" xr:uid="{00000000-0005-0000-0000-000022750000}"/>
    <cellStyle name="Normal 2 9 2 3 2 5 2 2" xfId="42020" xr:uid="{00000000-0005-0000-0000-000023750000}"/>
    <cellStyle name="Normal 2 9 2 3 2 5 3" xfId="11937" xr:uid="{00000000-0005-0000-0000-000024750000}"/>
    <cellStyle name="Normal 2 9 2 3 2 5 3 2" xfId="34580" xr:uid="{00000000-0005-0000-0000-000025750000}"/>
    <cellStyle name="Normal 2 9 2 3 2 5 4" xfId="27139" xr:uid="{00000000-0005-0000-0000-000026750000}"/>
    <cellStyle name="Normal 2 9 2 3 2 6" xfId="15659" xr:uid="{00000000-0005-0000-0000-000027750000}"/>
    <cellStyle name="Normal 2 9 2 3 2 6 2" xfId="38302" xr:uid="{00000000-0005-0000-0000-000028750000}"/>
    <cellStyle name="Normal 2 9 2 3 2 7" xfId="8219" xr:uid="{00000000-0005-0000-0000-000029750000}"/>
    <cellStyle name="Normal 2 9 2 3 2 7 2" xfId="30862" xr:uid="{00000000-0005-0000-0000-00002A750000}"/>
    <cellStyle name="Normal 2 9 2 3 2 8" xfId="23421" xr:uid="{00000000-0005-0000-0000-00002B750000}"/>
    <cellStyle name="Normal 2 9 2 3 3" xfId="1017" xr:uid="{00000000-0005-0000-0000-00002C750000}"/>
    <cellStyle name="Normal 2 9 2 3 3 2" xfId="1945" xr:uid="{00000000-0005-0000-0000-00002D750000}"/>
    <cellStyle name="Normal 2 9 2 3 3 2 2" xfId="3795" xr:uid="{00000000-0005-0000-0000-00002E750000}"/>
    <cellStyle name="Normal 2 9 2 3 3 2 2 2" xfId="7516" xr:uid="{00000000-0005-0000-0000-00002F750000}"/>
    <cellStyle name="Normal 2 9 2 3 3 2 2 2 2" xfId="22400" xr:uid="{00000000-0005-0000-0000-000030750000}"/>
    <cellStyle name="Normal 2 9 2 3 3 2 2 2 2 2" xfId="45043" xr:uid="{00000000-0005-0000-0000-000031750000}"/>
    <cellStyle name="Normal 2 9 2 3 3 2 2 2 3" xfId="14960" xr:uid="{00000000-0005-0000-0000-000032750000}"/>
    <cellStyle name="Normal 2 9 2 3 3 2 2 2 3 2" xfId="37603" xr:uid="{00000000-0005-0000-0000-000033750000}"/>
    <cellStyle name="Normal 2 9 2 3 3 2 2 2 4" xfId="30162" xr:uid="{00000000-0005-0000-0000-000034750000}"/>
    <cellStyle name="Normal 2 9 2 3 3 2 2 3" xfId="18682" xr:uid="{00000000-0005-0000-0000-000035750000}"/>
    <cellStyle name="Normal 2 9 2 3 3 2 2 3 2" xfId="41325" xr:uid="{00000000-0005-0000-0000-000036750000}"/>
    <cellStyle name="Normal 2 9 2 3 3 2 2 4" xfId="11242" xr:uid="{00000000-0005-0000-0000-000037750000}"/>
    <cellStyle name="Normal 2 9 2 3 3 2 2 4 2" xfId="33885" xr:uid="{00000000-0005-0000-0000-000038750000}"/>
    <cellStyle name="Normal 2 9 2 3 3 2 2 5" xfId="26444" xr:uid="{00000000-0005-0000-0000-000039750000}"/>
    <cellStyle name="Normal 2 9 2 3 3 2 3" xfId="5669" xr:uid="{00000000-0005-0000-0000-00003A750000}"/>
    <cellStyle name="Normal 2 9 2 3 3 2 3 2" xfId="20553" xr:uid="{00000000-0005-0000-0000-00003B750000}"/>
    <cellStyle name="Normal 2 9 2 3 3 2 3 2 2" xfId="43196" xr:uid="{00000000-0005-0000-0000-00003C750000}"/>
    <cellStyle name="Normal 2 9 2 3 3 2 3 3" xfId="13113" xr:uid="{00000000-0005-0000-0000-00003D750000}"/>
    <cellStyle name="Normal 2 9 2 3 3 2 3 3 2" xfId="35756" xr:uid="{00000000-0005-0000-0000-00003E750000}"/>
    <cellStyle name="Normal 2 9 2 3 3 2 3 4" xfId="28315" xr:uid="{00000000-0005-0000-0000-00003F750000}"/>
    <cellStyle name="Normal 2 9 2 3 3 2 4" xfId="16835" xr:uid="{00000000-0005-0000-0000-000040750000}"/>
    <cellStyle name="Normal 2 9 2 3 3 2 4 2" xfId="39478" xr:uid="{00000000-0005-0000-0000-000041750000}"/>
    <cellStyle name="Normal 2 9 2 3 3 2 5" xfId="9395" xr:uid="{00000000-0005-0000-0000-000042750000}"/>
    <cellStyle name="Normal 2 9 2 3 3 2 5 2" xfId="32038" xr:uid="{00000000-0005-0000-0000-000043750000}"/>
    <cellStyle name="Normal 2 9 2 3 3 2 6" xfId="24597" xr:uid="{00000000-0005-0000-0000-000044750000}"/>
    <cellStyle name="Normal 2 9 2 3 3 3" xfId="2870" xr:uid="{00000000-0005-0000-0000-000045750000}"/>
    <cellStyle name="Normal 2 9 2 3 3 3 2" xfId="6591" xr:uid="{00000000-0005-0000-0000-000046750000}"/>
    <cellStyle name="Normal 2 9 2 3 3 3 2 2" xfId="21475" xr:uid="{00000000-0005-0000-0000-000047750000}"/>
    <cellStyle name="Normal 2 9 2 3 3 3 2 2 2" xfId="44118" xr:uid="{00000000-0005-0000-0000-000048750000}"/>
    <cellStyle name="Normal 2 9 2 3 3 3 2 3" xfId="14035" xr:uid="{00000000-0005-0000-0000-000049750000}"/>
    <cellStyle name="Normal 2 9 2 3 3 3 2 3 2" xfId="36678" xr:uid="{00000000-0005-0000-0000-00004A750000}"/>
    <cellStyle name="Normal 2 9 2 3 3 3 2 4" xfId="29237" xr:uid="{00000000-0005-0000-0000-00004B750000}"/>
    <cellStyle name="Normal 2 9 2 3 3 3 3" xfId="17757" xr:uid="{00000000-0005-0000-0000-00004C750000}"/>
    <cellStyle name="Normal 2 9 2 3 3 3 3 2" xfId="40400" xr:uid="{00000000-0005-0000-0000-00004D750000}"/>
    <cellStyle name="Normal 2 9 2 3 3 3 4" xfId="10317" xr:uid="{00000000-0005-0000-0000-00004E750000}"/>
    <cellStyle name="Normal 2 9 2 3 3 3 4 2" xfId="32960" xr:uid="{00000000-0005-0000-0000-00004F750000}"/>
    <cellStyle name="Normal 2 9 2 3 3 3 5" xfId="25519" xr:uid="{00000000-0005-0000-0000-000050750000}"/>
    <cellStyle name="Normal 2 9 2 3 3 4" xfId="4744" xr:uid="{00000000-0005-0000-0000-000051750000}"/>
    <cellStyle name="Normal 2 9 2 3 3 4 2" xfId="19628" xr:uid="{00000000-0005-0000-0000-000052750000}"/>
    <cellStyle name="Normal 2 9 2 3 3 4 2 2" xfId="42271" xr:uid="{00000000-0005-0000-0000-000053750000}"/>
    <cellStyle name="Normal 2 9 2 3 3 4 3" xfId="12188" xr:uid="{00000000-0005-0000-0000-000054750000}"/>
    <cellStyle name="Normal 2 9 2 3 3 4 3 2" xfId="34831" xr:uid="{00000000-0005-0000-0000-000055750000}"/>
    <cellStyle name="Normal 2 9 2 3 3 4 4" xfId="27390" xr:uid="{00000000-0005-0000-0000-000056750000}"/>
    <cellStyle name="Normal 2 9 2 3 3 5" xfId="15910" xr:uid="{00000000-0005-0000-0000-000057750000}"/>
    <cellStyle name="Normal 2 9 2 3 3 5 2" xfId="38553" xr:uid="{00000000-0005-0000-0000-000058750000}"/>
    <cellStyle name="Normal 2 9 2 3 3 6" xfId="8470" xr:uid="{00000000-0005-0000-0000-000059750000}"/>
    <cellStyle name="Normal 2 9 2 3 3 6 2" xfId="31113" xr:uid="{00000000-0005-0000-0000-00005A750000}"/>
    <cellStyle name="Normal 2 9 2 3 3 7" xfId="23672" xr:uid="{00000000-0005-0000-0000-00005B750000}"/>
    <cellStyle name="Normal 2 9 2 3 4" xfId="1483" xr:uid="{00000000-0005-0000-0000-00005C750000}"/>
    <cellStyle name="Normal 2 9 2 3 4 2" xfId="3333" xr:uid="{00000000-0005-0000-0000-00005D750000}"/>
    <cellStyle name="Normal 2 9 2 3 4 2 2" xfId="7054" xr:uid="{00000000-0005-0000-0000-00005E750000}"/>
    <cellStyle name="Normal 2 9 2 3 4 2 2 2" xfId="21938" xr:uid="{00000000-0005-0000-0000-00005F750000}"/>
    <cellStyle name="Normal 2 9 2 3 4 2 2 2 2" xfId="44581" xr:uid="{00000000-0005-0000-0000-000060750000}"/>
    <cellStyle name="Normal 2 9 2 3 4 2 2 3" xfId="14498" xr:uid="{00000000-0005-0000-0000-000061750000}"/>
    <cellStyle name="Normal 2 9 2 3 4 2 2 3 2" xfId="37141" xr:uid="{00000000-0005-0000-0000-000062750000}"/>
    <cellStyle name="Normal 2 9 2 3 4 2 2 4" xfId="29700" xr:uid="{00000000-0005-0000-0000-000063750000}"/>
    <cellStyle name="Normal 2 9 2 3 4 2 3" xfId="18220" xr:uid="{00000000-0005-0000-0000-000064750000}"/>
    <cellStyle name="Normal 2 9 2 3 4 2 3 2" xfId="40863" xr:uid="{00000000-0005-0000-0000-000065750000}"/>
    <cellStyle name="Normal 2 9 2 3 4 2 4" xfId="10780" xr:uid="{00000000-0005-0000-0000-000066750000}"/>
    <cellStyle name="Normal 2 9 2 3 4 2 4 2" xfId="33423" xr:uid="{00000000-0005-0000-0000-000067750000}"/>
    <cellStyle name="Normal 2 9 2 3 4 2 5" xfId="25982" xr:uid="{00000000-0005-0000-0000-000068750000}"/>
    <cellStyle name="Normal 2 9 2 3 4 3" xfId="5207" xr:uid="{00000000-0005-0000-0000-000069750000}"/>
    <cellStyle name="Normal 2 9 2 3 4 3 2" xfId="20091" xr:uid="{00000000-0005-0000-0000-00006A750000}"/>
    <cellStyle name="Normal 2 9 2 3 4 3 2 2" xfId="42734" xr:uid="{00000000-0005-0000-0000-00006B750000}"/>
    <cellStyle name="Normal 2 9 2 3 4 3 3" xfId="12651" xr:uid="{00000000-0005-0000-0000-00006C750000}"/>
    <cellStyle name="Normal 2 9 2 3 4 3 3 2" xfId="35294" xr:uid="{00000000-0005-0000-0000-00006D750000}"/>
    <cellStyle name="Normal 2 9 2 3 4 3 4" xfId="27853" xr:uid="{00000000-0005-0000-0000-00006E750000}"/>
    <cellStyle name="Normal 2 9 2 3 4 4" xfId="16373" xr:uid="{00000000-0005-0000-0000-00006F750000}"/>
    <cellStyle name="Normal 2 9 2 3 4 4 2" xfId="39016" xr:uid="{00000000-0005-0000-0000-000070750000}"/>
    <cellStyle name="Normal 2 9 2 3 4 5" xfId="8933" xr:uid="{00000000-0005-0000-0000-000071750000}"/>
    <cellStyle name="Normal 2 9 2 3 4 5 2" xfId="31576" xr:uid="{00000000-0005-0000-0000-000072750000}"/>
    <cellStyle name="Normal 2 9 2 3 4 6" xfId="24135" xr:uid="{00000000-0005-0000-0000-000073750000}"/>
    <cellStyle name="Normal 2 9 2 3 5" xfId="2408" xr:uid="{00000000-0005-0000-0000-000074750000}"/>
    <cellStyle name="Normal 2 9 2 3 5 2" xfId="6129" xr:uid="{00000000-0005-0000-0000-000075750000}"/>
    <cellStyle name="Normal 2 9 2 3 5 2 2" xfId="21013" xr:uid="{00000000-0005-0000-0000-000076750000}"/>
    <cellStyle name="Normal 2 9 2 3 5 2 2 2" xfId="43656" xr:uid="{00000000-0005-0000-0000-000077750000}"/>
    <cellStyle name="Normal 2 9 2 3 5 2 3" xfId="13573" xr:uid="{00000000-0005-0000-0000-000078750000}"/>
    <cellStyle name="Normal 2 9 2 3 5 2 3 2" xfId="36216" xr:uid="{00000000-0005-0000-0000-000079750000}"/>
    <cellStyle name="Normal 2 9 2 3 5 2 4" xfId="28775" xr:uid="{00000000-0005-0000-0000-00007A750000}"/>
    <cellStyle name="Normal 2 9 2 3 5 3" xfId="17295" xr:uid="{00000000-0005-0000-0000-00007B750000}"/>
    <cellStyle name="Normal 2 9 2 3 5 3 2" xfId="39938" xr:uid="{00000000-0005-0000-0000-00007C750000}"/>
    <cellStyle name="Normal 2 9 2 3 5 4" xfId="9855" xr:uid="{00000000-0005-0000-0000-00007D750000}"/>
    <cellStyle name="Normal 2 9 2 3 5 4 2" xfId="32498" xr:uid="{00000000-0005-0000-0000-00007E750000}"/>
    <cellStyle name="Normal 2 9 2 3 5 5" xfId="25057" xr:uid="{00000000-0005-0000-0000-00007F750000}"/>
    <cellStyle name="Normal 2 9 2 3 6" xfId="4282" xr:uid="{00000000-0005-0000-0000-000080750000}"/>
    <cellStyle name="Normal 2 9 2 3 6 2" xfId="19166" xr:uid="{00000000-0005-0000-0000-000081750000}"/>
    <cellStyle name="Normal 2 9 2 3 6 2 2" xfId="41809" xr:uid="{00000000-0005-0000-0000-000082750000}"/>
    <cellStyle name="Normal 2 9 2 3 6 3" xfId="11726" xr:uid="{00000000-0005-0000-0000-000083750000}"/>
    <cellStyle name="Normal 2 9 2 3 6 3 2" xfId="34369" xr:uid="{00000000-0005-0000-0000-000084750000}"/>
    <cellStyle name="Normal 2 9 2 3 6 4" xfId="26928" xr:uid="{00000000-0005-0000-0000-000085750000}"/>
    <cellStyle name="Normal 2 9 2 3 7" xfId="15448" xr:uid="{00000000-0005-0000-0000-000086750000}"/>
    <cellStyle name="Normal 2 9 2 3 7 2" xfId="38091" xr:uid="{00000000-0005-0000-0000-000087750000}"/>
    <cellStyle name="Normal 2 9 2 3 8" xfId="8008" xr:uid="{00000000-0005-0000-0000-000088750000}"/>
    <cellStyle name="Normal 2 9 2 3 8 2" xfId="30651" xr:uid="{00000000-0005-0000-0000-000089750000}"/>
    <cellStyle name="Normal 2 9 2 3 9" xfId="23211" xr:uid="{00000000-0005-0000-0000-00008A750000}"/>
    <cellStyle name="Normal 2 9 2 4" xfId="658" xr:uid="{00000000-0005-0000-0000-00008B750000}"/>
    <cellStyle name="Normal 2 9 2 4 2" xfId="1123" xr:uid="{00000000-0005-0000-0000-00008C750000}"/>
    <cellStyle name="Normal 2 9 2 4 2 2" xfId="2051" xr:uid="{00000000-0005-0000-0000-00008D750000}"/>
    <cellStyle name="Normal 2 9 2 4 2 2 2" xfId="3901" xr:uid="{00000000-0005-0000-0000-00008E750000}"/>
    <cellStyle name="Normal 2 9 2 4 2 2 2 2" xfId="7622" xr:uid="{00000000-0005-0000-0000-00008F750000}"/>
    <cellStyle name="Normal 2 9 2 4 2 2 2 2 2" xfId="22506" xr:uid="{00000000-0005-0000-0000-000090750000}"/>
    <cellStyle name="Normal 2 9 2 4 2 2 2 2 2 2" xfId="45149" xr:uid="{00000000-0005-0000-0000-000091750000}"/>
    <cellStyle name="Normal 2 9 2 4 2 2 2 2 3" xfId="15066" xr:uid="{00000000-0005-0000-0000-000092750000}"/>
    <cellStyle name="Normal 2 9 2 4 2 2 2 2 3 2" xfId="37709" xr:uid="{00000000-0005-0000-0000-000093750000}"/>
    <cellStyle name="Normal 2 9 2 4 2 2 2 2 4" xfId="30268" xr:uid="{00000000-0005-0000-0000-000094750000}"/>
    <cellStyle name="Normal 2 9 2 4 2 2 2 3" xfId="18788" xr:uid="{00000000-0005-0000-0000-000095750000}"/>
    <cellStyle name="Normal 2 9 2 4 2 2 2 3 2" xfId="41431" xr:uid="{00000000-0005-0000-0000-000096750000}"/>
    <cellStyle name="Normal 2 9 2 4 2 2 2 4" xfId="11348" xr:uid="{00000000-0005-0000-0000-000097750000}"/>
    <cellStyle name="Normal 2 9 2 4 2 2 2 4 2" xfId="33991" xr:uid="{00000000-0005-0000-0000-000098750000}"/>
    <cellStyle name="Normal 2 9 2 4 2 2 2 5" xfId="26550" xr:uid="{00000000-0005-0000-0000-000099750000}"/>
    <cellStyle name="Normal 2 9 2 4 2 2 3" xfId="5775" xr:uid="{00000000-0005-0000-0000-00009A750000}"/>
    <cellStyle name="Normal 2 9 2 4 2 2 3 2" xfId="20659" xr:uid="{00000000-0005-0000-0000-00009B750000}"/>
    <cellStyle name="Normal 2 9 2 4 2 2 3 2 2" xfId="43302" xr:uid="{00000000-0005-0000-0000-00009C750000}"/>
    <cellStyle name="Normal 2 9 2 4 2 2 3 3" xfId="13219" xr:uid="{00000000-0005-0000-0000-00009D750000}"/>
    <cellStyle name="Normal 2 9 2 4 2 2 3 3 2" xfId="35862" xr:uid="{00000000-0005-0000-0000-00009E750000}"/>
    <cellStyle name="Normal 2 9 2 4 2 2 3 4" xfId="28421" xr:uid="{00000000-0005-0000-0000-00009F750000}"/>
    <cellStyle name="Normal 2 9 2 4 2 2 4" xfId="16941" xr:uid="{00000000-0005-0000-0000-0000A0750000}"/>
    <cellStyle name="Normal 2 9 2 4 2 2 4 2" xfId="39584" xr:uid="{00000000-0005-0000-0000-0000A1750000}"/>
    <cellStyle name="Normal 2 9 2 4 2 2 5" xfId="9501" xr:uid="{00000000-0005-0000-0000-0000A2750000}"/>
    <cellStyle name="Normal 2 9 2 4 2 2 5 2" xfId="32144" xr:uid="{00000000-0005-0000-0000-0000A3750000}"/>
    <cellStyle name="Normal 2 9 2 4 2 2 6" xfId="24703" xr:uid="{00000000-0005-0000-0000-0000A4750000}"/>
    <cellStyle name="Normal 2 9 2 4 2 3" xfId="2976" xr:uid="{00000000-0005-0000-0000-0000A5750000}"/>
    <cellStyle name="Normal 2 9 2 4 2 3 2" xfId="6697" xr:uid="{00000000-0005-0000-0000-0000A6750000}"/>
    <cellStyle name="Normal 2 9 2 4 2 3 2 2" xfId="21581" xr:uid="{00000000-0005-0000-0000-0000A7750000}"/>
    <cellStyle name="Normal 2 9 2 4 2 3 2 2 2" xfId="44224" xr:uid="{00000000-0005-0000-0000-0000A8750000}"/>
    <cellStyle name="Normal 2 9 2 4 2 3 2 3" xfId="14141" xr:uid="{00000000-0005-0000-0000-0000A9750000}"/>
    <cellStyle name="Normal 2 9 2 4 2 3 2 3 2" xfId="36784" xr:uid="{00000000-0005-0000-0000-0000AA750000}"/>
    <cellStyle name="Normal 2 9 2 4 2 3 2 4" xfId="29343" xr:uid="{00000000-0005-0000-0000-0000AB750000}"/>
    <cellStyle name="Normal 2 9 2 4 2 3 3" xfId="17863" xr:uid="{00000000-0005-0000-0000-0000AC750000}"/>
    <cellStyle name="Normal 2 9 2 4 2 3 3 2" xfId="40506" xr:uid="{00000000-0005-0000-0000-0000AD750000}"/>
    <cellStyle name="Normal 2 9 2 4 2 3 4" xfId="10423" xr:uid="{00000000-0005-0000-0000-0000AE750000}"/>
    <cellStyle name="Normal 2 9 2 4 2 3 4 2" xfId="33066" xr:uid="{00000000-0005-0000-0000-0000AF750000}"/>
    <cellStyle name="Normal 2 9 2 4 2 3 5" xfId="25625" xr:uid="{00000000-0005-0000-0000-0000B0750000}"/>
    <cellStyle name="Normal 2 9 2 4 2 4" xfId="4850" xr:uid="{00000000-0005-0000-0000-0000B1750000}"/>
    <cellStyle name="Normal 2 9 2 4 2 4 2" xfId="19734" xr:uid="{00000000-0005-0000-0000-0000B2750000}"/>
    <cellStyle name="Normal 2 9 2 4 2 4 2 2" xfId="42377" xr:uid="{00000000-0005-0000-0000-0000B3750000}"/>
    <cellStyle name="Normal 2 9 2 4 2 4 3" xfId="12294" xr:uid="{00000000-0005-0000-0000-0000B4750000}"/>
    <cellStyle name="Normal 2 9 2 4 2 4 3 2" xfId="34937" xr:uid="{00000000-0005-0000-0000-0000B5750000}"/>
    <cellStyle name="Normal 2 9 2 4 2 4 4" xfId="27496" xr:uid="{00000000-0005-0000-0000-0000B6750000}"/>
    <cellStyle name="Normal 2 9 2 4 2 5" xfId="16016" xr:uid="{00000000-0005-0000-0000-0000B7750000}"/>
    <cellStyle name="Normal 2 9 2 4 2 5 2" xfId="38659" xr:uid="{00000000-0005-0000-0000-0000B8750000}"/>
    <cellStyle name="Normal 2 9 2 4 2 6" xfId="8576" xr:uid="{00000000-0005-0000-0000-0000B9750000}"/>
    <cellStyle name="Normal 2 9 2 4 2 6 2" xfId="31219" xr:uid="{00000000-0005-0000-0000-0000BA750000}"/>
    <cellStyle name="Normal 2 9 2 4 2 7" xfId="23778" xr:uid="{00000000-0005-0000-0000-0000BB750000}"/>
    <cellStyle name="Normal 2 9 2 4 3" xfId="1589" xr:uid="{00000000-0005-0000-0000-0000BC750000}"/>
    <cellStyle name="Normal 2 9 2 4 3 2" xfId="3439" xr:uid="{00000000-0005-0000-0000-0000BD750000}"/>
    <cellStyle name="Normal 2 9 2 4 3 2 2" xfId="7160" xr:uid="{00000000-0005-0000-0000-0000BE750000}"/>
    <cellStyle name="Normal 2 9 2 4 3 2 2 2" xfId="22044" xr:uid="{00000000-0005-0000-0000-0000BF750000}"/>
    <cellStyle name="Normal 2 9 2 4 3 2 2 2 2" xfId="44687" xr:uid="{00000000-0005-0000-0000-0000C0750000}"/>
    <cellStyle name="Normal 2 9 2 4 3 2 2 3" xfId="14604" xr:uid="{00000000-0005-0000-0000-0000C1750000}"/>
    <cellStyle name="Normal 2 9 2 4 3 2 2 3 2" xfId="37247" xr:uid="{00000000-0005-0000-0000-0000C2750000}"/>
    <cellStyle name="Normal 2 9 2 4 3 2 2 4" xfId="29806" xr:uid="{00000000-0005-0000-0000-0000C3750000}"/>
    <cellStyle name="Normal 2 9 2 4 3 2 3" xfId="18326" xr:uid="{00000000-0005-0000-0000-0000C4750000}"/>
    <cellStyle name="Normal 2 9 2 4 3 2 3 2" xfId="40969" xr:uid="{00000000-0005-0000-0000-0000C5750000}"/>
    <cellStyle name="Normal 2 9 2 4 3 2 4" xfId="10886" xr:uid="{00000000-0005-0000-0000-0000C6750000}"/>
    <cellStyle name="Normal 2 9 2 4 3 2 4 2" xfId="33529" xr:uid="{00000000-0005-0000-0000-0000C7750000}"/>
    <cellStyle name="Normal 2 9 2 4 3 2 5" xfId="26088" xr:uid="{00000000-0005-0000-0000-0000C8750000}"/>
    <cellStyle name="Normal 2 9 2 4 3 3" xfId="5313" xr:uid="{00000000-0005-0000-0000-0000C9750000}"/>
    <cellStyle name="Normal 2 9 2 4 3 3 2" xfId="20197" xr:uid="{00000000-0005-0000-0000-0000CA750000}"/>
    <cellStyle name="Normal 2 9 2 4 3 3 2 2" xfId="42840" xr:uid="{00000000-0005-0000-0000-0000CB750000}"/>
    <cellStyle name="Normal 2 9 2 4 3 3 3" xfId="12757" xr:uid="{00000000-0005-0000-0000-0000CC750000}"/>
    <cellStyle name="Normal 2 9 2 4 3 3 3 2" xfId="35400" xr:uid="{00000000-0005-0000-0000-0000CD750000}"/>
    <cellStyle name="Normal 2 9 2 4 3 3 4" xfId="27959" xr:uid="{00000000-0005-0000-0000-0000CE750000}"/>
    <cellStyle name="Normal 2 9 2 4 3 4" xfId="16479" xr:uid="{00000000-0005-0000-0000-0000CF750000}"/>
    <cellStyle name="Normal 2 9 2 4 3 4 2" xfId="39122" xr:uid="{00000000-0005-0000-0000-0000D0750000}"/>
    <cellStyle name="Normal 2 9 2 4 3 5" xfId="9039" xr:uid="{00000000-0005-0000-0000-0000D1750000}"/>
    <cellStyle name="Normal 2 9 2 4 3 5 2" xfId="31682" xr:uid="{00000000-0005-0000-0000-0000D2750000}"/>
    <cellStyle name="Normal 2 9 2 4 3 6" xfId="24241" xr:uid="{00000000-0005-0000-0000-0000D3750000}"/>
    <cellStyle name="Normal 2 9 2 4 4" xfId="2514" xr:uid="{00000000-0005-0000-0000-0000D4750000}"/>
    <cellStyle name="Normal 2 9 2 4 4 2" xfId="6235" xr:uid="{00000000-0005-0000-0000-0000D5750000}"/>
    <cellStyle name="Normal 2 9 2 4 4 2 2" xfId="21119" xr:uid="{00000000-0005-0000-0000-0000D6750000}"/>
    <cellStyle name="Normal 2 9 2 4 4 2 2 2" xfId="43762" xr:uid="{00000000-0005-0000-0000-0000D7750000}"/>
    <cellStyle name="Normal 2 9 2 4 4 2 3" xfId="13679" xr:uid="{00000000-0005-0000-0000-0000D8750000}"/>
    <cellStyle name="Normal 2 9 2 4 4 2 3 2" xfId="36322" xr:uid="{00000000-0005-0000-0000-0000D9750000}"/>
    <cellStyle name="Normal 2 9 2 4 4 2 4" xfId="28881" xr:uid="{00000000-0005-0000-0000-0000DA750000}"/>
    <cellStyle name="Normal 2 9 2 4 4 3" xfId="17401" xr:uid="{00000000-0005-0000-0000-0000DB750000}"/>
    <cellStyle name="Normal 2 9 2 4 4 3 2" xfId="40044" xr:uid="{00000000-0005-0000-0000-0000DC750000}"/>
    <cellStyle name="Normal 2 9 2 4 4 4" xfId="9961" xr:uid="{00000000-0005-0000-0000-0000DD750000}"/>
    <cellStyle name="Normal 2 9 2 4 4 4 2" xfId="32604" xr:uid="{00000000-0005-0000-0000-0000DE750000}"/>
    <cellStyle name="Normal 2 9 2 4 4 5" xfId="25163" xr:uid="{00000000-0005-0000-0000-0000DF750000}"/>
    <cellStyle name="Normal 2 9 2 4 5" xfId="4388" xr:uid="{00000000-0005-0000-0000-0000E0750000}"/>
    <cellStyle name="Normal 2 9 2 4 5 2" xfId="19272" xr:uid="{00000000-0005-0000-0000-0000E1750000}"/>
    <cellStyle name="Normal 2 9 2 4 5 2 2" xfId="41915" xr:uid="{00000000-0005-0000-0000-0000E2750000}"/>
    <cellStyle name="Normal 2 9 2 4 5 3" xfId="11832" xr:uid="{00000000-0005-0000-0000-0000E3750000}"/>
    <cellStyle name="Normal 2 9 2 4 5 3 2" xfId="34475" xr:uid="{00000000-0005-0000-0000-0000E4750000}"/>
    <cellStyle name="Normal 2 9 2 4 5 4" xfId="27034" xr:uid="{00000000-0005-0000-0000-0000E5750000}"/>
    <cellStyle name="Normal 2 9 2 4 6" xfId="15554" xr:uid="{00000000-0005-0000-0000-0000E6750000}"/>
    <cellStyle name="Normal 2 9 2 4 6 2" xfId="38197" xr:uid="{00000000-0005-0000-0000-0000E7750000}"/>
    <cellStyle name="Normal 2 9 2 4 7" xfId="8114" xr:uid="{00000000-0005-0000-0000-0000E8750000}"/>
    <cellStyle name="Normal 2 9 2 4 7 2" xfId="30757" xr:uid="{00000000-0005-0000-0000-0000E9750000}"/>
    <cellStyle name="Normal 2 9 2 4 8" xfId="23316" xr:uid="{00000000-0005-0000-0000-0000EA750000}"/>
    <cellStyle name="Normal 2 9 2 5" xfId="912" xr:uid="{00000000-0005-0000-0000-0000EB750000}"/>
    <cellStyle name="Normal 2 9 2 5 2" xfId="1840" xr:uid="{00000000-0005-0000-0000-0000EC750000}"/>
    <cellStyle name="Normal 2 9 2 5 2 2" xfId="3690" xr:uid="{00000000-0005-0000-0000-0000ED750000}"/>
    <cellStyle name="Normal 2 9 2 5 2 2 2" xfId="7411" xr:uid="{00000000-0005-0000-0000-0000EE750000}"/>
    <cellStyle name="Normal 2 9 2 5 2 2 2 2" xfId="22295" xr:uid="{00000000-0005-0000-0000-0000EF750000}"/>
    <cellStyle name="Normal 2 9 2 5 2 2 2 2 2" xfId="44938" xr:uid="{00000000-0005-0000-0000-0000F0750000}"/>
    <cellStyle name="Normal 2 9 2 5 2 2 2 3" xfId="14855" xr:uid="{00000000-0005-0000-0000-0000F1750000}"/>
    <cellStyle name="Normal 2 9 2 5 2 2 2 3 2" xfId="37498" xr:uid="{00000000-0005-0000-0000-0000F2750000}"/>
    <cellStyle name="Normal 2 9 2 5 2 2 2 4" xfId="30057" xr:uid="{00000000-0005-0000-0000-0000F3750000}"/>
    <cellStyle name="Normal 2 9 2 5 2 2 3" xfId="18577" xr:uid="{00000000-0005-0000-0000-0000F4750000}"/>
    <cellStyle name="Normal 2 9 2 5 2 2 3 2" xfId="41220" xr:uid="{00000000-0005-0000-0000-0000F5750000}"/>
    <cellStyle name="Normal 2 9 2 5 2 2 4" xfId="11137" xr:uid="{00000000-0005-0000-0000-0000F6750000}"/>
    <cellStyle name="Normal 2 9 2 5 2 2 4 2" xfId="33780" xr:uid="{00000000-0005-0000-0000-0000F7750000}"/>
    <cellStyle name="Normal 2 9 2 5 2 2 5" xfId="26339" xr:uid="{00000000-0005-0000-0000-0000F8750000}"/>
    <cellStyle name="Normal 2 9 2 5 2 3" xfId="5564" xr:uid="{00000000-0005-0000-0000-0000F9750000}"/>
    <cellStyle name="Normal 2 9 2 5 2 3 2" xfId="20448" xr:uid="{00000000-0005-0000-0000-0000FA750000}"/>
    <cellStyle name="Normal 2 9 2 5 2 3 2 2" xfId="43091" xr:uid="{00000000-0005-0000-0000-0000FB750000}"/>
    <cellStyle name="Normal 2 9 2 5 2 3 3" xfId="13008" xr:uid="{00000000-0005-0000-0000-0000FC750000}"/>
    <cellStyle name="Normal 2 9 2 5 2 3 3 2" xfId="35651" xr:uid="{00000000-0005-0000-0000-0000FD750000}"/>
    <cellStyle name="Normal 2 9 2 5 2 3 4" xfId="28210" xr:uid="{00000000-0005-0000-0000-0000FE750000}"/>
    <cellStyle name="Normal 2 9 2 5 2 4" xfId="16730" xr:uid="{00000000-0005-0000-0000-0000FF750000}"/>
    <cellStyle name="Normal 2 9 2 5 2 4 2" xfId="39373" xr:uid="{00000000-0005-0000-0000-000000760000}"/>
    <cellStyle name="Normal 2 9 2 5 2 5" xfId="9290" xr:uid="{00000000-0005-0000-0000-000001760000}"/>
    <cellStyle name="Normal 2 9 2 5 2 5 2" xfId="31933" xr:uid="{00000000-0005-0000-0000-000002760000}"/>
    <cellStyle name="Normal 2 9 2 5 2 6" xfId="24492" xr:uid="{00000000-0005-0000-0000-000003760000}"/>
    <cellStyle name="Normal 2 9 2 5 3" xfId="2765" xr:uid="{00000000-0005-0000-0000-000004760000}"/>
    <cellStyle name="Normal 2 9 2 5 3 2" xfId="6486" xr:uid="{00000000-0005-0000-0000-000005760000}"/>
    <cellStyle name="Normal 2 9 2 5 3 2 2" xfId="21370" xr:uid="{00000000-0005-0000-0000-000006760000}"/>
    <cellStyle name="Normal 2 9 2 5 3 2 2 2" xfId="44013" xr:uid="{00000000-0005-0000-0000-000007760000}"/>
    <cellStyle name="Normal 2 9 2 5 3 2 3" xfId="13930" xr:uid="{00000000-0005-0000-0000-000008760000}"/>
    <cellStyle name="Normal 2 9 2 5 3 2 3 2" xfId="36573" xr:uid="{00000000-0005-0000-0000-000009760000}"/>
    <cellStyle name="Normal 2 9 2 5 3 2 4" xfId="29132" xr:uid="{00000000-0005-0000-0000-00000A760000}"/>
    <cellStyle name="Normal 2 9 2 5 3 3" xfId="17652" xr:uid="{00000000-0005-0000-0000-00000B760000}"/>
    <cellStyle name="Normal 2 9 2 5 3 3 2" xfId="40295" xr:uid="{00000000-0005-0000-0000-00000C760000}"/>
    <cellStyle name="Normal 2 9 2 5 3 4" xfId="10212" xr:uid="{00000000-0005-0000-0000-00000D760000}"/>
    <cellStyle name="Normal 2 9 2 5 3 4 2" xfId="32855" xr:uid="{00000000-0005-0000-0000-00000E760000}"/>
    <cellStyle name="Normal 2 9 2 5 3 5" xfId="25414" xr:uid="{00000000-0005-0000-0000-00000F760000}"/>
    <cellStyle name="Normal 2 9 2 5 4" xfId="4639" xr:uid="{00000000-0005-0000-0000-000010760000}"/>
    <cellStyle name="Normal 2 9 2 5 4 2" xfId="19523" xr:uid="{00000000-0005-0000-0000-000011760000}"/>
    <cellStyle name="Normal 2 9 2 5 4 2 2" xfId="42166" xr:uid="{00000000-0005-0000-0000-000012760000}"/>
    <cellStyle name="Normal 2 9 2 5 4 3" xfId="12083" xr:uid="{00000000-0005-0000-0000-000013760000}"/>
    <cellStyle name="Normal 2 9 2 5 4 3 2" xfId="34726" xr:uid="{00000000-0005-0000-0000-000014760000}"/>
    <cellStyle name="Normal 2 9 2 5 4 4" xfId="27285" xr:uid="{00000000-0005-0000-0000-000015760000}"/>
    <cellStyle name="Normal 2 9 2 5 5" xfId="15805" xr:uid="{00000000-0005-0000-0000-000016760000}"/>
    <cellStyle name="Normal 2 9 2 5 5 2" xfId="38448" xr:uid="{00000000-0005-0000-0000-000017760000}"/>
    <cellStyle name="Normal 2 9 2 5 6" xfId="8365" xr:uid="{00000000-0005-0000-0000-000018760000}"/>
    <cellStyle name="Normal 2 9 2 5 6 2" xfId="31008" xr:uid="{00000000-0005-0000-0000-000019760000}"/>
    <cellStyle name="Normal 2 9 2 5 7" xfId="23567" xr:uid="{00000000-0005-0000-0000-00001A760000}"/>
    <cellStyle name="Normal 2 9 2 6" xfId="1378" xr:uid="{00000000-0005-0000-0000-00001B760000}"/>
    <cellStyle name="Normal 2 9 2 6 2" xfId="3228" xr:uid="{00000000-0005-0000-0000-00001C760000}"/>
    <cellStyle name="Normal 2 9 2 6 2 2" xfId="6949" xr:uid="{00000000-0005-0000-0000-00001D760000}"/>
    <cellStyle name="Normal 2 9 2 6 2 2 2" xfId="21833" xr:uid="{00000000-0005-0000-0000-00001E760000}"/>
    <cellStyle name="Normal 2 9 2 6 2 2 2 2" xfId="44476" xr:uid="{00000000-0005-0000-0000-00001F760000}"/>
    <cellStyle name="Normal 2 9 2 6 2 2 3" xfId="14393" xr:uid="{00000000-0005-0000-0000-000020760000}"/>
    <cellStyle name="Normal 2 9 2 6 2 2 3 2" xfId="37036" xr:uid="{00000000-0005-0000-0000-000021760000}"/>
    <cellStyle name="Normal 2 9 2 6 2 2 4" xfId="29595" xr:uid="{00000000-0005-0000-0000-000022760000}"/>
    <cellStyle name="Normal 2 9 2 6 2 3" xfId="18115" xr:uid="{00000000-0005-0000-0000-000023760000}"/>
    <cellStyle name="Normal 2 9 2 6 2 3 2" xfId="40758" xr:uid="{00000000-0005-0000-0000-000024760000}"/>
    <cellStyle name="Normal 2 9 2 6 2 4" xfId="10675" xr:uid="{00000000-0005-0000-0000-000025760000}"/>
    <cellStyle name="Normal 2 9 2 6 2 4 2" xfId="33318" xr:uid="{00000000-0005-0000-0000-000026760000}"/>
    <cellStyle name="Normal 2 9 2 6 2 5" xfId="25877" xr:uid="{00000000-0005-0000-0000-000027760000}"/>
    <cellStyle name="Normal 2 9 2 6 3" xfId="5102" xr:uid="{00000000-0005-0000-0000-000028760000}"/>
    <cellStyle name="Normal 2 9 2 6 3 2" xfId="19986" xr:uid="{00000000-0005-0000-0000-000029760000}"/>
    <cellStyle name="Normal 2 9 2 6 3 2 2" xfId="42629" xr:uid="{00000000-0005-0000-0000-00002A760000}"/>
    <cellStyle name="Normal 2 9 2 6 3 3" xfId="12546" xr:uid="{00000000-0005-0000-0000-00002B760000}"/>
    <cellStyle name="Normal 2 9 2 6 3 3 2" xfId="35189" xr:uid="{00000000-0005-0000-0000-00002C760000}"/>
    <cellStyle name="Normal 2 9 2 6 3 4" xfId="27748" xr:uid="{00000000-0005-0000-0000-00002D760000}"/>
    <cellStyle name="Normal 2 9 2 6 4" xfId="16268" xr:uid="{00000000-0005-0000-0000-00002E760000}"/>
    <cellStyle name="Normal 2 9 2 6 4 2" xfId="38911" xr:uid="{00000000-0005-0000-0000-00002F760000}"/>
    <cellStyle name="Normal 2 9 2 6 5" xfId="8828" xr:uid="{00000000-0005-0000-0000-000030760000}"/>
    <cellStyle name="Normal 2 9 2 6 5 2" xfId="31471" xr:uid="{00000000-0005-0000-0000-000031760000}"/>
    <cellStyle name="Normal 2 9 2 6 6" xfId="24030" xr:uid="{00000000-0005-0000-0000-000032760000}"/>
    <cellStyle name="Normal 2 9 2 7" xfId="2303" xr:uid="{00000000-0005-0000-0000-000033760000}"/>
    <cellStyle name="Normal 2 9 2 7 2" xfId="6024" xr:uid="{00000000-0005-0000-0000-000034760000}"/>
    <cellStyle name="Normal 2 9 2 7 2 2" xfId="20908" xr:uid="{00000000-0005-0000-0000-000035760000}"/>
    <cellStyle name="Normal 2 9 2 7 2 2 2" xfId="43551" xr:uid="{00000000-0005-0000-0000-000036760000}"/>
    <cellStyle name="Normal 2 9 2 7 2 3" xfId="13468" xr:uid="{00000000-0005-0000-0000-000037760000}"/>
    <cellStyle name="Normal 2 9 2 7 2 3 2" xfId="36111" xr:uid="{00000000-0005-0000-0000-000038760000}"/>
    <cellStyle name="Normal 2 9 2 7 2 4" xfId="28670" xr:uid="{00000000-0005-0000-0000-000039760000}"/>
    <cellStyle name="Normal 2 9 2 7 3" xfId="17190" xr:uid="{00000000-0005-0000-0000-00003A760000}"/>
    <cellStyle name="Normal 2 9 2 7 3 2" xfId="39833" xr:uid="{00000000-0005-0000-0000-00003B760000}"/>
    <cellStyle name="Normal 2 9 2 7 4" xfId="9750" xr:uid="{00000000-0005-0000-0000-00003C760000}"/>
    <cellStyle name="Normal 2 9 2 7 4 2" xfId="32393" xr:uid="{00000000-0005-0000-0000-00003D760000}"/>
    <cellStyle name="Normal 2 9 2 7 5" xfId="24952" xr:uid="{00000000-0005-0000-0000-00003E760000}"/>
    <cellStyle name="Normal 2 9 2 8" xfId="4177" xr:uid="{00000000-0005-0000-0000-00003F760000}"/>
    <cellStyle name="Normal 2 9 2 8 2" xfId="19061" xr:uid="{00000000-0005-0000-0000-000040760000}"/>
    <cellStyle name="Normal 2 9 2 8 2 2" xfId="41704" xr:uid="{00000000-0005-0000-0000-000041760000}"/>
    <cellStyle name="Normal 2 9 2 8 3" xfId="11621" xr:uid="{00000000-0005-0000-0000-000042760000}"/>
    <cellStyle name="Normal 2 9 2 8 3 2" xfId="34264" xr:uid="{00000000-0005-0000-0000-000043760000}"/>
    <cellStyle name="Normal 2 9 2 8 4" xfId="26823" xr:uid="{00000000-0005-0000-0000-000044760000}"/>
    <cellStyle name="Normal 2 9 2 9" xfId="15343" xr:uid="{00000000-0005-0000-0000-000045760000}"/>
    <cellStyle name="Normal 2 9 2 9 2" xfId="37986" xr:uid="{00000000-0005-0000-0000-000046760000}"/>
    <cellStyle name="Normal 2 9 3" xfId="477" xr:uid="{00000000-0005-0000-0000-000047760000}"/>
    <cellStyle name="Normal 2 9 3 10" xfId="23138" xr:uid="{00000000-0005-0000-0000-000048760000}"/>
    <cellStyle name="Normal 2 9 3 2" xfId="583" xr:uid="{00000000-0005-0000-0000-000049760000}"/>
    <cellStyle name="Normal 2 9 3 2 2" xfId="795" xr:uid="{00000000-0005-0000-0000-00004A760000}"/>
    <cellStyle name="Normal 2 9 3 2 2 2" xfId="1260" xr:uid="{00000000-0005-0000-0000-00004B760000}"/>
    <cellStyle name="Normal 2 9 3 2 2 2 2" xfId="2188" xr:uid="{00000000-0005-0000-0000-00004C760000}"/>
    <cellStyle name="Normal 2 9 3 2 2 2 2 2" xfId="4038" xr:uid="{00000000-0005-0000-0000-00004D760000}"/>
    <cellStyle name="Normal 2 9 3 2 2 2 2 2 2" xfId="7759" xr:uid="{00000000-0005-0000-0000-00004E760000}"/>
    <cellStyle name="Normal 2 9 3 2 2 2 2 2 2 2" xfId="22643" xr:uid="{00000000-0005-0000-0000-00004F760000}"/>
    <cellStyle name="Normal 2 9 3 2 2 2 2 2 2 2 2" xfId="45286" xr:uid="{00000000-0005-0000-0000-000050760000}"/>
    <cellStyle name="Normal 2 9 3 2 2 2 2 2 2 3" xfId="15203" xr:uid="{00000000-0005-0000-0000-000051760000}"/>
    <cellStyle name="Normal 2 9 3 2 2 2 2 2 2 3 2" xfId="37846" xr:uid="{00000000-0005-0000-0000-000052760000}"/>
    <cellStyle name="Normal 2 9 3 2 2 2 2 2 2 4" xfId="30405" xr:uid="{00000000-0005-0000-0000-000053760000}"/>
    <cellStyle name="Normal 2 9 3 2 2 2 2 2 3" xfId="18925" xr:uid="{00000000-0005-0000-0000-000054760000}"/>
    <cellStyle name="Normal 2 9 3 2 2 2 2 2 3 2" xfId="41568" xr:uid="{00000000-0005-0000-0000-000055760000}"/>
    <cellStyle name="Normal 2 9 3 2 2 2 2 2 4" xfId="11485" xr:uid="{00000000-0005-0000-0000-000056760000}"/>
    <cellStyle name="Normal 2 9 3 2 2 2 2 2 4 2" xfId="34128" xr:uid="{00000000-0005-0000-0000-000057760000}"/>
    <cellStyle name="Normal 2 9 3 2 2 2 2 2 5" xfId="26687" xr:uid="{00000000-0005-0000-0000-000058760000}"/>
    <cellStyle name="Normal 2 9 3 2 2 2 2 3" xfId="5912" xr:uid="{00000000-0005-0000-0000-000059760000}"/>
    <cellStyle name="Normal 2 9 3 2 2 2 2 3 2" xfId="20796" xr:uid="{00000000-0005-0000-0000-00005A760000}"/>
    <cellStyle name="Normal 2 9 3 2 2 2 2 3 2 2" xfId="43439" xr:uid="{00000000-0005-0000-0000-00005B760000}"/>
    <cellStyle name="Normal 2 9 3 2 2 2 2 3 3" xfId="13356" xr:uid="{00000000-0005-0000-0000-00005C760000}"/>
    <cellStyle name="Normal 2 9 3 2 2 2 2 3 3 2" xfId="35999" xr:uid="{00000000-0005-0000-0000-00005D760000}"/>
    <cellStyle name="Normal 2 9 3 2 2 2 2 3 4" xfId="28558" xr:uid="{00000000-0005-0000-0000-00005E760000}"/>
    <cellStyle name="Normal 2 9 3 2 2 2 2 4" xfId="17078" xr:uid="{00000000-0005-0000-0000-00005F760000}"/>
    <cellStyle name="Normal 2 9 3 2 2 2 2 4 2" xfId="39721" xr:uid="{00000000-0005-0000-0000-000060760000}"/>
    <cellStyle name="Normal 2 9 3 2 2 2 2 5" xfId="9638" xr:uid="{00000000-0005-0000-0000-000061760000}"/>
    <cellStyle name="Normal 2 9 3 2 2 2 2 5 2" xfId="32281" xr:uid="{00000000-0005-0000-0000-000062760000}"/>
    <cellStyle name="Normal 2 9 3 2 2 2 2 6" xfId="24840" xr:uid="{00000000-0005-0000-0000-000063760000}"/>
    <cellStyle name="Normal 2 9 3 2 2 2 3" xfId="3113" xr:uid="{00000000-0005-0000-0000-000064760000}"/>
    <cellStyle name="Normal 2 9 3 2 2 2 3 2" xfId="6834" xr:uid="{00000000-0005-0000-0000-000065760000}"/>
    <cellStyle name="Normal 2 9 3 2 2 2 3 2 2" xfId="21718" xr:uid="{00000000-0005-0000-0000-000066760000}"/>
    <cellStyle name="Normal 2 9 3 2 2 2 3 2 2 2" xfId="44361" xr:uid="{00000000-0005-0000-0000-000067760000}"/>
    <cellStyle name="Normal 2 9 3 2 2 2 3 2 3" xfId="14278" xr:uid="{00000000-0005-0000-0000-000068760000}"/>
    <cellStyle name="Normal 2 9 3 2 2 2 3 2 3 2" xfId="36921" xr:uid="{00000000-0005-0000-0000-000069760000}"/>
    <cellStyle name="Normal 2 9 3 2 2 2 3 2 4" xfId="29480" xr:uid="{00000000-0005-0000-0000-00006A760000}"/>
    <cellStyle name="Normal 2 9 3 2 2 2 3 3" xfId="18000" xr:uid="{00000000-0005-0000-0000-00006B760000}"/>
    <cellStyle name="Normal 2 9 3 2 2 2 3 3 2" xfId="40643" xr:uid="{00000000-0005-0000-0000-00006C760000}"/>
    <cellStyle name="Normal 2 9 3 2 2 2 3 4" xfId="10560" xr:uid="{00000000-0005-0000-0000-00006D760000}"/>
    <cellStyle name="Normal 2 9 3 2 2 2 3 4 2" xfId="33203" xr:uid="{00000000-0005-0000-0000-00006E760000}"/>
    <cellStyle name="Normal 2 9 3 2 2 2 3 5" xfId="25762" xr:uid="{00000000-0005-0000-0000-00006F760000}"/>
    <cellStyle name="Normal 2 9 3 2 2 2 4" xfId="4987" xr:uid="{00000000-0005-0000-0000-000070760000}"/>
    <cellStyle name="Normal 2 9 3 2 2 2 4 2" xfId="19871" xr:uid="{00000000-0005-0000-0000-000071760000}"/>
    <cellStyle name="Normal 2 9 3 2 2 2 4 2 2" xfId="42514" xr:uid="{00000000-0005-0000-0000-000072760000}"/>
    <cellStyle name="Normal 2 9 3 2 2 2 4 3" xfId="12431" xr:uid="{00000000-0005-0000-0000-000073760000}"/>
    <cellStyle name="Normal 2 9 3 2 2 2 4 3 2" xfId="35074" xr:uid="{00000000-0005-0000-0000-000074760000}"/>
    <cellStyle name="Normal 2 9 3 2 2 2 4 4" xfId="27633" xr:uid="{00000000-0005-0000-0000-000075760000}"/>
    <cellStyle name="Normal 2 9 3 2 2 2 5" xfId="16153" xr:uid="{00000000-0005-0000-0000-000076760000}"/>
    <cellStyle name="Normal 2 9 3 2 2 2 5 2" xfId="38796" xr:uid="{00000000-0005-0000-0000-000077760000}"/>
    <cellStyle name="Normal 2 9 3 2 2 2 6" xfId="8713" xr:uid="{00000000-0005-0000-0000-000078760000}"/>
    <cellStyle name="Normal 2 9 3 2 2 2 6 2" xfId="31356" xr:uid="{00000000-0005-0000-0000-000079760000}"/>
    <cellStyle name="Normal 2 9 3 2 2 2 7" xfId="23915" xr:uid="{00000000-0005-0000-0000-00007A760000}"/>
    <cellStyle name="Normal 2 9 3 2 2 3" xfId="1726" xr:uid="{00000000-0005-0000-0000-00007B760000}"/>
    <cellStyle name="Normal 2 9 3 2 2 3 2" xfId="3576" xr:uid="{00000000-0005-0000-0000-00007C760000}"/>
    <cellStyle name="Normal 2 9 3 2 2 3 2 2" xfId="7297" xr:uid="{00000000-0005-0000-0000-00007D760000}"/>
    <cellStyle name="Normal 2 9 3 2 2 3 2 2 2" xfId="22181" xr:uid="{00000000-0005-0000-0000-00007E760000}"/>
    <cellStyle name="Normal 2 9 3 2 2 3 2 2 2 2" xfId="44824" xr:uid="{00000000-0005-0000-0000-00007F760000}"/>
    <cellStyle name="Normal 2 9 3 2 2 3 2 2 3" xfId="14741" xr:uid="{00000000-0005-0000-0000-000080760000}"/>
    <cellStyle name="Normal 2 9 3 2 2 3 2 2 3 2" xfId="37384" xr:uid="{00000000-0005-0000-0000-000081760000}"/>
    <cellStyle name="Normal 2 9 3 2 2 3 2 2 4" xfId="29943" xr:uid="{00000000-0005-0000-0000-000082760000}"/>
    <cellStyle name="Normal 2 9 3 2 2 3 2 3" xfId="18463" xr:uid="{00000000-0005-0000-0000-000083760000}"/>
    <cellStyle name="Normal 2 9 3 2 2 3 2 3 2" xfId="41106" xr:uid="{00000000-0005-0000-0000-000084760000}"/>
    <cellStyle name="Normal 2 9 3 2 2 3 2 4" xfId="11023" xr:uid="{00000000-0005-0000-0000-000085760000}"/>
    <cellStyle name="Normal 2 9 3 2 2 3 2 4 2" xfId="33666" xr:uid="{00000000-0005-0000-0000-000086760000}"/>
    <cellStyle name="Normal 2 9 3 2 2 3 2 5" xfId="26225" xr:uid="{00000000-0005-0000-0000-000087760000}"/>
    <cellStyle name="Normal 2 9 3 2 2 3 3" xfId="5450" xr:uid="{00000000-0005-0000-0000-000088760000}"/>
    <cellStyle name="Normal 2 9 3 2 2 3 3 2" xfId="20334" xr:uid="{00000000-0005-0000-0000-000089760000}"/>
    <cellStyle name="Normal 2 9 3 2 2 3 3 2 2" xfId="42977" xr:uid="{00000000-0005-0000-0000-00008A760000}"/>
    <cellStyle name="Normal 2 9 3 2 2 3 3 3" xfId="12894" xr:uid="{00000000-0005-0000-0000-00008B760000}"/>
    <cellStyle name="Normal 2 9 3 2 2 3 3 3 2" xfId="35537" xr:uid="{00000000-0005-0000-0000-00008C760000}"/>
    <cellStyle name="Normal 2 9 3 2 2 3 3 4" xfId="28096" xr:uid="{00000000-0005-0000-0000-00008D760000}"/>
    <cellStyle name="Normal 2 9 3 2 2 3 4" xfId="16616" xr:uid="{00000000-0005-0000-0000-00008E760000}"/>
    <cellStyle name="Normal 2 9 3 2 2 3 4 2" xfId="39259" xr:uid="{00000000-0005-0000-0000-00008F760000}"/>
    <cellStyle name="Normal 2 9 3 2 2 3 5" xfId="9176" xr:uid="{00000000-0005-0000-0000-000090760000}"/>
    <cellStyle name="Normal 2 9 3 2 2 3 5 2" xfId="31819" xr:uid="{00000000-0005-0000-0000-000091760000}"/>
    <cellStyle name="Normal 2 9 3 2 2 3 6" xfId="24378" xr:uid="{00000000-0005-0000-0000-000092760000}"/>
    <cellStyle name="Normal 2 9 3 2 2 4" xfId="2651" xr:uid="{00000000-0005-0000-0000-000093760000}"/>
    <cellStyle name="Normal 2 9 3 2 2 4 2" xfId="6372" xr:uid="{00000000-0005-0000-0000-000094760000}"/>
    <cellStyle name="Normal 2 9 3 2 2 4 2 2" xfId="21256" xr:uid="{00000000-0005-0000-0000-000095760000}"/>
    <cellStyle name="Normal 2 9 3 2 2 4 2 2 2" xfId="43899" xr:uid="{00000000-0005-0000-0000-000096760000}"/>
    <cellStyle name="Normal 2 9 3 2 2 4 2 3" xfId="13816" xr:uid="{00000000-0005-0000-0000-000097760000}"/>
    <cellStyle name="Normal 2 9 3 2 2 4 2 3 2" xfId="36459" xr:uid="{00000000-0005-0000-0000-000098760000}"/>
    <cellStyle name="Normal 2 9 3 2 2 4 2 4" xfId="29018" xr:uid="{00000000-0005-0000-0000-000099760000}"/>
    <cellStyle name="Normal 2 9 3 2 2 4 3" xfId="17538" xr:uid="{00000000-0005-0000-0000-00009A760000}"/>
    <cellStyle name="Normal 2 9 3 2 2 4 3 2" xfId="40181" xr:uid="{00000000-0005-0000-0000-00009B760000}"/>
    <cellStyle name="Normal 2 9 3 2 2 4 4" xfId="10098" xr:uid="{00000000-0005-0000-0000-00009C760000}"/>
    <cellStyle name="Normal 2 9 3 2 2 4 4 2" xfId="32741" xr:uid="{00000000-0005-0000-0000-00009D760000}"/>
    <cellStyle name="Normal 2 9 3 2 2 4 5" xfId="25300" xr:uid="{00000000-0005-0000-0000-00009E760000}"/>
    <cellStyle name="Normal 2 9 3 2 2 5" xfId="4525" xr:uid="{00000000-0005-0000-0000-00009F760000}"/>
    <cellStyle name="Normal 2 9 3 2 2 5 2" xfId="19409" xr:uid="{00000000-0005-0000-0000-0000A0760000}"/>
    <cellStyle name="Normal 2 9 3 2 2 5 2 2" xfId="42052" xr:uid="{00000000-0005-0000-0000-0000A1760000}"/>
    <cellStyle name="Normal 2 9 3 2 2 5 3" xfId="11969" xr:uid="{00000000-0005-0000-0000-0000A2760000}"/>
    <cellStyle name="Normal 2 9 3 2 2 5 3 2" xfId="34612" xr:uid="{00000000-0005-0000-0000-0000A3760000}"/>
    <cellStyle name="Normal 2 9 3 2 2 5 4" xfId="27171" xr:uid="{00000000-0005-0000-0000-0000A4760000}"/>
    <cellStyle name="Normal 2 9 3 2 2 6" xfId="15691" xr:uid="{00000000-0005-0000-0000-0000A5760000}"/>
    <cellStyle name="Normal 2 9 3 2 2 6 2" xfId="38334" xr:uid="{00000000-0005-0000-0000-0000A6760000}"/>
    <cellStyle name="Normal 2 9 3 2 2 7" xfId="8251" xr:uid="{00000000-0005-0000-0000-0000A7760000}"/>
    <cellStyle name="Normal 2 9 3 2 2 7 2" xfId="30894" xr:uid="{00000000-0005-0000-0000-0000A8760000}"/>
    <cellStyle name="Normal 2 9 3 2 2 8" xfId="23453" xr:uid="{00000000-0005-0000-0000-0000A9760000}"/>
    <cellStyle name="Normal 2 9 3 2 3" xfId="1049" xr:uid="{00000000-0005-0000-0000-0000AA760000}"/>
    <cellStyle name="Normal 2 9 3 2 3 2" xfId="1977" xr:uid="{00000000-0005-0000-0000-0000AB760000}"/>
    <cellStyle name="Normal 2 9 3 2 3 2 2" xfId="3827" xr:uid="{00000000-0005-0000-0000-0000AC760000}"/>
    <cellStyle name="Normal 2 9 3 2 3 2 2 2" xfId="7548" xr:uid="{00000000-0005-0000-0000-0000AD760000}"/>
    <cellStyle name="Normal 2 9 3 2 3 2 2 2 2" xfId="22432" xr:uid="{00000000-0005-0000-0000-0000AE760000}"/>
    <cellStyle name="Normal 2 9 3 2 3 2 2 2 2 2" xfId="45075" xr:uid="{00000000-0005-0000-0000-0000AF760000}"/>
    <cellStyle name="Normal 2 9 3 2 3 2 2 2 3" xfId="14992" xr:uid="{00000000-0005-0000-0000-0000B0760000}"/>
    <cellStyle name="Normal 2 9 3 2 3 2 2 2 3 2" xfId="37635" xr:uid="{00000000-0005-0000-0000-0000B1760000}"/>
    <cellStyle name="Normal 2 9 3 2 3 2 2 2 4" xfId="30194" xr:uid="{00000000-0005-0000-0000-0000B2760000}"/>
    <cellStyle name="Normal 2 9 3 2 3 2 2 3" xfId="18714" xr:uid="{00000000-0005-0000-0000-0000B3760000}"/>
    <cellStyle name="Normal 2 9 3 2 3 2 2 3 2" xfId="41357" xr:uid="{00000000-0005-0000-0000-0000B4760000}"/>
    <cellStyle name="Normal 2 9 3 2 3 2 2 4" xfId="11274" xr:uid="{00000000-0005-0000-0000-0000B5760000}"/>
    <cellStyle name="Normal 2 9 3 2 3 2 2 4 2" xfId="33917" xr:uid="{00000000-0005-0000-0000-0000B6760000}"/>
    <cellStyle name="Normal 2 9 3 2 3 2 2 5" xfId="26476" xr:uid="{00000000-0005-0000-0000-0000B7760000}"/>
    <cellStyle name="Normal 2 9 3 2 3 2 3" xfId="5701" xr:uid="{00000000-0005-0000-0000-0000B8760000}"/>
    <cellStyle name="Normal 2 9 3 2 3 2 3 2" xfId="20585" xr:uid="{00000000-0005-0000-0000-0000B9760000}"/>
    <cellStyle name="Normal 2 9 3 2 3 2 3 2 2" xfId="43228" xr:uid="{00000000-0005-0000-0000-0000BA760000}"/>
    <cellStyle name="Normal 2 9 3 2 3 2 3 3" xfId="13145" xr:uid="{00000000-0005-0000-0000-0000BB760000}"/>
    <cellStyle name="Normal 2 9 3 2 3 2 3 3 2" xfId="35788" xr:uid="{00000000-0005-0000-0000-0000BC760000}"/>
    <cellStyle name="Normal 2 9 3 2 3 2 3 4" xfId="28347" xr:uid="{00000000-0005-0000-0000-0000BD760000}"/>
    <cellStyle name="Normal 2 9 3 2 3 2 4" xfId="16867" xr:uid="{00000000-0005-0000-0000-0000BE760000}"/>
    <cellStyle name="Normal 2 9 3 2 3 2 4 2" xfId="39510" xr:uid="{00000000-0005-0000-0000-0000BF760000}"/>
    <cellStyle name="Normal 2 9 3 2 3 2 5" xfId="9427" xr:uid="{00000000-0005-0000-0000-0000C0760000}"/>
    <cellStyle name="Normal 2 9 3 2 3 2 5 2" xfId="32070" xr:uid="{00000000-0005-0000-0000-0000C1760000}"/>
    <cellStyle name="Normal 2 9 3 2 3 2 6" xfId="24629" xr:uid="{00000000-0005-0000-0000-0000C2760000}"/>
    <cellStyle name="Normal 2 9 3 2 3 3" xfId="2902" xr:uid="{00000000-0005-0000-0000-0000C3760000}"/>
    <cellStyle name="Normal 2 9 3 2 3 3 2" xfId="6623" xr:uid="{00000000-0005-0000-0000-0000C4760000}"/>
    <cellStyle name="Normal 2 9 3 2 3 3 2 2" xfId="21507" xr:uid="{00000000-0005-0000-0000-0000C5760000}"/>
    <cellStyle name="Normal 2 9 3 2 3 3 2 2 2" xfId="44150" xr:uid="{00000000-0005-0000-0000-0000C6760000}"/>
    <cellStyle name="Normal 2 9 3 2 3 3 2 3" xfId="14067" xr:uid="{00000000-0005-0000-0000-0000C7760000}"/>
    <cellStyle name="Normal 2 9 3 2 3 3 2 3 2" xfId="36710" xr:uid="{00000000-0005-0000-0000-0000C8760000}"/>
    <cellStyle name="Normal 2 9 3 2 3 3 2 4" xfId="29269" xr:uid="{00000000-0005-0000-0000-0000C9760000}"/>
    <cellStyle name="Normal 2 9 3 2 3 3 3" xfId="17789" xr:uid="{00000000-0005-0000-0000-0000CA760000}"/>
    <cellStyle name="Normal 2 9 3 2 3 3 3 2" xfId="40432" xr:uid="{00000000-0005-0000-0000-0000CB760000}"/>
    <cellStyle name="Normal 2 9 3 2 3 3 4" xfId="10349" xr:uid="{00000000-0005-0000-0000-0000CC760000}"/>
    <cellStyle name="Normal 2 9 3 2 3 3 4 2" xfId="32992" xr:uid="{00000000-0005-0000-0000-0000CD760000}"/>
    <cellStyle name="Normal 2 9 3 2 3 3 5" xfId="25551" xr:uid="{00000000-0005-0000-0000-0000CE760000}"/>
    <cellStyle name="Normal 2 9 3 2 3 4" xfId="4776" xr:uid="{00000000-0005-0000-0000-0000CF760000}"/>
    <cellStyle name="Normal 2 9 3 2 3 4 2" xfId="19660" xr:uid="{00000000-0005-0000-0000-0000D0760000}"/>
    <cellStyle name="Normal 2 9 3 2 3 4 2 2" xfId="42303" xr:uid="{00000000-0005-0000-0000-0000D1760000}"/>
    <cellStyle name="Normal 2 9 3 2 3 4 3" xfId="12220" xr:uid="{00000000-0005-0000-0000-0000D2760000}"/>
    <cellStyle name="Normal 2 9 3 2 3 4 3 2" xfId="34863" xr:uid="{00000000-0005-0000-0000-0000D3760000}"/>
    <cellStyle name="Normal 2 9 3 2 3 4 4" xfId="27422" xr:uid="{00000000-0005-0000-0000-0000D4760000}"/>
    <cellStyle name="Normal 2 9 3 2 3 5" xfId="15942" xr:uid="{00000000-0005-0000-0000-0000D5760000}"/>
    <cellStyle name="Normal 2 9 3 2 3 5 2" xfId="38585" xr:uid="{00000000-0005-0000-0000-0000D6760000}"/>
    <cellStyle name="Normal 2 9 3 2 3 6" xfId="8502" xr:uid="{00000000-0005-0000-0000-0000D7760000}"/>
    <cellStyle name="Normal 2 9 3 2 3 6 2" xfId="31145" xr:uid="{00000000-0005-0000-0000-0000D8760000}"/>
    <cellStyle name="Normal 2 9 3 2 3 7" xfId="23704" xr:uid="{00000000-0005-0000-0000-0000D9760000}"/>
    <cellStyle name="Normal 2 9 3 2 4" xfId="1515" xr:uid="{00000000-0005-0000-0000-0000DA760000}"/>
    <cellStyle name="Normal 2 9 3 2 4 2" xfId="3365" xr:uid="{00000000-0005-0000-0000-0000DB760000}"/>
    <cellStyle name="Normal 2 9 3 2 4 2 2" xfId="7086" xr:uid="{00000000-0005-0000-0000-0000DC760000}"/>
    <cellStyle name="Normal 2 9 3 2 4 2 2 2" xfId="21970" xr:uid="{00000000-0005-0000-0000-0000DD760000}"/>
    <cellStyle name="Normal 2 9 3 2 4 2 2 2 2" xfId="44613" xr:uid="{00000000-0005-0000-0000-0000DE760000}"/>
    <cellStyle name="Normal 2 9 3 2 4 2 2 3" xfId="14530" xr:uid="{00000000-0005-0000-0000-0000DF760000}"/>
    <cellStyle name="Normal 2 9 3 2 4 2 2 3 2" xfId="37173" xr:uid="{00000000-0005-0000-0000-0000E0760000}"/>
    <cellStyle name="Normal 2 9 3 2 4 2 2 4" xfId="29732" xr:uid="{00000000-0005-0000-0000-0000E1760000}"/>
    <cellStyle name="Normal 2 9 3 2 4 2 3" xfId="18252" xr:uid="{00000000-0005-0000-0000-0000E2760000}"/>
    <cellStyle name="Normal 2 9 3 2 4 2 3 2" xfId="40895" xr:uid="{00000000-0005-0000-0000-0000E3760000}"/>
    <cellStyle name="Normal 2 9 3 2 4 2 4" xfId="10812" xr:uid="{00000000-0005-0000-0000-0000E4760000}"/>
    <cellStyle name="Normal 2 9 3 2 4 2 4 2" xfId="33455" xr:uid="{00000000-0005-0000-0000-0000E5760000}"/>
    <cellStyle name="Normal 2 9 3 2 4 2 5" xfId="26014" xr:uid="{00000000-0005-0000-0000-0000E6760000}"/>
    <cellStyle name="Normal 2 9 3 2 4 3" xfId="5239" xr:uid="{00000000-0005-0000-0000-0000E7760000}"/>
    <cellStyle name="Normal 2 9 3 2 4 3 2" xfId="20123" xr:uid="{00000000-0005-0000-0000-0000E8760000}"/>
    <cellStyle name="Normal 2 9 3 2 4 3 2 2" xfId="42766" xr:uid="{00000000-0005-0000-0000-0000E9760000}"/>
    <cellStyle name="Normal 2 9 3 2 4 3 3" xfId="12683" xr:uid="{00000000-0005-0000-0000-0000EA760000}"/>
    <cellStyle name="Normal 2 9 3 2 4 3 3 2" xfId="35326" xr:uid="{00000000-0005-0000-0000-0000EB760000}"/>
    <cellStyle name="Normal 2 9 3 2 4 3 4" xfId="27885" xr:uid="{00000000-0005-0000-0000-0000EC760000}"/>
    <cellStyle name="Normal 2 9 3 2 4 4" xfId="16405" xr:uid="{00000000-0005-0000-0000-0000ED760000}"/>
    <cellStyle name="Normal 2 9 3 2 4 4 2" xfId="39048" xr:uid="{00000000-0005-0000-0000-0000EE760000}"/>
    <cellStyle name="Normal 2 9 3 2 4 5" xfId="8965" xr:uid="{00000000-0005-0000-0000-0000EF760000}"/>
    <cellStyle name="Normal 2 9 3 2 4 5 2" xfId="31608" xr:uid="{00000000-0005-0000-0000-0000F0760000}"/>
    <cellStyle name="Normal 2 9 3 2 4 6" xfId="24167" xr:uid="{00000000-0005-0000-0000-0000F1760000}"/>
    <cellStyle name="Normal 2 9 3 2 5" xfId="2440" xr:uid="{00000000-0005-0000-0000-0000F2760000}"/>
    <cellStyle name="Normal 2 9 3 2 5 2" xfId="6161" xr:uid="{00000000-0005-0000-0000-0000F3760000}"/>
    <cellStyle name="Normal 2 9 3 2 5 2 2" xfId="21045" xr:uid="{00000000-0005-0000-0000-0000F4760000}"/>
    <cellStyle name="Normal 2 9 3 2 5 2 2 2" xfId="43688" xr:uid="{00000000-0005-0000-0000-0000F5760000}"/>
    <cellStyle name="Normal 2 9 3 2 5 2 3" xfId="13605" xr:uid="{00000000-0005-0000-0000-0000F6760000}"/>
    <cellStyle name="Normal 2 9 3 2 5 2 3 2" xfId="36248" xr:uid="{00000000-0005-0000-0000-0000F7760000}"/>
    <cellStyle name="Normal 2 9 3 2 5 2 4" xfId="28807" xr:uid="{00000000-0005-0000-0000-0000F8760000}"/>
    <cellStyle name="Normal 2 9 3 2 5 3" xfId="17327" xr:uid="{00000000-0005-0000-0000-0000F9760000}"/>
    <cellStyle name="Normal 2 9 3 2 5 3 2" xfId="39970" xr:uid="{00000000-0005-0000-0000-0000FA760000}"/>
    <cellStyle name="Normal 2 9 3 2 5 4" xfId="9887" xr:uid="{00000000-0005-0000-0000-0000FB760000}"/>
    <cellStyle name="Normal 2 9 3 2 5 4 2" xfId="32530" xr:uid="{00000000-0005-0000-0000-0000FC760000}"/>
    <cellStyle name="Normal 2 9 3 2 5 5" xfId="25089" xr:uid="{00000000-0005-0000-0000-0000FD760000}"/>
    <cellStyle name="Normal 2 9 3 2 6" xfId="4314" xr:uid="{00000000-0005-0000-0000-0000FE760000}"/>
    <cellStyle name="Normal 2 9 3 2 6 2" xfId="19198" xr:uid="{00000000-0005-0000-0000-0000FF760000}"/>
    <cellStyle name="Normal 2 9 3 2 6 2 2" xfId="41841" xr:uid="{00000000-0005-0000-0000-000000770000}"/>
    <cellStyle name="Normal 2 9 3 2 6 3" xfId="11758" xr:uid="{00000000-0005-0000-0000-000001770000}"/>
    <cellStyle name="Normal 2 9 3 2 6 3 2" xfId="34401" xr:uid="{00000000-0005-0000-0000-000002770000}"/>
    <cellStyle name="Normal 2 9 3 2 6 4" xfId="26960" xr:uid="{00000000-0005-0000-0000-000003770000}"/>
    <cellStyle name="Normal 2 9 3 2 7" xfId="15480" xr:uid="{00000000-0005-0000-0000-000004770000}"/>
    <cellStyle name="Normal 2 9 3 2 7 2" xfId="38123" xr:uid="{00000000-0005-0000-0000-000005770000}"/>
    <cellStyle name="Normal 2 9 3 2 8" xfId="8040" xr:uid="{00000000-0005-0000-0000-000006770000}"/>
    <cellStyle name="Normal 2 9 3 2 8 2" xfId="30683" xr:uid="{00000000-0005-0000-0000-000007770000}"/>
    <cellStyle name="Normal 2 9 3 2 9" xfId="23243" xr:uid="{00000000-0005-0000-0000-000008770000}"/>
    <cellStyle name="Normal 2 9 3 3" xfId="690" xr:uid="{00000000-0005-0000-0000-000009770000}"/>
    <cellStyle name="Normal 2 9 3 3 2" xfId="1155" xr:uid="{00000000-0005-0000-0000-00000A770000}"/>
    <cellStyle name="Normal 2 9 3 3 2 2" xfId="2083" xr:uid="{00000000-0005-0000-0000-00000B770000}"/>
    <cellStyle name="Normal 2 9 3 3 2 2 2" xfId="3933" xr:uid="{00000000-0005-0000-0000-00000C770000}"/>
    <cellStyle name="Normal 2 9 3 3 2 2 2 2" xfId="7654" xr:uid="{00000000-0005-0000-0000-00000D770000}"/>
    <cellStyle name="Normal 2 9 3 3 2 2 2 2 2" xfId="22538" xr:uid="{00000000-0005-0000-0000-00000E770000}"/>
    <cellStyle name="Normal 2 9 3 3 2 2 2 2 2 2" xfId="45181" xr:uid="{00000000-0005-0000-0000-00000F770000}"/>
    <cellStyle name="Normal 2 9 3 3 2 2 2 2 3" xfId="15098" xr:uid="{00000000-0005-0000-0000-000010770000}"/>
    <cellStyle name="Normal 2 9 3 3 2 2 2 2 3 2" xfId="37741" xr:uid="{00000000-0005-0000-0000-000011770000}"/>
    <cellStyle name="Normal 2 9 3 3 2 2 2 2 4" xfId="30300" xr:uid="{00000000-0005-0000-0000-000012770000}"/>
    <cellStyle name="Normal 2 9 3 3 2 2 2 3" xfId="18820" xr:uid="{00000000-0005-0000-0000-000013770000}"/>
    <cellStyle name="Normal 2 9 3 3 2 2 2 3 2" xfId="41463" xr:uid="{00000000-0005-0000-0000-000014770000}"/>
    <cellStyle name="Normal 2 9 3 3 2 2 2 4" xfId="11380" xr:uid="{00000000-0005-0000-0000-000015770000}"/>
    <cellStyle name="Normal 2 9 3 3 2 2 2 4 2" xfId="34023" xr:uid="{00000000-0005-0000-0000-000016770000}"/>
    <cellStyle name="Normal 2 9 3 3 2 2 2 5" xfId="26582" xr:uid="{00000000-0005-0000-0000-000017770000}"/>
    <cellStyle name="Normal 2 9 3 3 2 2 3" xfId="5807" xr:uid="{00000000-0005-0000-0000-000018770000}"/>
    <cellStyle name="Normal 2 9 3 3 2 2 3 2" xfId="20691" xr:uid="{00000000-0005-0000-0000-000019770000}"/>
    <cellStyle name="Normal 2 9 3 3 2 2 3 2 2" xfId="43334" xr:uid="{00000000-0005-0000-0000-00001A770000}"/>
    <cellStyle name="Normal 2 9 3 3 2 2 3 3" xfId="13251" xr:uid="{00000000-0005-0000-0000-00001B770000}"/>
    <cellStyle name="Normal 2 9 3 3 2 2 3 3 2" xfId="35894" xr:uid="{00000000-0005-0000-0000-00001C770000}"/>
    <cellStyle name="Normal 2 9 3 3 2 2 3 4" xfId="28453" xr:uid="{00000000-0005-0000-0000-00001D770000}"/>
    <cellStyle name="Normal 2 9 3 3 2 2 4" xfId="16973" xr:uid="{00000000-0005-0000-0000-00001E770000}"/>
    <cellStyle name="Normal 2 9 3 3 2 2 4 2" xfId="39616" xr:uid="{00000000-0005-0000-0000-00001F770000}"/>
    <cellStyle name="Normal 2 9 3 3 2 2 5" xfId="9533" xr:uid="{00000000-0005-0000-0000-000020770000}"/>
    <cellStyle name="Normal 2 9 3 3 2 2 5 2" xfId="32176" xr:uid="{00000000-0005-0000-0000-000021770000}"/>
    <cellStyle name="Normal 2 9 3 3 2 2 6" xfId="24735" xr:uid="{00000000-0005-0000-0000-000022770000}"/>
    <cellStyle name="Normal 2 9 3 3 2 3" xfId="3008" xr:uid="{00000000-0005-0000-0000-000023770000}"/>
    <cellStyle name="Normal 2 9 3 3 2 3 2" xfId="6729" xr:uid="{00000000-0005-0000-0000-000024770000}"/>
    <cellStyle name="Normal 2 9 3 3 2 3 2 2" xfId="21613" xr:uid="{00000000-0005-0000-0000-000025770000}"/>
    <cellStyle name="Normal 2 9 3 3 2 3 2 2 2" xfId="44256" xr:uid="{00000000-0005-0000-0000-000026770000}"/>
    <cellStyle name="Normal 2 9 3 3 2 3 2 3" xfId="14173" xr:uid="{00000000-0005-0000-0000-000027770000}"/>
    <cellStyle name="Normal 2 9 3 3 2 3 2 3 2" xfId="36816" xr:uid="{00000000-0005-0000-0000-000028770000}"/>
    <cellStyle name="Normal 2 9 3 3 2 3 2 4" xfId="29375" xr:uid="{00000000-0005-0000-0000-000029770000}"/>
    <cellStyle name="Normal 2 9 3 3 2 3 3" xfId="17895" xr:uid="{00000000-0005-0000-0000-00002A770000}"/>
    <cellStyle name="Normal 2 9 3 3 2 3 3 2" xfId="40538" xr:uid="{00000000-0005-0000-0000-00002B770000}"/>
    <cellStyle name="Normal 2 9 3 3 2 3 4" xfId="10455" xr:uid="{00000000-0005-0000-0000-00002C770000}"/>
    <cellStyle name="Normal 2 9 3 3 2 3 4 2" xfId="33098" xr:uid="{00000000-0005-0000-0000-00002D770000}"/>
    <cellStyle name="Normal 2 9 3 3 2 3 5" xfId="25657" xr:uid="{00000000-0005-0000-0000-00002E770000}"/>
    <cellStyle name="Normal 2 9 3 3 2 4" xfId="4882" xr:uid="{00000000-0005-0000-0000-00002F770000}"/>
    <cellStyle name="Normal 2 9 3 3 2 4 2" xfId="19766" xr:uid="{00000000-0005-0000-0000-000030770000}"/>
    <cellStyle name="Normal 2 9 3 3 2 4 2 2" xfId="42409" xr:uid="{00000000-0005-0000-0000-000031770000}"/>
    <cellStyle name="Normal 2 9 3 3 2 4 3" xfId="12326" xr:uid="{00000000-0005-0000-0000-000032770000}"/>
    <cellStyle name="Normal 2 9 3 3 2 4 3 2" xfId="34969" xr:uid="{00000000-0005-0000-0000-000033770000}"/>
    <cellStyle name="Normal 2 9 3 3 2 4 4" xfId="27528" xr:uid="{00000000-0005-0000-0000-000034770000}"/>
    <cellStyle name="Normal 2 9 3 3 2 5" xfId="16048" xr:uid="{00000000-0005-0000-0000-000035770000}"/>
    <cellStyle name="Normal 2 9 3 3 2 5 2" xfId="38691" xr:uid="{00000000-0005-0000-0000-000036770000}"/>
    <cellStyle name="Normal 2 9 3 3 2 6" xfId="8608" xr:uid="{00000000-0005-0000-0000-000037770000}"/>
    <cellStyle name="Normal 2 9 3 3 2 6 2" xfId="31251" xr:uid="{00000000-0005-0000-0000-000038770000}"/>
    <cellStyle name="Normal 2 9 3 3 2 7" xfId="23810" xr:uid="{00000000-0005-0000-0000-000039770000}"/>
    <cellStyle name="Normal 2 9 3 3 3" xfId="1621" xr:uid="{00000000-0005-0000-0000-00003A770000}"/>
    <cellStyle name="Normal 2 9 3 3 3 2" xfId="3471" xr:uid="{00000000-0005-0000-0000-00003B770000}"/>
    <cellStyle name="Normal 2 9 3 3 3 2 2" xfId="7192" xr:uid="{00000000-0005-0000-0000-00003C770000}"/>
    <cellStyle name="Normal 2 9 3 3 3 2 2 2" xfId="22076" xr:uid="{00000000-0005-0000-0000-00003D770000}"/>
    <cellStyle name="Normal 2 9 3 3 3 2 2 2 2" xfId="44719" xr:uid="{00000000-0005-0000-0000-00003E770000}"/>
    <cellStyle name="Normal 2 9 3 3 3 2 2 3" xfId="14636" xr:uid="{00000000-0005-0000-0000-00003F770000}"/>
    <cellStyle name="Normal 2 9 3 3 3 2 2 3 2" xfId="37279" xr:uid="{00000000-0005-0000-0000-000040770000}"/>
    <cellStyle name="Normal 2 9 3 3 3 2 2 4" xfId="29838" xr:uid="{00000000-0005-0000-0000-000041770000}"/>
    <cellStyle name="Normal 2 9 3 3 3 2 3" xfId="18358" xr:uid="{00000000-0005-0000-0000-000042770000}"/>
    <cellStyle name="Normal 2 9 3 3 3 2 3 2" xfId="41001" xr:uid="{00000000-0005-0000-0000-000043770000}"/>
    <cellStyle name="Normal 2 9 3 3 3 2 4" xfId="10918" xr:uid="{00000000-0005-0000-0000-000044770000}"/>
    <cellStyle name="Normal 2 9 3 3 3 2 4 2" xfId="33561" xr:uid="{00000000-0005-0000-0000-000045770000}"/>
    <cellStyle name="Normal 2 9 3 3 3 2 5" xfId="26120" xr:uid="{00000000-0005-0000-0000-000046770000}"/>
    <cellStyle name="Normal 2 9 3 3 3 3" xfId="5345" xr:uid="{00000000-0005-0000-0000-000047770000}"/>
    <cellStyle name="Normal 2 9 3 3 3 3 2" xfId="20229" xr:uid="{00000000-0005-0000-0000-000048770000}"/>
    <cellStyle name="Normal 2 9 3 3 3 3 2 2" xfId="42872" xr:uid="{00000000-0005-0000-0000-000049770000}"/>
    <cellStyle name="Normal 2 9 3 3 3 3 3" xfId="12789" xr:uid="{00000000-0005-0000-0000-00004A770000}"/>
    <cellStyle name="Normal 2 9 3 3 3 3 3 2" xfId="35432" xr:uid="{00000000-0005-0000-0000-00004B770000}"/>
    <cellStyle name="Normal 2 9 3 3 3 3 4" xfId="27991" xr:uid="{00000000-0005-0000-0000-00004C770000}"/>
    <cellStyle name="Normal 2 9 3 3 3 4" xfId="16511" xr:uid="{00000000-0005-0000-0000-00004D770000}"/>
    <cellStyle name="Normal 2 9 3 3 3 4 2" xfId="39154" xr:uid="{00000000-0005-0000-0000-00004E770000}"/>
    <cellStyle name="Normal 2 9 3 3 3 5" xfId="9071" xr:uid="{00000000-0005-0000-0000-00004F770000}"/>
    <cellStyle name="Normal 2 9 3 3 3 5 2" xfId="31714" xr:uid="{00000000-0005-0000-0000-000050770000}"/>
    <cellStyle name="Normal 2 9 3 3 3 6" xfId="24273" xr:uid="{00000000-0005-0000-0000-000051770000}"/>
    <cellStyle name="Normal 2 9 3 3 4" xfId="2546" xr:uid="{00000000-0005-0000-0000-000052770000}"/>
    <cellStyle name="Normal 2 9 3 3 4 2" xfId="6267" xr:uid="{00000000-0005-0000-0000-000053770000}"/>
    <cellStyle name="Normal 2 9 3 3 4 2 2" xfId="21151" xr:uid="{00000000-0005-0000-0000-000054770000}"/>
    <cellStyle name="Normal 2 9 3 3 4 2 2 2" xfId="43794" xr:uid="{00000000-0005-0000-0000-000055770000}"/>
    <cellStyle name="Normal 2 9 3 3 4 2 3" xfId="13711" xr:uid="{00000000-0005-0000-0000-000056770000}"/>
    <cellStyle name="Normal 2 9 3 3 4 2 3 2" xfId="36354" xr:uid="{00000000-0005-0000-0000-000057770000}"/>
    <cellStyle name="Normal 2 9 3 3 4 2 4" xfId="28913" xr:uid="{00000000-0005-0000-0000-000058770000}"/>
    <cellStyle name="Normal 2 9 3 3 4 3" xfId="17433" xr:uid="{00000000-0005-0000-0000-000059770000}"/>
    <cellStyle name="Normal 2 9 3 3 4 3 2" xfId="40076" xr:uid="{00000000-0005-0000-0000-00005A770000}"/>
    <cellStyle name="Normal 2 9 3 3 4 4" xfId="9993" xr:uid="{00000000-0005-0000-0000-00005B770000}"/>
    <cellStyle name="Normal 2 9 3 3 4 4 2" xfId="32636" xr:uid="{00000000-0005-0000-0000-00005C770000}"/>
    <cellStyle name="Normal 2 9 3 3 4 5" xfId="25195" xr:uid="{00000000-0005-0000-0000-00005D770000}"/>
    <cellStyle name="Normal 2 9 3 3 5" xfId="4420" xr:uid="{00000000-0005-0000-0000-00005E770000}"/>
    <cellStyle name="Normal 2 9 3 3 5 2" xfId="19304" xr:uid="{00000000-0005-0000-0000-00005F770000}"/>
    <cellStyle name="Normal 2 9 3 3 5 2 2" xfId="41947" xr:uid="{00000000-0005-0000-0000-000060770000}"/>
    <cellStyle name="Normal 2 9 3 3 5 3" xfId="11864" xr:uid="{00000000-0005-0000-0000-000061770000}"/>
    <cellStyle name="Normal 2 9 3 3 5 3 2" xfId="34507" xr:uid="{00000000-0005-0000-0000-000062770000}"/>
    <cellStyle name="Normal 2 9 3 3 5 4" xfId="27066" xr:uid="{00000000-0005-0000-0000-000063770000}"/>
    <cellStyle name="Normal 2 9 3 3 6" xfId="15586" xr:uid="{00000000-0005-0000-0000-000064770000}"/>
    <cellStyle name="Normal 2 9 3 3 6 2" xfId="38229" xr:uid="{00000000-0005-0000-0000-000065770000}"/>
    <cellStyle name="Normal 2 9 3 3 7" xfId="8146" xr:uid="{00000000-0005-0000-0000-000066770000}"/>
    <cellStyle name="Normal 2 9 3 3 7 2" xfId="30789" xr:uid="{00000000-0005-0000-0000-000067770000}"/>
    <cellStyle name="Normal 2 9 3 3 8" xfId="23348" xr:uid="{00000000-0005-0000-0000-000068770000}"/>
    <cellStyle name="Normal 2 9 3 4" xfId="944" xr:uid="{00000000-0005-0000-0000-000069770000}"/>
    <cellStyle name="Normal 2 9 3 4 2" xfId="1872" xr:uid="{00000000-0005-0000-0000-00006A770000}"/>
    <cellStyle name="Normal 2 9 3 4 2 2" xfId="3722" xr:uid="{00000000-0005-0000-0000-00006B770000}"/>
    <cellStyle name="Normal 2 9 3 4 2 2 2" xfId="7443" xr:uid="{00000000-0005-0000-0000-00006C770000}"/>
    <cellStyle name="Normal 2 9 3 4 2 2 2 2" xfId="22327" xr:uid="{00000000-0005-0000-0000-00006D770000}"/>
    <cellStyle name="Normal 2 9 3 4 2 2 2 2 2" xfId="44970" xr:uid="{00000000-0005-0000-0000-00006E770000}"/>
    <cellStyle name="Normal 2 9 3 4 2 2 2 3" xfId="14887" xr:uid="{00000000-0005-0000-0000-00006F770000}"/>
    <cellStyle name="Normal 2 9 3 4 2 2 2 3 2" xfId="37530" xr:uid="{00000000-0005-0000-0000-000070770000}"/>
    <cellStyle name="Normal 2 9 3 4 2 2 2 4" xfId="30089" xr:uid="{00000000-0005-0000-0000-000071770000}"/>
    <cellStyle name="Normal 2 9 3 4 2 2 3" xfId="18609" xr:uid="{00000000-0005-0000-0000-000072770000}"/>
    <cellStyle name="Normal 2 9 3 4 2 2 3 2" xfId="41252" xr:uid="{00000000-0005-0000-0000-000073770000}"/>
    <cellStyle name="Normal 2 9 3 4 2 2 4" xfId="11169" xr:uid="{00000000-0005-0000-0000-000074770000}"/>
    <cellStyle name="Normal 2 9 3 4 2 2 4 2" xfId="33812" xr:uid="{00000000-0005-0000-0000-000075770000}"/>
    <cellStyle name="Normal 2 9 3 4 2 2 5" xfId="26371" xr:uid="{00000000-0005-0000-0000-000076770000}"/>
    <cellStyle name="Normal 2 9 3 4 2 3" xfId="5596" xr:uid="{00000000-0005-0000-0000-000077770000}"/>
    <cellStyle name="Normal 2 9 3 4 2 3 2" xfId="20480" xr:uid="{00000000-0005-0000-0000-000078770000}"/>
    <cellStyle name="Normal 2 9 3 4 2 3 2 2" xfId="43123" xr:uid="{00000000-0005-0000-0000-000079770000}"/>
    <cellStyle name="Normal 2 9 3 4 2 3 3" xfId="13040" xr:uid="{00000000-0005-0000-0000-00007A770000}"/>
    <cellStyle name="Normal 2 9 3 4 2 3 3 2" xfId="35683" xr:uid="{00000000-0005-0000-0000-00007B770000}"/>
    <cellStyle name="Normal 2 9 3 4 2 3 4" xfId="28242" xr:uid="{00000000-0005-0000-0000-00007C770000}"/>
    <cellStyle name="Normal 2 9 3 4 2 4" xfId="16762" xr:uid="{00000000-0005-0000-0000-00007D770000}"/>
    <cellStyle name="Normal 2 9 3 4 2 4 2" xfId="39405" xr:uid="{00000000-0005-0000-0000-00007E770000}"/>
    <cellStyle name="Normal 2 9 3 4 2 5" xfId="9322" xr:uid="{00000000-0005-0000-0000-00007F770000}"/>
    <cellStyle name="Normal 2 9 3 4 2 5 2" xfId="31965" xr:uid="{00000000-0005-0000-0000-000080770000}"/>
    <cellStyle name="Normal 2 9 3 4 2 6" xfId="24524" xr:uid="{00000000-0005-0000-0000-000081770000}"/>
    <cellStyle name="Normal 2 9 3 4 3" xfId="2797" xr:uid="{00000000-0005-0000-0000-000082770000}"/>
    <cellStyle name="Normal 2 9 3 4 3 2" xfId="6518" xr:uid="{00000000-0005-0000-0000-000083770000}"/>
    <cellStyle name="Normal 2 9 3 4 3 2 2" xfId="21402" xr:uid="{00000000-0005-0000-0000-000084770000}"/>
    <cellStyle name="Normal 2 9 3 4 3 2 2 2" xfId="44045" xr:uid="{00000000-0005-0000-0000-000085770000}"/>
    <cellStyle name="Normal 2 9 3 4 3 2 3" xfId="13962" xr:uid="{00000000-0005-0000-0000-000086770000}"/>
    <cellStyle name="Normal 2 9 3 4 3 2 3 2" xfId="36605" xr:uid="{00000000-0005-0000-0000-000087770000}"/>
    <cellStyle name="Normal 2 9 3 4 3 2 4" xfId="29164" xr:uid="{00000000-0005-0000-0000-000088770000}"/>
    <cellStyle name="Normal 2 9 3 4 3 3" xfId="17684" xr:uid="{00000000-0005-0000-0000-000089770000}"/>
    <cellStyle name="Normal 2 9 3 4 3 3 2" xfId="40327" xr:uid="{00000000-0005-0000-0000-00008A770000}"/>
    <cellStyle name="Normal 2 9 3 4 3 4" xfId="10244" xr:uid="{00000000-0005-0000-0000-00008B770000}"/>
    <cellStyle name="Normal 2 9 3 4 3 4 2" xfId="32887" xr:uid="{00000000-0005-0000-0000-00008C770000}"/>
    <cellStyle name="Normal 2 9 3 4 3 5" xfId="25446" xr:uid="{00000000-0005-0000-0000-00008D770000}"/>
    <cellStyle name="Normal 2 9 3 4 4" xfId="4671" xr:uid="{00000000-0005-0000-0000-00008E770000}"/>
    <cellStyle name="Normal 2 9 3 4 4 2" xfId="19555" xr:uid="{00000000-0005-0000-0000-00008F770000}"/>
    <cellStyle name="Normal 2 9 3 4 4 2 2" xfId="42198" xr:uid="{00000000-0005-0000-0000-000090770000}"/>
    <cellStyle name="Normal 2 9 3 4 4 3" xfId="12115" xr:uid="{00000000-0005-0000-0000-000091770000}"/>
    <cellStyle name="Normal 2 9 3 4 4 3 2" xfId="34758" xr:uid="{00000000-0005-0000-0000-000092770000}"/>
    <cellStyle name="Normal 2 9 3 4 4 4" xfId="27317" xr:uid="{00000000-0005-0000-0000-000093770000}"/>
    <cellStyle name="Normal 2 9 3 4 5" xfId="15837" xr:uid="{00000000-0005-0000-0000-000094770000}"/>
    <cellStyle name="Normal 2 9 3 4 5 2" xfId="38480" xr:uid="{00000000-0005-0000-0000-000095770000}"/>
    <cellStyle name="Normal 2 9 3 4 6" xfId="8397" xr:uid="{00000000-0005-0000-0000-000096770000}"/>
    <cellStyle name="Normal 2 9 3 4 6 2" xfId="31040" xr:uid="{00000000-0005-0000-0000-000097770000}"/>
    <cellStyle name="Normal 2 9 3 4 7" xfId="23599" xr:uid="{00000000-0005-0000-0000-000098770000}"/>
    <cellStyle name="Normal 2 9 3 5" xfId="1410" xr:uid="{00000000-0005-0000-0000-000099770000}"/>
    <cellStyle name="Normal 2 9 3 5 2" xfId="3260" xr:uid="{00000000-0005-0000-0000-00009A770000}"/>
    <cellStyle name="Normal 2 9 3 5 2 2" xfId="6981" xr:uid="{00000000-0005-0000-0000-00009B770000}"/>
    <cellStyle name="Normal 2 9 3 5 2 2 2" xfId="21865" xr:uid="{00000000-0005-0000-0000-00009C770000}"/>
    <cellStyle name="Normal 2 9 3 5 2 2 2 2" xfId="44508" xr:uid="{00000000-0005-0000-0000-00009D770000}"/>
    <cellStyle name="Normal 2 9 3 5 2 2 3" xfId="14425" xr:uid="{00000000-0005-0000-0000-00009E770000}"/>
    <cellStyle name="Normal 2 9 3 5 2 2 3 2" xfId="37068" xr:uid="{00000000-0005-0000-0000-00009F770000}"/>
    <cellStyle name="Normal 2 9 3 5 2 2 4" xfId="29627" xr:uid="{00000000-0005-0000-0000-0000A0770000}"/>
    <cellStyle name="Normal 2 9 3 5 2 3" xfId="18147" xr:uid="{00000000-0005-0000-0000-0000A1770000}"/>
    <cellStyle name="Normal 2 9 3 5 2 3 2" xfId="40790" xr:uid="{00000000-0005-0000-0000-0000A2770000}"/>
    <cellStyle name="Normal 2 9 3 5 2 4" xfId="10707" xr:uid="{00000000-0005-0000-0000-0000A3770000}"/>
    <cellStyle name="Normal 2 9 3 5 2 4 2" xfId="33350" xr:uid="{00000000-0005-0000-0000-0000A4770000}"/>
    <cellStyle name="Normal 2 9 3 5 2 5" xfId="25909" xr:uid="{00000000-0005-0000-0000-0000A5770000}"/>
    <cellStyle name="Normal 2 9 3 5 3" xfId="5134" xr:uid="{00000000-0005-0000-0000-0000A6770000}"/>
    <cellStyle name="Normal 2 9 3 5 3 2" xfId="20018" xr:uid="{00000000-0005-0000-0000-0000A7770000}"/>
    <cellStyle name="Normal 2 9 3 5 3 2 2" xfId="42661" xr:uid="{00000000-0005-0000-0000-0000A8770000}"/>
    <cellStyle name="Normal 2 9 3 5 3 3" xfId="12578" xr:uid="{00000000-0005-0000-0000-0000A9770000}"/>
    <cellStyle name="Normal 2 9 3 5 3 3 2" xfId="35221" xr:uid="{00000000-0005-0000-0000-0000AA770000}"/>
    <cellStyle name="Normal 2 9 3 5 3 4" xfId="27780" xr:uid="{00000000-0005-0000-0000-0000AB770000}"/>
    <cellStyle name="Normal 2 9 3 5 4" xfId="16300" xr:uid="{00000000-0005-0000-0000-0000AC770000}"/>
    <cellStyle name="Normal 2 9 3 5 4 2" xfId="38943" xr:uid="{00000000-0005-0000-0000-0000AD770000}"/>
    <cellStyle name="Normal 2 9 3 5 5" xfId="8860" xr:uid="{00000000-0005-0000-0000-0000AE770000}"/>
    <cellStyle name="Normal 2 9 3 5 5 2" xfId="31503" xr:uid="{00000000-0005-0000-0000-0000AF770000}"/>
    <cellStyle name="Normal 2 9 3 5 6" xfId="24062" xr:uid="{00000000-0005-0000-0000-0000B0770000}"/>
    <cellStyle name="Normal 2 9 3 6" xfId="2335" xr:uid="{00000000-0005-0000-0000-0000B1770000}"/>
    <cellStyle name="Normal 2 9 3 6 2" xfId="6056" xr:uid="{00000000-0005-0000-0000-0000B2770000}"/>
    <cellStyle name="Normal 2 9 3 6 2 2" xfId="20940" xr:uid="{00000000-0005-0000-0000-0000B3770000}"/>
    <cellStyle name="Normal 2 9 3 6 2 2 2" xfId="43583" xr:uid="{00000000-0005-0000-0000-0000B4770000}"/>
    <cellStyle name="Normal 2 9 3 6 2 3" xfId="13500" xr:uid="{00000000-0005-0000-0000-0000B5770000}"/>
    <cellStyle name="Normal 2 9 3 6 2 3 2" xfId="36143" xr:uid="{00000000-0005-0000-0000-0000B6770000}"/>
    <cellStyle name="Normal 2 9 3 6 2 4" xfId="28702" xr:uid="{00000000-0005-0000-0000-0000B7770000}"/>
    <cellStyle name="Normal 2 9 3 6 3" xfId="17222" xr:uid="{00000000-0005-0000-0000-0000B8770000}"/>
    <cellStyle name="Normal 2 9 3 6 3 2" xfId="39865" xr:uid="{00000000-0005-0000-0000-0000B9770000}"/>
    <cellStyle name="Normal 2 9 3 6 4" xfId="9782" xr:uid="{00000000-0005-0000-0000-0000BA770000}"/>
    <cellStyle name="Normal 2 9 3 6 4 2" xfId="32425" xr:uid="{00000000-0005-0000-0000-0000BB770000}"/>
    <cellStyle name="Normal 2 9 3 6 5" xfId="24984" xr:uid="{00000000-0005-0000-0000-0000BC770000}"/>
    <cellStyle name="Normal 2 9 3 7" xfId="4209" xr:uid="{00000000-0005-0000-0000-0000BD770000}"/>
    <cellStyle name="Normal 2 9 3 7 2" xfId="19093" xr:uid="{00000000-0005-0000-0000-0000BE770000}"/>
    <cellStyle name="Normal 2 9 3 7 2 2" xfId="41736" xr:uid="{00000000-0005-0000-0000-0000BF770000}"/>
    <cellStyle name="Normal 2 9 3 7 3" xfId="11653" xr:uid="{00000000-0005-0000-0000-0000C0770000}"/>
    <cellStyle name="Normal 2 9 3 7 3 2" xfId="34296" xr:uid="{00000000-0005-0000-0000-0000C1770000}"/>
    <cellStyle name="Normal 2 9 3 7 4" xfId="26855" xr:uid="{00000000-0005-0000-0000-0000C2770000}"/>
    <cellStyle name="Normal 2 9 3 8" xfId="15375" xr:uid="{00000000-0005-0000-0000-0000C3770000}"/>
    <cellStyle name="Normal 2 9 3 8 2" xfId="38018" xr:uid="{00000000-0005-0000-0000-0000C4770000}"/>
    <cellStyle name="Normal 2 9 3 9" xfId="7935" xr:uid="{00000000-0005-0000-0000-0000C5770000}"/>
    <cellStyle name="Normal 2 9 3 9 2" xfId="30578" xr:uid="{00000000-0005-0000-0000-0000C6770000}"/>
    <cellStyle name="Normal 2 9 4" xfId="531" xr:uid="{00000000-0005-0000-0000-0000C7770000}"/>
    <cellStyle name="Normal 2 9 4 2" xfId="743" xr:uid="{00000000-0005-0000-0000-0000C8770000}"/>
    <cellStyle name="Normal 2 9 4 2 2" xfId="1208" xr:uid="{00000000-0005-0000-0000-0000C9770000}"/>
    <cellStyle name="Normal 2 9 4 2 2 2" xfId="2136" xr:uid="{00000000-0005-0000-0000-0000CA770000}"/>
    <cellStyle name="Normal 2 9 4 2 2 2 2" xfId="3986" xr:uid="{00000000-0005-0000-0000-0000CB770000}"/>
    <cellStyle name="Normal 2 9 4 2 2 2 2 2" xfId="7707" xr:uid="{00000000-0005-0000-0000-0000CC770000}"/>
    <cellStyle name="Normal 2 9 4 2 2 2 2 2 2" xfId="22591" xr:uid="{00000000-0005-0000-0000-0000CD770000}"/>
    <cellStyle name="Normal 2 9 4 2 2 2 2 2 2 2" xfId="45234" xr:uid="{00000000-0005-0000-0000-0000CE770000}"/>
    <cellStyle name="Normal 2 9 4 2 2 2 2 2 3" xfId="15151" xr:uid="{00000000-0005-0000-0000-0000CF770000}"/>
    <cellStyle name="Normal 2 9 4 2 2 2 2 2 3 2" xfId="37794" xr:uid="{00000000-0005-0000-0000-0000D0770000}"/>
    <cellStyle name="Normal 2 9 4 2 2 2 2 2 4" xfId="30353" xr:uid="{00000000-0005-0000-0000-0000D1770000}"/>
    <cellStyle name="Normal 2 9 4 2 2 2 2 3" xfId="18873" xr:uid="{00000000-0005-0000-0000-0000D2770000}"/>
    <cellStyle name="Normal 2 9 4 2 2 2 2 3 2" xfId="41516" xr:uid="{00000000-0005-0000-0000-0000D3770000}"/>
    <cellStyle name="Normal 2 9 4 2 2 2 2 4" xfId="11433" xr:uid="{00000000-0005-0000-0000-0000D4770000}"/>
    <cellStyle name="Normal 2 9 4 2 2 2 2 4 2" xfId="34076" xr:uid="{00000000-0005-0000-0000-0000D5770000}"/>
    <cellStyle name="Normal 2 9 4 2 2 2 2 5" xfId="26635" xr:uid="{00000000-0005-0000-0000-0000D6770000}"/>
    <cellStyle name="Normal 2 9 4 2 2 2 3" xfId="5860" xr:uid="{00000000-0005-0000-0000-0000D7770000}"/>
    <cellStyle name="Normal 2 9 4 2 2 2 3 2" xfId="20744" xr:uid="{00000000-0005-0000-0000-0000D8770000}"/>
    <cellStyle name="Normal 2 9 4 2 2 2 3 2 2" xfId="43387" xr:uid="{00000000-0005-0000-0000-0000D9770000}"/>
    <cellStyle name="Normal 2 9 4 2 2 2 3 3" xfId="13304" xr:uid="{00000000-0005-0000-0000-0000DA770000}"/>
    <cellStyle name="Normal 2 9 4 2 2 2 3 3 2" xfId="35947" xr:uid="{00000000-0005-0000-0000-0000DB770000}"/>
    <cellStyle name="Normal 2 9 4 2 2 2 3 4" xfId="28506" xr:uid="{00000000-0005-0000-0000-0000DC770000}"/>
    <cellStyle name="Normal 2 9 4 2 2 2 4" xfId="17026" xr:uid="{00000000-0005-0000-0000-0000DD770000}"/>
    <cellStyle name="Normal 2 9 4 2 2 2 4 2" xfId="39669" xr:uid="{00000000-0005-0000-0000-0000DE770000}"/>
    <cellStyle name="Normal 2 9 4 2 2 2 5" xfId="9586" xr:uid="{00000000-0005-0000-0000-0000DF770000}"/>
    <cellStyle name="Normal 2 9 4 2 2 2 5 2" xfId="32229" xr:uid="{00000000-0005-0000-0000-0000E0770000}"/>
    <cellStyle name="Normal 2 9 4 2 2 2 6" xfId="24788" xr:uid="{00000000-0005-0000-0000-0000E1770000}"/>
    <cellStyle name="Normal 2 9 4 2 2 3" xfId="3061" xr:uid="{00000000-0005-0000-0000-0000E2770000}"/>
    <cellStyle name="Normal 2 9 4 2 2 3 2" xfId="6782" xr:uid="{00000000-0005-0000-0000-0000E3770000}"/>
    <cellStyle name="Normal 2 9 4 2 2 3 2 2" xfId="21666" xr:uid="{00000000-0005-0000-0000-0000E4770000}"/>
    <cellStyle name="Normal 2 9 4 2 2 3 2 2 2" xfId="44309" xr:uid="{00000000-0005-0000-0000-0000E5770000}"/>
    <cellStyle name="Normal 2 9 4 2 2 3 2 3" xfId="14226" xr:uid="{00000000-0005-0000-0000-0000E6770000}"/>
    <cellStyle name="Normal 2 9 4 2 2 3 2 3 2" xfId="36869" xr:uid="{00000000-0005-0000-0000-0000E7770000}"/>
    <cellStyle name="Normal 2 9 4 2 2 3 2 4" xfId="29428" xr:uid="{00000000-0005-0000-0000-0000E8770000}"/>
    <cellStyle name="Normal 2 9 4 2 2 3 3" xfId="17948" xr:uid="{00000000-0005-0000-0000-0000E9770000}"/>
    <cellStyle name="Normal 2 9 4 2 2 3 3 2" xfId="40591" xr:uid="{00000000-0005-0000-0000-0000EA770000}"/>
    <cellStyle name="Normal 2 9 4 2 2 3 4" xfId="10508" xr:uid="{00000000-0005-0000-0000-0000EB770000}"/>
    <cellStyle name="Normal 2 9 4 2 2 3 4 2" xfId="33151" xr:uid="{00000000-0005-0000-0000-0000EC770000}"/>
    <cellStyle name="Normal 2 9 4 2 2 3 5" xfId="25710" xr:uid="{00000000-0005-0000-0000-0000ED770000}"/>
    <cellStyle name="Normal 2 9 4 2 2 4" xfId="4935" xr:uid="{00000000-0005-0000-0000-0000EE770000}"/>
    <cellStyle name="Normal 2 9 4 2 2 4 2" xfId="19819" xr:uid="{00000000-0005-0000-0000-0000EF770000}"/>
    <cellStyle name="Normal 2 9 4 2 2 4 2 2" xfId="42462" xr:uid="{00000000-0005-0000-0000-0000F0770000}"/>
    <cellStyle name="Normal 2 9 4 2 2 4 3" xfId="12379" xr:uid="{00000000-0005-0000-0000-0000F1770000}"/>
    <cellStyle name="Normal 2 9 4 2 2 4 3 2" xfId="35022" xr:uid="{00000000-0005-0000-0000-0000F2770000}"/>
    <cellStyle name="Normal 2 9 4 2 2 4 4" xfId="27581" xr:uid="{00000000-0005-0000-0000-0000F3770000}"/>
    <cellStyle name="Normal 2 9 4 2 2 5" xfId="16101" xr:uid="{00000000-0005-0000-0000-0000F4770000}"/>
    <cellStyle name="Normal 2 9 4 2 2 5 2" xfId="38744" xr:uid="{00000000-0005-0000-0000-0000F5770000}"/>
    <cellStyle name="Normal 2 9 4 2 2 6" xfId="8661" xr:uid="{00000000-0005-0000-0000-0000F6770000}"/>
    <cellStyle name="Normal 2 9 4 2 2 6 2" xfId="31304" xr:uid="{00000000-0005-0000-0000-0000F7770000}"/>
    <cellStyle name="Normal 2 9 4 2 2 7" xfId="23863" xr:uid="{00000000-0005-0000-0000-0000F8770000}"/>
    <cellStyle name="Normal 2 9 4 2 3" xfId="1674" xr:uid="{00000000-0005-0000-0000-0000F9770000}"/>
    <cellStyle name="Normal 2 9 4 2 3 2" xfId="3524" xr:uid="{00000000-0005-0000-0000-0000FA770000}"/>
    <cellStyle name="Normal 2 9 4 2 3 2 2" xfId="7245" xr:uid="{00000000-0005-0000-0000-0000FB770000}"/>
    <cellStyle name="Normal 2 9 4 2 3 2 2 2" xfId="22129" xr:uid="{00000000-0005-0000-0000-0000FC770000}"/>
    <cellStyle name="Normal 2 9 4 2 3 2 2 2 2" xfId="44772" xr:uid="{00000000-0005-0000-0000-0000FD770000}"/>
    <cellStyle name="Normal 2 9 4 2 3 2 2 3" xfId="14689" xr:uid="{00000000-0005-0000-0000-0000FE770000}"/>
    <cellStyle name="Normal 2 9 4 2 3 2 2 3 2" xfId="37332" xr:uid="{00000000-0005-0000-0000-0000FF770000}"/>
    <cellStyle name="Normal 2 9 4 2 3 2 2 4" xfId="29891" xr:uid="{00000000-0005-0000-0000-000000780000}"/>
    <cellStyle name="Normal 2 9 4 2 3 2 3" xfId="18411" xr:uid="{00000000-0005-0000-0000-000001780000}"/>
    <cellStyle name="Normal 2 9 4 2 3 2 3 2" xfId="41054" xr:uid="{00000000-0005-0000-0000-000002780000}"/>
    <cellStyle name="Normal 2 9 4 2 3 2 4" xfId="10971" xr:uid="{00000000-0005-0000-0000-000003780000}"/>
    <cellStyle name="Normal 2 9 4 2 3 2 4 2" xfId="33614" xr:uid="{00000000-0005-0000-0000-000004780000}"/>
    <cellStyle name="Normal 2 9 4 2 3 2 5" xfId="26173" xr:uid="{00000000-0005-0000-0000-000005780000}"/>
    <cellStyle name="Normal 2 9 4 2 3 3" xfId="5398" xr:uid="{00000000-0005-0000-0000-000006780000}"/>
    <cellStyle name="Normal 2 9 4 2 3 3 2" xfId="20282" xr:uid="{00000000-0005-0000-0000-000007780000}"/>
    <cellStyle name="Normal 2 9 4 2 3 3 2 2" xfId="42925" xr:uid="{00000000-0005-0000-0000-000008780000}"/>
    <cellStyle name="Normal 2 9 4 2 3 3 3" xfId="12842" xr:uid="{00000000-0005-0000-0000-000009780000}"/>
    <cellStyle name="Normal 2 9 4 2 3 3 3 2" xfId="35485" xr:uid="{00000000-0005-0000-0000-00000A780000}"/>
    <cellStyle name="Normal 2 9 4 2 3 3 4" xfId="28044" xr:uid="{00000000-0005-0000-0000-00000B780000}"/>
    <cellStyle name="Normal 2 9 4 2 3 4" xfId="16564" xr:uid="{00000000-0005-0000-0000-00000C780000}"/>
    <cellStyle name="Normal 2 9 4 2 3 4 2" xfId="39207" xr:uid="{00000000-0005-0000-0000-00000D780000}"/>
    <cellStyle name="Normal 2 9 4 2 3 5" xfId="9124" xr:uid="{00000000-0005-0000-0000-00000E780000}"/>
    <cellStyle name="Normal 2 9 4 2 3 5 2" xfId="31767" xr:uid="{00000000-0005-0000-0000-00000F780000}"/>
    <cellStyle name="Normal 2 9 4 2 3 6" xfId="24326" xr:uid="{00000000-0005-0000-0000-000010780000}"/>
    <cellStyle name="Normal 2 9 4 2 4" xfId="2599" xr:uid="{00000000-0005-0000-0000-000011780000}"/>
    <cellStyle name="Normal 2 9 4 2 4 2" xfId="6320" xr:uid="{00000000-0005-0000-0000-000012780000}"/>
    <cellStyle name="Normal 2 9 4 2 4 2 2" xfId="21204" xr:uid="{00000000-0005-0000-0000-000013780000}"/>
    <cellStyle name="Normal 2 9 4 2 4 2 2 2" xfId="43847" xr:uid="{00000000-0005-0000-0000-000014780000}"/>
    <cellStyle name="Normal 2 9 4 2 4 2 3" xfId="13764" xr:uid="{00000000-0005-0000-0000-000015780000}"/>
    <cellStyle name="Normal 2 9 4 2 4 2 3 2" xfId="36407" xr:uid="{00000000-0005-0000-0000-000016780000}"/>
    <cellStyle name="Normal 2 9 4 2 4 2 4" xfId="28966" xr:uid="{00000000-0005-0000-0000-000017780000}"/>
    <cellStyle name="Normal 2 9 4 2 4 3" xfId="17486" xr:uid="{00000000-0005-0000-0000-000018780000}"/>
    <cellStyle name="Normal 2 9 4 2 4 3 2" xfId="40129" xr:uid="{00000000-0005-0000-0000-000019780000}"/>
    <cellStyle name="Normal 2 9 4 2 4 4" xfId="10046" xr:uid="{00000000-0005-0000-0000-00001A780000}"/>
    <cellStyle name="Normal 2 9 4 2 4 4 2" xfId="32689" xr:uid="{00000000-0005-0000-0000-00001B780000}"/>
    <cellStyle name="Normal 2 9 4 2 4 5" xfId="25248" xr:uid="{00000000-0005-0000-0000-00001C780000}"/>
    <cellStyle name="Normal 2 9 4 2 5" xfId="4473" xr:uid="{00000000-0005-0000-0000-00001D780000}"/>
    <cellStyle name="Normal 2 9 4 2 5 2" xfId="19357" xr:uid="{00000000-0005-0000-0000-00001E780000}"/>
    <cellStyle name="Normal 2 9 4 2 5 2 2" xfId="42000" xr:uid="{00000000-0005-0000-0000-00001F780000}"/>
    <cellStyle name="Normal 2 9 4 2 5 3" xfId="11917" xr:uid="{00000000-0005-0000-0000-000020780000}"/>
    <cellStyle name="Normal 2 9 4 2 5 3 2" xfId="34560" xr:uid="{00000000-0005-0000-0000-000021780000}"/>
    <cellStyle name="Normal 2 9 4 2 5 4" xfId="27119" xr:uid="{00000000-0005-0000-0000-000022780000}"/>
    <cellStyle name="Normal 2 9 4 2 6" xfId="15639" xr:uid="{00000000-0005-0000-0000-000023780000}"/>
    <cellStyle name="Normal 2 9 4 2 6 2" xfId="38282" xr:uid="{00000000-0005-0000-0000-000024780000}"/>
    <cellStyle name="Normal 2 9 4 2 7" xfId="8199" xr:uid="{00000000-0005-0000-0000-000025780000}"/>
    <cellStyle name="Normal 2 9 4 2 7 2" xfId="30842" xr:uid="{00000000-0005-0000-0000-000026780000}"/>
    <cellStyle name="Normal 2 9 4 2 8" xfId="23401" xr:uid="{00000000-0005-0000-0000-000027780000}"/>
    <cellStyle name="Normal 2 9 4 3" xfId="997" xr:uid="{00000000-0005-0000-0000-000028780000}"/>
    <cellStyle name="Normal 2 9 4 3 2" xfId="1925" xr:uid="{00000000-0005-0000-0000-000029780000}"/>
    <cellStyle name="Normal 2 9 4 3 2 2" xfId="3775" xr:uid="{00000000-0005-0000-0000-00002A780000}"/>
    <cellStyle name="Normal 2 9 4 3 2 2 2" xfId="7496" xr:uid="{00000000-0005-0000-0000-00002B780000}"/>
    <cellStyle name="Normal 2 9 4 3 2 2 2 2" xfId="22380" xr:uid="{00000000-0005-0000-0000-00002C780000}"/>
    <cellStyle name="Normal 2 9 4 3 2 2 2 2 2" xfId="45023" xr:uid="{00000000-0005-0000-0000-00002D780000}"/>
    <cellStyle name="Normal 2 9 4 3 2 2 2 3" xfId="14940" xr:uid="{00000000-0005-0000-0000-00002E780000}"/>
    <cellStyle name="Normal 2 9 4 3 2 2 2 3 2" xfId="37583" xr:uid="{00000000-0005-0000-0000-00002F780000}"/>
    <cellStyle name="Normal 2 9 4 3 2 2 2 4" xfId="30142" xr:uid="{00000000-0005-0000-0000-000030780000}"/>
    <cellStyle name="Normal 2 9 4 3 2 2 3" xfId="18662" xr:uid="{00000000-0005-0000-0000-000031780000}"/>
    <cellStyle name="Normal 2 9 4 3 2 2 3 2" xfId="41305" xr:uid="{00000000-0005-0000-0000-000032780000}"/>
    <cellStyle name="Normal 2 9 4 3 2 2 4" xfId="11222" xr:uid="{00000000-0005-0000-0000-000033780000}"/>
    <cellStyle name="Normal 2 9 4 3 2 2 4 2" xfId="33865" xr:uid="{00000000-0005-0000-0000-000034780000}"/>
    <cellStyle name="Normal 2 9 4 3 2 2 5" xfId="26424" xr:uid="{00000000-0005-0000-0000-000035780000}"/>
    <cellStyle name="Normal 2 9 4 3 2 3" xfId="5649" xr:uid="{00000000-0005-0000-0000-000036780000}"/>
    <cellStyle name="Normal 2 9 4 3 2 3 2" xfId="20533" xr:uid="{00000000-0005-0000-0000-000037780000}"/>
    <cellStyle name="Normal 2 9 4 3 2 3 2 2" xfId="43176" xr:uid="{00000000-0005-0000-0000-000038780000}"/>
    <cellStyle name="Normal 2 9 4 3 2 3 3" xfId="13093" xr:uid="{00000000-0005-0000-0000-000039780000}"/>
    <cellStyle name="Normal 2 9 4 3 2 3 3 2" xfId="35736" xr:uid="{00000000-0005-0000-0000-00003A780000}"/>
    <cellStyle name="Normal 2 9 4 3 2 3 4" xfId="28295" xr:uid="{00000000-0005-0000-0000-00003B780000}"/>
    <cellStyle name="Normal 2 9 4 3 2 4" xfId="16815" xr:uid="{00000000-0005-0000-0000-00003C780000}"/>
    <cellStyle name="Normal 2 9 4 3 2 4 2" xfId="39458" xr:uid="{00000000-0005-0000-0000-00003D780000}"/>
    <cellStyle name="Normal 2 9 4 3 2 5" xfId="9375" xr:uid="{00000000-0005-0000-0000-00003E780000}"/>
    <cellStyle name="Normal 2 9 4 3 2 5 2" xfId="32018" xr:uid="{00000000-0005-0000-0000-00003F780000}"/>
    <cellStyle name="Normal 2 9 4 3 2 6" xfId="24577" xr:uid="{00000000-0005-0000-0000-000040780000}"/>
    <cellStyle name="Normal 2 9 4 3 3" xfId="2850" xr:uid="{00000000-0005-0000-0000-000041780000}"/>
    <cellStyle name="Normal 2 9 4 3 3 2" xfId="6571" xr:uid="{00000000-0005-0000-0000-000042780000}"/>
    <cellStyle name="Normal 2 9 4 3 3 2 2" xfId="21455" xr:uid="{00000000-0005-0000-0000-000043780000}"/>
    <cellStyle name="Normal 2 9 4 3 3 2 2 2" xfId="44098" xr:uid="{00000000-0005-0000-0000-000044780000}"/>
    <cellStyle name="Normal 2 9 4 3 3 2 3" xfId="14015" xr:uid="{00000000-0005-0000-0000-000045780000}"/>
    <cellStyle name="Normal 2 9 4 3 3 2 3 2" xfId="36658" xr:uid="{00000000-0005-0000-0000-000046780000}"/>
    <cellStyle name="Normal 2 9 4 3 3 2 4" xfId="29217" xr:uid="{00000000-0005-0000-0000-000047780000}"/>
    <cellStyle name="Normal 2 9 4 3 3 3" xfId="17737" xr:uid="{00000000-0005-0000-0000-000048780000}"/>
    <cellStyle name="Normal 2 9 4 3 3 3 2" xfId="40380" xr:uid="{00000000-0005-0000-0000-000049780000}"/>
    <cellStyle name="Normal 2 9 4 3 3 4" xfId="10297" xr:uid="{00000000-0005-0000-0000-00004A780000}"/>
    <cellStyle name="Normal 2 9 4 3 3 4 2" xfId="32940" xr:uid="{00000000-0005-0000-0000-00004B780000}"/>
    <cellStyle name="Normal 2 9 4 3 3 5" xfId="25499" xr:uid="{00000000-0005-0000-0000-00004C780000}"/>
    <cellStyle name="Normal 2 9 4 3 4" xfId="4724" xr:uid="{00000000-0005-0000-0000-00004D780000}"/>
    <cellStyle name="Normal 2 9 4 3 4 2" xfId="19608" xr:uid="{00000000-0005-0000-0000-00004E780000}"/>
    <cellStyle name="Normal 2 9 4 3 4 2 2" xfId="42251" xr:uid="{00000000-0005-0000-0000-00004F780000}"/>
    <cellStyle name="Normal 2 9 4 3 4 3" xfId="12168" xr:uid="{00000000-0005-0000-0000-000050780000}"/>
    <cellStyle name="Normal 2 9 4 3 4 3 2" xfId="34811" xr:uid="{00000000-0005-0000-0000-000051780000}"/>
    <cellStyle name="Normal 2 9 4 3 4 4" xfId="27370" xr:uid="{00000000-0005-0000-0000-000052780000}"/>
    <cellStyle name="Normal 2 9 4 3 5" xfId="15890" xr:uid="{00000000-0005-0000-0000-000053780000}"/>
    <cellStyle name="Normal 2 9 4 3 5 2" xfId="38533" xr:uid="{00000000-0005-0000-0000-000054780000}"/>
    <cellStyle name="Normal 2 9 4 3 6" xfId="8450" xr:uid="{00000000-0005-0000-0000-000055780000}"/>
    <cellStyle name="Normal 2 9 4 3 6 2" xfId="31093" xr:uid="{00000000-0005-0000-0000-000056780000}"/>
    <cellStyle name="Normal 2 9 4 3 7" xfId="23652" xr:uid="{00000000-0005-0000-0000-000057780000}"/>
    <cellStyle name="Normal 2 9 4 4" xfId="1463" xr:uid="{00000000-0005-0000-0000-000058780000}"/>
    <cellStyle name="Normal 2 9 4 4 2" xfId="3313" xr:uid="{00000000-0005-0000-0000-000059780000}"/>
    <cellStyle name="Normal 2 9 4 4 2 2" xfId="7034" xr:uid="{00000000-0005-0000-0000-00005A780000}"/>
    <cellStyle name="Normal 2 9 4 4 2 2 2" xfId="21918" xr:uid="{00000000-0005-0000-0000-00005B780000}"/>
    <cellStyle name="Normal 2 9 4 4 2 2 2 2" xfId="44561" xr:uid="{00000000-0005-0000-0000-00005C780000}"/>
    <cellStyle name="Normal 2 9 4 4 2 2 3" xfId="14478" xr:uid="{00000000-0005-0000-0000-00005D780000}"/>
    <cellStyle name="Normal 2 9 4 4 2 2 3 2" xfId="37121" xr:uid="{00000000-0005-0000-0000-00005E780000}"/>
    <cellStyle name="Normal 2 9 4 4 2 2 4" xfId="29680" xr:uid="{00000000-0005-0000-0000-00005F780000}"/>
    <cellStyle name="Normal 2 9 4 4 2 3" xfId="18200" xr:uid="{00000000-0005-0000-0000-000060780000}"/>
    <cellStyle name="Normal 2 9 4 4 2 3 2" xfId="40843" xr:uid="{00000000-0005-0000-0000-000061780000}"/>
    <cellStyle name="Normal 2 9 4 4 2 4" xfId="10760" xr:uid="{00000000-0005-0000-0000-000062780000}"/>
    <cellStyle name="Normal 2 9 4 4 2 4 2" xfId="33403" xr:uid="{00000000-0005-0000-0000-000063780000}"/>
    <cellStyle name="Normal 2 9 4 4 2 5" xfId="25962" xr:uid="{00000000-0005-0000-0000-000064780000}"/>
    <cellStyle name="Normal 2 9 4 4 3" xfId="5187" xr:uid="{00000000-0005-0000-0000-000065780000}"/>
    <cellStyle name="Normal 2 9 4 4 3 2" xfId="20071" xr:uid="{00000000-0005-0000-0000-000066780000}"/>
    <cellStyle name="Normal 2 9 4 4 3 2 2" xfId="42714" xr:uid="{00000000-0005-0000-0000-000067780000}"/>
    <cellStyle name="Normal 2 9 4 4 3 3" xfId="12631" xr:uid="{00000000-0005-0000-0000-000068780000}"/>
    <cellStyle name="Normal 2 9 4 4 3 3 2" xfId="35274" xr:uid="{00000000-0005-0000-0000-000069780000}"/>
    <cellStyle name="Normal 2 9 4 4 3 4" xfId="27833" xr:uid="{00000000-0005-0000-0000-00006A780000}"/>
    <cellStyle name="Normal 2 9 4 4 4" xfId="16353" xr:uid="{00000000-0005-0000-0000-00006B780000}"/>
    <cellStyle name="Normal 2 9 4 4 4 2" xfId="38996" xr:uid="{00000000-0005-0000-0000-00006C780000}"/>
    <cellStyle name="Normal 2 9 4 4 5" xfId="8913" xr:uid="{00000000-0005-0000-0000-00006D780000}"/>
    <cellStyle name="Normal 2 9 4 4 5 2" xfId="31556" xr:uid="{00000000-0005-0000-0000-00006E780000}"/>
    <cellStyle name="Normal 2 9 4 4 6" xfId="24115" xr:uid="{00000000-0005-0000-0000-00006F780000}"/>
    <cellStyle name="Normal 2 9 4 5" xfId="2388" xr:uid="{00000000-0005-0000-0000-000070780000}"/>
    <cellStyle name="Normal 2 9 4 5 2" xfId="6109" xr:uid="{00000000-0005-0000-0000-000071780000}"/>
    <cellStyle name="Normal 2 9 4 5 2 2" xfId="20993" xr:uid="{00000000-0005-0000-0000-000072780000}"/>
    <cellStyle name="Normal 2 9 4 5 2 2 2" xfId="43636" xr:uid="{00000000-0005-0000-0000-000073780000}"/>
    <cellStyle name="Normal 2 9 4 5 2 3" xfId="13553" xr:uid="{00000000-0005-0000-0000-000074780000}"/>
    <cellStyle name="Normal 2 9 4 5 2 3 2" xfId="36196" xr:uid="{00000000-0005-0000-0000-000075780000}"/>
    <cellStyle name="Normal 2 9 4 5 2 4" xfId="28755" xr:uid="{00000000-0005-0000-0000-000076780000}"/>
    <cellStyle name="Normal 2 9 4 5 3" xfId="17275" xr:uid="{00000000-0005-0000-0000-000077780000}"/>
    <cellStyle name="Normal 2 9 4 5 3 2" xfId="39918" xr:uid="{00000000-0005-0000-0000-000078780000}"/>
    <cellStyle name="Normal 2 9 4 5 4" xfId="9835" xr:uid="{00000000-0005-0000-0000-000079780000}"/>
    <cellStyle name="Normal 2 9 4 5 4 2" xfId="32478" xr:uid="{00000000-0005-0000-0000-00007A780000}"/>
    <cellStyle name="Normal 2 9 4 5 5" xfId="25037" xr:uid="{00000000-0005-0000-0000-00007B780000}"/>
    <cellStyle name="Normal 2 9 4 6" xfId="4262" xr:uid="{00000000-0005-0000-0000-00007C780000}"/>
    <cellStyle name="Normal 2 9 4 6 2" xfId="19146" xr:uid="{00000000-0005-0000-0000-00007D780000}"/>
    <cellStyle name="Normal 2 9 4 6 2 2" xfId="41789" xr:uid="{00000000-0005-0000-0000-00007E780000}"/>
    <cellStyle name="Normal 2 9 4 6 3" xfId="11706" xr:uid="{00000000-0005-0000-0000-00007F780000}"/>
    <cellStyle name="Normal 2 9 4 6 3 2" xfId="34349" xr:uid="{00000000-0005-0000-0000-000080780000}"/>
    <cellStyle name="Normal 2 9 4 6 4" xfId="26908" xr:uid="{00000000-0005-0000-0000-000081780000}"/>
    <cellStyle name="Normal 2 9 4 7" xfId="15428" xr:uid="{00000000-0005-0000-0000-000082780000}"/>
    <cellStyle name="Normal 2 9 4 7 2" xfId="38071" xr:uid="{00000000-0005-0000-0000-000083780000}"/>
    <cellStyle name="Normal 2 9 4 8" xfId="7988" xr:uid="{00000000-0005-0000-0000-000084780000}"/>
    <cellStyle name="Normal 2 9 4 8 2" xfId="30631" xr:uid="{00000000-0005-0000-0000-000085780000}"/>
    <cellStyle name="Normal 2 9 4 9" xfId="23191" xr:uid="{00000000-0005-0000-0000-000086780000}"/>
    <cellStyle name="Normal 2 9 5" xfId="637" xr:uid="{00000000-0005-0000-0000-000087780000}"/>
    <cellStyle name="Normal 2 9 5 2" xfId="1103" xr:uid="{00000000-0005-0000-0000-000088780000}"/>
    <cellStyle name="Normal 2 9 5 2 2" xfId="2031" xr:uid="{00000000-0005-0000-0000-000089780000}"/>
    <cellStyle name="Normal 2 9 5 2 2 2" xfId="3881" xr:uid="{00000000-0005-0000-0000-00008A780000}"/>
    <cellStyle name="Normal 2 9 5 2 2 2 2" xfId="7602" xr:uid="{00000000-0005-0000-0000-00008B780000}"/>
    <cellStyle name="Normal 2 9 5 2 2 2 2 2" xfId="22486" xr:uid="{00000000-0005-0000-0000-00008C780000}"/>
    <cellStyle name="Normal 2 9 5 2 2 2 2 2 2" xfId="45129" xr:uid="{00000000-0005-0000-0000-00008D780000}"/>
    <cellStyle name="Normal 2 9 5 2 2 2 2 3" xfId="15046" xr:uid="{00000000-0005-0000-0000-00008E780000}"/>
    <cellStyle name="Normal 2 9 5 2 2 2 2 3 2" xfId="37689" xr:uid="{00000000-0005-0000-0000-00008F780000}"/>
    <cellStyle name="Normal 2 9 5 2 2 2 2 4" xfId="30248" xr:uid="{00000000-0005-0000-0000-000090780000}"/>
    <cellStyle name="Normal 2 9 5 2 2 2 3" xfId="18768" xr:uid="{00000000-0005-0000-0000-000091780000}"/>
    <cellStyle name="Normal 2 9 5 2 2 2 3 2" xfId="41411" xr:uid="{00000000-0005-0000-0000-000092780000}"/>
    <cellStyle name="Normal 2 9 5 2 2 2 4" xfId="11328" xr:uid="{00000000-0005-0000-0000-000093780000}"/>
    <cellStyle name="Normal 2 9 5 2 2 2 4 2" xfId="33971" xr:uid="{00000000-0005-0000-0000-000094780000}"/>
    <cellStyle name="Normal 2 9 5 2 2 2 5" xfId="26530" xr:uid="{00000000-0005-0000-0000-000095780000}"/>
    <cellStyle name="Normal 2 9 5 2 2 3" xfId="5755" xr:uid="{00000000-0005-0000-0000-000096780000}"/>
    <cellStyle name="Normal 2 9 5 2 2 3 2" xfId="20639" xr:uid="{00000000-0005-0000-0000-000097780000}"/>
    <cellStyle name="Normal 2 9 5 2 2 3 2 2" xfId="43282" xr:uid="{00000000-0005-0000-0000-000098780000}"/>
    <cellStyle name="Normal 2 9 5 2 2 3 3" xfId="13199" xr:uid="{00000000-0005-0000-0000-000099780000}"/>
    <cellStyle name="Normal 2 9 5 2 2 3 3 2" xfId="35842" xr:uid="{00000000-0005-0000-0000-00009A780000}"/>
    <cellStyle name="Normal 2 9 5 2 2 3 4" xfId="28401" xr:uid="{00000000-0005-0000-0000-00009B780000}"/>
    <cellStyle name="Normal 2 9 5 2 2 4" xfId="16921" xr:uid="{00000000-0005-0000-0000-00009C780000}"/>
    <cellStyle name="Normal 2 9 5 2 2 4 2" xfId="39564" xr:uid="{00000000-0005-0000-0000-00009D780000}"/>
    <cellStyle name="Normal 2 9 5 2 2 5" xfId="9481" xr:uid="{00000000-0005-0000-0000-00009E780000}"/>
    <cellStyle name="Normal 2 9 5 2 2 5 2" xfId="32124" xr:uid="{00000000-0005-0000-0000-00009F780000}"/>
    <cellStyle name="Normal 2 9 5 2 2 6" xfId="24683" xr:uid="{00000000-0005-0000-0000-0000A0780000}"/>
    <cellStyle name="Normal 2 9 5 2 3" xfId="2956" xr:uid="{00000000-0005-0000-0000-0000A1780000}"/>
    <cellStyle name="Normal 2 9 5 2 3 2" xfId="6677" xr:uid="{00000000-0005-0000-0000-0000A2780000}"/>
    <cellStyle name="Normal 2 9 5 2 3 2 2" xfId="21561" xr:uid="{00000000-0005-0000-0000-0000A3780000}"/>
    <cellStyle name="Normal 2 9 5 2 3 2 2 2" xfId="44204" xr:uid="{00000000-0005-0000-0000-0000A4780000}"/>
    <cellStyle name="Normal 2 9 5 2 3 2 3" xfId="14121" xr:uid="{00000000-0005-0000-0000-0000A5780000}"/>
    <cellStyle name="Normal 2 9 5 2 3 2 3 2" xfId="36764" xr:uid="{00000000-0005-0000-0000-0000A6780000}"/>
    <cellStyle name="Normal 2 9 5 2 3 2 4" xfId="29323" xr:uid="{00000000-0005-0000-0000-0000A7780000}"/>
    <cellStyle name="Normal 2 9 5 2 3 3" xfId="17843" xr:uid="{00000000-0005-0000-0000-0000A8780000}"/>
    <cellStyle name="Normal 2 9 5 2 3 3 2" xfId="40486" xr:uid="{00000000-0005-0000-0000-0000A9780000}"/>
    <cellStyle name="Normal 2 9 5 2 3 4" xfId="10403" xr:uid="{00000000-0005-0000-0000-0000AA780000}"/>
    <cellStyle name="Normal 2 9 5 2 3 4 2" xfId="33046" xr:uid="{00000000-0005-0000-0000-0000AB780000}"/>
    <cellStyle name="Normal 2 9 5 2 3 5" xfId="25605" xr:uid="{00000000-0005-0000-0000-0000AC780000}"/>
    <cellStyle name="Normal 2 9 5 2 4" xfId="4830" xr:uid="{00000000-0005-0000-0000-0000AD780000}"/>
    <cellStyle name="Normal 2 9 5 2 4 2" xfId="19714" xr:uid="{00000000-0005-0000-0000-0000AE780000}"/>
    <cellStyle name="Normal 2 9 5 2 4 2 2" xfId="42357" xr:uid="{00000000-0005-0000-0000-0000AF780000}"/>
    <cellStyle name="Normal 2 9 5 2 4 3" xfId="12274" xr:uid="{00000000-0005-0000-0000-0000B0780000}"/>
    <cellStyle name="Normal 2 9 5 2 4 3 2" xfId="34917" xr:uid="{00000000-0005-0000-0000-0000B1780000}"/>
    <cellStyle name="Normal 2 9 5 2 4 4" xfId="27476" xr:uid="{00000000-0005-0000-0000-0000B2780000}"/>
    <cellStyle name="Normal 2 9 5 2 5" xfId="15996" xr:uid="{00000000-0005-0000-0000-0000B3780000}"/>
    <cellStyle name="Normal 2 9 5 2 5 2" xfId="38639" xr:uid="{00000000-0005-0000-0000-0000B4780000}"/>
    <cellStyle name="Normal 2 9 5 2 6" xfId="8556" xr:uid="{00000000-0005-0000-0000-0000B5780000}"/>
    <cellStyle name="Normal 2 9 5 2 6 2" xfId="31199" xr:uid="{00000000-0005-0000-0000-0000B6780000}"/>
    <cellStyle name="Normal 2 9 5 2 7" xfId="23758" xr:uid="{00000000-0005-0000-0000-0000B7780000}"/>
    <cellStyle name="Normal 2 9 5 3" xfId="1569" xr:uid="{00000000-0005-0000-0000-0000B8780000}"/>
    <cellStyle name="Normal 2 9 5 3 2" xfId="3419" xr:uid="{00000000-0005-0000-0000-0000B9780000}"/>
    <cellStyle name="Normal 2 9 5 3 2 2" xfId="7140" xr:uid="{00000000-0005-0000-0000-0000BA780000}"/>
    <cellStyle name="Normal 2 9 5 3 2 2 2" xfId="22024" xr:uid="{00000000-0005-0000-0000-0000BB780000}"/>
    <cellStyle name="Normal 2 9 5 3 2 2 2 2" xfId="44667" xr:uid="{00000000-0005-0000-0000-0000BC780000}"/>
    <cellStyle name="Normal 2 9 5 3 2 2 3" xfId="14584" xr:uid="{00000000-0005-0000-0000-0000BD780000}"/>
    <cellStyle name="Normal 2 9 5 3 2 2 3 2" xfId="37227" xr:uid="{00000000-0005-0000-0000-0000BE780000}"/>
    <cellStyle name="Normal 2 9 5 3 2 2 4" xfId="29786" xr:uid="{00000000-0005-0000-0000-0000BF780000}"/>
    <cellStyle name="Normal 2 9 5 3 2 3" xfId="18306" xr:uid="{00000000-0005-0000-0000-0000C0780000}"/>
    <cellStyle name="Normal 2 9 5 3 2 3 2" xfId="40949" xr:uid="{00000000-0005-0000-0000-0000C1780000}"/>
    <cellStyle name="Normal 2 9 5 3 2 4" xfId="10866" xr:uid="{00000000-0005-0000-0000-0000C2780000}"/>
    <cellStyle name="Normal 2 9 5 3 2 4 2" xfId="33509" xr:uid="{00000000-0005-0000-0000-0000C3780000}"/>
    <cellStyle name="Normal 2 9 5 3 2 5" xfId="26068" xr:uid="{00000000-0005-0000-0000-0000C4780000}"/>
    <cellStyle name="Normal 2 9 5 3 3" xfId="5293" xr:uid="{00000000-0005-0000-0000-0000C5780000}"/>
    <cellStyle name="Normal 2 9 5 3 3 2" xfId="20177" xr:uid="{00000000-0005-0000-0000-0000C6780000}"/>
    <cellStyle name="Normal 2 9 5 3 3 2 2" xfId="42820" xr:uid="{00000000-0005-0000-0000-0000C7780000}"/>
    <cellStyle name="Normal 2 9 5 3 3 3" xfId="12737" xr:uid="{00000000-0005-0000-0000-0000C8780000}"/>
    <cellStyle name="Normal 2 9 5 3 3 3 2" xfId="35380" xr:uid="{00000000-0005-0000-0000-0000C9780000}"/>
    <cellStyle name="Normal 2 9 5 3 3 4" xfId="27939" xr:uid="{00000000-0005-0000-0000-0000CA780000}"/>
    <cellStyle name="Normal 2 9 5 3 4" xfId="16459" xr:uid="{00000000-0005-0000-0000-0000CB780000}"/>
    <cellStyle name="Normal 2 9 5 3 4 2" xfId="39102" xr:uid="{00000000-0005-0000-0000-0000CC780000}"/>
    <cellStyle name="Normal 2 9 5 3 5" xfId="9019" xr:uid="{00000000-0005-0000-0000-0000CD780000}"/>
    <cellStyle name="Normal 2 9 5 3 5 2" xfId="31662" xr:uid="{00000000-0005-0000-0000-0000CE780000}"/>
    <cellStyle name="Normal 2 9 5 3 6" xfId="24221" xr:uid="{00000000-0005-0000-0000-0000CF780000}"/>
    <cellStyle name="Normal 2 9 5 4" xfId="2494" xr:uid="{00000000-0005-0000-0000-0000D0780000}"/>
    <cellStyle name="Normal 2 9 5 4 2" xfId="6215" xr:uid="{00000000-0005-0000-0000-0000D1780000}"/>
    <cellStyle name="Normal 2 9 5 4 2 2" xfId="21099" xr:uid="{00000000-0005-0000-0000-0000D2780000}"/>
    <cellStyle name="Normal 2 9 5 4 2 2 2" xfId="43742" xr:uid="{00000000-0005-0000-0000-0000D3780000}"/>
    <cellStyle name="Normal 2 9 5 4 2 3" xfId="13659" xr:uid="{00000000-0005-0000-0000-0000D4780000}"/>
    <cellStyle name="Normal 2 9 5 4 2 3 2" xfId="36302" xr:uid="{00000000-0005-0000-0000-0000D5780000}"/>
    <cellStyle name="Normal 2 9 5 4 2 4" xfId="28861" xr:uid="{00000000-0005-0000-0000-0000D6780000}"/>
    <cellStyle name="Normal 2 9 5 4 3" xfId="17381" xr:uid="{00000000-0005-0000-0000-0000D7780000}"/>
    <cellStyle name="Normal 2 9 5 4 3 2" xfId="40024" xr:uid="{00000000-0005-0000-0000-0000D8780000}"/>
    <cellStyle name="Normal 2 9 5 4 4" xfId="9941" xr:uid="{00000000-0005-0000-0000-0000D9780000}"/>
    <cellStyle name="Normal 2 9 5 4 4 2" xfId="32584" xr:uid="{00000000-0005-0000-0000-0000DA780000}"/>
    <cellStyle name="Normal 2 9 5 4 5" xfId="25143" xr:uid="{00000000-0005-0000-0000-0000DB780000}"/>
    <cellStyle name="Normal 2 9 5 5" xfId="4368" xr:uid="{00000000-0005-0000-0000-0000DC780000}"/>
    <cellStyle name="Normal 2 9 5 5 2" xfId="19252" xr:uid="{00000000-0005-0000-0000-0000DD780000}"/>
    <cellStyle name="Normal 2 9 5 5 2 2" xfId="41895" xr:uid="{00000000-0005-0000-0000-0000DE780000}"/>
    <cellStyle name="Normal 2 9 5 5 3" xfId="11812" xr:uid="{00000000-0005-0000-0000-0000DF780000}"/>
    <cellStyle name="Normal 2 9 5 5 3 2" xfId="34455" xr:uid="{00000000-0005-0000-0000-0000E0780000}"/>
    <cellStyle name="Normal 2 9 5 5 4" xfId="27014" xr:uid="{00000000-0005-0000-0000-0000E1780000}"/>
    <cellStyle name="Normal 2 9 5 6" xfId="15534" xr:uid="{00000000-0005-0000-0000-0000E2780000}"/>
    <cellStyle name="Normal 2 9 5 6 2" xfId="38177" xr:uid="{00000000-0005-0000-0000-0000E3780000}"/>
    <cellStyle name="Normal 2 9 5 7" xfId="8094" xr:uid="{00000000-0005-0000-0000-0000E4780000}"/>
    <cellStyle name="Normal 2 9 5 7 2" xfId="30737" xr:uid="{00000000-0005-0000-0000-0000E5780000}"/>
    <cellStyle name="Normal 2 9 5 8" xfId="23296" xr:uid="{00000000-0005-0000-0000-0000E6780000}"/>
    <cellStyle name="Normal 2 9 6" xfId="892" xr:uid="{00000000-0005-0000-0000-0000E7780000}"/>
    <cellStyle name="Normal 2 9 6 2" xfId="1820" xr:uid="{00000000-0005-0000-0000-0000E8780000}"/>
    <cellStyle name="Normal 2 9 6 2 2" xfId="3670" xr:uid="{00000000-0005-0000-0000-0000E9780000}"/>
    <cellStyle name="Normal 2 9 6 2 2 2" xfId="7391" xr:uid="{00000000-0005-0000-0000-0000EA780000}"/>
    <cellStyle name="Normal 2 9 6 2 2 2 2" xfId="22275" xr:uid="{00000000-0005-0000-0000-0000EB780000}"/>
    <cellStyle name="Normal 2 9 6 2 2 2 2 2" xfId="44918" xr:uid="{00000000-0005-0000-0000-0000EC780000}"/>
    <cellStyle name="Normal 2 9 6 2 2 2 3" xfId="14835" xr:uid="{00000000-0005-0000-0000-0000ED780000}"/>
    <cellStyle name="Normal 2 9 6 2 2 2 3 2" xfId="37478" xr:uid="{00000000-0005-0000-0000-0000EE780000}"/>
    <cellStyle name="Normal 2 9 6 2 2 2 4" xfId="30037" xr:uid="{00000000-0005-0000-0000-0000EF780000}"/>
    <cellStyle name="Normal 2 9 6 2 2 3" xfId="18557" xr:uid="{00000000-0005-0000-0000-0000F0780000}"/>
    <cellStyle name="Normal 2 9 6 2 2 3 2" xfId="41200" xr:uid="{00000000-0005-0000-0000-0000F1780000}"/>
    <cellStyle name="Normal 2 9 6 2 2 4" xfId="11117" xr:uid="{00000000-0005-0000-0000-0000F2780000}"/>
    <cellStyle name="Normal 2 9 6 2 2 4 2" xfId="33760" xr:uid="{00000000-0005-0000-0000-0000F3780000}"/>
    <cellStyle name="Normal 2 9 6 2 2 5" xfId="26319" xr:uid="{00000000-0005-0000-0000-0000F4780000}"/>
    <cellStyle name="Normal 2 9 6 2 3" xfId="5544" xr:uid="{00000000-0005-0000-0000-0000F5780000}"/>
    <cellStyle name="Normal 2 9 6 2 3 2" xfId="20428" xr:uid="{00000000-0005-0000-0000-0000F6780000}"/>
    <cellStyle name="Normal 2 9 6 2 3 2 2" xfId="43071" xr:uid="{00000000-0005-0000-0000-0000F7780000}"/>
    <cellStyle name="Normal 2 9 6 2 3 3" xfId="12988" xr:uid="{00000000-0005-0000-0000-0000F8780000}"/>
    <cellStyle name="Normal 2 9 6 2 3 3 2" xfId="35631" xr:uid="{00000000-0005-0000-0000-0000F9780000}"/>
    <cellStyle name="Normal 2 9 6 2 3 4" xfId="28190" xr:uid="{00000000-0005-0000-0000-0000FA780000}"/>
    <cellStyle name="Normal 2 9 6 2 4" xfId="16710" xr:uid="{00000000-0005-0000-0000-0000FB780000}"/>
    <cellStyle name="Normal 2 9 6 2 4 2" xfId="39353" xr:uid="{00000000-0005-0000-0000-0000FC780000}"/>
    <cellStyle name="Normal 2 9 6 2 5" xfId="9270" xr:uid="{00000000-0005-0000-0000-0000FD780000}"/>
    <cellStyle name="Normal 2 9 6 2 5 2" xfId="31913" xr:uid="{00000000-0005-0000-0000-0000FE780000}"/>
    <cellStyle name="Normal 2 9 6 2 6" xfId="24472" xr:uid="{00000000-0005-0000-0000-0000FF780000}"/>
    <cellStyle name="Normal 2 9 6 3" xfId="2745" xr:uid="{00000000-0005-0000-0000-000000790000}"/>
    <cellStyle name="Normal 2 9 6 3 2" xfId="6466" xr:uid="{00000000-0005-0000-0000-000001790000}"/>
    <cellStyle name="Normal 2 9 6 3 2 2" xfId="21350" xr:uid="{00000000-0005-0000-0000-000002790000}"/>
    <cellStyle name="Normal 2 9 6 3 2 2 2" xfId="43993" xr:uid="{00000000-0005-0000-0000-000003790000}"/>
    <cellStyle name="Normal 2 9 6 3 2 3" xfId="13910" xr:uid="{00000000-0005-0000-0000-000004790000}"/>
    <cellStyle name="Normal 2 9 6 3 2 3 2" xfId="36553" xr:uid="{00000000-0005-0000-0000-000005790000}"/>
    <cellStyle name="Normal 2 9 6 3 2 4" xfId="29112" xr:uid="{00000000-0005-0000-0000-000006790000}"/>
    <cellStyle name="Normal 2 9 6 3 3" xfId="17632" xr:uid="{00000000-0005-0000-0000-000007790000}"/>
    <cellStyle name="Normal 2 9 6 3 3 2" xfId="40275" xr:uid="{00000000-0005-0000-0000-000008790000}"/>
    <cellStyle name="Normal 2 9 6 3 4" xfId="10192" xr:uid="{00000000-0005-0000-0000-000009790000}"/>
    <cellStyle name="Normal 2 9 6 3 4 2" xfId="32835" xr:uid="{00000000-0005-0000-0000-00000A790000}"/>
    <cellStyle name="Normal 2 9 6 3 5" xfId="25394" xr:uid="{00000000-0005-0000-0000-00000B790000}"/>
    <cellStyle name="Normal 2 9 6 4" xfId="4619" xr:uid="{00000000-0005-0000-0000-00000C790000}"/>
    <cellStyle name="Normal 2 9 6 4 2" xfId="19503" xr:uid="{00000000-0005-0000-0000-00000D790000}"/>
    <cellStyle name="Normal 2 9 6 4 2 2" xfId="42146" xr:uid="{00000000-0005-0000-0000-00000E790000}"/>
    <cellStyle name="Normal 2 9 6 4 3" xfId="12063" xr:uid="{00000000-0005-0000-0000-00000F790000}"/>
    <cellStyle name="Normal 2 9 6 4 3 2" xfId="34706" xr:uid="{00000000-0005-0000-0000-000010790000}"/>
    <cellStyle name="Normal 2 9 6 4 4" xfId="27265" xr:uid="{00000000-0005-0000-0000-000011790000}"/>
    <cellStyle name="Normal 2 9 6 5" xfId="15785" xr:uid="{00000000-0005-0000-0000-000012790000}"/>
    <cellStyle name="Normal 2 9 6 5 2" xfId="38428" xr:uid="{00000000-0005-0000-0000-000013790000}"/>
    <cellStyle name="Normal 2 9 6 6" xfId="8345" xr:uid="{00000000-0005-0000-0000-000014790000}"/>
    <cellStyle name="Normal 2 9 6 6 2" xfId="30988" xr:uid="{00000000-0005-0000-0000-000015790000}"/>
    <cellStyle name="Normal 2 9 6 7" xfId="23547" xr:uid="{00000000-0005-0000-0000-000016790000}"/>
    <cellStyle name="Normal 2 9 7" xfId="1358" xr:uid="{00000000-0005-0000-0000-000017790000}"/>
    <cellStyle name="Normal 2 9 7 2" xfId="3208" xr:uid="{00000000-0005-0000-0000-000018790000}"/>
    <cellStyle name="Normal 2 9 7 2 2" xfId="6929" xr:uid="{00000000-0005-0000-0000-000019790000}"/>
    <cellStyle name="Normal 2 9 7 2 2 2" xfId="21813" xr:uid="{00000000-0005-0000-0000-00001A790000}"/>
    <cellStyle name="Normal 2 9 7 2 2 2 2" xfId="44456" xr:uid="{00000000-0005-0000-0000-00001B790000}"/>
    <cellStyle name="Normal 2 9 7 2 2 3" xfId="14373" xr:uid="{00000000-0005-0000-0000-00001C790000}"/>
    <cellStyle name="Normal 2 9 7 2 2 3 2" xfId="37016" xr:uid="{00000000-0005-0000-0000-00001D790000}"/>
    <cellStyle name="Normal 2 9 7 2 2 4" xfId="29575" xr:uid="{00000000-0005-0000-0000-00001E790000}"/>
    <cellStyle name="Normal 2 9 7 2 3" xfId="18095" xr:uid="{00000000-0005-0000-0000-00001F790000}"/>
    <cellStyle name="Normal 2 9 7 2 3 2" xfId="40738" xr:uid="{00000000-0005-0000-0000-000020790000}"/>
    <cellStyle name="Normal 2 9 7 2 4" xfId="10655" xr:uid="{00000000-0005-0000-0000-000021790000}"/>
    <cellStyle name="Normal 2 9 7 2 4 2" xfId="33298" xr:uid="{00000000-0005-0000-0000-000022790000}"/>
    <cellStyle name="Normal 2 9 7 2 5" xfId="25857" xr:uid="{00000000-0005-0000-0000-000023790000}"/>
    <cellStyle name="Normal 2 9 7 3" xfId="5082" xr:uid="{00000000-0005-0000-0000-000024790000}"/>
    <cellStyle name="Normal 2 9 7 3 2" xfId="19966" xr:uid="{00000000-0005-0000-0000-000025790000}"/>
    <cellStyle name="Normal 2 9 7 3 2 2" xfId="42609" xr:uid="{00000000-0005-0000-0000-000026790000}"/>
    <cellStyle name="Normal 2 9 7 3 3" xfId="12526" xr:uid="{00000000-0005-0000-0000-000027790000}"/>
    <cellStyle name="Normal 2 9 7 3 3 2" xfId="35169" xr:uid="{00000000-0005-0000-0000-000028790000}"/>
    <cellStyle name="Normal 2 9 7 3 4" xfId="27728" xr:uid="{00000000-0005-0000-0000-000029790000}"/>
    <cellStyle name="Normal 2 9 7 4" xfId="16248" xr:uid="{00000000-0005-0000-0000-00002A790000}"/>
    <cellStyle name="Normal 2 9 7 4 2" xfId="38891" xr:uid="{00000000-0005-0000-0000-00002B790000}"/>
    <cellStyle name="Normal 2 9 7 5" xfId="8808" xr:uid="{00000000-0005-0000-0000-00002C790000}"/>
    <cellStyle name="Normal 2 9 7 5 2" xfId="31451" xr:uid="{00000000-0005-0000-0000-00002D790000}"/>
    <cellStyle name="Normal 2 9 7 6" xfId="24010" xr:uid="{00000000-0005-0000-0000-00002E790000}"/>
    <cellStyle name="Normal 2 9 8" xfId="2283" xr:uid="{00000000-0005-0000-0000-00002F790000}"/>
    <cellStyle name="Normal 2 9 8 2" xfId="6004" xr:uid="{00000000-0005-0000-0000-000030790000}"/>
    <cellStyle name="Normal 2 9 8 2 2" xfId="20888" xr:uid="{00000000-0005-0000-0000-000031790000}"/>
    <cellStyle name="Normal 2 9 8 2 2 2" xfId="43531" xr:uid="{00000000-0005-0000-0000-000032790000}"/>
    <cellStyle name="Normal 2 9 8 2 3" xfId="13448" xr:uid="{00000000-0005-0000-0000-000033790000}"/>
    <cellStyle name="Normal 2 9 8 2 3 2" xfId="36091" xr:uid="{00000000-0005-0000-0000-000034790000}"/>
    <cellStyle name="Normal 2 9 8 2 4" xfId="28650" xr:uid="{00000000-0005-0000-0000-000035790000}"/>
    <cellStyle name="Normal 2 9 8 3" xfId="17170" xr:uid="{00000000-0005-0000-0000-000036790000}"/>
    <cellStyle name="Normal 2 9 8 3 2" xfId="39813" xr:uid="{00000000-0005-0000-0000-000037790000}"/>
    <cellStyle name="Normal 2 9 8 4" xfId="9730" xr:uid="{00000000-0005-0000-0000-000038790000}"/>
    <cellStyle name="Normal 2 9 8 4 2" xfId="32373" xr:uid="{00000000-0005-0000-0000-000039790000}"/>
    <cellStyle name="Normal 2 9 8 5" xfId="24932" xr:uid="{00000000-0005-0000-0000-00003A790000}"/>
    <cellStyle name="Normal 2 9 9" xfId="4157" xr:uid="{00000000-0005-0000-0000-00003B790000}"/>
    <cellStyle name="Normal 2 9 9 2" xfId="19041" xr:uid="{00000000-0005-0000-0000-00003C790000}"/>
    <cellStyle name="Normal 2 9 9 2 2" xfId="41684" xr:uid="{00000000-0005-0000-0000-00003D790000}"/>
    <cellStyle name="Normal 2 9 9 3" xfId="11601" xr:uid="{00000000-0005-0000-0000-00003E790000}"/>
    <cellStyle name="Normal 2 9 9 3 2" xfId="34244" xr:uid="{00000000-0005-0000-0000-00003F790000}"/>
    <cellStyle name="Normal 2 9 9 4" xfId="26803" xr:uid="{00000000-0005-0000-0000-000040790000}"/>
    <cellStyle name="Normal 2_CALCULOS" xfId="400" xr:uid="{00000000-0005-0000-0000-000041790000}"/>
    <cellStyle name="Normal 20" xfId="828" xr:uid="{00000000-0005-0000-0000-000042790000}"/>
    <cellStyle name="Normal 20 2" xfId="1293" xr:uid="{00000000-0005-0000-0000-000043790000}"/>
    <cellStyle name="Normal 20 2 2" xfId="2221" xr:uid="{00000000-0005-0000-0000-000044790000}"/>
    <cellStyle name="Normal 20 2 2 2" xfId="4071" xr:uid="{00000000-0005-0000-0000-000045790000}"/>
    <cellStyle name="Normal 20 2 2 2 2" xfId="7792" xr:uid="{00000000-0005-0000-0000-000046790000}"/>
    <cellStyle name="Normal 20 2 2 2 2 2" xfId="22676" xr:uid="{00000000-0005-0000-0000-000047790000}"/>
    <cellStyle name="Normal 20 2 2 2 2 2 2" xfId="45319" xr:uid="{00000000-0005-0000-0000-000048790000}"/>
    <cellStyle name="Normal 20 2 2 2 2 3" xfId="15236" xr:uid="{00000000-0005-0000-0000-000049790000}"/>
    <cellStyle name="Normal 20 2 2 2 2 3 2" xfId="37879" xr:uid="{00000000-0005-0000-0000-00004A790000}"/>
    <cellStyle name="Normal 20 2 2 2 2 4" xfId="30438" xr:uid="{00000000-0005-0000-0000-00004B790000}"/>
    <cellStyle name="Normal 20 2 2 2 3" xfId="18958" xr:uid="{00000000-0005-0000-0000-00004C790000}"/>
    <cellStyle name="Normal 20 2 2 2 3 2" xfId="41601" xr:uid="{00000000-0005-0000-0000-00004D790000}"/>
    <cellStyle name="Normal 20 2 2 2 4" xfId="11518" xr:uid="{00000000-0005-0000-0000-00004E790000}"/>
    <cellStyle name="Normal 20 2 2 2 4 2" xfId="34161" xr:uid="{00000000-0005-0000-0000-00004F790000}"/>
    <cellStyle name="Normal 20 2 2 2 5" xfId="26720" xr:uid="{00000000-0005-0000-0000-000050790000}"/>
    <cellStyle name="Normal 20 2 2 3" xfId="5945" xr:uid="{00000000-0005-0000-0000-000051790000}"/>
    <cellStyle name="Normal 20 2 2 3 2" xfId="20829" xr:uid="{00000000-0005-0000-0000-000052790000}"/>
    <cellStyle name="Normal 20 2 2 3 2 2" xfId="43472" xr:uid="{00000000-0005-0000-0000-000053790000}"/>
    <cellStyle name="Normal 20 2 2 3 3" xfId="13389" xr:uid="{00000000-0005-0000-0000-000054790000}"/>
    <cellStyle name="Normal 20 2 2 3 3 2" xfId="36032" xr:uid="{00000000-0005-0000-0000-000055790000}"/>
    <cellStyle name="Normal 20 2 2 3 4" xfId="28591" xr:uid="{00000000-0005-0000-0000-000056790000}"/>
    <cellStyle name="Normal 20 2 2 4" xfId="17111" xr:uid="{00000000-0005-0000-0000-000057790000}"/>
    <cellStyle name="Normal 20 2 2 4 2" xfId="39754" xr:uid="{00000000-0005-0000-0000-000058790000}"/>
    <cellStyle name="Normal 20 2 2 5" xfId="9671" xr:uid="{00000000-0005-0000-0000-000059790000}"/>
    <cellStyle name="Normal 20 2 2 5 2" xfId="32314" xr:uid="{00000000-0005-0000-0000-00005A790000}"/>
    <cellStyle name="Normal 20 2 2 6" xfId="24873" xr:uid="{00000000-0005-0000-0000-00005B790000}"/>
    <cellStyle name="Normal 20 2 3" xfId="3146" xr:uid="{00000000-0005-0000-0000-00005C790000}"/>
    <cellStyle name="Normal 20 2 3 2" xfId="6867" xr:uid="{00000000-0005-0000-0000-00005D790000}"/>
    <cellStyle name="Normal 20 2 3 2 2" xfId="21751" xr:uid="{00000000-0005-0000-0000-00005E790000}"/>
    <cellStyle name="Normal 20 2 3 2 2 2" xfId="44394" xr:uid="{00000000-0005-0000-0000-00005F790000}"/>
    <cellStyle name="Normal 20 2 3 2 3" xfId="14311" xr:uid="{00000000-0005-0000-0000-000060790000}"/>
    <cellStyle name="Normal 20 2 3 2 3 2" xfId="36954" xr:uid="{00000000-0005-0000-0000-000061790000}"/>
    <cellStyle name="Normal 20 2 3 2 4" xfId="29513" xr:uid="{00000000-0005-0000-0000-000062790000}"/>
    <cellStyle name="Normal 20 2 3 3" xfId="18033" xr:uid="{00000000-0005-0000-0000-000063790000}"/>
    <cellStyle name="Normal 20 2 3 3 2" xfId="40676" xr:uid="{00000000-0005-0000-0000-000064790000}"/>
    <cellStyle name="Normal 20 2 3 4" xfId="10593" xr:uid="{00000000-0005-0000-0000-000065790000}"/>
    <cellStyle name="Normal 20 2 3 4 2" xfId="33236" xr:uid="{00000000-0005-0000-0000-000066790000}"/>
    <cellStyle name="Normal 20 2 3 5" xfId="25795" xr:uid="{00000000-0005-0000-0000-000067790000}"/>
    <cellStyle name="Normal 20 2 4" xfId="5020" xr:uid="{00000000-0005-0000-0000-000068790000}"/>
    <cellStyle name="Normal 20 2 4 2" xfId="19904" xr:uid="{00000000-0005-0000-0000-000069790000}"/>
    <cellStyle name="Normal 20 2 4 2 2" xfId="42547" xr:uid="{00000000-0005-0000-0000-00006A790000}"/>
    <cellStyle name="Normal 20 2 4 3" xfId="12464" xr:uid="{00000000-0005-0000-0000-00006B790000}"/>
    <cellStyle name="Normal 20 2 4 3 2" xfId="35107" xr:uid="{00000000-0005-0000-0000-00006C790000}"/>
    <cellStyle name="Normal 20 2 4 4" xfId="27666" xr:uid="{00000000-0005-0000-0000-00006D790000}"/>
    <cellStyle name="Normal 20 2 5" xfId="16186" xr:uid="{00000000-0005-0000-0000-00006E790000}"/>
    <cellStyle name="Normal 20 2 5 2" xfId="38829" xr:uid="{00000000-0005-0000-0000-00006F790000}"/>
    <cellStyle name="Normal 20 2 6" xfId="8746" xr:uid="{00000000-0005-0000-0000-000070790000}"/>
    <cellStyle name="Normal 20 2 6 2" xfId="31389" xr:uid="{00000000-0005-0000-0000-000071790000}"/>
    <cellStyle name="Normal 20 2 7" xfId="23948" xr:uid="{00000000-0005-0000-0000-000072790000}"/>
    <cellStyle name="Normal 20 3" xfId="1759" xr:uid="{00000000-0005-0000-0000-000073790000}"/>
    <cellStyle name="Normal 20 3 2" xfId="3609" xr:uid="{00000000-0005-0000-0000-000074790000}"/>
    <cellStyle name="Normal 20 3 2 2" xfId="7330" xr:uid="{00000000-0005-0000-0000-000075790000}"/>
    <cellStyle name="Normal 20 3 2 2 2" xfId="22214" xr:uid="{00000000-0005-0000-0000-000076790000}"/>
    <cellStyle name="Normal 20 3 2 2 2 2" xfId="44857" xr:uid="{00000000-0005-0000-0000-000077790000}"/>
    <cellStyle name="Normal 20 3 2 2 3" xfId="14774" xr:uid="{00000000-0005-0000-0000-000078790000}"/>
    <cellStyle name="Normal 20 3 2 2 3 2" xfId="37417" xr:uid="{00000000-0005-0000-0000-000079790000}"/>
    <cellStyle name="Normal 20 3 2 2 4" xfId="29976" xr:uid="{00000000-0005-0000-0000-00007A790000}"/>
    <cellStyle name="Normal 20 3 2 3" xfId="18496" xr:uid="{00000000-0005-0000-0000-00007B790000}"/>
    <cellStyle name="Normal 20 3 2 3 2" xfId="41139" xr:uid="{00000000-0005-0000-0000-00007C790000}"/>
    <cellStyle name="Normal 20 3 2 4" xfId="11056" xr:uid="{00000000-0005-0000-0000-00007D790000}"/>
    <cellStyle name="Normal 20 3 2 4 2" xfId="33699" xr:uid="{00000000-0005-0000-0000-00007E790000}"/>
    <cellStyle name="Normal 20 3 2 5" xfId="26258" xr:uid="{00000000-0005-0000-0000-00007F790000}"/>
    <cellStyle name="Normal 20 3 3" xfId="5483" xr:uid="{00000000-0005-0000-0000-000080790000}"/>
    <cellStyle name="Normal 20 3 3 2" xfId="20367" xr:uid="{00000000-0005-0000-0000-000081790000}"/>
    <cellStyle name="Normal 20 3 3 2 2" xfId="43010" xr:uid="{00000000-0005-0000-0000-000082790000}"/>
    <cellStyle name="Normal 20 3 3 3" xfId="12927" xr:uid="{00000000-0005-0000-0000-000083790000}"/>
    <cellStyle name="Normal 20 3 3 3 2" xfId="35570" xr:uid="{00000000-0005-0000-0000-000084790000}"/>
    <cellStyle name="Normal 20 3 3 4" xfId="28129" xr:uid="{00000000-0005-0000-0000-000085790000}"/>
    <cellStyle name="Normal 20 3 4" xfId="16649" xr:uid="{00000000-0005-0000-0000-000086790000}"/>
    <cellStyle name="Normal 20 3 4 2" xfId="39292" xr:uid="{00000000-0005-0000-0000-000087790000}"/>
    <cellStyle name="Normal 20 3 5" xfId="9209" xr:uid="{00000000-0005-0000-0000-000088790000}"/>
    <cellStyle name="Normal 20 3 5 2" xfId="31852" xr:uid="{00000000-0005-0000-0000-000089790000}"/>
    <cellStyle name="Normal 20 3 6" xfId="24411" xr:uid="{00000000-0005-0000-0000-00008A790000}"/>
    <cellStyle name="Normal 20 4" xfId="2684" xr:uid="{00000000-0005-0000-0000-00008B790000}"/>
    <cellStyle name="Normal 20 4 2" xfId="6405" xr:uid="{00000000-0005-0000-0000-00008C790000}"/>
    <cellStyle name="Normal 20 4 2 2" xfId="21289" xr:uid="{00000000-0005-0000-0000-00008D790000}"/>
    <cellStyle name="Normal 20 4 2 2 2" xfId="43932" xr:uid="{00000000-0005-0000-0000-00008E790000}"/>
    <cellStyle name="Normal 20 4 2 3" xfId="13849" xr:uid="{00000000-0005-0000-0000-00008F790000}"/>
    <cellStyle name="Normal 20 4 2 3 2" xfId="36492" xr:uid="{00000000-0005-0000-0000-000090790000}"/>
    <cellStyle name="Normal 20 4 2 4" xfId="29051" xr:uid="{00000000-0005-0000-0000-000091790000}"/>
    <cellStyle name="Normal 20 4 3" xfId="17571" xr:uid="{00000000-0005-0000-0000-000092790000}"/>
    <cellStyle name="Normal 20 4 3 2" xfId="40214" xr:uid="{00000000-0005-0000-0000-000093790000}"/>
    <cellStyle name="Normal 20 4 4" xfId="10131" xr:uid="{00000000-0005-0000-0000-000094790000}"/>
    <cellStyle name="Normal 20 4 4 2" xfId="32774" xr:uid="{00000000-0005-0000-0000-000095790000}"/>
    <cellStyle name="Normal 20 4 5" xfId="25333" xr:uid="{00000000-0005-0000-0000-000096790000}"/>
    <cellStyle name="Normal 20 5" xfId="4558" xr:uid="{00000000-0005-0000-0000-000097790000}"/>
    <cellStyle name="Normal 20 5 2" xfId="19442" xr:uid="{00000000-0005-0000-0000-000098790000}"/>
    <cellStyle name="Normal 20 5 2 2" xfId="42085" xr:uid="{00000000-0005-0000-0000-000099790000}"/>
    <cellStyle name="Normal 20 5 3" xfId="12002" xr:uid="{00000000-0005-0000-0000-00009A790000}"/>
    <cellStyle name="Normal 20 5 3 2" xfId="34645" xr:uid="{00000000-0005-0000-0000-00009B790000}"/>
    <cellStyle name="Normal 20 5 4" xfId="27204" xr:uid="{00000000-0005-0000-0000-00009C790000}"/>
    <cellStyle name="Normal 20 6" xfId="15724" xr:uid="{00000000-0005-0000-0000-00009D790000}"/>
    <cellStyle name="Normal 20 6 2" xfId="38367" xr:uid="{00000000-0005-0000-0000-00009E790000}"/>
    <cellStyle name="Normal 20 7" xfId="8284" xr:uid="{00000000-0005-0000-0000-00009F790000}"/>
    <cellStyle name="Normal 20 7 2" xfId="30927" xr:uid="{00000000-0005-0000-0000-0000A0790000}"/>
    <cellStyle name="Normal 20 8" xfId="23486" xr:uid="{00000000-0005-0000-0000-0000A1790000}"/>
    <cellStyle name="Normal 21" xfId="829" xr:uid="{00000000-0005-0000-0000-0000A2790000}"/>
    <cellStyle name="Normal 21 2" xfId="1294" xr:uid="{00000000-0005-0000-0000-0000A3790000}"/>
    <cellStyle name="Normal 21 2 2" xfId="2222" xr:uid="{00000000-0005-0000-0000-0000A4790000}"/>
    <cellStyle name="Normal 21 2 2 2" xfId="4072" xr:uid="{00000000-0005-0000-0000-0000A5790000}"/>
    <cellStyle name="Normal 21 2 2 2 2" xfId="7793" xr:uid="{00000000-0005-0000-0000-0000A6790000}"/>
    <cellStyle name="Normal 21 2 2 2 2 2" xfId="22677" xr:uid="{00000000-0005-0000-0000-0000A7790000}"/>
    <cellStyle name="Normal 21 2 2 2 2 2 2" xfId="45320" xr:uid="{00000000-0005-0000-0000-0000A8790000}"/>
    <cellStyle name="Normal 21 2 2 2 2 3" xfId="15237" xr:uid="{00000000-0005-0000-0000-0000A9790000}"/>
    <cellStyle name="Normal 21 2 2 2 2 3 2" xfId="37880" xr:uid="{00000000-0005-0000-0000-0000AA790000}"/>
    <cellStyle name="Normal 21 2 2 2 2 4" xfId="30439" xr:uid="{00000000-0005-0000-0000-0000AB790000}"/>
    <cellStyle name="Normal 21 2 2 2 3" xfId="18959" xr:uid="{00000000-0005-0000-0000-0000AC790000}"/>
    <cellStyle name="Normal 21 2 2 2 3 2" xfId="41602" xr:uid="{00000000-0005-0000-0000-0000AD790000}"/>
    <cellStyle name="Normal 21 2 2 2 4" xfId="11519" xr:uid="{00000000-0005-0000-0000-0000AE790000}"/>
    <cellStyle name="Normal 21 2 2 2 4 2" xfId="34162" xr:uid="{00000000-0005-0000-0000-0000AF790000}"/>
    <cellStyle name="Normal 21 2 2 2 5" xfId="26721" xr:uid="{00000000-0005-0000-0000-0000B0790000}"/>
    <cellStyle name="Normal 21 2 2 3" xfId="5946" xr:uid="{00000000-0005-0000-0000-0000B1790000}"/>
    <cellStyle name="Normal 21 2 2 3 2" xfId="20830" xr:uid="{00000000-0005-0000-0000-0000B2790000}"/>
    <cellStyle name="Normal 21 2 2 3 2 2" xfId="43473" xr:uid="{00000000-0005-0000-0000-0000B3790000}"/>
    <cellStyle name="Normal 21 2 2 3 3" xfId="13390" xr:uid="{00000000-0005-0000-0000-0000B4790000}"/>
    <cellStyle name="Normal 21 2 2 3 3 2" xfId="36033" xr:uid="{00000000-0005-0000-0000-0000B5790000}"/>
    <cellStyle name="Normal 21 2 2 3 4" xfId="28592" xr:uid="{00000000-0005-0000-0000-0000B6790000}"/>
    <cellStyle name="Normal 21 2 2 4" xfId="17112" xr:uid="{00000000-0005-0000-0000-0000B7790000}"/>
    <cellStyle name="Normal 21 2 2 4 2" xfId="39755" xr:uid="{00000000-0005-0000-0000-0000B8790000}"/>
    <cellStyle name="Normal 21 2 2 5" xfId="9672" xr:uid="{00000000-0005-0000-0000-0000B9790000}"/>
    <cellStyle name="Normal 21 2 2 5 2" xfId="32315" xr:uid="{00000000-0005-0000-0000-0000BA790000}"/>
    <cellStyle name="Normal 21 2 2 6" xfId="24874" xr:uid="{00000000-0005-0000-0000-0000BB790000}"/>
    <cellStyle name="Normal 21 2 3" xfId="3147" xr:uid="{00000000-0005-0000-0000-0000BC790000}"/>
    <cellStyle name="Normal 21 2 3 2" xfId="6868" xr:uid="{00000000-0005-0000-0000-0000BD790000}"/>
    <cellStyle name="Normal 21 2 3 2 2" xfId="21752" xr:uid="{00000000-0005-0000-0000-0000BE790000}"/>
    <cellStyle name="Normal 21 2 3 2 2 2" xfId="44395" xr:uid="{00000000-0005-0000-0000-0000BF790000}"/>
    <cellStyle name="Normal 21 2 3 2 3" xfId="14312" xr:uid="{00000000-0005-0000-0000-0000C0790000}"/>
    <cellStyle name="Normal 21 2 3 2 3 2" xfId="36955" xr:uid="{00000000-0005-0000-0000-0000C1790000}"/>
    <cellStyle name="Normal 21 2 3 2 4" xfId="29514" xr:uid="{00000000-0005-0000-0000-0000C2790000}"/>
    <cellStyle name="Normal 21 2 3 3" xfId="18034" xr:uid="{00000000-0005-0000-0000-0000C3790000}"/>
    <cellStyle name="Normal 21 2 3 3 2" xfId="40677" xr:uid="{00000000-0005-0000-0000-0000C4790000}"/>
    <cellStyle name="Normal 21 2 3 4" xfId="10594" xr:uid="{00000000-0005-0000-0000-0000C5790000}"/>
    <cellStyle name="Normal 21 2 3 4 2" xfId="33237" xr:uid="{00000000-0005-0000-0000-0000C6790000}"/>
    <cellStyle name="Normal 21 2 3 5" xfId="25796" xr:uid="{00000000-0005-0000-0000-0000C7790000}"/>
    <cellStyle name="Normal 21 2 4" xfId="5021" xr:uid="{00000000-0005-0000-0000-0000C8790000}"/>
    <cellStyle name="Normal 21 2 4 2" xfId="19905" xr:uid="{00000000-0005-0000-0000-0000C9790000}"/>
    <cellStyle name="Normal 21 2 4 2 2" xfId="42548" xr:uid="{00000000-0005-0000-0000-0000CA790000}"/>
    <cellStyle name="Normal 21 2 4 3" xfId="12465" xr:uid="{00000000-0005-0000-0000-0000CB790000}"/>
    <cellStyle name="Normal 21 2 4 3 2" xfId="35108" xr:uid="{00000000-0005-0000-0000-0000CC790000}"/>
    <cellStyle name="Normal 21 2 4 4" xfId="27667" xr:uid="{00000000-0005-0000-0000-0000CD790000}"/>
    <cellStyle name="Normal 21 2 5" xfId="16187" xr:uid="{00000000-0005-0000-0000-0000CE790000}"/>
    <cellStyle name="Normal 21 2 5 2" xfId="38830" xr:uid="{00000000-0005-0000-0000-0000CF790000}"/>
    <cellStyle name="Normal 21 2 6" xfId="8747" xr:uid="{00000000-0005-0000-0000-0000D0790000}"/>
    <cellStyle name="Normal 21 2 6 2" xfId="31390" xr:uid="{00000000-0005-0000-0000-0000D1790000}"/>
    <cellStyle name="Normal 21 2 7" xfId="23949" xr:uid="{00000000-0005-0000-0000-0000D2790000}"/>
    <cellStyle name="Normal 21 3" xfId="1760" xr:uid="{00000000-0005-0000-0000-0000D3790000}"/>
    <cellStyle name="Normal 21 3 2" xfId="3610" xr:uid="{00000000-0005-0000-0000-0000D4790000}"/>
    <cellStyle name="Normal 21 3 2 2" xfId="7331" xr:uid="{00000000-0005-0000-0000-0000D5790000}"/>
    <cellStyle name="Normal 21 3 2 2 2" xfId="22215" xr:uid="{00000000-0005-0000-0000-0000D6790000}"/>
    <cellStyle name="Normal 21 3 2 2 2 2" xfId="44858" xr:uid="{00000000-0005-0000-0000-0000D7790000}"/>
    <cellStyle name="Normal 21 3 2 2 3" xfId="14775" xr:uid="{00000000-0005-0000-0000-0000D8790000}"/>
    <cellStyle name="Normal 21 3 2 2 3 2" xfId="37418" xr:uid="{00000000-0005-0000-0000-0000D9790000}"/>
    <cellStyle name="Normal 21 3 2 2 4" xfId="29977" xr:uid="{00000000-0005-0000-0000-0000DA790000}"/>
    <cellStyle name="Normal 21 3 2 3" xfId="18497" xr:uid="{00000000-0005-0000-0000-0000DB790000}"/>
    <cellStyle name="Normal 21 3 2 3 2" xfId="41140" xr:uid="{00000000-0005-0000-0000-0000DC790000}"/>
    <cellStyle name="Normal 21 3 2 4" xfId="11057" xr:uid="{00000000-0005-0000-0000-0000DD790000}"/>
    <cellStyle name="Normal 21 3 2 4 2" xfId="33700" xr:uid="{00000000-0005-0000-0000-0000DE790000}"/>
    <cellStyle name="Normal 21 3 2 5" xfId="26259" xr:uid="{00000000-0005-0000-0000-0000DF790000}"/>
    <cellStyle name="Normal 21 3 3" xfId="5484" xr:uid="{00000000-0005-0000-0000-0000E0790000}"/>
    <cellStyle name="Normal 21 3 3 2" xfId="20368" xr:uid="{00000000-0005-0000-0000-0000E1790000}"/>
    <cellStyle name="Normal 21 3 3 2 2" xfId="43011" xr:uid="{00000000-0005-0000-0000-0000E2790000}"/>
    <cellStyle name="Normal 21 3 3 3" xfId="12928" xr:uid="{00000000-0005-0000-0000-0000E3790000}"/>
    <cellStyle name="Normal 21 3 3 3 2" xfId="35571" xr:uid="{00000000-0005-0000-0000-0000E4790000}"/>
    <cellStyle name="Normal 21 3 3 4" xfId="28130" xr:uid="{00000000-0005-0000-0000-0000E5790000}"/>
    <cellStyle name="Normal 21 3 4" xfId="16650" xr:uid="{00000000-0005-0000-0000-0000E6790000}"/>
    <cellStyle name="Normal 21 3 4 2" xfId="39293" xr:uid="{00000000-0005-0000-0000-0000E7790000}"/>
    <cellStyle name="Normal 21 3 5" xfId="9210" xr:uid="{00000000-0005-0000-0000-0000E8790000}"/>
    <cellStyle name="Normal 21 3 5 2" xfId="31853" xr:uid="{00000000-0005-0000-0000-0000E9790000}"/>
    <cellStyle name="Normal 21 3 6" xfId="24412" xr:uid="{00000000-0005-0000-0000-0000EA790000}"/>
    <cellStyle name="Normal 21 4" xfId="2685" xr:uid="{00000000-0005-0000-0000-0000EB790000}"/>
    <cellStyle name="Normal 21 4 2" xfId="6406" xr:uid="{00000000-0005-0000-0000-0000EC790000}"/>
    <cellStyle name="Normal 21 4 2 2" xfId="21290" xr:uid="{00000000-0005-0000-0000-0000ED790000}"/>
    <cellStyle name="Normal 21 4 2 2 2" xfId="43933" xr:uid="{00000000-0005-0000-0000-0000EE790000}"/>
    <cellStyle name="Normal 21 4 2 3" xfId="13850" xr:uid="{00000000-0005-0000-0000-0000EF790000}"/>
    <cellStyle name="Normal 21 4 2 3 2" xfId="36493" xr:uid="{00000000-0005-0000-0000-0000F0790000}"/>
    <cellStyle name="Normal 21 4 2 4" xfId="29052" xr:uid="{00000000-0005-0000-0000-0000F1790000}"/>
    <cellStyle name="Normal 21 4 3" xfId="17572" xr:uid="{00000000-0005-0000-0000-0000F2790000}"/>
    <cellStyle name="Normal 21 4 3 2" xfId="40215" xr:uid="{00000000-0005-0000-0000-0000F3790000}"/>
    <cellStyle name="Normal 21 4 4" xfId="10132" xr:uid="{00000000-0005-0000-0000-0000F4790000}"/>
    <cellStyle name="Normal 21 4 4 2" xfId="32775" xr:uid="{00000000-0005-0000-0000-0000F5790000}"/>
    <cellStyle name="Normal 21 4 5" xfId="25334" xr:uid="{00000000-0005-0000-0000-0000F6790000}"/>
    <cellStyle name="Normal 21 5" xfId="4559" xr:uid="{00000000-0005-0000-0000-0000F7790000}"/>
    <cellStyle name="Normal 21 5 2" xfId="19443" xr:uid="{00000000-0005-0000-0000-0000F8790000}"/>
    <cellStyle name="Normal 21 5 2 2" xfId="42086" xr:uid="{00000000-0005-0000-0000-0000F9790000}"/>
    <cellStyle name="Normal 21 5 3" xfId="12003" xr:uid="{00000000-0005-0000-0000-0000FA790000}"/>
    <cellStyle name="Normal 21 5 3 2" xfId="34646" xr:uid="{00000000-0005-0000-0000-0000FB790000}"/>
    <cellStyle name="Normal 21 5 4" xfId="27205" xr:uid="{00000000-0005-0000-0000-0000FC790000}"/>
    <cellStyle name="Normal 21 6" xfId="15725" xr:uid="{00000000-0005-0000-0000-0000FD790000}"/>
    <cellStyle name="Normal 21 6 2" xfId="38368" xr:uid="{00000000-0005-0000-0000-0000FE790000}"/>
    <cellStyle name="Normal 21 7" xfId="8285" xr:uid="{00000000-0005-0000-0000-0000FF790000}"/>
    <cellStyle name="Normal 21 7 2" xfId="30928" xr:uid="{00000000-0005-0000-0000-0000007A0000}"/>
    <cellStyle name="Normal 21 8" xfId="23487" xr:uid="{00000000-0005-0000-0000-0000017A0000}"/>
    <cellStyle name="Normal 22" xfId="830" xr:uid="{00000000-0005-0000-0000-0000027A0000}"/>
    <cellStyle name="Normal 22 2" xfId="1295" xr:uid="{00000000-0005-0000-0000-0000037A0000}"/>
    <cellStyle name="Normal 22 2 2" xfId="2223" xr:uid="{00000000-0005-0000-0000-0000047A0000}"/>
    <cellStyle name="Normal 22 2 2 2" xfId="4073" xr:uid="{00000000-0005-0000-0000-0000057A0000}"/>
    <cellStyle name="Normal 22 2 2 2 2" xfId="7794" xr:uid="{00000000-0005-0000-0000-0000067A0000}"/>
    <cellStyle name="Normal 22 2 2 2 2 2" xfId="22678" xr:uid="{00000000-0005-0000-0000-0000077A0000}"/>
    <cellStyle name="Normal 22 2 2 2 2 2 2" xfId="45321" xr:uid="{00000000-0005-0000-0000-0000087A0000}"/>
    <cellStyle name="Normal 22 2 2 2 2 3" xfId="15238" xr:uid="{00000000-0005-0000-0000-0000097A0000}"/>
    <cellStyle name="Normal 22 2 2 2 2 3 2" xfId="37881" xr:uid="{00000000-0005-0000-0000-00000A7A0000}"/>
    <cellStyle name="Normal 22 2 2 2 2 4" xfId="30440" xr:uid="{00000000-0005-0000-0000-00000B7A0000}"/>
    <cellStyle name="Normal 22 2 2 2 3" xfId="18960" xr:uid="{00000000-0005-0000-0000-00000C7A0000}"/>
    <cellStyle name="Normal 22 2 2 2 3 2" xfId="41603" xr:uid="{00000000-0005-0000-0000-00000D7A0000}"/>
    <cellStyle name="Normal 22 2 2 2 4" xfId="11520" xr:uid="{00000000-0005-0000-0000-00000E7A0000}"/>
    <cellStyle name="Normal 22 2 2 2 4 2" xfId="34163" xr:uid="{00000000-0005-0000-0000-00000F7A0000}"/>
    <cellStyle name="Normal 22 2 2 2 5" xfId="26722" xr:uid="{00000000-0005-0000-0000-0000107A0000}"/>
    <cellStyle name="Normal 22 2 2 3" xfId="5947" xr:uid="{00000000-0005-0000-0000-0000117A0000}"/>
    <cellStyle name="Normal 22 2 2 3 2" xfId="20831" xr:uid="{00000000-0005-0000-0000-0000127A0000}"/>
    <cellStyle name="Normal 22 2 2 3 2 2" xfId="43474" xr:uid="{00000000-0005-0000-0000-0000137A0000}"/>
    <cellStyle name="Normal 22 2 2 3 3" xfId="13391" xr:uid="{00000000-0005-0000-0000-0000147A0000}"/>
    <cellStyle name="Normal 22 2 2 3 3 2" xfId="36034" xr:uid="{00000000-0005-0000-0000-0000157A0000}"/>
    <cellStyle name="Normal 22 2 2 3 4" xfId="28593" xr:uid="{00000000-0005-0000-0000-0000167A0000}"/>
    <cellStyle name="Normal 22 2 2 4" xfId="17113" xr:uid="{00000000-0005-0000-0000-0000177A0000}"/>
    <cellStyle name="Normal 22 2 2 4 2" xfId="39756" xr:uid="{00000000-0005-0000-0000-0000187A0000}"/>
    <cellStyle name="Normal 22 2 2 5" xfId="9673" xr:uid="{00000000-0005-0000-0000-0000197A0000}"/>
    <cellStyle name="Normal 22 2 2 5 2" xfId="32316" xr:uid="{00000000-0005-0000-0000-00001A7A0000}"/>
    <cellStyle name="Normal 22 2 2 6" xfId="24875" xr:uid="{00000000-0005-0000-0000-00001B7A0000}"/>
    <cellStyle name="Normal 22 2 3" xfId="3148" xr:uid="{00000000-0005-0000-0000-00001C7A0000}"/>
    <cellStyle name="Normal 22 2 3 2" xfId="6869" xr:uid="{00000000-0005-0000-0000-00001D7A0000}"/>
    <cellStyle name="Normal 22 2 3 2 2" xfId="21753" xr:uid="{00000000-0005-0000-0000-00001E7A0000}"/>
    <cellStyle name="Normal 22 2 3 2 2 2" xfId="44396" xr:uid="{00000000-0005-0000-0000-00001F7A0000}"/>
    <cellStyle name="Normal 22 2 3 2 3" xfId="14313" xr:uid="{00000000-0005-0000-0000-0000207A0000}"/>
    <cellStyle name="Normal 22 2 3 2 3 2" xfId="36956" xr:uid="{00000000-0005-0000-0000-0000217A0000}"/>
    <cellStyle name="Normal 22 2 3 2 4" xfId="29515" xr:uid="{00000000-0005-0000-0000-0000227A0000}"/>
    <cellStyle name="Normal 22 2 3 3" xfId="18035" xr:uid="{00000000-0005-0000-0000-0000237A0000}"/>
    <cellStyle name="Normal 22 2 3 3 2" xfId="40678" xr:uid="{00000000-0005-0000-0000-0000247A0000}"/>
    <cellStyle name="Normal 22 2 3 4" xfId="10595" xr:uid="{00000000-0005-0000-0000-0000257A0000}"/>
    <cellStyle name="Normal 22 2 3 4 2" xfId="33238" xr:uid="{00000000-0005-0000-0000-0000267A0000}"/>
    <cellStyle name="Normal 22 2 3 5" xfId="25797" xr:uid="{00000000-0005-0000-0000-0000277A0000}"/>
    <cellStyle name="Normal 22 2 4" xfId="5022" xr:uid="{00000000-0005-0000-0000-0000287A0000}"/>
    <cellStyle name="Normal 22 2 4 2" xfId="19906" xr:uid="{00000000-0005-0000-0000-0000297A0000}"/>
    <cellStyle name="Normal 22 2 4 2 2" xfId="42549" xr:uid="{00000000-0005-0000-0000-00002A7A0000}"/>
    <cellStyle name="Normal 22 2 4 3" xfId="12466" xr:uid="{00000000-0005-0000-0000-00002B7A0000}"/>
    <cellStyle name="Normal 22 2 4 3 2" xfId="35109" xr:uid="{00000000-0005-0000-0000-00002C7A0000}"/>
    <cellStyle name="Normal 22 2 4 4" xfId="27668" xr:uid="{00000000-0005-0000-0000-00002D7A0000}"/>
    <cellStyle name="Normal 22 2 5" xfId="16188" xr:uid="{00000000-0005-0000-0000-00002E7A0000}"/>
    <cellStyle name="Normal 22 2 5 2" xfId="38831" xr:uid="{00000000-0005-0000-0000-00002F7A0000}"/>
    <cellStyle name="Normal 22 2 6" xfId="8748" xr:uid="{00000000-0005-0000-0000-0000307A0000}"/>
    <cellStyle name="Normal 22 2 6 2" xfId="31391" xr:uid="{00000000-0005-0000-0000-0000317A0000}"/>
    <cellStyle name="Normal 22 2 7" xfId="23950" xr:uid="{00000000-0005-0000-0000-0000327A0000}"/>
    <cellStyle name="Normal 22 3" xfId="1761" xr:uid="{00000000-0005-0000-0000-0000337A0000}"/>
    <cellStyle name="Normal 22 3 2" xfId="3611" xr:uid="{00000000-0005-0000-0000-0000347A0000}"/>
    <cellStyle name="Normal 22 3 2 2" xfId="7332" xr:uid="{00000000-0005-0000-0000-0000357A0000}"/>
    <cellStyle name="Normal 22 3 2 2 2" xfId="22216" xr:uid="{00000000-0005-0000-0000-0000367A0000}"/>
    <cellStyle name="Normal 22 3 2 2 2 2" xfId="44859" xr:uid="{00000000-0005-0000-0000-0000377A0000}"/>
    <cellStyle name="Normal 22 3 2 2 3" xfId="14776" xr:uid="{00000000-0005-0000-0000-0000387A0000}"/>
    <cellStyle name="Normal 22 3 2 2 3 2" xfId="37419" xr:uid="{00000000-0005-0000-0000-0000397A0000}"/>
    <cellStyle name="Normal 22 3 2 2 4" xfId="29978" xr:uid="{00000000-0005-0000-0000-00003A7A0000}"/>
    <cellStyle name="Normal 22 3 2 3" xfId="18498" xr:uid="{00000000-0005-0000-0000-00003B7A0000}"/>
    <cellStyle name="Normal 22 3 2 3 2" xfId="41141" xr:uid="{00000000-0005-0000-0000-00003C7A0000}"/>
    <cellStyle name="Normal 22 3 2 4" xfId="11058" xr:uid="{00000000-0005-0000-0000-00003D7A0000}"/>
    <cellStyle name="Normal 22 3 2 4 2" xfId="33701" xr:uid="{00000000-0005-0000-0000-00003E7A0000}"/>
    <cellStyle name="Normal 22 3 2 5" xfId="26260" xr:uid="{00000000-0005-0000-0000-00003F7A0000}"/>
    <cellStyle name="Normal 22 3 3" xfId="5485" xr:uid="{00000000-0005-0000-0000-0000407A0000}"/>
    <cellStyle name="Normal 22 3 3 2" xfId="20369" xr:uid="{00000000-0005-0000-0000-0000417A0000}"/>
    <cellStyle name="Normal 22 3 3 2 2" xfId="43012" xr:uid="{00000000-0005-0000-0000-0000427A0000}"/>
    <cellStyle name="Normal 22 3 3 3" xfId="12929" xr:uid="{00000000-0005-0000-0000-0000437A0000}"/>
    <cellStyle name="Normal 22 3 3 3 2" xfId="35572" xr:uid="{00000000-0005-0000-0000-0000447A0000}"/>
    <cellStyle name="Normal 22 3 3 4" xfId="28131" xr:uid="{00000000-0005-0000-0000-0000457A0000}"/>
    <cellStyle name="Normal 22 3 4" xfId="16651" xr:uid="{00000000-0005-0000-0000-0000467A0000}"/>
    <cellStyle name="Normal 22 3 4 2" xfId="39294" xr:uid="{00000000-0005-0000-0000-0000477A0000}"/>
    <cellStyle name="Normal 22 3 5" xfId="9211" xr:uid="{00000000-0005-0000-0000-0000487A0000}"/>
    <cellStyle name="Normal 22 3 5 2" xfId="31854" xr:uid="{00000000-0005-0000-0000-0000497A0000}"/>
    <cellStyle name="Normal 22 3 6" xfId="24413" xr:uid="{00000000-0005-0000-0000-00004A7A0000}"/>
    <cellStyle name="Normal 22 4" xfId="2686" xr:uid="{00000000-0005-0000-0000-00004B7A0000}"/>
    <cellStyle name="Normal 22 4 2" xfId="6407" xr:uid="{00000000-0005-0000-0000-00004C7A0000}"/>
    <cellStyle name="Normal 22 4 2 2" xfId="21291" xr:uid="{00000000-0005-0000-0000-00004D7A0000}"/>
    <cellStyle name="Normal 22 4 2 2 2" xfId="43934" xr:uid="{00000000-0005-0000-0000-00004E7A0000}"/>
    <cellStyle name="Normal 22 4 2 3" xfId="13851" xr:uid="{00000000-0005-0000-0000-00004F7A0000}"/>
    <cellStyle name="Normal 22 4 2 3 2" xfId="36494" xr:uid="{00000000-0005-0000-0000-0000507A0000}"/>
    <cellStyle name="Normal 22 4 2 4" xfId="29053" xr:uid="{00000000-0005-0000-0000-0000517A0000}"/>
    <cellStyle name="Normal 22 4 3" xfId="17573" xr:uid="{00000000-0005-0000-0000-0000527A0000}"/>
    <cellStyle name="Normal 22 4 3 2" xfId="40216" xr:uid="{00000000-0005-0000-0000-0000537A0000}"/>
    <cellStyle name="Normal 22 4 4" xfId="10133" xr:uid="{00000000-0005-0000-0000-0000547A0000}"/>
    <cellStyle name="Normal 22 4 4 2" xfId="32776" xr:uid="{00000000-0005-0000-0000-0000557A0000}"/>
    <cellStyle name="Normal 22 4 5" xfId="25335" xr:uid="{00000000-0005-0000-0000-0000567A0000}"/>
    <cellStyle name="Normal 22 5" xfId="4560" xr:uid="{00000000-0005-0000-0000-0000577A0000}"/>
    <cellStyle name="Normal 22 5 2" xfId="19444" xr:uid="{00000000-0005-0000-0000-0000587A0000}"/>
    <cellStyle name="Normal 22 5 2 2" xfId="42087" xr:uid="{00000000-0005-0000-0000-0000597A0000}"/>
    <cellStyle name="Normal 22 5 3" xfId="12004" xr:uid="{00000000-0005-0000-0000-00005A7A0000}"/>
    <cellStyle name="Normal 22 5 3 2" xfId="34647" xr:uid="{00000000-0005-0000-0000-00005B7A0000}"/>
    <cellStyle name="Normal 22 5 4" xfId="27206" xr:uid="{00000000-0005-0000-0000-00005C7A0000}"/>
    <cellStyle name="Normal 22 6" xfId="15726" xr:uid="{00000000-0005-0000-0000-00005D7A0000}"/>
    <cellStyle name="Normal 22 6 2" xfId="38369" xr:uid="{00000000-0005-0000-0000-00005E7A0000}"/>
    <cellStyle name="Normal 22 7" xfId="8286" xr:uid="{00000000-0005-0000-0000-00005F7A0000}"/>
    <cellStyle name="Normal 22 7 2" xfId="30929" xr:uid="{00000000-0005-0000-0000-0000607A0000}"/>
    <cellStyle name="Normal 22 8" xfId="23488" xr:uid="{00000000-0005-0000-0000-0000617A0000}"/>
    <cellStyle name="Normal 23" xfId="831" xr:uid="{00000000-0005-0000-0000-0000627A0000}"/>
    <cellStyle name="Normal 23 2" xfId="1296" xr:uid="{00000000-0005-0000-0000-0000637A0000}"/>
    <cellStyle name="Normal 23 2 2" xfId="2224" xr:uid="{00000000-0005-0000-0000-0000647A0000}"/>
    <cellStyle name="Normal 23 2 2 2" xfId="4074" xr:uid="{00000000-0005-0000-0000-0000657A0000}"/>
    <cellStyle name="Normal 23 2 2 2 2" xfId="7795" xr:uid="{00000000-0005-0000-0000-0000667A0000}"/>
    <cellStyle name="Normal 23 2 2 2 2 2" xfId="22679" xr:uid="{00000000-0005-0000-0000-0000677A0000}"/>
    <cellStyle name="Normal 23 2 2 2 2 2 2" xfId="45322" xr:uid="{00000000-0005-0000-0000-0000687A0000}"/>
    <cellStyle name="Normal 23 2 2 2 2 3" xfId="15239" xr:uid="{00000000-0005-0000-0000-0000697A0000}"/>
    <cellStyle name="Normal 23 2 2 2 2 3 2" xfId="37882" xr:uid="{00000000-0005-0000-0000-00006A7A0000}"/>
    <cellStyle name="Normal 23 2 2 2 2 4" xfId="30441" xr:uid="{00000000-0005-0000-0000-00006B7A0000}"/>
    <cellStyle name="Normal 23 2 2 2 3" xfId="18961" xr:uid="{00000000-0005-0000-0000-00006C7A0000}"/>
    <cellStyle name="Normal 23 2 2 2 3 2" xfId="41604" xr:uid="{00000000-0005-0000-0000-00006D7A0000}"/>
    <cellStyle name="Normal 23 2 2 2 4" xfId="11521" xr:uid="{00000000-0005-0000-0000-00006E7A0000}"/>
    <cellStyle name="Normal 23 2 2 2 4 2" xfId="34164" xr:uid="{00000000-0005-0000-0000-00006F7A0000}"/>
    <cellStyle name="Normal 23 2 2 2 5" xfId="26723" xr:uid="{00000000-0005-0000-0000-0000707A0000}"/>
    <cellStyle name="Normal 23 2 2 3" xfId="5948" xr:uid="{00000000-0005-0000-0000-0000717A0000}"/>
    <cellStyle name="Normal 23 2 2 3 2" xfId="20832" xr:uid="{00000000-0005-0000-0000-0000727A0000}"/>
    <cellStyle name="Normal 23 2 2 3 2 2" xfId="43475" xr:uid="{00000000-0005-0000-0000-0000737A0000}"/>
    <cellStyle name="Normal 23 2 2 3 3" xfId="13392" xr:uid="{00000000-0005-0000-0000-0000747A0000}"/>
    <cellStyle name="Normal 23 2 2 3 3 2" xfId="36035" xr:uid="{00000000-0005-0000-0000-0000757A0000}"/>
    <cellStyle name="Normal 23 2 2 3 4" xfId="28594" xr:uid="{00000000-0005-0000-0000-0000767A0000}"/>
    <cellStyle name="Normal 23 2 2 4" xfId="17114" xr:uid="{00000000-0005-0000-0000-0000777A0000}"/>
    <cellStyle name="Normal 23 2 2 4 2" xfId="39757" xr:uid="{00000000-0005-0000-0000-0000787A0000}"/>
    <cellStyle name="Normal 23 2 2 5" xfId="9674" xr:uid="{00000000-0005-0000-0000-0000797A0000}"/>
    <cellStyle name="Normal 23 2 2 5 2" xfId="32317" xr:uid="{00000000-0005-0000-0000-00007A7A0000}"/>
    <cellStyle name="Normal 23 2 2 6" xfId="24876" xr:uid="{00000000-0005-0000-0000-00007B7A0000}"/>
    <cellStyle name="Normal 23 2 3" xfId="3149" xr:uid="{00000000-0005-0000-0000-00007C7A0000}"/>
    <cellStyle name="Normal 23 2 3 2" xfId="6870" xr:uid="{00000000-0005-0000-0000-00007D7A0000}"/>
    <cellStyle name="Normal 23 2 3 2 2" xfId="21754" xr:uid="{00000000-0005-0000-0000-00007E7A0000}"/>
    <cellStyle name="Normal 23 2 3 2 2 2" xfId="44397" xr:uid="{00000000-0005-0000-0000-00007F7A0000}"/>
    <cellStyle name="Normal 23 2 3 2 3" xfId="14314" xr:uid="{00000000-0005-0000-0000-0000807A0000}"/>
    <cellStyle name="Normal 23 2 3 2 3 2" xfId="36957" xr:uid="{00000000-0005-0000-0000-0000817A0000}"/>
    <cellStyle name="Normal 23 2 3 2 4" xfId="29516" xr:uid="{00000000-0005-0000-0000-0000827A0000}"/>
    <cellStyle name="Normal 23 2 3 3" xfId="18036" xr:uid="{00000000-0005-0000-0000-0000837A0000}"/>
    <cellStyle name="Normal 23 2 3 3 2" xfId="40679" xr:uid="{00000000-0005-0000-0000-0000847A0000}"/>
    <cellStyle name="Normal 23 2 3 4" xfId="10596" xr:uid="{00000000-0005-0000-0000-0000857A0000}"/>
    <cellStyle name="Normal 23 2 3 4 2" xfId="33239" xr:uid="{00000000-0005-0000-0000-0000867A0000}"/>
    <cellStyle name="Normal 23 2 3 5" xfId="25798" xr:uid="{00000000-0005-0000-0000-0000877A0000}"/>
    <cellStyle name="Normal 23 2 4" xfId="5023" xr:uid="{00000000-0005-0000-0000-0000887A0000}"/>
    <cellStyle name="Normal 23 2 4 2" xfId="19907" xr:uid="{00000000-0005-0000-0000-0000897A0000}"/>
    <cellStyle name="Normal 23 2 4 2 2" xfId="42550" xr:uid="{00000000-0005-0000-0000-00008A7A0000}"/>
    <cellStyle name="Normal 23 2 4 3" xfId="12467" xr:uid="{00000000-0005-0000-0000-00008B7A0000}"/>
    <cellStyle name="Normal 23 2 4 3 2" xfId="35110" xr:uid="{00000000-0005-0000-0000-00008C7A0000}"/>
    <cellStyle name="Normal 23 2 4 4" xfId="27669" xr:uid="{00000000-0005-0000-0000-00008D7A0000}"/>
    <cellStyle name="Normal 23 2 5" xfId="16189" xr:uid="{00000000-0005-0000-0000-00008E7A0000}"/>
    <cellStyle name="Normal 23 2 5 2" xfId="38832" xr:uid="{00000000-0005-0000-0000-00008F7A0000}"/>
    <cellStyle name="Normal 23 2 6" xfId="8749" xr:uid="{00000000-0005-0000-0000-0000907A0000}"/>
    <cellStyle name="Normal 23 2 6 2" xfId="31392" xr:uid="{00000000-0005-0000-0000-0000917A0000}"/>
    <cellStyle name="Normal 23 2 7" xfId="23951" xr:uid="{00000000-0005-0000-0000-0000927A0000}"/>
    <cellStyle name="Normal 23 3" xfId="1762" xr:uid="{00000000-0005-0000-0000-0000937A0000}"/>
    <cellStyle name="Normal 23 3 2" xfId="3612" xr:uid="{00000000-0005-0000-0000-0000947A0000}"/>
    <cellStyle name="Normal 23 3 2 2" xfId="7333" xr:uid="{00000000-0005-0000-0000-0000957A0000}"/>
    <cellStyle name="Normal 23 3 2 2 2" xfId="22217" xr:uid="{00000000-0005-0000-0000-0000967A0000}"/>
    <cellStyle name="Normal 23 3 2 2 2 2" xfId="44860" xr:uid="{00000000-0005-0000-0000-0000977A0000}"/>
    <cellStyle name="Normal 23 3 2 2 3" xfId="14777" xr:uid="{00000000-0005-0000-0000-0000987A0000}"/>
    <cellStyle name="Normal 23 3 2 2 3 2" xfId="37420" xr:uid="{00000000-0005-0000-0000-0000997A0000}"/>
    <cellStyle name="Normal 23 3 2 2 4" xfId="29979" xr:uid="{00000000-0005-0000-0000-00009A7A0000}"/>
    <cellStyle name="Normal 23 3 2 3" xfId="18499" xr:uid="{00000000-0005-0000-0000-00009B7A0000}"/>
    <cellStyle name="Normal 23 3 2 3 2" xfId="41142" xr:uid="{00000000-0005-0000-0000-00009C7A0000}"/>
    <cellStyle name="Normal 23 3 2 4" xfId="11059" xr:uid="{00000000-0005-0000-0000-00009D7A0000}"/>
    <cellStyle name="Normal 23 3 2 4 2" xfId="33702" xr:uid="{00000000-0005-0000-0000-00009E7A0000}"/>
    <cellStyle name="Normal 23 3 2 5" xfId="26261" xr:uid="{00000000-0005-0000-0000-00009F7A0000}"/>
    <cellStyle name="Normal 23 3 3" xfId="5486" xr:uid="{00000000-0005-0000-0000-0000A07A0000}"/>
    <cellStyle name="Normal 23 3 3 2" xfId="20370" xr:uid="{00000000-0005-0000-0000-0000A17A0000}"/>
    <cellStyle name="Normal 23 3 3 2 2" xfId="43013" xr:uid="{00000000-0005-0000-0000-0000A27A0000}"/>
    <cellStyle name="Normal 23 3 3 3" xfId="12930" xr:uid="{00000000-0005-0000-0000-0000A37A0000}"/>
    <cellStyle name="Normal 23 3 3 3 2" xfId="35573" xr:uid="{00000000-0005-0000-0000-0000A47A0000}"/>
    <cellStyle name="Normal 23 3 3 4" xfId="28132" xr:uid="{00000000-0005-0000-0000-0000A57A0000}"/>
    <cellStyle name="Normal 23 3 4" xfId="16652" xr:uid="{00000000-0005-0000-0000-0000A67A0000}"/>
    <cellStyle name="Normal 23 3 4 2" xfId="39295" xr:uid="{00000000-0005-0000-0000-0000A77A0000}"/>
    <cellStyle name="Normal 23 3 5" xfId="9212" xr:uid="{00000000-0005-0000-0000-0000A87A0000}"/>
    <cellStyle name="Normal 23 3 5 2" xfId="31855" xr:uid="{00000000-0005-0000-0000-0000A97A0000}"/>
    <cellStyle name="Normal 23 3 6" xfId="24414" xr:uid="{00000000-0005-0000-0000-0000AA7A0000}"/>
    <cellStyle name="Normal 23 4" xfId="2687" xr:uid="{00000000-0005-0000-0000-0000AB7A0000}"/>
    <cellStyle name="Normal 23 4 2" xfId="6408" xr:uid="{00000000-0005-0000-0000-0000AC7A0000}"/>
    <cellStyle name="Normal 23 4 2 2" xfId="21292" xr:uid="{00000000-0005-0000-0000-0000AD7A0000}"/>
    <cellStyle name="Normal 23 4 2 2 2" xfId="43935" xr:uid="{00000000-0005-0000-0000-0000AE7A0000}"/>
    <cellStyle name="Normal 23 4 2 3" xfId="13852" xr:uid="{00000000-0005-0000-0000-0000AF7A0000}"/>
    <cellStyle name="Normal 23 4 2 3 2" xfId="36495" xr:uid="{00000000-0005-0000-0000-0000B07A0000}"/>
    <cellStyle name="Normal 23 4 2 4" xfId="29054" xr:uid="{00000000-0005-0000-0000-0000B17A0000}"/>
    <cellStyle name="Normal 23 4 3" xfId="17574" xr:uid="{00000000-0005-0000-0000-0000B27A0000}"/>
    <cellStyle name="Normal 23 4 3 2" xfId="40217" xr:uid="{00000000-0005-0000-0000-0000B37A0000}"/>
    <cellStyle name="Normal 23 4 4" xfId="10134" xr:uid="{00000000-0005-0000-0000-0000B47A0000}"/>
    <cellStyle name="Normal 23 4 4 2" xfId="32777" xr:uid="{00000000-0005-0000-0000-0000B57A0000}"/>
    <cellStyle name="Normal 23 4 5" xfId="25336" xr:uid="{00000000-0005-0000-0000-0000B67A0000}"/>
    <cellStyle name="Normal 23 5" xfId="4561" xr:uid="{00000000-0005-0000-0000-0000B77A0000}"/>
    <cellStyle name="Normal 23 5 2" xfId="19445" xr:uid="{00000000-0005-0000-0000-0000B87A0000}"/>
    <cellStyle name="Normal 23 5 2 2" xfId="42088" xr:uid="{00000000-0005-0000-0000-0000B97A0000}"/>
    <cellStyle name="Normal 23 5 3" xfId="12005" xr:uid="{00000000-0005-0000-0000-0000BA7A0000}"/>
    <cellStyle name="Normal 23 5 3 2" xfId="34648" xr:uid="{00000000-0005-0000-0000-0000BB7A0000}"/>
    <cellStyle name="Normal 23 5 4" xfId="27207" xr:uid="{00000000-0005-0000-0000-0000BC7A0000}"/>
    <cellStyle name="Normal 23 6" xfId="15727" xr:uid="{00000000-0005-0000-0000-0000BD7A0000}"/>
    <cellStyle name="Normal 23 6 2" xfId="38370" xr:uid="{00000000-0005-0000-0000-0000BE7A0000}"/>
    <cellStyle name="Normal 23 7" xfId="8287" xr:uid="{00000000-0005-0000-0000-0000BF7A0000}"/>
    <cellStyle name="Normal 23 7 2" xfId="30930" xr:uid="{00000000-0005-0000-0000-0000C07A0000}"/>
    <cellStyle name="Normal 23 8" xfId="23489" xr:uid="{00000000-0005-0000-0000-0000C17A0000}"/>
    <cellStyle name="Normal 24" xfId="832" xr:uid="{00000000-0005-0000-0000-0000C27A0000}"/>
    <cellStyle name="Normal 24 2" xfId="1297" xr:uid="{00000000-0005-0000-0000-0000C37A0000}"/>
    <cellStyle name="Normal 24 2 2" xfId="2225" xr:uid="{00000000-0005-0000-0000-0000C47A0000}"/>
    <cellStyle name="Normal 24 2 2 2" xfId="4075" xr:uid="{00000000-0005-0000-0000-0000C57A0000}"/>
    <cellStyle name="Normal 24 2 2 2 2" xfId="7796" xr:uid="{00000000-0005-0000-0000-0000C67A0000}"/>
    <cellStyle name="Normal 24 2 2 2 2 2" xfId="22680" xr:uid="{00000000-0005-0000-0000-0000C77A0000}"/>
    <cellStyle name="Normal 24 2 2 2 2 2 2" xfId="45323" xr:uid="{00000000-0005-0000-0000-0000C87A0000}"/>
    <cellStyle name="Normal 24 2 2 2 2 3" xfId="15240" xr:uid="{00000000-0005-0000-0000-0000C97A0000}"/>
    <cellStyle name="Normal 24 2 2 2 2 3 2" xfId="37883" xr:uid="{00000000-0005-0000-0000-0000CA7A0000}"/>
    <cellStyle name="Normal 24 2 2 2 2 4" xfId="30442" xr:uid="{00000000-0005-0000-0000-0000CB7A0000}"/>
    <cellStyle name="Normal 24 2 2 2 3" xfId="18962" xr:uid="{00000000-0005-0000-0000-0000CC7A0000}"/>
    <cellStyle name="Normal 24 2 2 2 3 2" xfId="41605" xr:uid="{00000000-0005-0000-0000-0000CD7A0000}"/>
    <cellStyle name="Normal 24 2 2 2 4" xfId="11522" xr:uid="{00000000-0005-0000-0000-0000CE7A0000}"/>
    <cellStyle name="Normal 24 2 2 2 4 2" xfId="34165" xr:uid="{00000000-0005-0000-0000-0000CF7A0000}"/>
    <cellStyle name="Normal 24 2 2 2 5" xfId="26724" xr:uid="{00000000-0005-0000-0000-0000D07A0000}"/>
    <cellStyle name="Normal 24 2 2 3" xfId="5949" xr:uid="{00000000-0005-0000-0000-0000D17A0000}"/>
    <cellStyle name="Normal 24 2 2 3 2" xfId="20833" xr:uid="{00000000-0005-0000-0000-0000D27A0000}"/>
    <cellStyle name="Normal 24 2 2 3 2 2" xfId="43476" xr:uid="{00000000-0005-0000-0000-0000D37A0000}"/>
    <cellStyle name="Normal 24 2 2 3 3" xfId="13393" xr:uid="{00000000-0005-0000-0000-0000D47A0000}"/>
    <cellStyle name="Normal 24 2 2 3 3 2" xfId="36036" xr:uid="{00000000-0005-0000-0000-0000D57A0000}"/>
    <cellStyle name="Normal 24 2 2 3 4" xfId="28595" xr:uid="{00000000-0005-0000-0000-0000D67A0000}"/>
    <cellStyle name="Normal 24 2 2 4" xfId="17115" xr:uid="{00000000-0005-0000-0000-0000D77A0000}"/>
    <cellStyle name="Normal 24 2 2 4 2" xfId="39758" xr:uid="{00000000-0005-0000-0000-0000D87A0000}"/>
    <cellStyle name="Normal 24 2 2 5" xfId="9675" xr:uid="{00000000-0005-0000-0000-0000D97A0000}"/>
    <cellStyle name="Normal 24 2 2 5 2" xfId="32318" xr:uid="{00000000-0005-0000-0000-0000DA7A0000}"/>
    <cellStyle name="Normal 24 2 2 6" xfId="24877" xr:uid="{00000000-0005-0000-0000-0000DB7A0000}"/>
    <cellStyle name="Normal 24 2 3" xfId="3150" xr:uid="{00000000-0005-0000-0000-0000DC7A0000}"/>
    <cellStyle name="Normal 24 2 3 2" xfId="6871" xr:uid="{00000000-0005-0000-0000-0000DD7A0000}"/>
    <cellStyle name="Normal 24 2 3 2 2" xfId="21755" xr:uid="{00000000-0005-0000-0000-0000DE7A0000}"/>
    <cellStyle name="Normal 24 2 3 2 2 2" xfId="44398" xr:uid="{00000000-0005-0000-0000-0000DF7A0000}"/>
    <cellStyle name="Normal 24 2 3 2 3" xfId="14315" xr:uid="{00000000-0005-0000-0000-0000E07A0000}"/>
    <cellStyle name="Normal 24 2 3 2 3 2" xfId="36958" xr:uid="{00000000-0005-0000-0000-0000E17A0000}"/>
    <cellStyle name="Normal 24 2 3 2 4" xfId="29517" xr:uid="{00000000-0005-0000-0000-0000E27A0000}"/>
    <cellStyle name="Normal 24 2 3 3" xfId="18037" xr:uid="{00000000-0005-0000-0000-0000E37A0000}"/>
    <cellStyle name="Normal 24 2 3 3 2" xfId="40680" xr:uid="{00000000-0005-0000-0000-0000E47A0000}"/>
    <cellStyle name="Normal 24 2 3 4" xfId="10597" xr:uid="{00000000-0005-0000-0000-0000E57A0000}"/>
    <cellStyle name="Normal 24 2 3 4 2" xfId="33240" xr:uid="{00000000-0005-0000-0000-0000E67A0000}"/>
    <cellStyle name="Normal 24 2 3 5" xfId="25799" xr:uid="{00000000-0005-0000-0000-0000E77A0000}"/>
    <cellStyle name="Normal 24 2 4" xfId="5024" xr:uid="{00000000-0005-0000-0000-0000E87A0000}"/>
    <cellStyle name="Normal 24 2 4 2" xfId="19908" xr:uid="{00000000-0005-0000-0000-0000E97A0000}"/>
    <cellStyle name="Normal 24 2 4 2 2" xfId="42551" xr:uid="{00000000-0005-0000-0000-0000EA7A0000}"/>
    <cellStyle name="Normal 24 2 4 3" xfId="12468" xr:uid="{00000000-0005-0000-0000-0000EB7A0000}"/>
    <cellStyle name="Normal 24 2 4 3 2" xfId="35111" xr:uid="{00000000-0005-0000-0000-0000EC7A0000}"/>
    <cellStyle name="Normal 24 2 4 4" xfId="27670" xr:uid="{00000000-0005-0000-0000-0000ED7A0000}"/>
    <cellStyle name="Normal 24 2 5" xfId="16190" xr:uid="{00000000-0005-0000-0000-0000EE7A0000}"/>
    <cellStyle name="Normal 24 2 5 2" xfId="38833" xr:uid="{00000000-0005-0000-0000-0000EF7A0000}"/>
    <cellStyle name="Normal 24 2 6" xfId="8750" xr:uid="{00000000-0005-0000-0000-0000F07A0000}"/>
    <cellStyle name="Normal 24 2 6 2" xfId="31393" xr:uid="{00000000-0005-0000-0000-0000F17A0000}"/>
    <cellStyle name="Normal 24 2 7" xfId="23952" xr:uid="{00000000-0005-0000-0000-0000F27A0000}"/>
    <cellStyle name="Normal 24 3" xfId="1763" xr:uid="{00000000-0005-0000-0000-0000F37A0000}"/>
    <cellStyle name="Normal 24 3 2" xfId="3613" xr:uid="{00000000-0005-0000-0000-0000F47A0000}"/>
    <cellStyle name="Normal 24 3 2 2" xfId="7334" xr:uid="{00000000-0005-0000-0000-0000F57A0000}"/>
    <cellStyle name="Normal 24 3 2 2 2" xfId="22218" xr:uid="{00000000-0005-0000-0000-0000F67A0000}"/>
    <cellStyle name="Normal 24 3 2 2 2 2" xfId="44861" xr:uid="{00000000-0005-0000-0000-0000F77A0000}"/>
    <cellStyle name="Normal 24 3 2 2 3" xfId="14778" xr:uid="{00000000-0005-0000-0000-0000F87A0000}"/>
    <cellStyle name="Normal 24 3 2 2 3 2" xfId="37421" xr:uid="{00000000-0005-0000-0000-0000F97A0000}"/>
    <cellStyle name="Normal 24 3 2 2 4" xfId="29980" xr:uid="{00000000-0005-0000-0000-0000FA7A0000}"/>
    <cellStyle name="Normal 24 3 2 3" xfId="18500" xr:uid="{00000000-0005-0000-0000-0000FB7A0000}"/>
    <cellStyle name="Normal 24 3 2 3 2" xfId="41143" xr:uid="{00000000-0005-0000-0000-0000FC7A0000}"/>
    <cellStyle name="Normal 24 3 2 4" xfId="11060" xr:uid="{00000000-0005-0000-0000-0000FD7A0000}"/>
    <cellStyle name="Normal 24 3 2 4 2" xfId="33703" xr:uid="{00000000-0005-0000-0000-0000FE7A0000}"/>
    <cellStyle name="Normal 24 3 2 5" xfId="26262" xr:uid="{00000000-0005-0000-0000-0000FF7A0000}"/>
    <cellStyle name="Normal 24 3 3" xfId="5487" xr:uid="{00000000-0005-0000-0000-0000007B0000}"/>
    <cellStyle name="Normal 24 3 3 2" xfId="20371" xr:uid="{00000000-0005-0000-0000-0000017B0000}"/>
    <cellStyle name="Normal 24 3 3 2 2" xfId="43014" xr:uid="{00000000-0005-0000-0000-0000027B0000}"/>
    <cellStyle name="Normal 24 3 3 3" xfId="12931" xr:uid="{00000000-0005-0000-0000-0000037B0000}"/>
    <cellStyle name="Normal 24 3 3 3 2" xfId="35574" xr:uid="{00000000-0005-0000-0000-0000047B0000}"/>
    <cellStyle name="Normal 24 3 3 4" xfId="28133" xr:uid="{00000000-0005-0000-0000-0000057B0000}"/>
    <cellStyle name="Normal 24 3 4" xfId="16653" xr:uid="{00000000-0005-0000-0000-0000067B0000}"/>
    <cellStyle name="Normal 24 3 4 2" xfId="39296" xr:uid="{00000000-0005-0000-0000-0000077B0000}"/>
    <cellStyle name="Normal 24 3 5" xfId="9213" xr:uid="{00000000-0005-0000-0000-0000087B0000}"/>
    <cellStyle name="Normal 24 3 5 2" xfId="31856" xr:uid="{00000000-0005-0000-0000-0000097B0000}"/>
    <cellStyle name="Normal 24 3 6" xfId="24415" xr:uid="{00000000-0005-0000-0000-00000A7B0000}"/>
    <cellStyle name="Normal 24 4" xfId="2688" xr:uid="{00000000-0005-0000-0000-00000B7B0000}"/>
    <cellStyle name="Normal 24 4 2" xfId="6409" xr:uid="{00000000-0005-0000-0000-00000C7B0000}"/>
    <cellStyle name="Normal 24 4 2 2" xfId="21293" xr:uid="{00000000-0005-0000-0000-00000D7B0000}"/>
    <cellStyle name="Normal 24 4 2 2 2" xfId="43936" xr:uid="{00000000-0005-0000-0000-00000E7B0000}"/>
    <cellStyle name="Normal 24 4 2 3" xfId="13853" xr:uid="{00000000-0005-0000-0000-00000F7B0000}"/>
    <cellStyle name="Normal 24 4 2 3 2" xfId="36496" xr:uid="{00000000-0005-0000-0000-0000107B0000}"/>
    <cellStyle name="Normal 24 4 2 4" xfId="29055" xr:uid="{00000000-0005-0000-0000-0000117B0000}"/>
    <cellStyle name="Normal 24 4 3" xfId="17575" xr:uid="{00000000-0005-0000-0000-0000127B0000}"/>
    <cellStyle name="Normal 24 4 3 2" xfId="40218" xr:uid="{00000000-0005-0000-0000-0000137B0000}"/>
    <cellStyle name="Normal 24 4 4" xfId="10135" xr:uid="{00000000-0005-0000-0000-0000147B0000}"/>
    <cellStyle name="Normal 24 4 4 2" xfId="32778" xr:uid="{00000000-0005-0000-0000-0000157B0000}"/>
    <cellStyle name="Normal 24 4 5" xfId="25337" xr:uid="{00000000-0005-0000-0000-0000167B0000}"/>
    <cellStyle name="Normal 24 5" xfId="4562" xr:uid="{00000000-0005-0000-0000-0000177B0000}"/>
    <cellStyle name="Normal 24 5 2" xfId="19446" xr:uid="{00000000-0005-0000-0000-0000187B0000}"/>
    <cellStyle name="Normal 24 5 2 2" xfId="42089" xr:uid="{00000000-0005-0000-0000-0000197B0000}"/>
    <cellStyle name="Normal 24 5 3" xfId="12006" xr:uid="{00000000-0005-0000-0000-00001A7B0000}"/>
    <cellStyle name="Normal 24 5 3 2" xfId="34649" xr:uid="{00000000-0005-0000-0000-00001B7B0000}"/>
    <cellStyle name="Normal 24 5 4" xfId="27208" xr:uid="{00000000-0005-0000-0000-00001C7B0000}"/>
    <cellStyle name="Normal 24 6" xfId="15728" xr:uid="{00000000-0005-0000-0000-00001D7B0000}"/>
    <cellStyle name="Normal 24 6 2" xfId="38371" xr:uid="{00000000-0005-0000-0000-00001E7B0000}"/>
    <cellStyle name="Normal 24 7" xfId="8288" xr:uid="{00000000-0005-0000-0000-00001F7B0000}"/>
    <cellStyle name="Normal 24 7 2" xfId="30931" xr:uid="{00000000-0005-0000-0000-0000207B0000}"/>
    <cellStyle name="Normal 24 8" xfId="23490" xr:uid="{00000000-0005-0000-0000-0000217B0000}"/>
    <cellStyle name="Normal 25" xfId="833" xr:uid="{00000000-0005-0000-0000-0000227B0000}"/>
    <cellStyle name="Normal 25 2" xfId="1298" xr:uid="{00000000-0005-0000-0000-0000237B0000}"/>
    <cellStyle name="Normal 25 2 2" xfId="2226" xr:uid="{00000000-0005-0000-0000-0000247B0000}"/>
    <cellStyle name="Normal 25 2 2 2" xfId="4076" xr:uid="{00000000-0005-0000-0000-0000257B0000}"/>
    <cellStyle name="Normal 25 2 2 2 2" xfId="7797" xr:uid="{00000000-0005-0000-0000-0000267B0000}"/>
    <cellStyle name="Normal 25 2 2 2 2 2" xfId="22681" xr:uid="{00000000-0005-0000-0000-0000277B0000}"/>
    <cellStyle name="Normal 25 2 2 2 2 2 2" xfId="45324" xr:uid="{00000000-0005-0000-0000-0000287B0000}"/>
    <cellStyle name="Normal 25 2 2 2 2 3" xfId="15241" xr:uid="{00000000-0005-0000-0000-0000297B0000}"/>
    <cellStyle name="Normal 25 2 2 2 2 3 2" xfId="37884" xr:uid="{00000000-0005-0000-0000-00002A7B0000}"/>
    <cellStyle name="Normal 25 2 2 2 2 4" xfId="30443" xr:uid="{00000000-0005-0000-0000-00002B7B0000}"/>
    <cellStyle name="Normal 25 2 2 2 3" xfId="18963" xr:uid="{00000000-0005-0000-0000-00002C7B0000}"/>
    <cellStyle name="Normal 25 2 2 2 3 2" xfId="41606" xr:uid="{00000000-0005-0000-0000-00002D7B0000}"/>
    <cellStyle name="Normal 25 2 2 2 4" xfId="11523" xr:uid="{00000000-0005-0000-0000-00002E7B0000}"/>
    <cellStyle name="Normal 25 2 2 2 4 2" xfId="34166" xr:uid="{00000000-0005-0000-0000-00002F7B0000}"/>
    <cellStyle name="Normal 25 2 2 2 5" xfId="26725" xr:uid="{00000000-0005-0000-0000-0000307B0000}"/>
    <cellStyle name="Normal 25 2 2 3" xfId="5950" xr:uid="{00000000-0005-0000-0000-0000317B0000}"/>
    <cellStyle name="Normal 25 2 2 3 2" xfId="20834" xr:uid="{00000000-0005-0000-0000-0000327B0000}"/>
    <cellStyle name="Normal 25 2 2 3 2 2" xfId="43477" xr:uid="{00000000-0005-0000-0000-0000337B0000}"/>
    <cellStyle name="Normal 25 2 2 3 3" xfId="13394" xr:uid="{00000000-0005-0000-0000-0000347B0000}"/>
    <cellStyle name="Normal 25 2 2 3 3 2" xfId="36037" xr:uid="{00000000-0005-0000-0000-0000357B0000}"/>
    <cellStyle name="Normal 25 2 2 3 4" xfId="28596" xr:uid="{00000000-0005-0000-0000-0000367B0000}"/>
    <cellStyle name="Normal 25 2 2 4" xfId="17116" xr:uid="{00000000-0005-0000-0000-0000377B0000}"/>
    <cellStyle name="Normal 25 2 2 4 2" xfId="39759" xr:uid="{00000000-0005-0000-0000-0000387B0000}"/>
    <cellStyle name="Normal 25 2 2 5" xfId="9676" xr:uid="{00000000-0005-0000-0000-0000397B0000}"/>
    <cellStyle name="Normal 25 2 2 5 2" xfId="32319" xr:uid="{00000000-0005-0000-0000-00003A7B0000}"/>
    <cellStyle name="Normal 25 2 2 6" xfId="24878" xr:uid="{00000000-0005-0000-0000-00003B7B0000}"/>
    <cellStyle name="Normal 25 2 3" xfId="3151" xr:uid="{00000000-0005-0000-0000-00003C7B0000}"/>
    <cellStyle name="Normal 25 2 3 2" xfId="6872" xr:uid="{00000000-0005-0000-0000-00003D7B0000}"/>
    <cellStyle name="Normal 25 2 3 2 2" xfId="21756" xr:uid="{00000000-0005-0000-0000-00003E7B0000}"/>
    <cellStyle name="Normal 25 2 3 2 2 2" xfId="44399" xr:uid="{00000000-0005-0000-0000-00003F7B0000}"/>
    <cellStyle name="Normal 25 2 3 2 3" xfId="14316" xr:uid="{00000000-0005-0000-0000-0000407B0000}"/>
    <cellStyle name="Normal 25 2 3 2 3 2" xfId="36959" xr:uid="{00000000-0005-0000-0000-0000417B0000}"/>
    <cellStyle name="Normal 25 2 3 2 4" xfId="29518" xr:uid="{00000000-0005-0000-0000-0000427B0000}"/>
    <cellStyle name="Normal 25 2 3 3" xfId="18038" xr:uid="{00000000-0005-0000-0000-0000437B0000}"/>
    <cellStyle name="Normal 25 2 3 3 2" xfId="40681" xr:uid="{00000000-0005-0000-0000-0000447B0000}"/>
    <cellStyle name="Normal 25 2 3 4" xfId="10598" xr:uid="{00000000-0005-0000-0000-0000457B0000}"/>
    <cellStyle name="Normal 25 2 3 4 2" xfId="33241" xr:uid="{00000000-0005-0000-0000-0000467B0000}"/>
    <cellStyle name="Normal 25 2 3 5" xfId="25800" xr:uid="{00000000-0005-0000-0000-0000477B0000}"/>
    <cellStyle name="Normal 25 2 4" xfId="5025" xr:uid="{00000000-0005-0000-0000-0000487B0000}"/>
    <cellStyle name="Normal 25 2 4 2" xfId="19909" xr:uid="{00000000-0005-0000-0000-0000497B0000}"/>
    <cellStyle name="Normal 25 2 4 2 2" xfId="42552" xr:uid="{00000000-0005-0000-0000-00004A7B0000}"/>
    <cellStyle name="Normal 25 2 4 3" xfId="12469" xr:uid="{00000000-0005-0000-0000-00004B7B0000}"/>
    <cellStyle name="Normal 25 2 4 3 2" xfId="35112" xr:uid="{00000000-0005-0000-0000-00004C7B0000}"/>
    <cellStyle name="Normal 25 2 4 4" xfId="27671" xr:uid="{00000000-0005-0000-0000-00004D7B0000}"/>
    <cellStyle name="Normal 25 2 5" xfId="16191" xr:uid="{00000000-0005-0000-0000-00004E7B0000}"/>
    <cellStyle name="Normal 25 2 5 2" xfId="38834" xr:uid="{00000000-0005-0000-0000-00004F7B0000}"/>
    <cellStyle name="Normal 25 2 6" xfId="8751" xr:uid="{00000000-0005-0000-0000-0000507B0000}"/>
    <cellStyle name="Normal 25 2 6 2" xfId="31394" xr:uid="{00000000-0005-0000-0000-0000517B0000}"/>
    <cellStyle name="Normal 25 2 7" xfId="23953" xr:uid="{00000000-0005-0000-0000-0000527B0000}"/>
    <cellStyle name="Normal 25 3" xfId="1764" xr:uid="{00000000-0005-0000-0000-0000537B0000}"/>
    <cellStyle name="Normal 25 3 2" xfId="3614" xr:uid="{00000000-0005-0000-0000-0000547B0000}"/>
    <cellStyle name="Normal 25 3 2 2" xfId="7335" xr:uid="{00000000-0005-0000-0000-0000557B0000}"/>
    <cellStyle name="Normal 25 3 2 2 2" xfId="22219" xr:uid="{00000000-0005-0000-0000-0000567B0000}"/>
    <cellStyle name="Normal 25 3 2 2 2 2" xfId="44862" xr:uid="{00000000-0005-0000-0000-0000577B0000}"/>
    <cellStyle name="Normal 25 3 2 2 3" xfId="14779" xr:uid="{00000000-0005-0000-0000-0000587B0000}"/>
    <cellStyle name="Normal 25 3 2 2 3 2" xfId="37422" xr:uid="{00000000-0005-0000-0000-0000597B0000}"/>
    <cellStyle name="Normal 25 3 2 2 4" xfId="29981" xr:uid="{00000000-0005-0000-0000-00005A7B0000}"/>
    <cellStyle name="Normal 25 3 2 3" xfId="18501" xr:uid="{00000000-0005-0000-0000-00005B7B0000}"/>
    <cellStyle name="Normal 25 3 2 3 2" xfId="41144" xr:uid="{00000000-0005-0000-0000-00005C7B0000}"/>
    <cellStyle name="Normal 25 3 2 4" xfId="11061" xr:uid="{00000000-0005-0000-0000-00005D7B0000}"/>
    <cellStyle name="Normal 25 3 2 4 2" xfId="33704" xr:uid="{00000000-0005-0000-0000-00005E7B0000}"/>
    <cellStyle name="Normal 25 3 2 5" xfId="26263" xr:uid="{00000000-0005-0000-0000-00005F7B0000}"/>
    <cellStyle name="Normal 25 3 3" xfId="5488" xr:uid="{00000000-0005-0000-0000-0000607B0000}"/>
    <cellStyle name="Normal 25 3 3 2" xfId="20372" xr:uid="{00000000-0005-0000-0000-0000617B0000}"/>
    <cellStyle name="Normal 25 3 3 2 2" xfId="43015" xr:uid="{00000000-0005-0000-0000-0000627B0000}"/>
    <cellStyle name="Normal 25 3 3 3" xfId="12932" xr:uid="{00000000-0005-0000-0000-0000637B0000}"/>
    <cellStyle name="Normal 25 3 3 3 2" xfId="35575" xr:uid="{00000000-0005-0000-0000-0000647B0000}"/>
    <cellStyle name="Normal 25 3 3 4" xfId="28134" xr:uid="{00000000-0005-0000-0000-0000657B0000}"/>
    <cellStyle name="Normal 25 3 4" xfId="16654" xr:uid="{00000000-0005-0000-0000-0000667B0000}"/>
    <cellStyle name="Normal 25 3 4 2" xfId="39297" xr:uid="{00000000-0005-0000-0000-0000677B0000}"/>
    <cellStyle name="Normal 25 3 5" xfId="9214" xr:uid="{00000000-0005-0000-0000-0000687B0000}"/>
    <cellStyle name="Normal 25 3 5 2" xfId="31857" xr:uid="{00000000-0005-0000-0000-0000697B0000}"/>
    <cellStyle name="Normal 25 3 6" xfId="24416" xr:uid="{00000000-0005-0000-0000-00006A7B0000}"/>
    <cellStyle name="Normal 25 4" xfId="2689" xr:uid="{00000000-0005-0000-0000-00006B7B0000}"/>
    <cellStyle name="Normal 25 4 2" xfId="6410" xr:uid="{00000000-0005-0000-0000-00006C7B0000}"/>
    <cellStyle name="Normal 25 4 2 2" xfId="21294" xr:uid="{00000000-0005-0000-0000-00006D7B0000}"/>
    <cellStyle name="Normal 25 4 2 2 2" xfId="43937" xr:uid="{00000000-0005-0000-0000-00006E7B0000}"/>
    <cellStyle name="Normal 25 4 2 3" xfId="13854" xr:uid="{00000000-0005-0000-0000-00006F7B0000}"/>
    <cellStyle name="Normal 25 4 2 3 2" xfId="36497" xr:uid="{00000000-0005-0000-0000-0000707B0000}"/>
    <cellStyle name="Normal 25 4 2 4" xfId="29056" xr:uid="{00000000-0005-0000-0000-0000717B0000}"/>
    <cellStyle name="Normal 25 4 3" xfId="17576" xr:uid="{00000000-0005-0000-0000-0000727B0000}"/>
    <cellStyle name="Normal 25 4 3 2" xfId="40219" xr:uid="{00000000-0005-0000-0000-0000737B0000}"/>
    <cellStyle name="Normal 25 4 4" xfId="10136" xr:uid="{00000000-0005-0000-0000-0000747B0000}"/>
    <cellStyle name="Normal 25 4 4 2" xfId="32779" xr:uid="{00000000-0005-0000-0000-0000757B0000}"/>
    <cellStyle name="Normal 25 4 5" xfId="25338" xr:uid="{00000000-0005-0000-0000-0000767B0000}"/>
    <cellStyle name="Normal 25 5" xfId="4563" xr:uid="{00000000-0005-0000-0000-0000777B0000}"/>
    <cellStyle name="Normal 25 5 2" xfId="19447" xr:uid="{00000000-0005-0000-0000-0000787B0000}"/>
    <cellStyle name="Normal 25 5 2 2" xfId="42090" xr:uid="{00000000-0005-0000-0000-0000797B0000}"/>
    <cellStyle name="Normal 25 5 3" xfId="12007" xr:uid="{00000000-0005-0000-0000-00007A7B0000}"/>
    <cellStyle name="Normal 25 5 3 2" xfId="34650" xr:uid="{00000000-0005-0000-0000-00007B7B0000}"/>
    <cellStyle name="Normal 25 5 4" xfId="27209" xr:uid="{00000000-0005-0000-0000-00007C7B0000}"/>
    <cellStyle name="Normal 25 6" xfId="15729" xr:uid="{00000000-0005-0000-0000-00007D7B0000}"/>
    <cellStyle name="Normal 25 6 2" xfId="38372" xr:uid="{00000000-0005-0000-0000-00007E7B0000}"/>
    <cellStyle name="Normal 25 7" xfId="8289" xr:uid="{00000000-0005-0000-0000-00007F7B0000}"/>
    <cellStyle name="Normal 25 7 2" xfId="30932" xr:uid="{00000000-0005-0000-0000-0000807B0000}"/>
    <cellStyle name="Normal 25 8" xfId="23491" xr:uid="{00000000-0005-0000-0000-0000817B0000}"/>
    <cellStyle name="Normal 26" xfId="834" xr:uid="{00000000-0005-0000-0000-0000827B0000}"/>
    <cellStyle name="Normal 26 2" xfId="1299" xr:uid="{00000000-0005-0000-0000-0000837B0000}"/>
    <cellStyle name="Normal 26 2 2" xfId="2227" xr:uid="{00000000-0005-0000-0000-0000847B0000}"/>
    <cellStyle name="Normal 26 2 2 2" xfId="4077" xr:uid="{00000000-0005-0000-0000-0000857B0000}"/>
    <cellStyle name="Normal 26 2 2 2 2" xfId="7798" xr:uid="{00000000-0005-0000-0000-0000867B0000}"/>
    <cellStyle name="Normal 26 2 2 2 2 2" xfId="22682" xr:uid="{00000000-0005-0000-0000-0000877B0000}"/>
    <cellStyle name="Normal 26 2 2 2 2 2 2" xfId="45325" xr:uid="{00000000-0005-0000-0000-0000887B0000}"/>
    <cellStyle name="Normal 26 2 2 2 2 3" xfId="15242" xr:uid="{00000000-0005-0000-0000-0000897B0000}"/>
    <cellStyle name="Normal 26 2 2 2 2 3 2" xfId="37885" xr:uid="{00000000-0005-0000-0000-00008A7B0000}"/>
    <cellStyle name="Normal 26 2 2 2 2 4" xfId="30444" xr:uid="{00000000-0005-0000-0000-00008B7B0000}"/>
    <cellStyle name="Normal 26 2 2 2 3" xfId="18964" xr:uid="{00000000-0005-0000-0000-00008C7B0000}"/>
    <cellStyle name="Normal 26 2 2 2 3 2" xfId="41607" xr:uid="{00000000-0005-0000-0000-00008D7B0000}"/>
    <cellStyle name="Normal 26 2 2 2 4" xfId="11524" xr:uid="{00000000-0005-0000-0000-00008E7B0000}"/>
    <cellStyle name="Normal 26 2 2 2 4 2" xfId="34167" xr:uid="{00000000-0005-0000-0000-00008F7B0000}"/>
    <cellStyle name="Normal 26 2 2 2 5" xfId="26726" xr:uid="{00000000-0005-0000-0000-0000907B0000}"/>
    <cellStyle name="Normal 26 2 2 3" xfId="5951" xr:uid="{00000000-0005-0000-0000-0000917B0000}"/>
    <cellStyle name="Normal 26 2 2 3 2" xfId="20835" xr:uid="{00000000-0005-0000-0000-0000927B0000}"/>
    <cellStyle name="Normal 26 2 2 3 2 2" xfId="43478" xr:uid="{00000000-0005-0000-0000-0000937B0000}"/>
    <cellStyle name="Normal 26 2 2 3 3" xfId="13395" xr:uid="{00000000-0005-0000-0000-0000947B0000}"/>
    <cellStyle name="Normal 26 2 2 3 3 2" xfId="36038" xr:uid="{00000000-0005-0000-0000-0000957B0000}"/>
    <cellStyle name="Normal 26 2 2 3 4" xfId="28597" xr:uid="{00000000-0005-0000-0000-0000967B0000}"/>
    <cellStyle name="Normal 26 2 2 4" xfId="17117" xr:uid="{00000000-0005-0000-0000-0000977B0000}"/>
    <cellStyle name="Normal 26 2 2 4 2" xfId="39760" xr:uid="{00000000-0005-0000-0000-0000987B0000}"/>
    <cellStyle name="Normal 26 2 2 5" xfId="9677" xr:uid="{00000000-0005-0000-0000-0000997B0000}"/>
    <cellStyle name="Normal 26 2 2 5 2" xfId="32320" xr:uid="{00000000-0005-0000-0000-00009A7B0000}"/>
    <cellStyle name="Normal 26 2 2 6" xfId="24879" xr:uid="{00000000-0005-0000-0000-00009B7B0000}"/>
    <cellStyle name="Normal 26 2 3" xfId="3152" xr:uid="{00000000-0005-0000-0000-00009C7B0000}"/>
    <cellStyle name="Normal 26 2 3 2" xfId="6873" xr:uid="{00000000-0005-0000-0000-00009D7B0000}"/>
    <cellStyle name="Normal 26 2 3 2 2" xfId="21757" xr:uid="{00000000-0005-0000-0000-00009E7B0000}"/>
    <cellStyle name="Normal 26 2 3 2 2 2" xfId="44400" xr:uid="{00000000-0005-0000-0000-00009F7B0000}"/>
    <cellStyle name="Normal 26 2 3 2 3" xfId="14317" xr:uid="{00000000-0005-0000-0000-0000A07B0000}"/>
    <cellStyle name="Normal 26 2 3 2 3 2" xfId="36960" xr:uid="{00000000-0005-0000-0000-0000A17B0000}"/>
    <cellStyle name="Normal 26 2 3 2 4" xfId="29519" xr:uid="{00000000-0005-0000-0000-0000A27B0000}"/>
    <cellStyle name="Normal 26 2 3 3" xfId="18039" xr:uid="{00000000-0005-0000-0000-0000A37B0000}"/>
    <cellStyle name="Normal 26 2 3 3 2" xfId="40682" xr:uid="{00000000-0005-0000-0000-0000A47B0000}"/>
    <cellStyle name="Normal 26 2 3 4" xfId="10599" xr:uid="{00000000-0005-0000-0000-0000A57B0000}"/>
    <cellStyle name="Normal 26 2 3 4 2" xfId="33242" xr:uid="{00000000-0005-0000-0000-0000A67B0000}"/>
    <cellStyle name="Normal 26 2 3 5" xfId="25801" xr:uid="{00000000-0005-0000-0000-0000A77B0000}"/>
    <cellStyle name="Normal 26 2 4" xfId="5026" xr:uid="{00000000-0005-0000-0000-0000A87B0000}"/>
    <cellStyle name="Normal 26 2 4 2" xfId="19910" xr:uid="{00000000-0005-0000-0000-0000A97B0000}"/>
    <cellStyle name="Normal 26 2 4 2 2" xfId="42553" xr:uid="{00000000-0005-0000-0000-0000AA7B0000}"/>
    <cellStyle name="Normal 26 2 4 3" xfId="12470" xr:uid="{00000000-0005-0000-0000-0000AB7B0000}"/>
    <cellStyle name="Normal 26 2 4 3 2" xfId="35113" xr:uid="{00000000-0005-0000-0000-0000AC7B0000}"/>
    <cellStyle name="Normal 26 2 4 4" xfId="27672" xr:uid="{00000000-0005-0000-0000-0000AD7B0000}"/>
    <cellStyle name="Normal 26 2 5" xfId="16192" xr:uid="{00000000-0005-0000-0000-0000AE7B0000}"/>
    <cellStyle name="Normal 26 2 5 2" xfId="38835" xr:uid="{00000000-0005-0000-0000-0000AF7B0000}"/>
    <cellStyle name="Normal 26 2 6" xfId="8752" xr:uid="{00000000-0005-0000-0000-0000B07B0000}"/>
    <cellStyle name="Normal 26 2 6 2" xfId="31395" xr:uid="{00000000-0005-0000-0000-0000B17B0000}"/>
    <cellStyle name="Normal 26 2 7" xfId="23954" xr:uid="{00000000-0005-0000-0000-0000B27B0000}"/>
    <cellStyle name="Normal 26 3" xfId="1765" xr:uid="{00000000-0005-0000-0000-0000B37B0000}"/>
    <cellStyle name="Normal 26 3 2" xfId="3615" xr:uid="{00000000-0005-0000-0000-0000B47B0000}"/>
    <cellStyle name="Normal 26 3 2 2" xfId="7336" xr:uid="{00000000-0005-0000-0000-0000B57B0000}"/>
    <cellStyle name="Normal 26 3 2 2 2" xfId="22220" xr:uid="{00000000-0005-0000-0000-0000B67B0000}"/>
    <cellStyle name="Normal 26 3 2 2 2 2" xfId="44863" xr:uid="{00000000-0005-0000-0000-0000B77B0000}"/>
    <cellStyle name="Normal 26 3 2 2 3" xfId="14780" xr:uid="{00000000-0005-0000-0000-0000B87B0000}"/>
    <cellStyle name="Normal 26 3 2 2 3 2" xfId="37423" xr:uid="{00000000-0005-0000-0000-0000B97B0000}"/>
    <cellStyle name="Normal 26 3 2 2 4" xfId="29982" xr:uid="{00000000-0005-0000-0000-0000BA7B0000}"/>
    <cellStyle name="Normal 26 3 2 3" xfId="18502" xr:uid="{00000000-0005-0000-0000-0000BB7B0000}"/>
    <cellStyle name="Normal 26 3 2 3 2" xfId="41145" xr:uid="{00000000-0005-0000-0000-0000BC7B0000}"/>
    <cellStyle name="Normal 26 3 2 4" xfId="11062" xr:uid="{00000000-0005-0000-0000-0000BD7B0000}"/>
    <cellStyle name="Normal 26 3 2 4 2" xfId="33705" xr:uid="{00000000-0005-0000-0000-0000BE7B0000}"/>
    <cellStyle name="Normal 26 3 2 5" xfId="26264" xr:uid="{00000000-0005-0000-0000-0000BF7B0000}"/>
    <cellStyle name="Normal 26 3 3" xfId="5489" xr:uid="{00000000-0005-0000-0000-0000C07B0000}"/>
    <cellStyle name="Normal 26 3 3 2" xfId="20373" xr:uid="{00000000-0005-0000-0000-0000C17B0000}"/>
    <cellStyle name="Normal 26 3 3 2 2" xfId="43016" xr:uid="{00000000-0005-0000-0000-0000C27B0000}"/>
    <cellStyle name="Normal 26 3 3 3" xfId="12933" xr:uid="{00000000-0005-0000-0000-0000C37B0000}"/>
    <cellStyle name="Normal 26 3 3 3 2" xfId="35576" xr:uid="{00000000-0005-0000-0000-0000C47B0000}"/>
    <cellStyle name="Normal 26 3 3 4" xfId="28135" xr:uid="{00000000-0005-0000-0000-0000C57B0000}"/>
    <cellStyle name="Normal 26 3 4" xfId="16655" xr:uid="{00000000-0005-0000-0000-0000C67B0000}"/>
    <cellStyle name="Normal 26 3 4 2" xfId="39298" xr:uid="{00000000-0005-0000-0000-0000C77B0000}"/>
    <cellStyle name="Normal 26 3 5" xfId="9215" xr:uid="{00000000-0005-0000-0000-0000C87B0000}"/>
    <cellStyle name="Normal 26 3 5 2" xfId="31858" xr:uid="{00000000-0005-0000-0000-0000C97B0000}"/>
    <cellStyle name="Normal 26 3 6" xfId="24417" xr:uid="{00000000-0005-0000-0000-0000CA7B0000}"/>
    <cellStyle name="Normal 26 4" xfId="2690" xr:uid="{00000000-0005-0000-0000-0000CB7B0000}"/>
    <cellStyle name="Normal 26 4 2" xfId="6411" xr:uid="{00000000-0005-0000-0000-0000CC7B0000}"/>
    <cellStyle name="Normal 26 4 2 2" xfId="21295" xr:uid="{00000000-0005-0000-0000-0000CD7B0000}"/>
    <cellStyle name="Normal 26 4 2 2 2" xfId="43938" xr:uid="{00000000-0005-0000-0000-0000CE7B0000}"/>
    <cellStyle name="Normal 26 4 2 3" xfId="13855" xr:uid="{00000000-0005-0000-0000-0000CF7B0000}"/>
    <cellStyle name="Normal 26 4 2 3 2" xfId="36498" xr:uid="{00000000-0005-0000-0000-0000D07B0000}"/>
    <cellStyle name="Normal 26 4 2 4" xfId="29057" xr:uid="{00000000-0005-0000-0000-0000D17B0000}"/>
    <cellStyle name="Normal 26 4 3" xfId="17577" xr:uid="{00000000-0005-0000-0000-0000D27B0000}"/>
    <cellStyle name="Normal 26 4 3 2" xfId="40220" xr:uid="{00000000-0005-0000-0000-0000D37B0000}"/>
    <cellStyle name="Normal 26 4 4" xfId="10137" xr:uid="{00000000-0005-0000-0000-0000D47B0000}"/>
    <cellStyle name="Normal 26 4 4 2" xfId="32780" xr:uid="{00000000-0005-0000-0000-0000D57B0000}"/>
    <cellStyle name="Normal 26 4 5" xfId="25339" xr:uid="{00000000-0005-0000-0000-0000D67B0000}"/>
    <cellStyle name="Normal 26 5" xfId="4564" xr:uid="{00000000-0005-0000-0000-0000D77B0000}"/>
    <cellStyle name="Normal 26 5 2" xfId="19448" xr:uid="{00000000-0005-0000-0000-0000D87B0000}"/>
    <cellStyle name="Normal 26 5 2 2" xfId="42091" xr:uid="{00000000-0005-0000-0000-0000D97B0000}"/>
    <cellStyle name="Normal 26 5 3" xfId="12008" xr:uid="{00000000-0005-0000-0000-0000DA7B0000}"/>
    <cellStyle name="Normal 26 5 3 2" xfId="34651" xr:uid="{00000000-0005-0000-0000-0000DB7B0000}"/>
    <cellStyle name="Normal 26 5 4" xfId="27210" xr:uid="{00000000-0005-0000-0000-0000DC7B0000}"/>
    <cellStyle name="Normal 26 6" xfId="15730" xr:uid="{00000000-0005-0000-0000-0000DD7B0000}"/>
    <cellStyle name="Normal 26 6 2" xfId="38373" xr:uid="{00000000-0005-0000-0000-0000DE7B0000}"/>
    <cellStyle name="Normal 26 7" xfId="8290" xr:uid="{00000000-0005-0000-0000-0000DF7B0000}"/>
    <cellStyle name="Normal 26 7 2" xfId="30933" xr:uid="{00000000-0005-0000-0000-0000E07B0000}"/>
    <cellStyle name="Normal 26 8" xfId="23492" xr:uid="{00000000-0005-0000-0000-0000E17B0000}"/>
    <cellStyle name="Normal 27" xfId="835" xr:uid="{00000000-0005-0000-0000-0000E27B0000}"/>
    <cellStyle name="Normal 27 2" xfId="1300" xr:uid="{00000000-0005-0000-0000-0000E37B0000}"/>
    <cellStyle name="Normal 27 2 2" xfId="2228" xr:uid="{00000000-0005-0000-0000-0000E47B0000}"/>
    <cellStyle name="Normal 27 2 2 2" xfId="4078" xr:uid="{00000000-0005-0000-0000-0000E57B0000}"/>
    <cellStyle name="Normal 27 2 2 2 2" xfId="7799" xr:uid="{00000000-0005-0000-0000-0000E67B0000}"/>
    <cellStyle name="Normal 27 2 2 2 2 2" xfId="22683" xr:uid="{00000000-0005-0000-0000-0000E77B0000}"/>
    <cellStyle name="Normal 27 2 2 2 2 2 2" xfId="45326" xr:uid="{00000000-0005-0000-0000-0000E87B0000}"/>
    <cellStyle name="Normal 27 2 2 2 2 3" xfId="15243" xr:uid="{00000000-0005-0000-0000-0000E97B0000}"/>
    <cellStyle name="Normal 27 2 2 2 2 3 2" xfId="37886" xr:uid="{00000000-0005-0000-0000-0000EA7B0000}"/>
    <cellStyle name="Normal 27 2 2 2 2 4" xfId="30445" xr:uid="{00000000-0005-0000-0000-0000EB7B0000}"/>
    <cellStyle name="Normal 27 2 2 2 3" xfId="18965" xr:uid="{00000000-0005-0000-0000-0000EC7B0000}"/>
    <cellStyle name="Normal 27 2 2 2 3 2" xfId="41608" xr:uid="{00000000-0005-0000-0000-0000ED7B0000}"/>
    <cellStyle name="Normal 27 2 2 2 4" xfId="11525" xr:uid="{00000000-0005-0000-0000-0000EE7B0000}"/>
    <cellStyle name="Normal 27 2 2 2 4 2" xfId="34168" xr:uid="{00000000-0005-0000-0000-0000EF7B0000}"/>
    <cellStyle name="Normal 27 2 2 2 5" xfId="26727" xr:uid="{00000000-0005-0000-0000-0000F07B0000}"/>
    <cellStyle name="Normal 27 2 2 3" xfId="5952" xr:uid="{00000000-0005-0000-0000-0000F17B0000}"/>
    <cellStyle name="Normal 27 2 2 3 2" xfId="20836" xr:uid="{00000000-0005-0000-0000-0000F27B0000}"/>
    <cellStyle name="Normal 27 2 2 3 2 2" xfId="43479" xr:uid="{00000000-0005-0000-0000-0000F37B0000}"/>
    <cellStyle name="Normal 27 2 2 3 3" xfId="13396" xr:uid="{00000000-0005-0000-0000-0000F47B0000}"/>
    <cellStyle name="Normal 27 2 2 3 3 2" xfId="36039" xr:uid="{00000000-0005-0000-0000-0000F57B0000}"/>
    <cellStyle name="Normal 27 2 2 3 4" xfId="28598" xr:uid="{00000000-0005-0000-0000-0000F67B0000}"/>
    <cellStyle name="Normal 27 2 2 4" xfId="17118" xr:uid="{00000000-0005-0000-0000-0000F77B0000}"/>
    <cellStyle name="Normal 27 2 2 4 2" xfId="39761" xr:uid="{00000000-0005-0000-0000-0000F87B0000}"/>
    <cellStyle name="Normal 27 2 2 5" xfId="9678" xr:uid="{00000000-0005-0000-0000-0000F97B0000}"/>
    <cellStyle name="Normal 27 2 2 5 2" xfId="32321" xr:uid="{00000000-0005-0000-0000-0000FA7B0000}"/>
    <cellStyle name="Normal 27 2 2 6" xfId="24880" xr:uid="{00000000-0005-0000-0000-0000FB7B0000}"/>
    <cellStyle name="Normal 27 2 3" xfId="3153" xr:uid="{00000000-0005-0000-0000-0000FC7B0000}"/>
    <cellStyle name="Normal 27 2 3 2" xfId="6874" xr:uid="{00000000-0005-0000-0000-0000FD7B0000}"/>
    <cellStyle name="Normal 27 2 3 2 2" xfId="21758" xr:uid="{00000000-0005-0000-0000-0000FE7B0000}"/>
    <cellStyle name="Normal 27 2 3 2 2 2" xfId="44401" xr:uid="{00000000-0005-0000-0000-0000FF7B0000}"/>
    <cellStyle name="Normal 27 2 3 2 3" xfId="14318" xr:uid="{00000000-0005-0000-0000-0000007C0000}"/>
    <cellStyle name="Normal 27 2 3 2 3 2" xfId="36961" xr:uid="{00000000-0005-0000-0000-0000017C0000}"/>
    <cellStyle name="Normal 27 2 3 2 4" xfId="29520" xr:uid="{00000000-0005-0000-0000-0000027C0000}"/>
    <cellStyle name="Normal 27 2 3 3" xfId="18040" xr:uid="{00000000-0005-0000-0000-0000037C0000}"/>
    <cellStyle name="Normal 27 2 3 3 2" xfId="40683" xr:uid="{00000000-0005-0000-0000-0000047C0000}"/>
    <cellStyle name="Normal 27 2 3 4" xfId="10600" xr:uid="{00000000-0005-0000-0000-0000057C0000}"/>
    <cellStyle name="Normal 27 2 3 4 2" xfId="33243" xr:uid="{00000000-0005-0000-0000-0000067C0000}"/>
    <cellStyle name="Normal 27 2 3 5" xfId="25802" xr:uid="{00000000-0005-0000-0000-0000077C0000}"/>
    <cellStyle name="Normal 27 2 4" xfId="5027" xr:uid="{00000000-0005-0000-0000-0000087C0000}"/>
    <cellStyle name="Normal 27 2 4 2" xfId="19911" xr:uid="{00000000-0005-0000-0000-0000097C0000}"/>
    <cellStyle name="Normal 27 2 4 2 2" xfId="42554" xr:uid="{00000000-0005-0000-0000-00000A7C0000}"/>
    <cellStyle name="Normal 27 2 4 3" xfId="12471" xr:uid="{00000000-0005-0000-0000-00000B7C0000}"/>
    <cellStyle name="Normal 27 2 4 3 2" xfId="35114" xr:uid="{00000000-0005-0000-0000-00000C7C0000}"/>
    <cellStyle name="Normal 27 2 4 4" xfId="27673" xr:uid="{00000000-0005-0000-0000-00000D7C0000}"/>
    <cellStyle name="Normal 27 2 5" xfId="16193" xr:uid="{00000000-0005-0000-0000-00000E7C0000}"/>
    <cellStyle name="Normal 27 2 5 2" xfId="38836" xr:uid="{00000000-0005-0000-0000-00000F7C0000}"/>
    <cellStyle name="Normal 27 2 6" xfId="8753" xr:uid="{00000000-0005-0000-0000-0000107C0000}"/>
    <cellStyle name="Normal 27 2 6 2" xfId="31396" xr:uid="{00000000-0005-0000-0000-0000117C0000}"/>
    <cellStyle name="Normal 27 2 7" xfId="23955" xr:uid="{00000000-0005-0000-0000-0000127C0000}"/>
    <cellStyle name="Normal 27 3" xfId="1766" xr:uid="{00000000-0005-0000-0000-0000137C0000}"/>
    <cellStyle name="Normal 27 3 2" xfId="3616" xr:uid="{00000000-0005-0000-0000-0000147C0000}"/>
    <cellStyle name="Normal 27 3 2 2" xfId="7337" xr:uid="{00000000-0005-0000-0000-0000157C0000}"/>
    <cellStyle name="Normal 27 3 2 2 2" xfId="22221" xr:uid="{00000000-0005-0000-0000-0000167C0000}"/>
    <cellStyle name="Normal 27 3 2 2 2 2" xfId="44864" xr:uid="{00000000-0005-0000-0000-0000177C0000}"/>
    <cellStyle name="Normal 27 3 2 2 3" xfId="14781" xr:uid="{00000000-0005-0000-0000-0000187C0000}"/>
    <cellStyle name="Normal 27 3 2 2 3 2" xfId="37424" xr:uid="{00000000-0005-0000-0000-0000197C0000}"/>
    <cellStyle name="Normal 27 3 2 2 4" xfId="29983" xr:uid="{00000000-0005-0000-0000-00001A7C0000}"/>
    <cellStyle name="Normal 27 3 2 3" xfId="18503" xr:uid="{00000000-0005-0000-0000-00001B7C0000}"/>
    <cellStyle name="Normal 27 3 2 3 2" xfId="41146" xr:uid="{00000000-0005-0000-0000-00001C7C0000}"/>
    <cellStyle name="Normal 27 3 2 4" xfId="11063" xr:uid="{00000000-0005-0000-0000-00001D7C0000}"/>
    <cellStyle name="Normal 27 3 2 4 2" xfId="33706" xr:uid="{00000000-0005-0000-0000-00001E7C0000}"/>
    <cellStyle name="Normal 27 3 2 5" xfId="26265" xr:uid="{00000000-0005-0000-0000-00001F7C0000}"/>
    <cellStyle name="Normal 27 3 3" xfId="5490" xr:uid="{00000000-0005-0000-0000-0000207C0000}"/>
    <cellStyle name="Normal 27 3 3 2" xfId="20374" xr:uid="{00000000-0005-0000-0000-0000217C0000}"/>
    <cellStyle name="Normal 27 3 3 2 2" xfId="43017" xr:uid="{00000000-0005-0000-0000-0000227C0000}"/>
    <cellStyle name="Normal 27 3 3 3" xfId="12934" xr:uid="{00000000-0005-0000-0000-0000237C0000}"/>
    <cellStyle name="Normal 27 3 3 3 2" xfId="35577" xr:uid="{00000000-0005-0000-0000-0000247C0000}"/>
    <cellStyle name="Normal 27 3 3 4" xfId="28136" xr:uid="{00000000-0005-0000-0000-0000257C0000}"/>
    <cellStyle name="Normal 27 3 4" xfId="16656" xr:uid="{00000000-0005-0000-0000-0000267C0000}"/>
    <cellStyle name="Normal 27 3 4 2" xfId="39299" xr:uid="{00000000-0005-0000-0000-0000277C0000}"/>
    <cellStyle name="Normal 27 3 5" xfId="9216" xr:uid="{00000000-0005-0000-0000-0000287C0000}"/>
    <cellStyle name="Normal 27 3 5 2" xfId="31859" xr:uid="{00000000-0005-0000-0000-0000297C0000}"/>
    <cellStyle name="Normal 27 3 6" xfId="24418" xr:uid="{00000000-0005-0000-0000-00002A7C0000}"/>
    <cellStyle name="Normal 27 4" xfId="2691" xr:uid="{00000000-0005-0000-0000-00002B7C0000}"/>
    <cellStyle name="Normal 27 4 2" xfId="6412" xr:uid="{00000000-0005-0000-0000-00002C7C0000}"/>
    <cellStyle name="Normal 27 4 2 2" xfId="21296" xr:uid="{00000000-0005-0000-0000-00002D7C0000}"/>
    <cellStyle name="Normal 27 4 2 2 2" xfId="43939" xr:uid="{00000000-0005-0000-0000-00002E7C0000}"/>
    <cellStyle name="Normal 27 4 2 3" xfId="13856" xr:uid="{00000000-0005-0000-0000-00002F7C0000}"/>
    <cellStyle name="Normal 27 4 2 3 2" xfId="36499" xr:uid="{00000000-0005-0000-0000-0000307C0000}"/>
    <cellStyle name="Normal 27 4 2 4" xfId="29058" xr:uid="{00000000-0005-0000-0000-0000317C0000}"/>
    <cellStyle name="Normal 27 4 3" xfId="17578" xr:uid="{00000000-0005-0000-0000-0000327C0000}"/>
    <cellStyle name="Normal 27 4 3 2" xfId="40221" xr:uid="{00000000-0005-0000-0000-0000337C0000}"/>
    <cellStyle name="Normal 27 4 4" xfId="10138" xr:uid="{00000000-0005-0000-0000-0000347C0000}"/>
    <cellStyle name="Normal 27 4 4 2" xfId="32781" xr:uid="{00000000-0005-0000-0000-0000357C0000}"/>
    <cellStyle name="Normal 27 4 5" xfId="25340" xr:uid="{00000000-0005-0000-0000-0000367C0000}"/>
    <cellStyle name="Normal 27 5" xfId="4565" xr:uid="{00000000-0005-0000-0000-0000377C0000}"/>
    <cellStyle name="Normal 27 5 2" xfId="19449" xr:uid="{00000000-0005-0000-0000-0000387C0000}"/>
    <cellStyle name="Normal 27 5 2 2" xfId="42092" xr:uid="{00000000-0005-0000-0000-0000397C0000}"/>
    <cellStyle name="Normal 27 5 3" xfId="12009" xr:uid="{00000000-0005-0000-0000-00003A7C0000}"/>
    <cellStyle name="Normal 27 5 3 2" xfId="34652" xr:uid="{00000000-0005-0000-0000-00003B7C0000}"/>
    <cellStyle name="Normal 27 5 4" xfId="27211" xr:uid="{00000000-0005-0000-0000-00003C7C0000}"/>
    <cellStyle name="Normal 27 6" xfId="15731" xr:uid="{00000000-0005-0000-0000-00003D7C0000}"/>
    <cellStyle name="Normal 27 6 2" xfId="38374" xr:uid="{00000000-0005-0000-0000-00003E7C0000}"/>
    <cellStyle name="Normal 27 7" xfId="8291" xr:uid="{00000000-0005-0000-0000-00003F7C0000}"/>
    <cellStyle name="Normal 27 7 2" xfId="30934" xr:uid="{00000000-0005-0000-0000-0000407C0000}"/>
    <cellStyle name="Normal 27 8" xfId="23493" xr:uid="{00000000-0005-0000-0000-0000417C0000}"/>
    <cellStyle name="Normal 28" xfId="836" xr:uid="{00000000-0005-0000-0000-0000427C0000}"/>
    <cellStyle name="Normal 28 2" xfId="1301" xr:uid="{00000000-0005-0000-0000-0000437C0000}"/>
    <cellStyle name="Normal 28 2 2" xfId="2229" xr:uid="{00000000-0005-0000-0000-0000447C0000}"/>
    <cellStyle name="Normal 28 2 2 2" xfId="4079" xr:uid="{00000000-0005-0000-0000-0000457C0000}"/>
    <cellStyle name="Normal 28 2 2 2 2" xfId="7800" xr:uid="{00000000-0005-0000-0000-0000467C0000}"/>
    <cellStyle name="Normal 28 2 2 2 2 2" xfId="22684" xr:uid="{00000000-0005-0000-0000-0000477C0000}"/>
    <cellStyle name="Normal 28 2 2 2 2 2 2" xfId="45327" xr:uid="{00000000-0005-0000-0000-0000487C0000}"/>
    <cellStyle name="Normal 28 2 2 2 2 3" xfId="15244" xr:uid="{00000000-0005-0000-0000-0000497C0000}"/>
    <cellStyle name="Normal 28 2 2 2 2 3 2" xfId="37887" xr:uid="{00000000-0005-0000-0000-00004A7C0000}"/>
    <cellStyle name="Normal 28 2 2 2 2 4" xfId="30446" xr:uid="{00000000-0005-0000-0000-00004B7C0000}"/>
    <cellStyle name="Normal 28 2 2 2 3" xfId="18966" xr:uid="{00000000-0005-0000-0000-00004C7C0000}"/>
    <cellStyle name="Normal 28 2 2 2 3 2" xfId="41609" xr:uid="{00000000-0005-0000-0000-00004D7C0000}"/>
    <cellStyle name="Normal 28 2 2 2 4" xfId="11526" xr:uid="{00000000-0005-0000-0000-00004E7C0000}"/>
    <cellStyle name="Normal 28 2 2 2 4 2" xfId="34169" xr:uid="{00000000-0005-0000-0000-00004F7C0000}"/>
    <cellStyle name="Normal 28 2 2 2 5" xfId="26728" xr:uid="{00000000-0005-0000-0000-0000507C0000}"/>
    <cellStyle name="Normal 28 2 2 3" xfId="5953" xr:uid="{00000000-0005-0000-0000-0000517C0000}"/>
    <cellStyle name="Normal 28 2 2 3 2" xfId="20837" xr:uid="{00000000-0005-0000-0000-0000527C0000}"/>
    <cellStyle name="Normal 28 2 2 3 2 2" xfId="43480" xr:uid="{00000000-0005-0000-0000-0000537C0000}"/>
    <cellStyle name="Normal 28 2 2 3 3" xfId="13397" xr:uid="{00000000-0005-0000-0000-0000547C0000}"/>
    <cellStyle name="Normal 28 2 2 3 3 2" xfId="36040" xr:uid="{00000000-0005-0000-0000-0000557C0000}"/>
    <cellStyle name="Normal 28 2 2 3 4" xfId="28599" xr:uid="{00000000-0005-0000-0000-0000567C0000}"/>
    <cellStyle name="Normal 28 2 2 4" xfId="17119" xr:uid="{00000000-0005-0000-0000-0000577C0000}"/>
    <cellStyle name="Normal 28 2 2 4 2" xfId="39762" xr:uid="{00000000-0005-0000-0000-0000587C0000}"/>
    <cellStyle name="Normal 28 2 2 5" xfId="9679" xr:uid="{00000000-0005-0000-0000-0000597C0000}"/>
    <cellStyle name="Normal 28 2 2 5 2" xfId="32322" xr:uid="{00000000-0005-0000-0000-00005A7C0000}"/>
    <cellStyle name="Normal 28 2 2 6" xfId="24881" xr:uid="{00000000-0005-0000-0000-00005B7C0000}"/>
    <cellStyle name="Normal 28 2 3" xfId="3154" xr:uid="{00000000-0005-0000-0000-00005C7C0000}"/>
    <cellStyle name="Normal 28 2 3 2" xfId="6875" xr:uid="{00000000-0005-0000-0000-00005D7C0000}"/>
    <cellStyle name="Normal 28 2 3 2 2" xfId="21759" xr:uid="{00000000-0005-0000-0000-00005E7C0000}"/>
    <cellStyle name="Normal 28 2 3 2 2 2" xfId="44402" xr:uid="{00000000-0005-0000-0000-00005F7C0000}"/>
    <cellStyle name="Normal 28 2 3 2 3" xfId="14319" xr:uid="{00000000-0005-0000-0000-0000607C0000}"/>
    <cellStyle name="Normal 28 2 3 2 3 2" xfId="36962" xr:uid="{00000000-0005-0000-0000-0000617C0000}"/>
    <cellStyle name="Normal 28 2 3 2 4" xfId="29521" xr:uid="{00000000-0005-0000-0000-0000627C0000}"/>
    <cellStyle name="Normal 28 2 3 3" xfId="18041" xr:uid="{00000000-0005-0000-0000-0000637C0000}"/>
    <cellStyle name="Normal 28 2 3 3 2" xfId="40684" xr:uid="{00000000-0005-0000-0000-0000647C0000}"/>
    <cellStyle name="Normal 28 2 3 4" xfId="10601" xr:uid="{00000000-0005-0000-0000-0000657C0000}"/>
    <cellStyle name="Normal 28 2 3 4 2" xfId="33244" xr:uid="{00000000-0005-0000-0000-0000667C0000}"/>
    <cellStyle name="Normal 28 2 3 5" xfId="25803" xr:uid="{00000000-0005-0000-0000-0000677C0000}"/>
    <cellStyle name="Normal 28 2 4" xfId="5028" xr:uid="{00000000-0005-0000-0000-0000687C0000}"/>
    <cellStyle name="Normal 28 2 4 2" xfId="19912" xr:uid="{00000000-0005-0000-0000-0000697C0000}"/>
    <cellStyle name="Normal 28 2 4 2 2" xfId="42555" xr:uid="{00000000-0005-0000-0000-00006A7C0000}"/>
    <cellStyle name="Normal 28 2 4 3" xfId="12472" xr:uid="{00000000-0005-0000-0000-00006B7C0000}"/>
    <cellStyle name="Normal 28 2 4 3 2" xfId="35115" xr:uid="{00000000-0005-0000-0000-00006C7C0000}"/>
    <cellStyle name="Normal 28 2 4 4" xfId="27674" xr:uid="{00000000-0005-0000-0000-00006D7C0000}"/>
    <cellStyle name="Normal 28 2 5" xfId="16194" xr:uid="{00000000-0005-0000-0000-00006E7C0000}"/>
    <cellStyle name="Normal 28 2 5 2" xfId="38837" xr:uid="{00000000-0005-0000-0000-00006F7C0000}"/>
    <cellStyle name="Normal 28 2 6" xfId="8754" xr:uid="{00000000-0005-0000-0000-0000707C0000}"/>
    <cellStyle name="Normal 28 2 6 2" xfId="31397" xr:uid="{00000000-0005-0000-0000-0000717C0000}"/>
    <cellStyle name="Normal 28 2 7" xfId="23956" xr:uid="{00000000-0005-0000-0000-0000727C0000}"/>
    <cellStyle name="Normal 28 3" xfId="1767" xr:uid="{00000000-0005-0000-0000-0000737C0000}"/>
    <cellStyle name="Normal 28 3 2" xfId="3617" xr:uid="{00000000-0005-0000-0000-0000747C0000}"/>
    <cellStyle name="Normal 28 3 2 2" xfId="7338" xr:uid="{00000000-0005-0000-0000-0000757C0000}"/>
    <cellStyle name="Normal 28 3 2 2 2" xfId="22222" xr:uid="{00000000-0005-0000-0000-0000767C0000}"/>
    <cellStyle name="Normal 28 3 2 2 2 2" xfId="44865" xr:uid="{00000000-0005-0000-0000-0000777C0000}"/>
    <cellStyle name="Normal 28 3 2 2 3" xfId="14782" xr:uid="{00000000-0005-0000-0000-0000787C0000}"/>
    <cellStyle name="Normal 28 3 2 2 3 2" xfId="37425" xr:uid="{00000000-0005-0000-0000-0000797C0000}"/>
    <cellStyle name="Normal 28 3 2 2 4" xfId="29984" xr:uid="{00000000-0005-0000-0000-00007A7C0000}"/>
    <cellStyle name="Normal 28 3 2 3" xfId="18504" xr:uid="{00000000-0005-0000-0000-00007B7C0000}"/>
    <cellStyle name="Normal 28 3 2 3 2" xfId="41147" xr:uid="{00000000-0005-0000-0000-00007C7C0000}"/>
    <cellStyle name="Normal 28 3 2 4" xfId="11064" xr:uid="{00000000-0005-0000-0000-00007D7C0000}"/>
    <cellStyle name="Normal 28 3 2 4 2" xfId="33707" xr:uid="{00000000-0005-0000-0000-00007E7C0000}"/>
    <cellStyle name="Normal 28 3 2 5" xfId="26266" xr:uid="{00000000-0005-0000-0000-00007F7C0000}"/>
    <cellStyle name="Normal 28 3 3" xfId="5491" xr:uid="{00000000-0005-0000-0000-0000807C0000}"/>
    <cellStyle name="Normal 28 3 3 2" xfId="20375" xr:uid="{00000000-0005-0000-0000-0000817C0000}"/>
    <cellStyle name="Normal 28 3 3 2 2" xfId="43018" xr:uid="{00000000-0005-0000-0000-0000827C0000}"/>
    <cellStyle name="Normal 28 3 3 3" xfId="12935" xr:uid="{00000000-0005-0000-0000-0000837C0000}"/>
    <cellStyle name="Normal 28 3 3 3 2" xfId="35578" xr:uid="{00000000-0005-0000-0000-0000847C0000}"/>
    <cellStyle name="Normal 28 3 3 4" xfId="28137" xr:uid="{00000000-0005-0000-0000-0000857C0000}"/>
    <cellStyle name="Normal 28 3 4" xfId="16657" xr:uid="{00000000-0005-0000-0000-0000867C0000}"/>
    <cellStyle name="Normal 28 3 4 2" xfId="39300" xr:uid="{00000000-0005-0000-0000-0000877C0000}"/>
    <cellStyle name="Normal 28 3 5" xfId="9217" xr:uid="{00000000-0005-0000-0000-0000887C0000}"/>
    <cellStyle name="Normal 28 3 5 2" xfId="31860" xr:uid="{00000000-0005-0000-0000-0000897C0000}"/>
    <cellStyle name="Normal 28 3 6" xfId="24419" xr:uid="{00000000-0005-0000-0000-00008A7C0000}"/>
    <cellStyle name="Normal 28 4" xfId="2692" xr:uid="{00000000-0005-0000-0000-00008B7C0000}"/>
    <cellStyle name="Normal 28 4 2" xfId="6413" xr:uid="{00000000-0005-0000-0000-00008C7C0000}"/>
    <cellStyle name="Normal 28 4 2 2" xfId="21297" xr:uid="{00000000-0005-0000-0000-00008D7C0000}"/>
    <cellStyle name="Normal 28 4 2 2 2" xfId="43940" xr:uid="{00000000-0005-0000-0000-00008E7C0000}"/>
    <cellStyle name="Normal 28 4 2 3" xfId="13857" xr:uid="{00000000-0005-0000-0000-00008F7C0000}"/>
    <cellStyle name="Normal 28 4 2 3 2" xfId="36500" xr:uid="{00000000-0005-0000-0000-0000907C0000}"/>
    <cellStyle name="Normal 28 4 2 4" xfId="29059" xr:uid="{00000000-0005-0000-0000-0000917C0000}"/>
    <cellStyle name="Normal 28 4 3" xfId="17579" xr:uid="{00000000-0005-0000-0000-0000927C0000}"/>
    <cellStyle name="Normal 28 4 3 2" xfId="40222" xr:uid="{00000000-0005-0000-0000-0000937C0000}"/>
    <cellStyle name="Normal 28 4 4" xfId="10139" xr:uid="{00000000-0005-0000-0000-0000947C0000}"/>
    <cellStyle name="Normal 28 4 4 2" xfId="32782" xr:uid="{00000000-0005-0000-0000-0000957C0000}"/>
    <cellStyle name="Normal 28 4 5" xfId="25341" xr:uid="{00000000-0005-0000-0000-0000967C0000}"/>
    <cellStyle name="Normal 28 5" xfId="4566" xr:uid="{00000000-0005-0000-0000-0000977C0000}"/>
    <cellStyle name="Normal 28 5 2" xfId="19450" xr:uid="{00000000-0005-0000-0000-0000987C0000}"/>
    <cellStyle name="Normal 28 5 2 2" xfId="42093" xr:uid="{00000000-0005-0000-0000-0000997C0000}"/>
    <cellStyle name="Normal 28 5 3" xfId="12010" xr:uid="{00000000-0005-0000-0000-00009A7C0000}"/>
    <cellStyle name="Normal 28 5 3 2" xfId="34653" xr:uid="{00000000-0005-0000-0000-00009B7C0000}"/>
    <cellStyle name="Normal 28 5 4" xfId="27212" xr:uid="{00000000-0005-0000-0000-00009C7C0000}"/>
    <cellStyle name="Normal 28 6" xfId="15732" xr:uid="{00000000-0005-0000-0000-00009D7C0000}"/>
    <cellStyle name="Normal 28 6 2" xfId="38375" xr:uid="{00000000-0005-0000-0000-00009E7C0000}"/>
    <cellStyle name="Normal 28 7" xfId="8292" xr:uid="{00000000-0005-0000-0000-00009F7C0000}"/>
    <cellStyle name="Normal 28 7 2" xfId="30935" xr:uid="{00000000-0005-0000-0000-0000A07C0000}"/>
    <cellStyle name="Normal 28 8" xfId="23494" xr:uid="{00000000-0005-0000-0000-0000A17C0000}"/>
    <cellStyle name="Normal 29" xfId="837" xr:uid="{00000000-0005-0000-0000-0000A27C0000}"/>
    <cellStyle name="Normal 29 2" xfId="1302" xr:uid="{00000000-0005-0000-0000-0000A37C0000}"/>
    <cellStyle name="Normal 29 2 2" xfId="2230" xr:uid="{00000000-0005-0000-0000-0000A47C0000}"/>
    <cellStyle name="Normal 29 2 2 2" xfId="4080" xr:uid="{00000000-0005-0000-0000-0000A57C0000}"/>
    <cellStyle name="Normal 29 2 2 2 2" xfId="7801" xr:uid="{00000000-0005-0000-0000-0000A67C0000}"/>
    <cellStyle name="Normal 29 2 2 2 2 2" xfId="22685" xr:uid="{00000000-0005-0000-0000-0000A77C0000}"/>
    <cellStyle name="Normal 29 2 2 2 2 2 2" xfId="45328" xr:uid="{00000000-0005-0000-0000-0000A87C0000}"/>
    <cellStyle name="Normal 29 2 2 2 2 3" xfId="15245" xr:uid="{00000000-0005-0000-0000-0000A97C0000}"/>
    <cellStyle name="Normal 29 2 2 2 2 3 2" xfId="37888" xr:uid="{00000000-0005-0000-0000-0000AA7C0000}"/>
    <cellStyle name="Normal 29 2 2 2 2 4" xfId="30447" xr:uid="{00000000-0005-0000-0000-0000AB7C0000}"/>
    <cellStyle name="Normal 29 2 2 2 3" xfId="18967" xr:uid="{00000000-0005-0000-0000-0000AC7C0000}"/>
    <cellStyle name="Normal 29 2 2 2 3 2" xfId="41610" xr:uid="{00000000-0005-0000-0000-0000AD7C0000}"/>
    <cellStyle name="Normal 29 2 2 2 4" xfId="11527" xr:uid="{00000000-0005-0000-0000-0000AE7C0000}"/>
    <cellStyle name="Normal 29 2 2 2 4 2" xfId="34170" xr:uid="{00000000-0005-0000-0000-0000AF7C0000}"/>
    <cellStyle name="Normal 29 2 2 2 5" xfId="26729" xr:uid="{00000000-0005-0000-0000-0000B07C0000}"/>
    <cellStyle name="Normal 29 2 2 3" xfId="5954" xr:uid="{00000000-0005-0000-0000-0000B17C0000}"/>
    <cellStyle name="Normal 29 2 2 3 2" xfId="20838" xr:uid="{00000000-0005-0000-0000-0000B27C0000}"/>
    <cellStyle name="Normal 29 2 2 3 2 2" xfId="43481" xr:uid="{00000000-0005-0000-0000-0000B37C0000}"/>
    <cellStyle name="Normal 29 2 2 3 3" xfId="13398" xr:uid="{00000000-0005-0000-0000-0000B47C0000}"/>
    <cellStyle name="Normal 29 2 2 3 3 2" xfId="36041" xr:uid="{00000000-0005-0000-0000-0000B57C0000}"/>
    <cellStyle name="Normal 29 2 2 3 4" xfId="28600" xr:uid="{00000000-0005-0000-0000-0000B67C0000}"/>
    <cellStyle name="Normal 29 2 2 4" xfId="17120" xr:uid="{00000000-0005-0000-0000-0000B77C0000}"/>
    <cellStyle name="Normal 29 2 2 4 2" xfId="39763" xr:uid="{00000000-0005-0000-0000-0000B87C0000}"/>
    <cellStyle name="Normal 29 2 2 5" xfId="9680" xr:uid="{00000000-0005-0000-0000-0000B97C0000}"/>
    <cellStyle name="Normal 29 2 2 5 2" xfId="32323" xr:uid="{00000000-0005-0000-0000-0000BA7C0000}"/>
    <cellStyle name="Normal 29 2 2 6" xfId="24882" xr:uid="{00000000-0005-0000-0000-0000BB7C0000}"/>
    <cellStyle name="Normal 29 2 3" xfId="3155" xr:uid="{00000000-0005-0000-0000-0000BC7C0000}"/>
    <cellStyle name="Normal 29 2 3 2" xfId="6876" xr:uid="{00000000-0005-0000-0000-0000BD7C0000}"/>
    <cellStyle name="Normal 29 2 3 2 2" xfId="21760" xr:uid="{00000000-0005-0000-0000-0000BE7C0000}"/>
    <cellStyle name="Normal 29 2 3 2 2 2" xfId="44403" xr:uid="{00000000-0005-0000-0000-0000BF7C0000}"/>
    <cellStyle name="Normal 29 2 3 2 3" xfId="14320" xr:uid="{00000000-0005-0000-0000-0000C07C0000}"/>
    <cellStyle name="Normal 29 2 3 2 3 2" xfId="36963" xr:uid="{00000000-0005-0000-0000-0000C17C0000}"/>
    <cellStyle name="Normal 29 2 3 2 4" xfId="29522" xr:uid="{00000000-0005-0000-0000-0000C27C0000}"/>
    <cellStyle name="Normal 29 2 3 3" xfId="18042" xr:uid="{00000000-0005-0000-0000-0000C37C0000}"/>
    <cellStyle name="Normal 29 2 3 3 2" xfId="40685" xr:uid="{00000000-0005-0000-0000-0000C47C0000}"/>
    <cellStyle name="Normal 29 2 3 4" xfId="10602" xr:uid="{00000000-0005-0000-0000-0000C57C0000}"/>
    <cellStyle name="Normal 29 2 3 4 2" xfId="33245" xr:uid="{00000000-0005-0000-0000-0000C67C0000}"/>
    <cellStyle name="Normal 29 2 3 5" xfId="25804" xr:uid="{00000000-0005-0000-0000-0000C77C0000}"/>
    <cellStyle name="Normal 29 2 4" xfId="5029" xr:uid="{00000000-0005-0000-0000-0000C87C0000}"/>
    <cellStyle name="Normal 29 2 4 2" xfId="19913" xr:uid="{00000000-0005-0000-0000-0000C97C0000}"/>
    <cellStyle name="Normal 29 2 4 2 2" xfId="42556" xr:uid="{00000000-0005-0000-0000-0000CA7C0000}"/>
    <cellStyle name="Normal 29 2 4 3" xfId="12473" xr:uid="{00000000-0005-0000-0000-0000CB7C0000}"/>
    <cellStyle name="Normal 29 2 4 3 2" xfId="35116" xr:uid="{00000000-0005-0000-0000-0000CC7C0000}"/>
    <cellStyle name="Normal 29 2 4 4" xfId="27675" xr:uid="{00000000-0005-0000-0000-0000CD7C0000}"/>
    <cellStyle name="Normal 29 2 5" xfId="16195" xr:uid="{00000000-0005-0000-0000-0000CE7C0000}"/>
    <cellStyle name="Normal 29 2 5 2" xfId="38838" xr:uid="{00000000-0005-0000-0000-0000CF7C0000}"/>
    <cellStyle name="Normal 29 2 6" xfId="8755" xr:uid="{00000000-0005-0000-0000-0000D07C0000}"/>
    <cellStyle name="Normal 29 2 6 2" xfId="31398" xr:uid="{00000000-0005-0000-0000-0000D17C0000}"/>
    <cellStyle name="Normal 29 2 7" xfId="23957" xr:uid="{00000000-0005-0000-0000-0000D27C0000}"/>
    <cellStyle name="Normal 29 3" xfId="1768" xr:uid="{00000000-0005-0000-0000-0000D37C0000}"/>
    <cellStyle name="Normal 29 3 2" xfId="3618" xr:uid="{00000000-0005-0000-0000-0000D47C0000}"/>
    <cellStyle name="Normal 29 3 2 2" xfId="7339" xr:uid="{00000000-0005-0000-0000-0000D57C0000}"/>
    <cellStyle name="Normal 29 3 2 2 2" xfId="22223" xr:uid="{00000000-0005-0000-0000-0000D67C0000}"/>
    <cellStyle name="Normal 29 3 2 2 2 2" xfId="44866" xr:uid="{00000000-0005-0000-0000-0000D77C0000}"/>
    <cellStyle name="Normal 29 3 2 2 3" xfId="14783" xr:uid="{00000000-0005-0000-0000-0000D87C0000}"/>
    <cellStyle name="Normal 29 3 2 2 3 2" xfId="37426" xr:uid="{00000000-0005-0000-0000-0000D97C0000}"/>
    <cellStyle name="Normal 29 3 2 2 4" xfId="29985" xr:uid="{00000000-0005-0000-0000-0000DA7C0000}"/>
    <cellStyle name="Normal 29 3 2 3" xfId="18505" xr:uid="{00000000-0005-0000-0000-0000DB7C0000}"/>
    <cellStyle name="Normal 29 3 2 3 2" xfId="41148" xr:uid="{00000000-0005-0000-0000-0000DC7C0000}"/>
    <cellStyle name="Normal 29 3 2 4" xfId="11065" xr:uid="{00000000-0005-0000-0000-0000DD7C0000}"/>
    <cellStyle name="Normal 29 3 2 4 2" xfId="33708" xr:uid="{00000000-0005-0000-0000-0000DE7C0000}"/>
    <cellStyle name="Normal 29 3 2 5" xfId="26267" xr:uid="{00000000-0005-0000-0000-0000DF7C0000}"/>
    <cellStyle name="Normal 29 3 3" xfId="5492" xr:uid="{00000000-0005-0000-0000-0000E07C0000}"/>
    <cellStyle name="Normal 29 3 3 2" xfId="20376" xr:uid="{00000000-0005-0000-0000-0000E17C0000}"/>
    <cellStyle name="Normal 29 3 3 2 2" xfId="43019" xr:uid="{00000000-0005-0000-0000-0000E27C0000}"/>
    <cellStyle name="Normal 29 3 3 3" xfId="12936" xr:uid="{00000000-0005-0000-0000-0000E37C0000}"/>
    <cellStyle name="Normal 29 3 3 3 2" xfId="35579" xr:uid="{00000000-0005-0000-0000-0000E47C0000}"/>
    <cellStyle name="Normal 29 3 3 4" xfId="28138" xr:uid="{00000000-0005-0000-0000-0000E57C0000}"/>
    <cellStyle name="Normal 29 3 4" xfId="16658" xr:uid="{00000000-0005-0000-0000-0000E67C0000}"/>
    <cellStyle name="Normal 29 3 4 2" xfId="39301" xr:uid="{00000000-0005-0000-0000-0000E77C0000}"/>
    <cellStyle name="Normal 29 3 5" xfId="9218" xr:uid="{00000000-0005-0000-0000-0000E87C0000}"/>
    <cellStyle name="Normal 29 3 5 2" xfId="31861" xr:uid="{00000000-0005-0000-0000-0000E97C0000}"/>
    <cellStyle name="Normal 29 3 6" xfId="24420" xr:uid="{00000000-0005-0000-0000-0000EA7C0000}"/>
    <cellStyle name="Normal 29 4" xfId="2693" xr:uid="{00000000-0005-0000-0000-0000EB7C0000}"/>
    <cellStyle name="Normal 29 4 2" xfId="6414" xr:uid="{00000000-0005-0000-0000-0000EC7C0000}"/>
    <cellStyle name="Normal 29 4 2 2" xfId="21298" xr:uid="{00000000-0005-0000-0000-0000ED7C0000}"/>
    <cellStyle name="Normal 29 4 2 2 2" xfId="43941" xr:uid="{00000000-0005-0000-0000-0000EE7C0000}"/>
    <cellStyle name="Normal 29 4 2 3" xfId="13858" xr:uid="{00000000-0005-0000-0000-0000EF7C0000}"/>
    <cellStyle name="Normal 29 4 2 3 2" xfId="36501" xr:uid="{00000000-0005-0000-0000-0000F07C0000}"/>
    <cellStyle name="Normal 29 4 2 4" xfId="29060" xr:uid="{00000000-0005-0000-0000-0000F17C0000}"/>
    <cellStyle name="Normal 29 4 3" xfId="17580" xr:uid="{00000000-0005-0000-0000-0000F27C0000}"/>
    <cellStyle name="Normal 29 4 3 2" xfId="40223" xr:uid="{00000000-0005-0000-0000-0000F37C0000}"/>
    <cellStyle name="Normal 29 4 4" xfId="10140" xr:uid="{00000000-0005-0000-0000-0000F47C0000}"/>
    <cellStyle name="Normal 29 4 4 2" xfId="32783" xr:uid="{00000000-0005-0000-0000-0000F57C0000}"/>
    <cellStyle name="Normal 29 4 5" xfId="25342" xr:uid="{00000000-0005-0000-0000-0000F67C0000}"/>
    <cellStyle name="Normal 29 5" xfId="4567" xr:uid="{00000000-0005-0000-0000-0000F77C0000}"/>
    <cellStyle name="Normal 29 5 2" xfId="19451" xr:uid="{00000000-0005-0000-0000-0000F87C0000}"/>
    <cellStyle name="Normal 29 5 2 2" xfId="42094" xr:uid="{00000000-0005-0000-0000-0000F97C0000}"/>
    <cellStyle name="Normal 29 5 3" xfId="12011" xr:uid="{00000000-0005-0000-0000-0000FA7C0000}"/>
    <cellStyle name="Normal 29 5 3 2" xfId="34654" xr:uid="{00000000-0005-0000-0000-0000FB7C0000}"/>
    <cellStyle name="Normal 29 5 4" xfId="27213" xr:uid="{00000000-0005-0000-0000-0000FC7C0000}"/>
    <cellStyle name="Normal 29 6" xfId="15733" xr:uid="{00000000-0005-0000-0000-0000FD7C0000}"/>
    <cellStyle name="Normal 29 6 2" xfId="38376" xr:uid="{00000000-0005-0000-0000-0000FE7C0000}"/>
    <cellStyle name="Normal 29 7" xfId="8293" xr:uid="{00000000-0005-0000-0000-0000FF7C0000}"/>
    <cellStyle name="Normal 29 7 2" xfId="30936" xr:uid="{00000000-0005-0000-0000-0000007D0000}"/>
    <cellStyle name="Normal 29 8" xfId="23495" xr:uid="{00000000-0005-0000-0000-0000017D0000}"/>
    <cellStyle name="Normal 3" xfId="60" xr:uid="{00000000-0005-0000-0000-0000027D0000}"/>
    <cellStyle name="Normal 3 2" xfId="61" xr:uid="{00000000-0005-0000-0000-0000037D0000}"/>
    <cellStyle name="Normal 3 2 2" xfId="114" xr:uid="{00000000-0005-0000-0000-0000047D0000}"/>
    <cellStyle name="Normal 3 2 2 2" xfId="196" xr:uid="{00000000-0005-0000-0000-0000057D0000}"/>
    <cellStyle name="Normal 3 2 2 2 2" xfId="357" xr:uid="{00000000-0005-0000-0000-0000067D0000}"/>
    <cellStyle name="Normal 3 2 2 2 2 2" xfId="23055" xr:uid="{00000000-0005-0000-0000-0000077D0000}"/>
    <cellStyle name="Normal 3 2 2 2 3" xfId="22899" xr:uid="{00000000-0005-0000-0000-0000087D0000}"/>
    <cellStyle name="Normal 3 2 2 3" xfId="279" xr:uid="{00000000-0005-0000-0000-0000097D0000}"/>
    <cellStyle name="Normal 3 2 2 3 2" xfId="22977" xr:uid="{00000000-0005-0000-0000-00000A7D0000}"/>
    <cellStyle name="Normal 3 2 2 4" xfId="22821" xr:uid="{00000000-0005-0000-0000-00000B7D0000}"/>
    <cellStyle name="Normal 3 2 3" xfId="156" xr:uid="{00000000-0005-0000-0000-00000C7D0000}"/>
    <cellStyle name="Normal 3 2 3 2" xfId="318" xr:uid="{00000000-0005-0000-0000-00000D7D0000}"/>
    <cellStyle name="Normal 3 2 3 2 2" xfId="23016" xr:uid="{00000000-0005-0000-0000-00000E7D0000}"/>
    <cellStyle name="Normal 3 2 3 3" xfId="22860" xr:uid="{00000000-0005-0000-0000-00000F7D0000}"/>
    <cellStyle name="Normal 3 2 4" xfId="239" xr:uid="{00000000-0005-0000-0000-0000107D0000}"/>
    <cellStyle name="Normal 3 2 4 2" xfId="22938" xr:uid="{00000000-0005-0000-0000-0000117D0000}"/>
    <cellStyle name="Normal 3 2 5" xfId="389" xr:uid="{00000000-0005-0000-0000-0000127D0000}"/>
    <cellStyle name="Normal 3 2 6" xfId="22781" xr:uid="{00000000-0005-0000-0000-0000137D0000}"/>
    <cellStyle name="Normal 3 3" xfId="113" xr:uid="{00000000-0005-0000-0000-0000147D0000}"/>
    <cellStyle name="Normal 3 3 2" xfId="195" xr:uid="{00000000-0005-0000-0000-0000157D0000}"/>
    <cellStyle name="Normal 3 3 2 2" xfId="356" xr:uid="{00000000-0005-0000-0000-0000167D0000}"/>
    <cellStyle name="Normal 3 3 2 2 2" xfId="23054" xr:uid="{00000000-0005-0000-0000-0000177D0000}"/>
    <cellStyle name="Normal 3 3 2 3" xfId="22898" xr:uid="{00000000-0005-0000-0000-0000187D0000}"/>
    <cellStyle name="Normal 3 3 3" xfId="278" xr:uid="{00000000-0005-0000-0000-0000197D0000}"/>
    <cellStyle name="Normal 3 3 3 2" xfId="22976" xr:uid="{00000000-0005-0000-0000-00001A7D0000}"/>
    <cellStyle name="Normal 3 3 4" xfId="393" xr:uid="{00000000-0005-0000-0000-00001B7D0000}"/>
    <cellStyle name="Normal 3 3 5" xfId="22820" xr:uid="{00000000-0005-0000-0000-00001C7D0000}"/>
    <cellStyle name="Normal 3 4" xfId="155" xr:uid="{00000000-0005-0000-0000-00001D7D0000}"/>
    <cellStyle name="Normal 3 4 2" xfId="317" xr:uid="{00000000-0005-0000-0000-00001E7D0000}"/>
    <cellStyle name="Normal 3 4 2 2" xfId="23015" xr:uid="{00000000-0005-0000-0000-00001F7D0000}"/>
    <cellStyle name="Normal 3 4 3" xfId="387" xr:uid="{00000000-0005-0000-0000-0000207D0000}"/>
    <cellStyle name="Normal 3 4 4" xfId="22859" xr:uid="{00000000-0005-0000-0000-0000217D0000}"/>
    <cellStyle name="Normal 3 5" xfId="238" xr:uid="{00000000-0005-0000-0000-0000227D0000}"/>
    <cellStyle name="Normal 3 5 2" xfId="22937" xr:uid="{00000000-0005-0000-0000-0000237D0000}"/>
    <cellStyle name="Normal 3 6" xfId="401" xr:uid="{00000000-0005-0000-0000-0000247D0000}"/>
    <cellStyle name="Normal 3 7" xfId="22780" xr:uid="{00000000-0005-0000-0000-0000257D0000}"/>
    <cellStyle name="Normal 30" xfId="838" xr:uid="{00000000-0005-0000-0000-0000267D0000}"/>
    <cellStyle name="Normal 30 2" xfId="1303" xr:uid="{00000000-0005-0000-0000-0000277D0000}"/>
    <cellStyle name="Normal 30 2 2" xfId="2231" xr:uid="{00000000-0005-0000-0000-0000287D0000}"/>
    <cellStyle name="Normal 30 2 2 2" xfId="4081" xr:uid="{00000000-0005-0000-0000-0000297D0000}"/>
    <cellStyle name="Normal 30 2 2 2 2" xfId="7802" xr:uid="{00000000-0005-0000-0000-00002A7D0000}"/>
    <cellStyle name="Normal 30 2 2 2 2 2" xfId="22686" xr:uid="{00000000-0005-0000-0000-00002B7D0000}"/>
    <cellStyle name="Normal 30 2 2 2 2 2 2" xfId="45329" xr:uid="{00000000-0005-0000-0000-00002C7D0000}"/>
    <cellStyle name="Normal 30 2 2 2 2 3" xfId="15246" xr:uid="{00000000-0005-0000-0000-00002D7D0000}"/>
    <cellStyle name="Normal 30 2 2 2 2 3 2" xfId="37889" xr:uid="{00000000-0005-0000-0000-00002E7D0000}"/>
    <cellStyle name="Normal 30 2 2 2 2 4" xfId="30448" xr:uid="{00000000-0005-0000-0000-00002F7D0000}"/>
    <cellStyle name="Normal 30 2 2 2 3" xfId="18968" xr:uid="{00000000-0005-0000-0000-0000307D0000}"/>
    <cellStyle name="Normal 30 2 2 2 3 2" xfId="41611" xr:uid="{00000000-0005-0000-0000-0000317D0000}"/>
    <cellStyle name="Normal 30 2 2 2 4" xfId="11528" xr:uid="{00000000-0005-0000-0000-0000327D0000}"/>
    <cellStyle name="Normal 30 2 2 2 4 2" xfId="34171" xr:uid="{00000000-0005-0000-0000-0000337D0000}"/>
    <cellStyle name="Normal 30 2 2 2 5" xfId="26730" xr:uid="{00000000-0005-0000-0000-0000347D0000}"/>
    <cellStyle name="Normal 30 2 2 3" xfId="5955" xr:uid="{00000000-0005-0000-0000-0000357D0000}"/>
    <cellStyle name="Normal 30 2 2 3 2" xfId="20839" xr:uid="{00000000-0005-0000-0000-0000367D0000}"/>
    <cellStyle name="Normal 30 2 2 3 2 2" xfId="43482" xr:uid="{00000000-0005-0000-0000-0000377D0000}"/>
    <cellStyle name="Normal 30 2 2 3 3" xfId="13399" xr:uid="{00000000-0005-0000-0000-0000387D0000}"/>
    <cellStyle name="Normal 30 2 2 3 3 2" xfId="36042" xr:uid="{00000000-0005-0000-0000-0000397D0000}"/>
    <cellStyle name="Normal 30 2 2 3 4" xfId="28601" xr:uid="{00000000-0005-0000-0000-00003A7D0000}"/>
    <cellStyle name="Normal 30 2 2 4" xfId="17121" xr:uid="{00000000-0005-0000-0000-00003B7D0000}"/>
    <cellStyle name="Normal 30 2 2 4 2" xfId="39764" xr:uid="{00000000-0005-0000-0000-00003C7D0000}"/>
    <cellStyle name="Normal 30 2 2 5" xfId="9681" xr:uid="{00000000-0005-0000-0000-00003D7D0000}"/>
    <cellStyle name="Normal 30 2 2 5 2" xfId="32324" xr:uid="{00000000-0005-0000-0000-00003E7D0000}"/>
    <cellStyle name="Normal 30 2 2 6" xfId="24883" xr:uid="{00000000-0005-0000-0000-00003F7D0000}"/>
    <cellStyle name="Normal 30 2 3" xfId="3156" xr:uid="{00000000-0005-0000-0000-0000407D0000}"/>
    <cellStyle name="Normal 30 2 3 2" xfId="6877" xr:uid="{00000000-0005-0000-0000-0000417D0000}"/>
    <cellStyle name="Normal 30 2 3 2 2" xfId="21761" xr:uid="{00000000-0005-0000-0000-0000427D0000}"/>
    <cellStyle name="Normal 30 2 3 2 2 2" xfId="44404" xr:uid="{00000000-0005-0000-0000-0000437D0000}"/>
    <cellStyle name="Normal 30 2 3 2 3" xfId="14321" xr:uid="{00000000-0005-0000-0000-0000447D0000}"/>
    <cellStyle name="Normal 30 2 3 2 3 2" xfId="36964" xr:uid="{00000000-0005-0000-0000-0000457D0000}"/>
    <cellStyle name="Normal 30 2 3 2 4" xfId="29523" xr:uid="{00000000-0005-0000-0000-0000467D0000}"/>
    <cellStyle name="Normal 30 2 3 3" xfId="18043" xr:uid="{00000000-0005-0000-0000-0000477D0000}"/>
    <cellStyle name="Normal 30 2 3 3 2" xfId="40686" xr:uid="{00000000-0005-0000-0000-0000487D0000}"/>
    <cellStyle name="Normal 30 2 3 4" xfId="10603" xr:uid="{00000000-0005-0000-0000-0000497D0000}"/>
    <cellStyle name="Normal 30 2 3 4 2" xfId="33246" xr:uid="{00000000-0005-0000-0000-00004A7D0000}"/>
    <cellStyle name="Normal 30 2 3 5" xfId="25805" xr:uid="{00000000-0005-0000-0000-00004B7D0000}"/>
    <cellStyle name="Normal 30 2 4" xfId="5030" xr:uid="{00000000-0005-0000-0000-00004C7D0000}"/>
    <cellStyle name="Normal 30 2 4 2" xfId="19914" xr:uid="{00000000-0005-0000-0000-00004D7D0000}"/>
    <cellStyle name="Normal 30 2 4 2 2" xfId="42557" xr:uid="{00000000-0005-0000-0000-00004E7D0000}"/>
    <cellStyle name="Normal 30 2 4 3" xfId="12474" xr:uid="{00000000-0005-0000-0000-00004F7D0000}"/>
    <cellStyle name="Normal 30 2 4 3 2" xfId="35117" xr:uid="{00000000-0005-0000-0000-0000507D0000}"/>
    <cellStyle name="Normal 30 2 4 4" xfId="27676" xr:uid="{00000000-0005-0000-0000-0000517D0000}"/>
    <cellStyle name="Normal 30 2 5" xfId="16196" xr:uid="{00000000-0005-0000-0000-0000527D0000}"/>
    <cellStyle name="Normal 30 2 5 2" xfId="38839" xr:uid="{00000000-0005-0000-0000-0000537D0000}"/>
    <cellStyle name="Normal 30 2 6" xfId="8756" xr:uid="{00000000-0005-0000-0000-0000547D0000}"/>
    <cellStyle name="Normal 30 2 6 2" xfId="31399" xr:uid="{00000000-0005-0000-0000-0000557D0000}"/>
    <cellStyle name="Normal 30 2 7" xfId="23958" xr:uid="{00000000-0005-0000-0000-0000567D0000}"/>
    <cellStyle name="Normal 30 3" xfId="1769" xr:uid="{00000000-0005-0000-0000-0000577D0000}"/>
    <cellStyle name="Normal 30 3 2" xfId="3619" xr:uid="{00000000-0005-0000-0000-0000587D0000}"/>
    <cellStyle name="Normal 30 3 2 2" xfId="7340" xr:uid="{00000000-0005-0000-0000-0000597D0000}"/>
    <cellStyle name="Normal 30 3 2 2 2" xfId="22224" xr:uid="{00000000-0005-0000-0000-00005A7D0000}"/>
    <cellStyle name="Normal 30 3 2 2 2 2" xfId="44867" xr:uid="{00000000-0005-0000-0000-00005B7D0000}"/>
    <cellStyle name="Normal 30 3 2 2 3" xfId="14784" xr:uid="{00000000-0005-0000-0000-00005C7D0000}"/>
    <cellStyle name="Normal 30 3 2 2 3 2" xfId="37427" xr:uid="{00000000-0005-0000-0000-00005D7D0000}"/>
    <cellStyle name="Normal 30 3 2 2 4" xfId="29986" xr:uid="{00000000-0005-0000-0000-00005E7D0000}"/>
    <cellStyle name="Normal 30 3 2 3" xfId="18506" xr:uid="{00000000-0005-0000-0000-00005F7D0000}"/>
    <cellStyle name="Normal 30 3 2 3 2" xfId="41149" xr:uid="{00000000-0005-0000-0000-0000607D0000}"/>
    <cellStyle name="Normal 30 3 2 4" xfId="11066" xr:uid="{00000000-0005-0000-0000-0000617D0000}"/>
    <cellStyle name="Normal 30 3 2 4 2" xfId="33709" xr:uid="{00000000-0005-0000-0000-0000627D0000}"/>
    <cellStyle name="Normal 30 3 2 5" xfId="26268" xr:uid="{00000000-0005-0000-0000-0000637D0000}"/>
    <cellStyle name="Normal 30 3 3" xfId="5493" xr:uid="{00000000-0005-0000-0000-0000647D0000}"/>
    <cellStyle name="Normal 30 3 3 2" xfId="20377" xr:uid="{00000000-0005-0000-0000-0000657D0000}"/>
    <cellStyle name="Normal 30 3 3 2 2" xfId="43020" xr:uid="{00000000-0005-0000-0000-0000667D0000}"/>
    <cellStyle name="Normal 30 3 3 3" xfId="12937" xr:uid="{00000000-0005-0000-0000-0000677D0000}"/>
    <cellStyle name="Normal 30 3 3 3 2" xfId="35580" xr:uid="{00000000-0005-0000-0000-0000687D0000}"/>
    <cellStyle name="Normal 30 3 3 4" xfId="28139" xr:uid="{00000000-0005-0000-0000-0000697D0000}"/>
    <cellStyle name="Normal 30 3 4" xfId="16659" xr:uid="{00000000-0005-0000-0000-00006A7D0000}"/>
    <cellStyle name="Normal 30 3 4 2" xfId="39302" xr:uid="{00000000-0005-0000-0000-00006B7D0000}"/>
    <cellStyle name="Normal 30 3 5" xfId="9219" xr:uid="{00000000-0005-0000-0000-00006C7D0000}"/>
    <cellStyle name="Normal 30 3 5 2" xfId="31862" xr:uid="{00000000-0005-0000-0000-00006D7D0000}"/>
    <cellStyle name="Normal 30 3 6" xfId="24421" xr:uid="{00000000-0005-0000-0000-00006E7D0000}"/>
    <cellStyle name="Normal 30 4" xfId="2694" xr:uid="{00000000-0005-0000-0000-00006F7D0000}"/>
    <cellStyle name="Normal 30 4 2" xfId="6415" xr:uid="{00000000-0005-0000-0000-0000707D0000}"/>
    <cellStyle name="Normal 30 4 2 2" xfId="21299" xr:uid="{00000000-0005-0000-0000-0000717D0000}"/>
    <cellStyle name="Normal 30 4 2 2 2" xfId="43942" xr:uid="{00000000-0005-0000-0000-0000727D0000}"/>
    <cellStyle name="Normal 30 4 2 3" xfId="13859" xr:uid="{00000000-0005-0000-0000-0000737D0000}"/>
    <cellStyle name="Normal 30 4 2 3 2" xfId="36502" xr:uid="{00000000-0005-0000-0000-0000747D0000}"/>
    <cellStyle name="Normal 30 4 2 4" xfId="29061" xr:uid="{00000000-0005-0000-0000-0000757D0000}"/>
    <cellStyle name="Normal 30 4 3" xfId="17581" xr:uid="{00000000-0005-0000-0000-0000767D0000}"/>
    <cellStyle name="Normal 30 4 3 2" xfId="40224" xr:uid="{00000000-0005-0000-0000-0000777D0000}"/>
    <cellStyle name="Normal 30 4 4" xfId="10141" xr:uid="{00000000-0005-0000-0000-0000787D0000}"/>
    <cellStyle name="Normal 30 4 4 2" xfId="32784" xr:uid="{00000000-0005-0000-0000-0000797D0000}"/>
    <cellStyle name="Normal 30 4 5" xfId="25343" xr:uid="{00000000-0005-0000-0000-00007A7D0000}"/>
    <cellStyle name="Normal 30 5" xfId="4568" xr:uid="{00000000-0005-0000-0000-00007B7D0000}"/>
    <cellStyle name="Normal 30 5 2" xfId="19452" xr:uid="{00000000-0005-0000-0000-00007C7D0000}"/>
    <cellStyle name="Normal 30 5 2 2" xfId="42095" xr:uid="{00000000-0005-0000-0000-00007D7D0000}"/>
    <cellStyle name="Normal 30 5 3" xfId="12012" xr:uid="{00000000-0005-0000-0000-00007E7D0000}"/>
    <cellStyle name="Normal 30 5 3 2" xfId="34655" xr:uid="{00000000-0005-0000-0000-00007F7D0000}"/>
    <cellStyle name="Normal 30 5 4" xfId="27214" xr:uid="{00000000-0005-0000-0000-0000807D0000}"/>
    <cellStyle name="Normal 30 6" xfId="15734" xr:uid="{00000000-0005-0000-0000-0000817D0000}"/>
    <cellStyle name="Normal 30 6 2" xfId="38377" xr:uid="{00000000-0005-0000-0000-0000827D0000}"/>
    <cellStyle name="Normal 30 7" xfId="8294" xr:uid="{00000000-0005-0000-0000-0000837D0000}"/>
    <cellStyle name="Normal 30 7 2" xfId="30937" xr:uid="{00000000-0005-0000-0000-0000847D0000}"/>
    <cellStyle name="Normal 30 8" xfId="23496" xr:uid="{00000000-0005-0000-0000-0000857D0000}"/>
    <cellStyle name="Normal 31" xfId="839" xr:uid="{00000000-0005-0000-0000-0000867D0000}"/>
    <cellStyle name="Normal 31 2" xfId="1304" xr:uid="{00000000-0005-0000-0000-0000877D0000}"/>
    <cellStyle name="Normal 31 2 2" xfId="2232" xr:uid="{00000000-0005-0000-0000-0000887D0000}"/>
    <cellStyle name="Normal 31 2 2 2" xfId="4082" xr:uid="{00000000-0005-0000-0000-0000897D0000}"/>
    <cellStyle name="Normal 31 2 2 2 2" xfId="7803" xr:uid="{00000000-0005-0000-0000-00008A7D0000}"/>
    <cellStyle name="Normal 31 2 2 2 2 2" xfId="22687" xr:uid="{00000000-0005-0000-0000-00008B7D0000}"/>
    <cellStyle name="Normal 31 2 2 2 2 2 2" xfId="45330" xr:uid="{00000000-0005-0000-0000-00008C7D0000}"/>
    <cellStyle name="Normal 31 2 2 2 2 3" xfId="15247" xr:uid="{00000000-0005-0000-0000-00008D7D0000}"/>
    <cellStyle name="Normal 31 2 2 2 2 3 2" xfId="37890" xr:uid="{00000000-0005-0000-0000-00008E7D0000}"/>
    <cellStyle name="Normal 31 2 2 2 2 4" xfId="30449" xr:uid="{00000000-0005-0000-0000-00008F7D0000}"/>
    <cellStyle name="Normal 31 2 2 2 3" xfId="18969" xr:uid="{00000000-0005-0000-0000-0000907D0000}"/>
    <cellStyle name="Normal 31 2 2 2 3 2" xfId="41612" xr:uid="{00000000-0005-0000-0000-0000917D0000}"/>
    <cellStyle name="Normal 31 2 2 2 4" xfId="11529" xr:uid="{00000000-0005-0000-0000-0000927D0000}"/>
    <cellStyle name="Normal 31 2 2 2 4 2" xfId="34172" xr:uid="{00000000-0005-0000-0000-0000937D0000}"/>
    <cellStyle name="Normal 31 2 2 2 5" xfId="26731" xr:uid="{00000000-0005-0000-0000-0000947D0000}"/>
    <cellStyle name="Normal 31 2 2 3" xfId="5956" xr:uid="{00000000-0005-0000-0000-0000957D0000}"/>
    <cellStyle name="Normal 31 2 2 3 2" xfId="20840" xr:uid="{00000000-0005-0000-0000-0000967D0000}"/>
    <cellStyle name="Normal 31 2 2 3 2 2" xfId="43483" xr:uid="{00000000-0005-0000-0000-0000977D0000}"/>
    <cellStyle name="Normal 31 2 2 3 3" xfId="13400" xr:uid="{00000000-0005-0000-0000-0000987D0000}"/>
    <cellStyle name="Normal 31 2 2 3 3 2" xfId="36043" xr:uid="{00000000-0005-0000-0000-0000997D0000}"/>
    <cellStyle name="Normal 31 2 2 3 4" xfId="28602" xr:uid="{00000000-0005-0000-0000-00009A7D0000}"/>
    <cellStyle name="Normal 31 2 2 4" xfId="17122" xr:uid="{00000000-0005-0000-0000-00009B7D0000}"/>
    <cellStyle name="Normal 31 2 2 4 2" xfId="39765" xr:uid="{00000000-0005-0000-0000-00009C7D0000}"/>
    <cellStyle name="Normal 31 2 2 5" xfId="9682" xr:uid="{00000000-0005-0000-0000-00009D7D0000}"/>
    <cellStyle name="Normal 31 2 2 5 2" xfId="32325" xr:uid="{00000000-0005-0000-0000-00009E7D0000}"/>
    <cellStyle name="Normal 31 2 2 6" xfId="24884" xr:uid="{00000000-0005-0000-0000-00009F7D0000}"/>
    <cellStyle name="Normal 31 2 3" xfId="3157" xr:uid="{00000000-0005-0000-0000-0000A07D0000}"/>
    <cellStyle name="Normal 31 2 3 2" xfId="6878" xr:uid="{00000000-0005-0000-0000-0000A17D0000}"/>
    <cellStyle name="Normal 31 2 3 2 2" xfId="21762" xr:uid="{00000000-0005-0000-0000-0000A27D0000}"/>
    <cellStyle name="Normal 31 2 3 2 2 2" xfId="44405" xr:uid="{00000000-0005-0000-0000-0000A37D0000}"/>
    <cellStyle name="Normal 31 2 3 2 3" xfId="14322" xr:uid="{00000000-0005-0000-0000-0000A47D0000}"/>
    <cellStyle name="Normal 31 2 3 2 3 2" xfId="36965" xr:uid="{00000000-0005-0000-0000-0000A57D0000}"/>
    <cellStyle name="Normal 31 2 3 2 4" xfId="29524" xr:uid="{00000000-0005-0000-0000-0000A67D0000}"/>
    <cellStyle name="Normal 31 2 3 3" xfId="18044" xr:uid="{00000000-0005-0000-0000-0000A77D0000}"/>
    <cellStyle name="Normal 31 2 3 3 2" xfId="40687" xr:uid="{00000000-0005-0000-0000-0000A87D0000}"/>
    <cellStyle name="Normal 31 2 3 4" xfId="10604" xr:uid="{00000000-0005-0000-0000-0000A97D0000}"/>
    <cellStyle name="Normal 31 2 3 4 2" xfId="33247" xr:uid="{00000000-0005-0000-0000-0000AA7D0000}"/>
    <cellStyle name="Normal 31 2 3 5" xfId="25806" xr:uid="{00000000-0005-0000-0000-0000AB7D0000}"/>
    <cellStyle name="Normal 31 2 4" xfId="5031" xr:uid="{00000000-0005-0000-0000-0000AC7D0000}"/>
    <cellStyle name="Normal 31 2 4 2" xfId="19915" xr:uid="{00000000-0005-0000-0000-0000AD7D0000}"/>
    <cellStyle name="Normal 31 2 4 2 2" xfId="42558" xr:uid="{00000000-0005-0000-0000-0000AE7D0000}"/>
    <cellStyle name="Normal 31 2 4 3" xfId="12475" xr:uid="{00000000-0005-0000-0000-0000AF7D0000}"/>
    <cellStyle name="Normal 31 2 4 3 2" xfId="35118" xr:uid="{00000000-0005-0000-0000-0000B07D0000}"/>
    <cellStyle name="Normal 31 2 4 4" xfId="27677" xr:uid="{00000000-0005-0000-0000-0000B17D0000}"/>
    <cellStyle name="Normal 31 2 5" xfId="16197" xr:uid="{00000000-0005-0000-0000-0000B27D0000}"/>
    <cellStyle name="Normal 31 2 5 2" xfId="38840" xr:uid="{00000000-0005-0000-0000-0000B37D0000}"/>
    <cellStyle name="Normal 31 2 6" xfId="8757" xr:uid="{00000000-0005-0000-0000-0000B47D0000}"/>
    <cellStyle name="Normal 31 2 6 2" xfId="31400" xr:uid="{00000000-0005-0000-0000-0000B57D0000}"/>
    <cellStyle name="Normal 31 2 7" xfId="23959" xr:uid="{00000000-0005-0000-0000-0000B67D0000}"/>
    <cellStyle name="Normal 31 3" xfId="1770" xr:uid="{00000000-0005-0000-0000-0000B77D0000}"/>
    <cellStyle name="Normal 31 3 2" xfId="3620" xr:uid="{00000000-0005-0000-0000-0000B87D0000}"/>
    <cellStyle name="Normal 31 3 2 2" xfId="7341" xr:uid="{00000000-0005-0000-0000-0000B97D0000}"/>
    <cellStyle name="Normal 31 3 2 2 2" xfId="22225" xr:uid="{00000000-0005-0000-0000-0000BA7D0000}"/>
    <cellStyle name="Normal 31 3 2 2 2 2" xfId="44868" xr:uid="{00000000-0005-0000-0000-0000BB7D0000}"/>
    <cellStyle name="Normal 31 3 2 2 3" xfId="14785" xr:uid="{00000000-0005-0000-0000-0000BC7D0000}"/>
    <cellStyle name="Normal 31 3 2 2 3 2" xfId="37428" xr:uid="{00000000-0005-0000-0000-0000BD7D0000}"/>
    <cellStyle name="Normal 31 3 2 2 4" xfId="29987" xr:uid="{00000000-0005-0000-0000-0000BE7D0000}"/>
    <cellStyle name="Normal 31 3 2 3" xfId="18507" xr:uid="{00000000-0005-0000-0000-0000BF7D0000}"/>
    <cellStyle name="Normal 31 3 2 3 2" xfId="41150" xr:uid="{00000000-0005-0000-0000-0000C07D0000}"/>
    <cellStyle name="Normal 31 3 2 4" xfId="11067" xr:uid="{00000000-0005-0000-0000-0000C17D0000}"/>
    <cellStyle name="Normal 31 3 2 4 2" xfId="33710" xr:uid="{00000000-0005-0000-0000-0000C27D0000}"/>
    <cellStyle name="Normal 31 3 2 5" xfId="26269" xr:uid="{00000000-0005-0000-0000-0000C37D0000}"/>
    <cellStyle name="Normal 31 3 3" xfId="5494" xr:uid="{00000000-0005-0000-0000-0000C47D0000}"/>
    <cellStyle name="Normal 31 3 3 2" xfId="20378" xr:uid="{00000000-0005-0000-0000-0000C57D0000}"/>
    <cellStyle name="Normal 31 3 3 2 2" xfId="43021" xr:uid="{00000000-0005-0000-0000-0000C67D0000}"/>
    <cellStyle name="Normal 31 3 3 3" xfId="12938" xr:uid="{00000000-0005-0000-0000-0000C77D0000}"/>
    <cellStyle name="Normal 31 3 3 3 2" xfId="35581" xr:uid="{00000000-0005-0000-0000-0000C87D0000}"/>
    <cellStyle name="Normal 31 3 3 4" xfId="28140" xr:uid="{00000000-0005-0000-0000-0000C97D0000}"/>
    <cellStyle name="Normal 31 3 4" xfId="16660" xr:uid="{00000000-0005-0000-0000-0000CA7D0000}"/>
    <cellStyle name="Normal 31 3 4 2" xfId="39303" xr:uid="{00000000-0005-0000-0000-0000CB7D0000}"/>
    <cellStyle name="Normal 31 3 5" xfId="9220" xr:uid="{00000000-0005-0000-0000-0000CC7D0000}"/>
    <cellStyle name="Normal 31 3 5 2" xfId="31863" xr:uid="{00000000-0005-0000-0000-0000CD7D0000}"/>
    <cellStyle name="Normal 31 3 6" xfId="24422" xr:uid="{00000000-0005-0000-0000-0000CE7D0000}"/>
    <cellStyle name="Normal 31 4" xfId="2695" xr:uid="{00000000-0005-0000-0000-0000CF7D0000}"/>
    <cellStyle name="Normal 31 4 2" xfId="6416" xr:uid="{00000000-0005-0000-0000-0000D07D0000}"/>
    <cellStyle name="Normal 31 4 2 2" xfId="21300" xr:uid="{00000000-0005-0000-0000-0000D17D0000}"/>
    <cellStyle name="Normal 31 4 2 2 2" xfId="43943" xr:uid="{00000000-0005-0000-0000-0000D27D0000}"/>
    <cellStyle name="Normal 31 4 2 3" xfId="13860" xr:uid="{00000000-0005-0000-0000-0000D37D0000}"/>
    <cellStyle name="Normal 31 4 2 3 2" xfId="36503" xr:uid="{00000000-0005-0000-0000-0000D47D0000}"/>
    <cellStyle name="Normal 31 4 2 4" xfId="29062" xr:uid="{00000000-0005-0000-0000-0000D57D0000}"/>
    <cellStyle name="Normal 31 4 3" xfId="17582" xr:uid="{00000000-0005-0000-0000-0000D67D0000}"/>
    <cellStyle name="Normal 31 4 3 2" xfId="40225" xr:uid="{00000000-0005-0000-0000-0000D77D0000}"/>
    <cellStyle name="Normal 31 4 4" xfId="10142" xr:uid="{00000000-0005-0000-0000-0000D87D0000}"/>
    <cellStyle name="Normal 31 4 4 2" xfId="32785" xr:uid="{00000000-0005-0000-0000-0000D97D0000}"/>
    <cellStyle name="Normal 31 4 5" xfId="25344" xr:uid="{00000000-0005-0000-0000-0000DA7D0000}"/>
    <cellStyle name="Normal 31 5" xfId="4569" xr:uid="{00000000-0005-0000-0000-0000DB7D0000}"/>
    <cellStyle name="Normal 31 5 2" xfId="19453" xr:uid="{00000000-0005-0000-0000-0000DC7D0000}"/>
    <cellStyle name="Normal 31 5 2 2" xfId="42096" xr:uid="{00000000-0005-0000-0000-0000DD7D0000}"/>
    <cellStyle name="Normal 31 5 3" xfId="12013" xr:uid="{00000000-0005-0000-0000-0000DE7D0000}"/>
    <cellStyle name="Normal 31 5 3 2" xfId="34656" xr:uid="{00000000-0005-0000-0000-0000DF7D0000}"/>
    <cellStyle name="Normal 31 5 4" xfId="27215" xr:uid="{00000000-0005-0000-0000-0000E07D0000}"/>
    <cellStyle name="Normal 31 6" xfId="15735" xr:uid="{00000000-0005-0000-0000-0000E17D0000}"/>
    <cellStyle name="Normal 31 6 2" xfId="38378" xr:uid="{00000000-0005-0000-0000-0000E27D0000}"/>
    <cellStyle name="Normal 31 7" xfId="8295" xr:uid="{00000000-0005-0000-0000-0000E37D0000}"/>
    <cellStyle name="Normal 31 7 2" xfId="30938" xr:uid="{00000000-0005-0000-0000-0000E47D0000}"/>
    <cellStyle name="Normal 31 8" xfId="23497" xr:uid="{00000000-0005-0000-0000-0000E57D0000}"/>
    <cellStyle name="Normal 32" xfId="840" xr:uid="{00000000-0005-0000-0000-0000E67D0000}"/>
    <cellStyle name="Normal 32 2" xfId="1305" xr:uid="{00000000-0005-0000-0000-0000E77D0000}"/>
    <cellStyle name="Normal 32 2 2" xfId="2233" xr:uid="{00000000-0005-0000-0000-0000E87D0000}"/>
    <cellStyle name="Normal 32 2 2 2" xfId="4083" xr:uid="{00000000-0005-0000-0000-0000E97D0000}"/>
    <cellStyle name="Normal 32 2 2 2 2" xfId="7804" xr:uid="{00000000-0005-0000-0000-0000EA7D0000}"/>
    <cellStyle name="Normal 32 2 2 2 2 2" xfId="22688" xr:uid="{00000000-0005-0000-0000-0000EB7D0000}"/>
    <cellStyle name="Normal 32 2 2 2 2 2 2" xfId="45331" xr:uid="{00000000-0005-0000-0000-0000EC7D0000}"/>
    <cellStyle name="Normal 32 2 2 2 2 3" xfId="15248" xr:uid="{00000000-0005-0000-0000-0000ED7D0000}"/>
    <cellStyle name="Normal 32 2 2 2 2 3 2" xfId="37891" xr:uid="{00000000-0005-0000-0000-0000EE7D0000}"/>
    <cellStyle name="Normal 32 2 2 2 2 4" xfId="30450" xr:uid="{00000000-0005-0000-0000-0000EF7D0000}"/>
    <cellStyle name="Normal 32 2 2 2 3" xfId="18970" xr:uid="{00000000-0005-0000-0000-0000F07D0000}"/>
    <cellStyle name="Normal 32 2 2 2 3 2" xfId="41613" xr:uid="{00000000-0005-0000-0000-0000F17D0000}"/>
    <cellStyle name="Normal 32 2 2 2 4" xfId="11530" xr:uid="{00000000-0005-0000-0000-0000F27D0000}"/>
    <cellStyle name="Normal 32 2 2 2 4 2" xfId="34173" xr:uid="{00000000-0005-0000-0000-0000F37D0000}"/>
    <cellStyle name="Normal 32 2 2 2 5" xfId="26732" xr:uid="{00000000-0005-0000-0000-0000F47D0000}"/>
    <cellStyle name="Normal 32 2 2 3" xfId="5957" xr:uid="{00000000-0005-0000-0000-0000F57D0000}"/>
    <cellStyle name="Normal 32 2 2 3 2" xfId="20841" xr:uid="{00000000-0005-0000-0000-0000F67D0000}"/>
    <cellStyle name="Normal 32 2 2 3 2 2" xfId="43484" xr:uid="{00000000-0005-0000-0000-0000F77D0000}"/>
    <cellStyle name="Normal 32 2 2 3 3" xfId="13401" xr:uid="{00000000-0005-0000-0000-0000F87D0000}"/>
    <cellStyle name="Normal 32 2 2 3 3 2" xfId="36044" xr:uid="{00000000-0005-0000-0000-0000F97D0000}"/>
    <cellStyle name="Normal 32 2 2 3 4" xfId="28603" xr:uid="{00000000-0005-0000-0000-0000FA7D0000}"/>
    <cellStyle name="Normal 32 2 2 4" xfId="17123" xr:uid="{00000000-0005-0000-0000-0000FB7D0000}"/>
    <cellStyle name="Normal 32 2 2 4 2" xfId="39766" xr:uid="{00000000-0005-0000-0000-0000FC7D0000}"/>
    <cellStyle name="Normal 32 2 2 5" xfId="9683" xr:uid="{00000000-0005-0000-0000-0000FD7D0000}"/>
    <cellStyle name="Normal 32 2 2 5 2" xfId="32326" xr:uid="{00000000-0005-0000-0000-0000FE7D0000}"/>
    <cellStyle name="Normal 32 2 2 6" xfId="24885" xr:uid="{00000000-0005-0000-0000-0000FF7D0000}"/>
    <cellStyle name="Normal 32 2 3" xfId="3158" xr:uid="{00000000-0005-0000-0000-0000007E0000}"/>
    <cellStyle name="Normal 32 2 3 2" xfId="6879" xr:uid="{00000000-0005-0000-0000-0000017E0000}"/>
    <cellStyle name="Normal 32 2 3 2 2" xfId="21763" xr:uid="{00000000-0005-0000-0000-0000027E0000}"/>
    <cellStyle name="Normal 32 2 3 2 2 2" xfId="44406" xr:uid="{00000000-0005-0000-0000-0000037E0000}"/>
    <cellStyle name="Normal 32 2 3 2 3" xfId="14323" xr:uid="{00000000-0005-0000-0000-0000047E0000}"/>
    <cellStyle name="Normal 32 2 3 2 3 2" xfId="36966" xr:uid="{00000000-0005-0000-0000-0000057E0000}"/>
    <cellStyle name="Normal 32 2 3 2 4" xfId="29525" xr:uid="{00000000-0005-0000-0000-0000067E0000}"/>
    <cellStyle name="Normal 32 2 3 3" xfId="18045" xr:uid="{00000000-0005-0000-0000-0000077E0000}"/>
    <cellStyle name="Normal 32 2 3 3 2" xfId="40688" xr:uid="{00000000-0005-0000-0000-0000087E0000}"/>
    <cellStyle name="Normal 32 2 3 4" xfId="10605" xr:uid="{00000000-0005-0000-0000-0000097E0000}"/>
    <cellStyle name="Normal 32 2 3 4 2" xfId="33248" xr:uid="{00000000-0005-0000-0000-00000A7E0000}"/>
    <cellStyle name="Normal 32 2 3 5" xfId="25807" xr:uid="{00000000-0005-0000-0000-00000B7E0000}"/>
    <cellStyle name="Normal 32 2 4" xfId="5032" xr:uid="{00000000-0005-0000-0000-00000C7E0000}"/>
    <cellStyle name="Normal 32 2 4 2" xfId="19916" xr:uid="{00000000-0005-0000-0000-00000D7E0000}"/>
    <cellStyle name="Normal 32 2 4 2 2" xfId="42559" xr:uid="{00000000-0005-0000-0000-00000E7E0000}"/>
    <cellStyle name="Normal 32 2 4 3" xfId="12476" xr:uid="{00000000-0005-0000-0000-00000F7E0000}"/>
    <cellStyle name="Normal 32 2 4 3 2" xfId="35119" xr:uid="{00000000-0005-0000-0000-0000107E0000}"/>
    <cellStyle name="Normal 32 2 4 4" xfId="27678" xr:uid="{00000000-0005-0000-0000-0000117E0000}"/>
    <cellStyle name="Normal 32 2 5" xfId="16198" xr:uid="{00000000-0005-0000-0000-0000127E0000}"/>
    <cellStyle name="Normal 32 2 5 2" xfId="38841" xr:uid="{00000000-0005-0000-0000-0000137E0000}"/>
    <cellStyle name="Normal 32 2 6" xfId="8758" xr:uid="{00000000-0005-0000-0000-0000147E0000}"/>
    <cellStyle name="Normal 32 2 6 2" xfId="31401" xr:uid="{00000000-0005-0000-0000-0000157E0000}"/>
    <cellStyle name="Normal 32 2 7" xfId="23960" xr:uid="{00000000-0005-0000-0000-0000167E0000}"/>
    <cellStyle name="Normal 32 3" xfId="1771" xr:uid="{00000000-0005-0000-0000-0000177E0000}"/>
    <cellStyle name="Normal 32 3 2" xfId="3621" xr:uid="{00000000-0005-0000-0000-0000187E0000}"/>
    <cellStyle name="Normal 32 3 2 2" xfId="7342" xr:uid="{00000000-0005-0000-0000-0000197E0000}"/>
    <cellStyle name="Normal 32 3 2 2 2" xfId="22226" xr:uid="{00000000-0005-0000-0000-00001A7E0000}"/>
    <cellStyle name="Normal 32 3 2 2 2 2" xfId="44869" xr:uid="{00000000-0005-0000-0000-00001B7E0000}"/>
    <cellStyle name="Normal 32 3 2 2 3" xfId="14786" xr:uid="{00000000-0005-0000-0000-00001C7E0000}"/>
    <cellStyle name="Normal 32 3 2 2 3 2" xfId="37429" xr:uid="{00000000-0005-0000-0000-00001D7E0000}"/>
    <cellStyle name="Normal 32 3 2 2 4" xfId="29988" xr:uid="{00000000-0005-0000-0000-00001E7E0000}"/>
    <cellStyle name="Normal 32 3 2 3" xfId="18508" xr:uid="{00000000-0005-0000-0000-00001F7E0000}"/>
    <cellStyle name="Normal 32 3 2 3 2" xfId="41151" xr:uid="{00000000-0005-0000-0000-0000207E0000}"/>
    <cellStyle name="Normal 32 3 2 4" xfId="11068" xr:uid="{00000000-0005-0000-0000-0000217E0000}"/>
    <cellStyle name="Normal 32 3 2 4 2" xfId="33711" xr:uid="{00000000-0005-0000-0000-0000227E0000}"/>
    <cellStyle name="Normal 32 3 2 5" xfId="26270" xr:uid="{00000000-0005-0000-0000-0000237E0000}"/>
    <cellStyle name="Normal 32 3 3" xfId="5495" xr:uid="{00000000-0005-0000-0000-0000247E0000}"/>
    <cellStyle name="Normal 32 3 3 2" xfId="20379" xr:uid="{00000000-0005-0000-0000-0000257E0000}"/>
    <cellStyle name="Normal 32 3 3 2 2" xfId="43022" xr:uid="{00000000-0005-0000-0000-0000267E0000}"/>
    <cellStyle name="Normal 32 3 3 3" xfId="12939" xr:uid="{00000000-0005-0000-0000-0000277E0000}"/>
    <cellStyle name="Normal 32 3 3 3 2" xfId="35582" xr:uid="{00000000-0005-0000-0000-0000287E0000}"/>
    <cellStyle name="Normal 32 3 3 4" xfId="28141" xr:uid="{00000000-0005-0000-0000-0000297E0000}"/>
    <cellStyle name="Normal 32 3 4" xfId="16661" xr:uid="{00000000-0005-0000-0000-00002A7E0000}"/>
    <cellStyle name="Normal 32 3 4 2" xfId="39304" xr:uid="{00000000-0005-0000-0000-00002B7E0000}"/>
    <cellStyle name="Normal 32 3 5" xfId="9221" xr:uid="{00000000-0005-0000-0000-00002C7E0000}"/>
    <cellStyle name="Normal 32 3 5 2" xfId="31864" xr:uid="{00000000-0005-0000-0000-00002D7E0000}"/>
    <cellStyle name="Normal 32 3 6" xfId="24423" xr:uid="{00000000-0005-0000-0000-00002E7E0000}"/>
    <cellStyle name="Normal 32 4" xfId="2696" xr:uid="{00000000-0005-0000-0000-00002F7E0000}"/>
    <cellStyle name="Normal 32 4 2" xfId="6417" xr:uid="{00000000-0005-0000-0000-0000307E0000}"/>
    <cellStyle name="Normal 32 4 2 2" xfId="21301" xr:uid="{00000000-0005-0000-0000-0000317E0000}"/>
    <cellStyle name="Normal 32 4 2 2 2" xfId="43944" xr:uid="{00000000-0005-0000-0000-0000327E0000}"/>
    <cellStyle name="Normal 32 4 2 3" xfId="13861" xr:uid="{00000000-0005-0000-0000-0000337E0000}"/>
    <cellStyle name="Normal 32 4 2 3 2" xfId="36504" xr:uid="{00000000-0005-0000-0000-0000347E0000}"/>
    <cellStyle name="Normal 32 4 2 4" xfId="29063" xr:uid="{00000000-0005-0000-0000-0000357E0000}"/>
    <cellStyle name="Normal 32 4 3" xfId="17583" xr:uid="{00000000-0005-0000-0000-0000367E0000}"/>
    <cellStyle name="Normal 32 4 3 2" xfId="40226" xr:uid="{00000000-0005-0000-0000-0000377E0000}"/>
    <cellStyle name="Normal 32 4 4" xfId="10143" xr:uid="{00000000-0005-0000-0000-0000387E0000}"/>
    <cellStyle name="Normal 32 4 4 2" xfId="32786" xr:uid="{00000000-0005-0000-0000-0000397E0000}"/>
    <cellStyle name="Normal 32 4 5" xfId="25345" xr:uid="{00000000-0005-0000-0000-00003A7E0000}"/>
    <cellStyle name="Normal 32 5" xfId="4570" xr:uid="{00000000-0005-0000-0000-00003B7E0000}"/>
    <cellStyle name="Normal 32 5 2" xfId="19454" xr:uid="{00000000-0005-0000-0000-00003C7E0000}"/>
    <cellStyle name="Normal 32 5 2 2" xfId="42097" xr:uid="{00000000-0005-0000-0000-00003D7E0000}"/>
    <cellStyle name="Normal 32 5 3" xfId="12014" xr:uid="{00000000-0005-0000-0000-00003E7E0000}"/>
    <cellStyle name="Normal 32 5 3 2" xfId="34657" xr:uid="{00000000-0005-0000-0000-00003F7E0000}"/>
    <cellStyle name="Normal 32 5 4" xfId="27216" xr:uid="{00000000-0005-0000-0000-0000407E0000}"/>
    <cellStyle name="Normal 32 6" xfId="15736" xr:uid="{00000000-0005-0000-0000-0000417E0000}"/>
    <cellStyle name="Normal 32 6 2" xfId="38379" xr:uid="{00000000-0005-0000-0000-0000427E0000}"/>
    <cellStyle name="Normal 32 7" xfId="8296" xr:uid="{00000000-0005-0000-0000-0000437E0000}"/>
    <cellStyle name="Normal 32 7 2" xfId="30939" xr:uid="{00000000-0005-0000-0000-0000447E0000}"/>
    <cellStyle name="Normal 32 8" xfId="23498" xr:uid="{00000000-0005-0000-0000-0000457E0000}"/>
    <cellStyle name="Normal 33" xfId="841" xr:uid="{00000000-0005-0000-0000-0000467E0000}"/>
    <cellStyle name="Normal 33 2" xfId="1306" xr:uid="{00000000-0005-0000-0000-0000477E0000}"/>
    <cellStyle name="Normal 33 2 2" xfId="2234" xr:uid="{00000000-0005-0000-0000-0000487E0000}"/>
    <cellStyle name="Normal 33 2 2 2" xfId="4084" xr:uid="{00000000-0005-0000-0000-0000497E0000}"/>
    <cellStyle name="Normal 33 2 2 2 2" xfId="7805" xr:uid="{00000000-0005-0000-0000-00004A7E0000}"/>
    <cellStyle name="Normal 33 2 2 2 2 2" xfId="22689" xr:uid="{00000000-0005-0000-0000-00004B7E0000}"/>
    <cellStyle name="Normal 33 2 2 2 2 2 2" xfId="45332" xr:uid="{00000000-0005-0000-0000-00004C7E0000}"/>
    <cellStyle name="Normal 33 2 2 2 2 3" xfId="15249" xr:uid="{00000000-0005-0000-0000-00004D7E0000}"/>
    <cellStyle name="Normal 33 2 2 2 2 3 2" xfId="37892" xr:uid="{00000000-0005-0000-0000-00004E7E0000}"/>
    <cellStyle name="Normal 33 2 2 2 2 4" xfId="30451" xr:uid="{00000000-0005-0000-0000-00004F7E0000}"/>
    <cellStyle name="Normal 33 2 2 2 3" xfId="18971" xr:uid="{00000000-0005-0000-0000-0000507E0000}"/>
    <cellStyle name="Normal 33 2 2 2 3 2" xfId="41614" xr:uid="{00000000-0005-0000-0000-0000517E0000}"/>
    <cellStyle name="Normal 33 2 2 2 4" xfId="11531" xr:uid="{00000000-0005-0000-0000-0000527E0000}"/>
    <cellStyle name="Normal 33 2 2 2 4 2" xfId="34174" xr:uid="{00000000-0005-0000-0000-0000537E0000}"/>
    <cellStyle name="Normal 33 2 2 2 5" xfId="26733" xr:uid="{00000000-0005-0000-0000-0000547E0000}"/>
    <cellStyle name="Normal 33 2 2 3" xfId="5958" xr:uid="{00000000-0005-0000-0000-0000557E0000}"/>
    <cellStyle name="Normal 33 2 2 3 2" xfId="20842" xr:uid="{00000000-0005-0000-0000-0000567E0000}"/>
    <cellStyle name="Normal 33 2 2 3 2 2" xfId="43485" xr:uid="{00000000-0005-0000-0000-0000577E0000}"/>
    <cellStyle name="Normal 33 2 2 3 3" xfId="13402" xr:uid="{00000000-0005-0000-0000-0000587E0000}"/>
    <cellStyle name="Normal 33 2 2 3 3 2" xfId="36045" xr:uid="{00000000-0005-0000-0000-0000597E0000}"/>
    <cellStyle name="Normal 33 2 2 3 4" xfId="28604" xr:uid="{00000000-0005-0000-0000-00005A7E0000}"/>
    <cellStyle name="Normal 33 2 2 4" xfId="17124" xr:uid="{00000000-0005-0000-0000-00005B7E0000}"/>
    <cellStyle name="Normal 33 2 2 4 2" xfId="39767" xr:uid="{00000000-0005-0000-0000-00005C7E0000}"/>
    <cellStyle name="Normal 33 2 2 5" xfId="9684" xr:uid="{00000000-0005-0000-0000-00005D7E0000}"/>
    <cellStyle name="Normal 33 2 2 5 2" xfId="32327" xr:uid="{00000000-0005-0000-0000-00005E7E0000}"/>
    <cellStyle name="Normal 33 2 2 6" xfId="24886" xr:uid="{00000000-0005-0000-0000-00005F7E0000}"/>
    <cellStyle name="Normal 33 2 3" xfId="3159" xr:uid="{00000000-0005-0000-0000-0000607E0000}"/>
    <cellStyle name="Normal 33 2 3 2" xfId="6880" xr:uid="{00000000-0005-0000-0000-0000617E0000}"/>
    <cellStyle name="Normal 33 2 3 2 2" xfId="21764" xr:uid="{00000000-0005-0000-0000-0000627E0000}"/>
    <cellStyle name="Normal 33 2 3 2 2 2" xfId="44407" xr:uid="{00000000-0005-0000-0000-0000637E0000}"/>
    <cellStyle name="Normal 33 2 3 2 3" xfId="14324" xr:uid="{00000000-0005-0000-0000-0000647E0000}"/>
    <cellStyle name="Normal 33 2 3 2 3 2" xfId="36967" xr:uid="{00000000-0005-0000-0000-0000657E0000}"/>
    <cellStyle name="Normal 33 2 3 2 4" xfId="29526" xr:uid="{00000000-0005-0000-0000-0000667E0000}"/>
    <cellStyle name="Normal 33 2 3 3" xfId="18046" xr:uid="{00000000-0005-0000-0000-0000677E0000}"/>
    <cellStyle name="Normal 33 2 3 3 2" xfId="40689" xr:uid="{00000000-0005-0000-0000-0000687E0000}"/>
    <cellStyle name="Normal 33 2 3 4" xfId="10606" xr:uid="{00000000-0005-0000-0000-0000697E0000}"/>
    <cellStyle name="Normal 33 2 3 4 2" xfId="33249" xr:uid="{00000000-0005-0000-0000-00006A7E0000}"/>
    <cellStyle name="Normal 33 2 3 5" xfId="25808" xr:uid="{00000000-0005-0000-0000-00006B7E0000}"/>
    <cellStyle name="Normal 33 2 4" xfId="5033" xr:uid="{00000000-0005-0000-0000-00006C7E0000}"/>
    <cellStyle name="Normal 33 2 4 2" xfId="19917" xr:uid="{00000000-0005-0000-0000-00006D7E0000}"/>
    <cellStyle name="Normal 33 2 4 2 2" xfId="42560" xr:uid="{00000000-0005-0000-0000-00006E7E0000}"/>
    <cellStyle name="Normal 33 2 4 3" xfId="12477" xr:uid="{00000000-0005-0000-0000-00006F7E0000}"/>
    <cellStyle name="Normal 33 2 4 3 2" xfId="35120" xr:uid="{00000000-0005-0000-0000-0000707E0000}"/>
    <cellStyle name="Normal 33 2 4 4" xfId="27679" xr:uid="{00000000-0005-0000-0000-0000717E0000}"/>
    <cellStyle name="Normal 33 2 5" xfId="16199" xr:uid="{00000000-0005-0000-0000-0000727E0000}"/>
    <cellStyle name="Normal 33 2 5 2" xfId="38842" xr:uid="{00000000-0005-0000-0000-0000737E0000}"/>
    <cellStyle name="Normal 33 2 6" xfId="8759" xr:uid="{00000000-0005-0000-0000-0000747E0000}"/>
    <cellStyle name="Normal 33 2 6 2" xfId="31402" xr:uid="{00000000-0005-0000-0000-0000757E0000}"/>
    <cellStyle name="Normal 33 2 7" xfId="23961" xr:uid="{00000000-0005-0000-0000-0000767E0000}"/>
    <cellStyle name="Normal 33 3" xfId="1772" xr:uid="{00000000-0005-0000-0000-0000777E0000}"/>
    <cellStyle name="Normal 33 3 2" xfId="3622" xr:uid="{00000000-0005-0000-0000-0000787E0000}"/>
    <cellStyle name="Normal 33 3 2 2" xfId="7343" xr:uid="{00000000-0005-0000-0000-0000797E0000}"/>
    <cellStyle name="Normal 33 3 2 2 2" xfId="22227" xr:uid="{00000000-0005-0000-0000-00007A7E0000}"/>
    <cellStyle name="Normal 33 3 2 2 2 2" xfId="44870" xr:uid="{00000000-0005-0000-0000-00007B7E0000}"/>
    <cellStyle name="Normal 33 3 2 2 3" xfId="14787" xr:uid="{00000000-0005-0000-0000-00007C7E0000}"/>
    <cellStyle name="Normal 33 3 2 2 3 2" xfId="37430" xr:uid="{00000000-0005-0000-0000-00007D7E0000}"/>
    <cellStyle name="Normal 33 3 2 2 4" xfId="29989" xr:uid="{00000000-0005-0000-0000-00007E7E0000}"/>
    <cellStyle name="Normal 33 3 2 3" xfId="18509" xr:uid="{00000000-0005-0000-0000-00007F7E0000}"/>
    <cellStyle name="Normal 33 3 2 3 2" xfId="41152" xr:uid="{00000000-0005-0000-0000-0000807E0000}"/>
    <cellStyle name="Normal 33 3 2 4" xfId="11069" xr:uid="{00000000-0005-0000-0000-0000817E0000}"/>
    <cellStyle name="Normal 33 3 2 4 2" xfId="33712" xr:uid="{00000000-0005-0000-0000-0000827E0000}"/>
    <cellStyle name="Normal 33 3 2 5" xfId="26271" xr:uid="{00000000-0005-0000-0000-0000837E0000}"/>
    <cellStyle name="Normal 33 3 3" xfId="5496" xr:uid="{00000000-0005-0000-0000-0000847E0000}"/>
    <cellStyle name="Normal 33 3 3 2" xfId="20380" xr:uid="{00000000-0005-0000-0000-0000857E0000}"/>
    <cellStyle name="Normal 33 3 3 2 2" xfId="43023" xr:uid="{00000000-0005-0000-0000-0000867E0000}"/>
    <cellStyle name="Normal 33 3 3 3" xfId="12940" xr:uid="{00000000-0005-0000-0000-0000877E0000}"/>
    <cellStyle name="Normal 33 3 3 3 2" xfId="35583" xr:uid="{00000000-0005-0000-0000-0000887E0000}"/>
    <cellStyle name="Normal 33 3 3 4" xfId="28142" xr:uid="{00000000-0005-0000-0000-0000897E0000}"/>
    <cellStyle name="Normal 33 3 4" xfId="16662" xr:uid="{00000000-0005-0000-0000-00008A7E0000}"/>
    <cellStyle name="Normal 33 3 4 2" xfId="39305" xr:uid="{00000000-0005-0000-0000-00008B7E0000}"/>
    <cellStyle name="Normal 33 3 5" xfId="9222" xr:uid="{00000000-0005-0000-0000-00008C7E0000}"/>
    <cellStyle name="Normal 33 3 5 2" xfId="31865" xr:uid="{00000000-0005-0000-0000-00008D7E0000}"/>
    <cellStyle name="Normal 33 3 6" xfId="24424" xr:uid="{00000000-0005-0000-0000-00008E7E0000}"/>
    <cellStyle name="Normal 33 4" xfId="2697" xr:uid="{00000000-0005-0000-0000-00008F7E0000}"/>
    <cellStyle name="Normal 33 4 2" xfId="6418" xr:uid="{00000000-0005-0000-0000-0000907E0000}"/>
    <cellStyle name="Normal 33 4 2 2" xfId="21302" xr:uid="{00000000-0005-0000-0000-0000917E0000}"/>
    <cellStyle name="Normal 33 4 2 2 2" xfId="43945" xr:uid="{00000000-0005-0000-0000-0000927E0000}"/>
    <cellStyle name="Normal 33 4 2 3" xfId="13862" xr:uid="{00000000-0005-0000-0000-0000937E0000}"/>
    <cellStyle name="Normal 33 4 2 3 2" xfId="36505" xr:uid="{00000000-0005-0000-0000-0000947E0000}"/>
    <cellStyle name="Normal 33 4 2 4" xfId="29064" xr:uid="{00000000-0005-0000-0000-0000957E0000}"/>
    <cellStyle name="Normal 33 4 3" xfId="17584" xr:uid="{00000000-0005-0000-0000-0000967E0000}"/>
    <cellStyle name="Normal 33 4 3 2" xfId="40227" xr:uid="{00000000-0005-0000-0000-0000977E0000}"/>
    <cellStyle name="Normal 33 4 4" xfId="10144" xr:uid="{00000000-0005-0000-0000-0000987E0000}"/>
    <cellStyle name="Normal 33 4 4 2" xfId="32787" xr:uid="{00000000-0005-0000-0000-0000997E0000}"/>
    <cellStyle name="Normal 33 4 5" xfId="25346" xr:uid="{00000000-0005-0000-0000-00009A7E0000}"/>
    <cellStyle name="Normal 33 5" xfId="4571" xr:uid="{00000000-0005-0000-0000-00009B7E0000}"/>
    <cellStyle name="Normal 33 5 2" xfId="19455" xr:uid="{00000000-0005-0000-0000-00009C7E0000}"/>
    <cellStyle name="Normal 33 5 2 2" xfId="42098" xr:uid="{00000000-0005-0000-0000-00009D7E0000}"/>
    <cellStyle name="Normal 33 5 3" xfId="12015" xr:uid="{00000000-0005-0000-0000-00009E7E0000}"/>
    <cellStyle name="Normal 33 5 3 2" xfId="34658" xr:uid="{00000000-0005-0000-0000-00009F7E0000}"/>
    <cellStyle name="Normal 33 5 4" xfId="27217" xr:uid="{00000000-0005-0000-0000-0000A07E0000}"/>
    <cellStyle name="Normal 33 6" xfId="15737" xr:uid="{00000000-0005-0000-0000-0000A17E0000}"/>
    <cellStyle name="Normal 33 6 2" xfId="38380" xr:uid="{00000000-0005-0000-0000-0000A27E0000}"/>
    <cellStyle name="Normal 33 7" xfId="8297" xr:uid="{00000000-0005-0000-0000-0000A37E0000}"/>
    <cellStyle name="Normal 33 7 2" xfId="30940" xr:uid="{00000000-0005-0000-0000-0000A47E0000}"/>
    <cellStyle name="Normal 33 8" xfId="23499" xr:uid="{00000000-0005-0000-0000-0000A57E0000}"/>
    <cellStyle name="Normal 34" xfId="842" xr:uid="{00000000-0005-0000-0000-0000A67E0000}"/>
    <cellStyle name="Normal 34 2" xfId="1307" xr:uid="{00000000-0005-0000-0000-0000A77E0000}"/>
    <cellStyle name="Normal 34 2 2" xfId="2235" xr:uid="{00000000-0005-0000-0000-0000A87E0000}"/>
    <cellStyle name="Normal 34 2 2 2" xfId="4085" xr:uid="{00000000-0005-0000-0000-0000A97E0000}"/>
    <cellStyle name="Normal 34 2 2 2 2" xfId="7806" xr:uid="{00000000-0005-0000-0000-0000AA7E0000}"/>
    <cellStyle name="Normal 34 2 2 2 2 2" xfId="22690" xr:uid="{00000000-0005-0000-0000-0000AB7E0000}"/>
    <cellStyle name="Normal 34 2 2 2 2 2 2" xfId="45333" xr:uid="{00000000-0005-0000-0000-0000AC7E0000}"/>
    <cellStyle name="Normal 34 2 2 2 2 3" xfId="15250" xr:uid="{00000000-0005-0000-0000-0000AD7E0000}"/>
    <cellStyle name="Normal 34 2 2 2 2 3 2" xfId="37893" xr:uid="{00000000-0005-0000-0000-0000AE7E0000}"/>
    <cellStyle name="Normal 34 2 2 2 2 4" xfId="30452" xr:uid="{00000000-0005-0000-0000-0000AF7E0000}"/>
    <cellStyle name="Normal 34 2 2 2 3" xfId="18972" xr:uid="{00000000-0005-0000-0000-0000B07E0000}"/>
    <cellStyle name="Normal 34 2 2 2 3 2" xfId="41615" xr:uid="{00000000-0005-0000-0000-0000B17E0000}"/>
    <cellStyle name="Normal 34 2 2 2 4" xfId="11532" xr:uid="{00000000-0005-0000-0000-0000B27E0000}"/>
    <cellStyle name="Normal 34 2 2 2 4 2" xfId="34175" xr:uid="{00000000-0005-0000-0000-0000B37E0000}"/>
    <cellStyle name="Normal 34 2 2 2 5" xfId="26734" xr:uid="{00000000-0005-0000-0000-0000B47E0000}"/>
    <cellStyle name="Normal 34 2 2 3" xfId="5959" xr:uid="{00000000-0005-0000-0000-0000B57E0000}"/>
    <cellStyle name="Normal 34 2 2 3 2" xfId="20843" xr:uid="{00000000-0005-0000-0000-0000B67E0000}"/>
    <cellStyle name="Normal 34 2 2 3 2 2" xfId="43486" xr:uid="{00000000-0005-0000-0000-0000B77E0000}"/>
    <cellStyle name="Normal 34 2 2 3 3" xfId="13403" xr:uid="{00000000-0005-0000-0000-0000B87E0000}"/>
    <cellStyle name="Normal 34 2 2 3 3 2" xfId="36046" xr:uid="{00000000-0005-0000-0000-0000B97E0000}"/>
    <cellStyle name="Normal 34 2 2 3 4" xfId="28605" xr:uid="{00000000-0005-0000-0000-0000BA7E0000}"/>
    <cellStyle name="Normal 34 2 2 4" xfId="17125" xr:uid="{00000000-0005-0000-0000-0000BB7E0000}"/>
    <cellStyle name="Normal 34 2 2 4 2" xfId="39768" xr:uid="{00000000-0005-0000-0000-0000BC7E0000}"/>
    <cellStyle name="Normal 34 2 2 5" xfId="9685" xr:uid="{00000000-0005-0000-0000-0000BD7E0000}"/>
    <cellStyle name="Normal 34 2 2 5 2" xfId="32328" xr:uid="{00000000-0005-0000-0000-0000BE7E0000}"/>
    <cellStyle name="Normal 34 2 2 6" xfId="24887" xr:uid="{00000000-0005-0000-0000-0000BF7E0000}"/>
    <cellStyle name="Normal 34 2 3" xfId="3160" xr:uid="{00000000-0005-0000-0000-0000C07E0000}"/>
    <cellStyle name="Normal 34 2 3 2" xfId="6881" xr:uid="{00000000-0005-0000-0000-0000C17E0000}"/>
    <cellStyle name="Normal 34 2 3 2 2" xfId="21765" xr:uid="{00000000-0005-0000-0000-0000C27E0000}"/>
    <cellStyle name="Normal 34 2 3 2 2 2" xfId="44408" xr:uid="{00000000-0005-0000-0000-0000C37E0000}"/>
    <cellStyle name="Normal 34 2 3 2 3" xfId="14325" xr:uid="{00000000-0005-0000-0000-0000C47E0000}"/>
    <cellStyle name="Normal 34 2 3 2 3 2" xfId="36968" xr:uid="{00000000-0005-0000-0000-0000C57E0000}"/>
    <cellStyle name="Normal 34 2 3 2 4" xfId="29527" xr:uid="{00000000-0005-0000-0000-0000C67E0000}"/>
    <cellStyle name="Normal 34 2 3 3" xfId="18047" xr:uid="{00000000-0005-0000-0000-0000C77E0000}"/>
    <cellStyle name="Normal 34 2 3 3 2" xfId="40690" xr:uid="{00000000-0005-0000-0000-0000C87E0000}"/>
    <cellStyle name="Normal 34 2 3 4" xfId="10607" xr:uid="{00000000-0005-0000-0000-0000C97E0000}"/>
    <cellStyle name="Normal 34 2 3 4 2" xfId="33250" xr:uid="{00000000-0005-0000-0000-0000CA7E0000}"/>
    <cellStyle name="Normal 34 2 3 5" xfId="25809" xr:uid="{00000000-0005-0000-0000-0000CB7E0000}"/>
    <cellStyle name="Normal 34 2 4" xfId="5034" xr:uid="{00000000-0005-0000-0000-0000CC7E0000}"/>
    <cellStyle name="Normal 34 2 4 2" xfId="19918" xr:uid="{00000000-0005-0000-0000-0000CD7E0000}"/>
    <cellStyle name="Normal 34 2 4 2 2" xfId="42561" xr:uid="{00000000-0005-0000-0000-0000CE7E0000}"/>
    <cellStyle name="Normal 34 2 4 3" xfId="12478" xr:uid="{00000000-0005-0000-0000-0000CF7E0000}"/>
    <cellStyle name="Normal 34 2 4 3 2" xfId="35121" xr:uid="{00000000-0005-0000-0000-0000D07E0000}"/>
    <cellStyle name="Normal 34 2 4 4" xfId="27680" xr:uid="{00000000-0005-0000-0000-0000D17E0000}"/>
    <cellStyle name="Normal 34 2 5" xfId="16200" xr:uid="{00000000-0005-0000-0000-0000D27E0000}"/>
    <cellStyle name="Normal 34 2 5 2" xfId="38843" xr:uid="{00000000-0005-0000-0000-0000D37E0000}"/>
    <cellStyle name="Normal 34 2 6" xfId="8760" xr:uid="{00000000-0005-0000-0000-0000D47E0000}"/>
    <cellStyle name="Normal 34 2 6 2" xfId="31403" xr:uid="{00000000-0005-0000-0000-0000D57E0000}"/>
    <cellStyle name="Normal 34 2 7" xfId="23962" xr:uid="{00000000-0005-0000-0000-0000D67E0000}"/>
    <cellStyle name="Normal 34 3" xfId="1773" xr:uid="{00000000-0005-0000-0000-0000D77E0000}"/>
    <cellStyle name="Normal 34 3 2" xfId="3623" xr:uid="{00000000-0005-0000-0000-0000D87E0000}"/>
    <cellStyle name="Normal 34 3 2 2" xfId="7344" xr:uid="{00000000-0005-0000-0000-0000D97E0000}"/>
    <cellStyle name="Normal 34 3 2 2 2" xfId="22228" xr:uid="{00000000-0005-0000-0000-0000DA7E0000}"/>
    <cellStyle name="Normal 34 3 2 2 2 2" xfId="44871" xr:uid="{00000000-0005-0000-0000-0000DB7E0000}"/>
    <cellStyle name="Normal 34 3 2 2 3" xfId="14788" xr:uid="{00000000-0005-0000-0000-0000DC7E0000}"/>
    <cellStyle name="Normal 34 3 2 2 3 2" xfId="37431" xr:uid="{00000000-0005-0000-0000-0000DD7E0000}"/>
    <cellStyle name="Normal 34 3 2 2 4" xfId="29990" xr:uid="{00000000-0005-0000-0000-0000DE7E0000}"/>
    <cellStyle name="Normal 34 3 2 3" xfId="18510" xr:uid="{00000000-0005-0000-0000-0000DF7E0000}"/>
    <cellStyle name="Normal 34 3 2 3 2" xfId="41153" xr:uid="{00000000-0005-0000-0000-0000E07E0000}"/>
    <cellStyle name="Normal 34 3 2 4" xfId="11070" xr:uid="{00000000-0005-0000-0000-0000E17E0000}"/>
    <cellStyle name="Normal 34 3 2 4 2" xfId="33713" xr:uid="{00000000-0005-0000-0000-0000E27E0000}"/>
    <cellStyle name="Normal 34 3 2 5" xfId="26272" xr:uid="{00000000-0005-0000-0000-0000E37E0000}"/>
    <cellStyle name="Normal 34 3 3" xfId="5497" xr:uid="{00000000-0005-0000-0000-0000E47E0000}"/>
    <cellStyle name="Normal 34 3 3 2" xfId="20381" xr:uid="{00000000-0005-0000-0000-0000E57E0000}"/>
    <cellStyle name="Normal 34 3 3 2 2" xfId="43024" xr:uid="{00000000-0005-0000-0000-0000E67E0000}"/>
    <cellStyle name="Normal 34 3 3 3" xfId="12941" xr:uid="{00000000-0005-0000-0000-0000E77E0000}"/>
    <cellStyle name="Normal 34 3 3 3 2" xfId="35584" xr:uid="{00000000-0005-0000-0000-0000E87E0000}"/>
    <cellStyle name="Normal 34 3 3 4" xfId="28143" xr:uid="{00000000-0005-0000-0000-0000E97E0000}"/>
    <cellStyle name="Normal 34 3 4" xfId="16663" xr:uid="{00000000-0005-0000-0000-0000EA7E0000}"/>
    <cellStyle name="Normal 34 3 4 2" xfId="39306" xr:uid="{00000000-0005-0000-0000-0000EB7E0000}"/>
    <cellStyle name="Normal 34 3 5" xfId="9223" xr:uid="{00000000-0005-0000-0000-0000EC7E0000}"/>
    <cellStyle name="Normal 34 3 5 2" xfId="31866" xr:uid="{00000000-0005-0000-0000-0000ED7E0000}"/>
    <cellStyle name="Normal 34 3 6" xfId="24425" xr:uid="{00000000-0005-0000-0000-0000EE7E0000}"/>
    <cellStyle name="Normal 34 4" xfId="2698" xr:uid="{00000000-0005-0000-0000-0000EF7E0000}"/>
    <cellStyle name="Normal 34 4 2" xfId="6419" xr:uid="{00000000-0005-0000-0000-0000F07E0000}"/>
    <cellStyle name="Normal 34 4 2 2" xfId="21303" xr:uid="{00000000-0005-0000-0000-0000F17E0000}"/>
    <cellStyle name="Normal 34 4 2 2 2" xfId="43946" xr:uid="{00000000-0005-0000-0000-0000F27E0000}"/>
    <cellStyle name="Normal 34 4 2 3" xfId="13863" xr:uid="{00000000-0005-0000-0000-0000F37E0000}"/>
    <cellStyle name="Normal 34 4 2 3 2" xfId="36506" xr:uid="{00000000-0005-0000-0000-0000F47E0000}"/>
    <cellStyle name="Normal 34 4 2 4" xfId="29065" xr:uid="{00000000-0005-0000-0000-0000F57E0000}"/>
    <cellStyle name="Normal 34 4 3" xfId="17585" xr:uid="{00000000-0005-0000-0000-0000F67E0000}"/>
    <cellStyle name="Normal 34 4 3 2" xfId="40228" xr:uid="{00000000-0005-0000-0000-0000F77E0000}"/>
    <cellStyle name="Normal 34 4 4" xfId="10145" xr:uid="{00000000-0005-0000-0000-0000F87E0000}"/>
    <cellStyle name="Normal 34 4 4 2" xfId="32788" xr:uid="{00000000-0005-0000-0000-0000F97E0000}"/>
    <cellStyle name="Normal 34 4 5" xfId="25347" xr:uid="{00000000-0005-0000-0000-0000FA7E0000}"/>
    <cellStyle name="Normal 34 5" xfId="4572" xr:uid="{00000000-0005-0000-0000-0000FB7E0000}"/>
    <cellStyle name="Normal 34 5 2" xfId="19456" xr:uid="{00000000-0005-0000-0000-0000FC7E0000}"/>
    <cellStyle name="Normal 34 5 2 2" xfId="42099" xr:uid="{00000000-0005-0000-0000-0000FD7E0000}"/>
    <cellStyle name="Normal 34 5 3" xfId="12016" xr:uid="{00000000-0005-0000-0000-0000FE7E0000}"/>
    <cellStyle name="Normal 34 5 3 2" xfId="34659" xr:uid="{00000000-0005-0000-0000-0000FF7E0000}"/>
    <cellStyle name="Normal 34 5 4" xfId="27218" xr:uid="{00000000-0005-0000-0000-0000007F0000}"/>
    <cellStyle name="Normal 34 6" xfId="15738" xr:uid="{00000000-0005-0000-0000-0000017F0000}"/>
    <cellStyle name="Normal 34 6 2" xfId="38381" xr:uid="{00000000-0005-0000-0000-0000027F0000}"/>
    <cellStyle name="Normal 34 7" xfId="8298" xr:uid="{00000000-0005-0000-0000-0000037F0000}"/>
    <cellStyle name="Normal 34 7 2" xfId="30941" xr:uid="{00000000-0005-0000-0000-0000047F0000}"/>
    <cellStyle name="Normal 34 8" xfId="23500" xr:uid="{00000000-0005-0000-0000-0000057F0000}"/>
    <cellStyle name="Normal 35" xfId="843" xr:uid="{00000000-0005-0000-0000-0000067F0000}"/>
    <cellStyle name="Normal 35 2" xfId="1308" xr:uid="{00000000-0005-0000-0000-0000077F0000}"/>
    <cellStyle name="Normal 35 2 2" xfId="2236" xr:uid="{00000000-0005-0000-0000-0000087F0000}"/>
    <cellStyle name="Normal 35 2 2 2" xfId="4086" xr:uid="{00000000-0005-0000-0000-0000097F0000}"/>
    <cellStyle name="Normal 35 2 2 2 2" xfId="7807" xr:uid="{00000000-0005-0000-0000-00000A7F0000}"/>
    <cellStyle name="Normal 35 2 2 2 2 2" xfId="22691" xr:uid="{00000000-0005-0000-0000-00000B7F0000}"/>
    <cellStyle name="Normal 35 2 2 2 2 2 2" xfId="45334" xr:uid="{00000000-0005-0000-0000-00000C7F0000}"/>
    <cellStyle name="Normal 35 2 2 2 2 3" xfId="15251" xr:uid="{00000000-0005-0000-0000-00000D7F0000}"/>
    <cellStyle name="Normal 35 2 2 2 2 3 2" xfId="37894" xr:uid="{00000000-0005-0000-0000-00000E7F0000}"/>
    <cellStyle name="Normal 35 2 2 2 2 4" xfId="30453" xr:uid="{00000000-0005-0000-0000-00000F7F0000}"/>
    <cellStyle name="Normal 35 2 2 2 3" xfId="18973" xr:uid="{00000000-0005-0000-0000-0000107F0000}"/>
    <cellStyle name="Normal 35 2 2 2 3 2" xfId="41616" xr:uid="{00000000-0005-0000-0000-0000117F0000}"/>
    <cellStyle name="Normal 35 2 2 2 4" xfId="11533" xr:uid="{00000000-0005-0000-0000-0000127F0000}"/>
    <cellStyle name="Normal 35 2 2 2 4 2" xfId="34176" xr:uid="{00000000-0005-0000-0000-0000137F0000}"/>
    <cellStyle name="Normal 35 2 2 2 5" xfId="26735" xr:uid="{00000000-0005-0000-0000-0000147F0000}"/>
    <cellStyle name="Normal 35 2 2 3" xfId="5960" xr:uid="{00000000-0005-0000-0000-0000157F0000}"/>
    <cellStyle name="Normal 35 2 2 3 2" xfId="20844" xr:uid="{00000000-0005-0000-0000-0000167F0000}"/>
    <cellStyle name="Normal 35 2 2 3 2 2" xfId="43487" xr:uid="{00000000-0005-0000-0000-0000177F0000}"/>
    <cellStyle name="Normal 35 2 2 3 3" xfId="13404" xr:uid="{00000000-0005-0000-0000-0000187F0000}"/>
    <cellStyle name="Normal 35 2 2 3 3 2" xfId="36047" xr:uid="{00000000-0005-0000-0000-0000197F0000}"/>
    <cellStyle name="Normal 35 2 2 3 4" xfId="28606" xr:uid="{00000000-0005-0000-0000-00001A7F0000}"/>
    <cellStyle name="Normal 35 2 2 4" xfId="17126" xr:uid="{00000000-0005-0000-0000-00001B7F0000}"/>
    <cellStyle name="Normal 35 2 2 4 2" xfId="39769" xr:uid="{00000000-0005-0000-0000-00001C7F0000}"/>
    <cellStyle name="Normal 35 2 2 5" xfId="9686" xr:uid="{00000000-0005-0000-0000-00001D7F0000}"/>
    <cellStyle name="Normal 35 2 2 5 2" xfId="32329" xr:uid="{00000000-0005-0000-0000-00001E7F0000}"/>
    <cellStyle name="Normal 35 2 2 6" xfId="24888" xr:uid="{00000000-0005-0000-0000-00001F7F0000}"/>
    <cellStyle name="Normal 35 2 3" xfId="3161" xr:uid="{00000000-0005-0000-0000-0000207F0000}"/>
    <cellStyle name="Normal 35 2 3 2" xfId="6882" xr:uid="{00000000-0005-0000-0000-0000217F0000}"/>
    <cellStyle name="Normal 35 2 3 2 2" xfId="21766" xr:uid="{00000000-0005-0000-0000-0000227F0000}"/>
    <cellStyle name="Normal 35 2 3 2 2 2" xfId="44409" xr:uid="{00000000-0005-0000-0000-0000237F0000}"/>
    <cellStyle name="Normal 35 2 3 2 3" xfId="14326" xr:uid="{00000000-0005-0000-0000-0000247F0000}"/>
    <cellStyle name="Normal 35 2 3 2 3 2" xfId="36969" xr:uid="{00000000-0005-0000-0000-0000257F0000}"/>
    <cellStyle name="Normal 35 2 3 2 4" xfId="29528" xr:uid="{00000000-0005-0000-0000-0000267F0000}"/>
    <cellStyle name="Normal 35 2 3 3" xfId="18048" xr:uid="{00000000-0005-0000-0000-0000277F0000}"/>
    <cellStyle name="Normal 35 2 3 3 2" xfId="40691" xr:uid="{00000000-0005-0000-0000-0000287F0000}"/>
    <cellStyle name="Normal 35 2 3 4" xfId="10608" xr:uid="{00000000-0005-0000-0000-0000297F0000}"/>
    <cellStyle name="Normal 35 2 3 4 2" xfId="33251" xr:uid="{00000000-0005-0000-0000-00002A7F0000}"/>
    <cellStyle name="Normal 35 2 3 5" xfId="25810" xr:uid="{00000000-0005-0000-0000-00002B7F0000}"/>
    <cellStyle name="Normal 35 2 4" xfId="5035" xr:uid="{00000000-0005-0000-0000-00002C7F0000}"/>
    <cellStyle name="Normal 35 2 4 2" xfId="19919" xr:uid="{00000000-0005-0000-0000-00002D7F0000}"/>
    <cellStyle name="Normal 35 2 4 2 2" xfId="42562" xr:uid="{00000000-0005-0000-0000-00002E7F0000}"/>
    <cellStyle name="Normal 35 2 4 3" xfId="12479" xr:uid="{00000000-0005-0000-0000-00002F7F0000}"/>
    <cellStyle name="Normal 35 2 4 3 2" xfId="35122" xr:uid="{00000000-0005-0000-0000-0000307F0000}"/>
    <cellStyle name="Normal 35 2 4 4" xfId="27681" xr:uid="{00000000-0005-0000-0000-0000317F0000}"/>
    <cellStyle name="Normal 35 2 5" xfId="16201" xr:uid="{00000000-0005-0000-0000-0000327F0000}"/>
    <cellStyle name="Normal 35 2 5 2" xfId="38844" xr:uid="{00000000-0005-0000-0000-0000337F0000}"/>
    <cellStyle name="Normal 35 2 6" xfId="8761" xr:uid="{00000000-0005-0000-0000-0000347F0000}"/>
    <cellStyle name="Normal 35 2 6 2" xfId="31404" xr:uid="{00000000-0005-0000-0000-0000357F0000}"/>
    <cellStyle name="Normal 35 2 7" xfId="23963" xr:uid="{00000000-0005-0000-0000-0000367F0000}"/>
    <cellStyle name="Normal 35 3" xfId="1774" xr:uid="{00000000-0005-0000-0000-0000377F0000}"/>
    <cellStyle name="Normal 35 3 2" xfId="3624" xr:uid="{00000000-0005-0000-0000-0000387F0000}"/>
    <cellStyle name="Normal 35 3 2 2" xfId="7345" xr:uid="{00000000-0005-0000-0000-0000397F0000}"/>
    <cellStyle name="Normal 35 3 2 2 2" xfId="22229" xr:uid="{00000000-0005-0000-0000-00003A7F0000}"/>
    <cellStyle name="Normal 35 3 2 2 2 2" xfId="44872" xr:uid="{00000000-0005-0000-0000-00003B7F0000}"/>
    <cellStyle name="Normal 35 3 2 2 3" xfId="14789" xr:uid="{00000000-0005-0000-0000-00003C7F0000}"/>
    <cellStyle name="Normal 35 3 2 2 3 2" xfId="37432" xr:uid="{00000000-0005-0000-0000-00003D7F0000}"/>
    <cellStyle name="Normal 35 3 2 2 4" xfId="29991" xr:uid="{00000000-0005-0000-0000-00003E7F0000}"/>
    <cellStyle name="Normal 35 3 2 3" xfId="18511" xr:uid="{00000000-0005-0000-0000-00003F7F0000}"/>
    <cellStyle name="Normal 35 3 2 3 2" xfId="41154" xr:uid="{00000000-0005-0000-0000-0000407F0000}"/>
    <cellStyle name="Normal 35 3 2 4" xfId="11071" xr:uid="{00000000-0005-0000-0000-0000417F0000}"/>
    <cellStyle name="Normal 35 3 2 4 2" xfId="33714" xr:uid="{00000000-0005-0000-0000-0000427F0000}"/>
    <cellStyle name="Normal 35 3 2 5" xfId="26273" xr:uid="{00000000-0005-0000-0000-0000437F0000}"/>
    <cellStyle name="Normal 35 3 3" xfId="5498" xr:uid="{00000000-0005-0000-0000-0000447F0000}"/>
    <cellStyle name="Normal 35 3 3 2" xfId="20382" xr:uid="{00000000-0005-0000-0000-0000457F0000}"/>
    <cellStyle name="Normal 35 3 3 2 2" xfId="43025" xr:uid="{00000000-0005-0000-0000-0000467F0000}"/>
    <cellStyle name="Normal 35 3 3 3" xfId="12942" xr:uid="{00000000-0005-0000-0000-0000477F0000}"/>
    <cellStyle name="Normal 35 3 3 3 2" xfId="35585" xr:uid="{00000000-0005-0000-0000-0000487F0000}"/>
    <cellStyle name="Normal 35 3 3 4" xfId="28144" xr:uid="{00000000-0005-0000-0000-0000497F0000}"/>
    <cellStyle name="Normal 35 3 4" xfId="16664" xr:uid="{00000000-0005-0000-0000-00004A7F0000}"/>
    <cellStyle name="Normal 35 3 4 2" xfId="39307" xr:uid="{00000000-0005-0000-0000-00004B7F0000}"/>
    <cellStyle name="Normal 35 3 5" xfId="9224" xr:uid="{00000000-0005-0000-0000-00004C7F0000}"/>
    <cellStyle name="Normal 35 3 5 2" xfId="31867" xr:uid="{00000000-0005-0000-0000-00004D7F0000}"/>
    <cellStyle name="Normal 35 3 6" xfId="24426" xr:uid="{00000000-0005-0000-0000-00004E7F0000}"/>
    <cellStyle name="Normal 35 4" xfId="2699" xr:uid="{00000000-0005-0000-0000-00004F7F0000}"/>
    <cellStyle name="Normal 35 4 2" xfId="6420" xr:uid="{00000000-0005-0000-0000-0000507F0000}"/>
    <cellStyle name="Normal 35 4 2 2" xfId="21304" xr:uid="{00000000-0005-0000-0000-0000517F0000}"/>
    <cellStyle name="Normal 35 4 2 2 2" xfId="43947" xr:uid="{00000000-0005-0000-0000-0000527F0000}"/>
    <cellStyle name="Normal 35 4 2 3" xfId="13864" xr:uid="{00000000-0005-0000-0000-0000537F0000}"/>
    <cellStyle name="Normal 35 4 2 3 2" xfId="36507" xr:uid="{00000000-0005-0000-0000-0000547F0000}"/>
    <cellStyle name="Normal 35 4 2 4" xfId="29066" xr:uid="{00000000-0005-0000-0000-0000557F0000}"/>
    <cellStyle name="Normal 35 4 3" xfId="17586" xr:uid="{00000000-0005-0000-0000-0000567F0000}"/>
    <cellStyle name="Normal 35 4 3 2" xfId="40229" xr:uid="{00000000-0005-0000-0000-0000577F0000}"/>
    <cellStyle name="Normal 35 4 4" xfId="10146" xr:uid="{00000000-0005-0000-0000-0000587F0000}"/>
    <cellStyle name="Normal 35 4 4 2" xfId="32789" xr:uid="{00000000-0005-0000-0000-0000597F0000}"/>
    <cellStyle name="Normal 35 4 5" xfId="25348" xr:uid="{00000000-0005-0000-0000-00005A7F0000}"/>
    <cellStyle name="Normal 35 5" xfId="4573" xr:uid="{00000000-0005-0000-0000-00005B7F0000}"/>
    <cellStyle name="Normal 35 5 2" xfId="19457" xr:uid="{00000000-0005-0000-0000-00005C7F0000}"/>
    <cellStyle name="Normal 35 5 2 2" xfId="42100" xr:uid="{00000000-0005-0000-0000-00005D7F0000}"/>
    <cellStyle name="Normal 35 5 3" xfId="12017" xr:uid="{00000000-0005-0000-0000-00005E7F0000}"/>
    <cellStyle name="Normal 35 5 3 2" xfId="34660" xr:uid="{00000000-0005-0000-0000-00005F7F0000}"/>
    <cellStyle name="Normal 35 5 4" xfId="27219" xr:uid="{00000000-0005-0000-0000-0000607F0000}"/>
    <cellStyle name="Normal 35 6" xfId="15739" xr:uid="{00000000-0005-0000-0000-0000617F0000}"/>
    <cellStyle name="Normal 35 6 2" xfId="38382" xr:uid="{00000000-0005-0000-0000-0000627F0000}"/>
    <cellStyle name="Normal 35 7" xfId="8299" xr:uid="{00000000-0005-0000-0000-0000637F0000}"/>
    <cellStyle name="Normal 35 7 2" xfId="30942" xr:uid="{00000000-0005-0000-0000-0000647F0000}"/>
    <cellStyle name="Normal 35 8" xfId="23501" xr:uid="{00000000-0005-0000-0000-0000657F0000}"/>
    <cellStyle name="Normal 36" xfId="844" xr:uid="{00000000-0005-0000-0000-0000667F0000}"/>
    <cellStyle name="Normal 36 2" xfId="1309" xr:uid="{00000000-0005-0000-0000-0000677F0000}"/>
    <cellStyle name="Normal 36 2 2" xfId="2237" xr:uid="{00000000-0005-0000-0000-0000687F0000}"/>
    <cellStyle name="Normal 36 2 2 2" xfId="4087" xr:uid="{00000000-0005-0000-0000-0000697F0000}"/>
    <cellStyle name="Normal 36 2 2 2 2" xfId="7808" xr:uid="{00000000-0005-0000-0000-00006A7F0000}"/>
    <cellStyle name="Normal 36 2 2 2 2 2" xfId="22692" xr:uid="{00000000-0005-0000-0000-00006B7F0000}"/>
    <cellStyle name="Normal 36 2 2 2 2 2 2" xfId="45335" xr:uid="{00000000-0005-0000-0000-00006C7F0000}"/>
    <cellStyle name="Normal 36 2 2 2 2 3" xfId="15252" xr:uid="{00000000-0005-0000-0000-00006D7F0000}"/>
    <cellStyle name="Normal 36 2 2 2 2 3 2" xfId="37895" xr:uid="{00000000-0005-0000-0000-00006E7F0000}"/>
    <cellStyle name="Normal 36 2 2 2 2 4" xfId="30454" xr:uid="{00000000-0005-0000-0000-00006F7F0000}"/>
    <cellStyle name="Normal 36 2 2 2 3" xfId="18974" xr:uid="{00000000-0005-0000-0000-0000707F0000}"/>
    <cellStyle name="Normal 36 2 2 2 3 2" xfId="41617" xr:uid="{00000000-0005-0000-0000-0000717F0000}"/>
    <cellStyle name="Normal 36 2 2 2 4" xfId="11534" xr:uid="{00000000-0005-0000-0000-0000727F0000}"/>
    <cellStyle name="Normal 36 2 2 2 4 2" xfId="34177" xr:uid="{00000000-0005-0000-0000-0000737F0000}"/>
    <cellStyle name="Normal 36 2 2 2 5" xfId="26736" xr:uid="{00000000-0005-0000-0000-0000747F0000}"/>
    <cellStyle name="Normal 36 2 2 3" xfId="5961" xr:uid="{00000000-0005-0000-0000-0000757F0000}"/>
    <cellStyle name="Normal 36 2 2 3 2" xfId="20845" xr:uid="{00000000-0005-0000-0000-0000767F0000}"/>
    <cellStyle name="Normal 36 2 2 3 2 2" xfId="43488" xr:uid="{00000000-0005-0000-0000-0000777F0000}"/>
    <cellStyle name="Normal 36 2 2 3 3" xfId="13405" xr:uid="{00000000-0005-0000-0000-0000787F0000}"/>
    <cellStyle name="Normal 36 2 2 3 3 2" xfId="36048" xr:uid="{00000000-0005-0000-0000-0000797F0000}"/>
    <cellStyle name="Normal 36 2 2 3 4" xfId="28607" xr:uid="{00000000-0005-0000-0000-00007A7F0000}"/>
    <cellStyle name="Normal 36 2 2 4" xfId="17127" xr:uid="{00000000-0005-0000-0000-00007B7F0000}"/>
    <cellStyle name="Normal 36 2 2 4 2" xfId="39770" xr:uid="{00000000-0005-0000-0000-00007C7F0000}"/>
    <cellStyle name="Normal 36 2 2 5" xfId="9687" xr:uid="{00000000-0005-0000-0000-00007D7F0000}"/>
    <cellStyle name="Normal 36 2 2 5 2" xfId="32330" xr:uid="{00000000-0005-0000-0000-00007E7F0000}"/>
    <cellStyle name="Normal 36 2 2 6" xfId="24889" xr:uid="{00000000-0005-0000-0000-00007F7F0000}"/>
    <cellStyle name="Normal 36 2 3" xfId="3162" xr:uid="{00000000-0005-0000-0000-0000807F0000}"/>
    <cellStyle name="Normal 36 2 3 2" xfId="6883" xr:uid="{00000000-0005-0000-0000-0000817F0000}"/>
    <cellStyle name="Normal 36 2 3 2 2" xfId="21767" xr:uid="{00000000-0005-0000-0000-0000827F0000}"/>
    <cellStyle name="Normal 36 2 3 2 2 2" xfId="44410" xr:uid="{00000000-0005-0000-0000-0000837F0000}"/>
    <cellStyle name="Normal 36 2 3 2 3" xfId="14327" xr:uid="{00000000-0005-0000-0000-0000847F0000}"/>
    <cellStyle name="Normal 36 2 3 2 3 2" xfId="36970" xr:uid="{00000000-0005-0000-0000-0000857F0000}"/>
    <cellStyle name="Normal 36 2 3 2 4" xfId="29529" xr:uid="{00000000-0005-0000-0000-0000867F0000}"/>
    <cellStyle name="Normal 36 2 3 3" xfId="18049" xr:uid="{00000000-0005-0000-0000-0000877F0000}"/>
    <cellStyle name="Normal 36 2 3 3 2" xfId="40692" xr:uid="{00000000-0005-0000-0000-0000887F0000}"/>
    <cellStyle name="Normal 36 2 3 4" xfId="10609" xr:uid="{00000000-0005-0000-0000-0000897F0000}"/>
    <cellStyle name="Normal 36 2 3 4 2" xfId="33252" xr:uid="{00000000-0005-0000-0000-00008A7F0000}"/>
    <cellStyle name="Normal 36 2 3 5" xfId="25811" xr:uid="{00000000-0005-0000-0000-00008B7F0000}"/>
    <cellStyle name="Normal 36 2 4" xfId="5036" xr:uid="{00000000-0005-0000-0000-00008C7F0000}"/>
    <cellStyle name="Normal 36 2 4 2" xfId="19920" xr:uid="{00000000-0005-0000-0000-00008D7F0000}"/>
    <cellStyle name="Normal 36 2 4 2 2" xfId="42563" xr:uid="{00000000-0005-0000-0000-00008E7F0000}"/>
    <cellStyle name="Normal 36 2 4 3" xfId="12480" xr:uid="{00000000-0005-0000-0000-00008F7F0000}"/>
    <cellStyle name="Normal 36 2 4 3 2" xfId="35123" xr:uid="{00000000-0005-0000-0000-0000907F0000}"/>
    <cellStyle name="Normal 36 2 4 4" xfId="27682" xr:uid="{00000000-0005-0000-0000-0000917F0000}"/>
    <cellStyle name="Normal 36 2 5" xfId="16202" xr:uid="{00000000-0005-0000-0000-0000927F0000}"/>
    <cellStyle name="Normal 36 2 5 2" xfId="38845" xr:uid="{00000000-0005-0000-0000-0000937F0000}"/>
    <cellStyle name="Normal 36 2 6" xfId="8762" xr:uid="{00000000-0005-0000-0000-0000947F0000}"/>
    <cellStyle name="Normal 36 2 6 2" xfId="31405" xr:uid="{00000000-0005-0000-0000-0000957F0000}"/>
    <cellStyle name="Normal 36 2 7" xfId="23964" xr:uid="{00000000-0005-0000-0000-0000967F0000}"/>
    <cellStyle name="Normal 36 3" xfId="1775" xr:uid="{00000000-0005-0000-0000-0000977F0000}"/>
    <cellStyle name="Normal 36 3 2" xfId="3625" xr:uid="{00000000-0005-0000-0000-0000987F0000}"/>
    <cellStyle name="Normal 36 3 2 2" xfId="7346" xr:uid="{00000000-0005-0000-0000-0000997F0000}"/>
    <cellStyle name="Normal 36 3 2 2 2" xfId="22230" xr:uid="{00000000-0005-0000-0000-00009A7F0000}"/>
    <cellStyle name="Normal 36 3 2 2 2 2" xfId="44873" xr:uid="{00000000-0005-0000-0000-00009B7F0000}"/>
    <cellStyle name="Normal 36 3 2 2 3" xfId="14790" xr:uid="{00000000-0005-0000-0000-00009C7F0000}"/>
    <cellStyle name="Normal 36 3 2 2 3 2" xfId="37433" xr:uid="{00000000-0005-0000-0000-00009D7F0000}"/>
    <cellStyle name="Normal 36 3 2 2 4" xfId="29992" xr:uid="{00000000-0005-0000-0000-00009E7F0000}"/>
    <cellStyle name="Normal 36 3 2 3" xfId="18512" xr:uid="{00000000-0005-0000-0000-00009F7F0000}"/>
    <cellStyle name="Normal 36 3 2 3 2" xfId="41155" xr:uid="{00000000-0005-0000-0000-0000A07F0000}"/>
    <cellStyle name="Normal 36 3 2 4" xfId="11072" xr:uid="{00000000-0005-0000-0000-0000A17F0000}"/>
    <cellStyle name="Normal 36 3 2 4 2" xfId="33715" xr:uid="{00000000-0005-0000-0000-0000A27F0000}"/>
    <cellStyle name="Normal 36 3 2 5" xfId="26274" xr:uid="{00000000-0005-0000-0000-0000A37F0000}"/>
    <cellStyle name="Normal 36 3 3" xfId="5499" xr:uid="{00000000-0005-0000-0000-0000A47F0000}"/>
    <cellStyle name="Normal 36 3 3 2" xfId="20383" xr:uid="{00000000-0005-0000-0000-0000A57F0000}"/>
    <cellStyle name="Normal 36 3 3 2 2" xfId="43026" xr:uid="{00000000-0005-0000-0000-0000A67F0000}"/>
    <cellStyle name="Normal 36 3 3 3" xfId="12943" xr:uid="{00000000-0005-0000-0000-0000A77F0000}"/>
    <cellStyle name="Normal 36 3 3 3 2" xfId="35586" xr:uid="{00000000-0005-0000-0000-0000A87F0000}"/>
    <cellStyle name="Normal 36 3 3 4" xfId="28145" xr:uid="{00000000-0005-0000-0000-0000A97F0000}"/>
    <cellStyle name="Normal 36 3 4" xfId="16665" xr:uid="{00000000-0005-0000-0000-0000AA7F0000}"/>
    <cellStyle name="Normal 36 3 4 2" xfId="39308" xr:uid="{00000000-0005-0000-0000-0000AB7F0000}"/>
    <cellStyle name="Normal 36 3 5" xfId="9225" xr:uid="{00000000-0005-0000-0000-0000AC7F0000}"/>
    <cellStyle name="Normal 36 3 5 2" xfId="31868" xr:uid="{00000000-0005-0000-0000-0000AD7F0000}"/>
    <cellStyle name="Normal 36 3 6" xfId="24427" xr:uid="{00000000-0005-0000-0000-0000AE7F0000}"/>
    <cellStyle name="Normal 36 4" xfId="2700" xr:uid="{00000000-0005-0000-0000-0000AF7F0000}"/>
    <cellStyle name="Normal 36 4 2" xfId="6421" xr:uid="{00000000-0005-0000-0000-0000B07F0000}"/>
    <cellStyle name="Normal 36 4 2 2" xfId="21305" xr:uid="{00000000-0005-0000-0000-0000B17F0000}"/>
    <cellStyle name="Normal 36 4 2 2 2" xfId="43948" xr:uid="{00000000-0005-0000-0000-0000B27F0000}"/>
    <cellStyle name="Normal 36 4 2 3" xfId="13865" xr:uid="{00000000-0005-0000-0000-0000B37F0000}"/>
    <cellStyle name="Normal 36 4 2 3 2" xfId="36508" xr:uid="{00000000-0005-0000-0000-0000B47F0000}"/>
    <cellStyle name="Normal 36 4 2 4" xfId="29067" xr:uid="{00000000-0005-0000-0000-0000B57F0000}"/>
    <cellStyle name="Normal 36 4 3" xfId="17587" xr:uid="{00000000-0005-0000-0000-0000B67F0000}"/>
    <cellStyle name="Normal 36 4 3 2" xfId="40230" xr:uid="{00000000-0005-0000-0000-0000B77F0000}"/>
    <cellStyle name="Normal 36 4 4" xfId="10147" xr:uid="{00000000-0005-0000-0000-0000B87F0000}"/>
    <cellStyle name="Normal 36 4 4 2" xfId="32790" xr:uid="{00000000-0005-0000-0000-0000B97F0000}"/>
    <cellStyle name="Normal 36 4 5" xfId="25349" xr:uid="{00000000-0005-0000-0000-0000BA7F0000}"/>
    <cellStyle name="Normal 36 5" xfId="4574" xr:uid="{00000000-0005-0000-0000-0000BB7F0000}"/>
    <cellStyle name="Normal 36 5 2" xfId="19458" xr:uid="{00000000-0005-0000-0000-0000BC7F0000}"/>
    <cellStyle name="Normal 36 5 2 2" xfId="42101" xr:uid="{00000000-0005-0000-0000-0000BD7F0000}"/>
    <cellStyle name="Normal 36 5 3" xfId="12018" xr:uid="{00000000-0005-0000-0000-0000BE7F0000}"/>
    <cellStyle name="Normal 36 5 3 2" xfId="34661" xr:uid="{00000000-0005-0000-0000-0000BF7F0000}"/>
    <cellStyle name="Normal 36 5 4" xfId="27220" xr:uid="{00000000-0005-0000-0000-0000C07F0000}"/>
    <cellStyle name="Normal 36 6" xfId="15740" xr:uid="{00000000-0005-0000-0000-0000C17F0000}"/>
    <cellStyle name="Normal 36 6 2" xfId="38383" xr:uid="{00000000-0005-0000-0000-0000C27F0000}"/>
    <cellStyle name="Normal 36 7" xfId="8300" xr:uid="{00000000-0005-0000-0000-0000C37F0000}"/>
    <cellStyle name="Normal 36 7 2" xfId="30943" xr:uid="{00000000-0005-0000-0000-0000C47F0000}"/>
    <cellStyle name="Normal 36 8" xfId="23502" xr:uid="{00000000-0005-0000-0000-0000C57F0000}"/>
    <cellStyle name="Normal 37" xfId="845" xr:uid="{00000000-0005-0000-0000-0000C67F0000}"/>
    <cellStyle name="Normal 37 2" xfId="1310" xr:uid="{00000000-0005-0000-0000-0000C77F0000}"/>
    <cellStyle name="Normal 37 2 2" xfId="2238" xr:uid="{00000000-0005-0000-0000-0000C87F0000}"/>
    <cellStyle name="Normal 37 2 2 2" xfId="4088" xr:uid="{00000000-0005-0000-0000-0000C97F0000}"/>
    <cellStyle name="Normal 37 2 2 2 2" xfId="7809" xr:uid="{00000000-0005-0000-0000-0000CA7F0000}"/>
    <cellStyle name="Normal 37 2 2 2 2 2" xfId="22693" xr:uid="{00000000-0005-0000-0000-0000CB7F0000}"/>
    <cellStyle name="Normal 37 2 2 2 2 2 2" xfId="45336" xr:uid="{00000000-0005-0000-0000-0000CC7F0000}"/>
    <cellStyle name="Normal 37 2 2 2 2 3" xfId="15253" xr:uid="{00000000-0005-0000-0000-0000CD7F0000}"/>
    <cellStyle name="Normal 37 2 2 2 2 3 2" xfId="37896" xr:uid="{00000000-0005-0000-0000-0000CE7F0000}"/>
    <cellStyle name="Normal 37 2 2 2 2 4" xfId="30455" xr:uid="{00000000-0005-0000-0000-0000CF7F0000}"/>
    <cellStyle name="Normal 37 2 2 2 3" xfId="18975" xr:uid="{00000000-0005-0000-0000-0000D07F0000}"/>
    <cellStyle name="Normal 37 2 2 2 3 2" xfId="41618" xr:uid="{00000000-0005-0000-0000-0000D17F0000}"/>
    <cellStyle name="Normal 37 2 2 2 4" xfId="11535" xr:uid="{00000000-0005-0000-0000-0000D27F0000}"/>
    <cellStyle name="Normal 37 2 2 2 4 2" xfId="34178" xr:uid="{00000000-0005-0000-0000-0000D37F0000}"/>
    <cellStyle name="Normal 37 2 2 2 5" xfId="26737" xr:uid="{00000000-0005-0000-0000-0000D47F0000}"/>
    <cellStyle name="Normal 37 2 2 3" xfId="5962" xr:uid="{00000000-0005-0000-0000-0000D57F0000}"/>
    <cellStyle name="Normal 37 2 2 3 2" xfId="20846" xr:uid="{00000000-0005-0000-0000-0000D67F0000}"/>
    <cellStyle name="Normal 37 2 2 3 2 2" xfId="43489" xr:uid="{00000000-0005-0000-0000-0000D77F0000}"/>
    <cellStyle name="Normal 37 2 2 3 3" xfId="13406" xr:uid="{00000000-0005-0000-0000-0000D87F0000}"/>
    <cellStyle name="Normal 37 2 2 3 3 2" xfId="36049" xr:uid="{00000000-0005-0000-0000-0000D97F0000}"/>
    <cellStyle name="Normal 37 2 2 3 4" xfId="28608" xr:uid="{00000000-0005-0000-0000-0000DA7F0000}"/>
    <cellStyle name="Normal 37 2 2 4" xfId="17128" xr:uid="{00000000-0005-0000-0000-0000DB7F0000}"/>
    <cellStyle name="Normal 37 2 2 4 2" xfId="39771" xr:uid="{00000000-0005-0000-0000-0000DC7F0000}"/>
    <cellStyle name="Normal 37 2 2 5" xfId="9688" xr:uid="{00000000-0005-0000-0000-0000DD7F0000}"/>
    <cellStyle name="Normal 37 2 2 5 2" xfId="32331" xr:uid="{00000000-0005-0000-0000-0000DE7F0000}"/>
    <cellStyle name="Normal 37 2 2 6" xfId="24890" xr:uid="{00000000-0005-0000-0000-0000DF7F0000}"/>
    <cellStyle name="Normal 37 2 3" xfId="3163" xr:uid="{00000000-0005-0000-0000-0000E07F0000}"/>
    <cellStyle name="Normal 37 2 3 2" xfId="6884" xr:uid="{00000000-0005-0000-0000-0000E17F0000}"/>
    <cellStyle name="Normal 37 2 3 2 2" xfId="21768" xr:uid="{00000000-0005-0000-0000-0000E27F0000}"/>
    <cellStyle name="Normal 37 2 3 2 2 2" xfId="44411" xr:uid="{00000000-0005-0000-0000-0000E37F0000}"/>
    <cellStyle name="Normal 37 2 3 2 3" xfId="14328" xr:uid="{00000000-0005-0000-0000-0000E47F0000}"/>
    <cellStyle name="Normal 37 2 3 2 3 2" xfId="36971" xr:uid="{00000000-0005-0000-0000-0000E57F0000}"/>
    <cellStyle name="Normal 37 2 3 2 4" xfId="29530" xr:uid="{00000000-0005-0000-0000-0000E67F0000}"/>
    <cellStyle name="Normal 37 2 3 3" xfId="18050" xr:uid="{00000000-0005-0000-0000-0000E77F0000}"/>
    <cellStyle name="Normal 37 2 3 3 2" xfId="40693" xr:uid="{00000000-0005-0000-0000-0000E87F0000}"/>
    <cellStyle name="Normal 37 2 3 4" xfId="10610" xr:uid="{00000000-0005-0000-0000-0000E97F0000}"/>
    <cellStyle name="Normal 37 2 3 4 2" xfId="33253" xr:uid="{00000000-0005-0000-0000-0000EA7F0000}"/>
    <cellStyle name="Normal 37 2 3 5" xfId="25812" xr:uid="{00000000-0005-0000-0000-0000EB7F0000}"/>
    <cellStyle name="Normal 37 2 4" xfId="5037" xr:uid="{00000000-0005-0000-0000-0000EC7F0000}"/>
    <cellStyle name="Normal 37 2 4 2" xfId="19921" xr:uid="{00000000-0005-0000-0000-0000ED7F0000}"/>
    <cellStyle name="Normal 37 2 4 2 2" xfId="42564" xr:uid="{00000000-0005-0000-0000-0000EE7F0000}"/>
    <cellStyle name="Normal 37 2 4 3" xfId="12481" xr:uid="{00000000-0005-0000-0000-0000EF7F0000}"/>
    <cellStyle name="Normal 37 2 4 3 2" xfId="35124" xr:uid="{00000000-0005-0000-0000-0000F07F0000}"/>
    <cellStyle name="Normal 37 2 4 4" xfId="27683" xr:uid="{00000000-0005-0000-0000-0000F17F0000}"/>
    <cellStyle name="Normal 37 2 5" xfId="16203" xr:uid="{00000000-0005-0000-0000-0000F27F0000}"/>
    <cellStyle name="Normal 37 2 5 2" xfId="38846" xr:uid="{00000000-0005-0000-0000-0000F37F0000}"/>
    <cellStyle name="Normal 37 2 6" xfId="8763" xr:uid="{00000000-0005-0000-0000-0000F47F0000}"/>
    <cellStyle name="Normal 37 2 6 2" xfId="31406" xr:uid="{00000000-0005-0000-0000-0000F57F0000}"/>
    <cellStyle name="Normal 37 2 7" xfId="23965" xr:uid="{00000000-0005-0000-0000-0000F67F0000}"/>
    <cellStyle name="Normal 37 3" xfId="1776" xr:uid="{00000000-0005-0000-0000-0000F77F0000}"/>
    <cellStyle name="Normal 37 3 2" xfId="3626" xr:uid="{00000000-0005-0000-0000-0000F87F0000}"/>
    <cellStyle name="Normal 37 3 2 2" xfId="7347" xr:uid="{00000000-0005-0000-0000-0000F97F0000}"/>
    <cellStyle name="Normal 37 3 2 2 2" xfId="22231" xr:uid="{00000000-0005-0000-0000-0000FA7F0000}"/>
    <cellStyle name="Normal 37 3 2 2 2 2" xfId="44874" xr:uid="{00000000-0005-0000-0000-0000FB7F0000}"/>
    <cellStyle name="Normal 37 3 2 2 3" xfId="14791" xr:uid="{00000000-0005-0000-0000-0000FC7F0000}"/>
    <cellStyle name="Normal 37 3 2 2 3 2" xfId="37434" xr:uid="{00000000-0005-0000-0000-0000FD7F0000}"/>
    <cellStyle name="Normal 37 3 2 2 4" xfId="29993" xr:uid="{00000000-0005-0000-0000-0000FE7F0000}"/>
    <cellStyle name="Normal 37 3 2 3" xfId="18513" xr:uid="{00000000-0005-0000-0000-0000FF7F0000}"/>
    <cellStyle name="Normal 37 3 2 3 2" xfId="41156" xr:uid="{00000000-0005-0000-0000-000000800000}"/>
    <cellStyle name="Normal 37 3 2 4" xfId="11073" xr:uid="{00000000-0005-0000-0000-000001800000}"/>
    <cellStyle name="Normal 37 3 2 4 2" xfId="33716" xr:uid="{00000000-0005-0000-0000-000002800000}"/>
    <cellStyle name="Normal 37 3 2 5" xfId="26275" xr:uid="{00000000-0005-0000-0000-000003800000}"/>
    <cellStyle name="Normal 37 3 3" xfId="5500" xr:uid="{00000000-0005-0000-0000-000004800000}"/>
    <cellStyle name="Normal 37 3 3 2" xfId="20384" xr:uid="{00000000-0005-0000-0000-000005800000}"/>
    <cellStyle name="Normal 37 3 3 2 2" xfId="43027" xr:uid="{00000000-0005-0000-0000-000006800000}"/>
    <cellStyle name="Normal 37 3 3 3" xfId="12944" xr:uid="{00000000-0005-0000-0000-000007800000}"/>
    <cellStyle name="Normal 37 3 3 3 2" xfId="35587" xr:uid="{00000000-0005-0000-0000-000008800000}"/>
    <cellStyle name="Normal 37 3 3 4" xfId="28146" xr:uid="{00000000-0005-0000-0000-000009800000}"/>
    <cellStyle name="Normal 37 3 4" xfId="16666" xr:uid="{00000000-0005-0000-0000-00000A800000}"/>
    <cellStyle name="Normal 37 3 4 2" xfId="39309" xr:uid="{00000000-0005-0000-0000-00000B800000}"/>
    <cellStyle name="Normal 37 3 5" xfId="9226" xr:uid="{00000000-0005-0000-0000-00000C800000}"/>
    <cellStyle name="Normal 37 3 5 2" xfId="31869" xr:uid="{00000000-0005-0000-0000-00000D800000}"/>
    <cellStyle name="Normal 37 3 6" xfId="24428" xr:uid="{00000000-0005-0000-0000-00000E800000}"/>
    <cellStyle name="Normal 37 4" xfId="2701" xr:uid="{00000000-0005-0000-0000-00000F800000}"/>
    <cellStyle name="Normal 37 4 2" xfId="6422" xr:uid="{00000000-0005-0000-0000-000010800000}"/>
    <cellStyle name="Normal 37 4 2 2" xfId="21306" xr:uid="{00000000-0005-0000-0000-000011800000}"/>
    <cellStyle name="Normal 37 4 2 2 2" xfId="43949" xr:uid="{00000000-0005-0000-0000-000012800000}"/>
    <cellStyle name="Normal 37 4 2 3" xfId="13866" xr:uid="{00000000-0005-0000-0000-000013800000}"/>
    <cellStyle name="Normal 37 4 2 3 2" xfId="36509" xr:uid="{00000000-0005-0000-0000-000014800000}"/>
    <cellStyle name="Normal 37 4 2 4" xfId="29068" xr:uid="{00000000-0005-0000-0000-000015800000}"/>
    <cellStyle name="Normal 37 4 3" xfId="17588" xr:uid="{00000000-0005-0000-0000-000016800000}"/>
    <cellStyle name="Normal 37 4 3 2" xfId="40231" xr:uid="{00000000-0005-0000-0000-000017800000}"/>
    <cellStyle name="Normal 37 4 4" xfId="10148" xr:uid="{00000000-0005-0000-0000-000018800000}"/>
    <cellStyle name="Normal 37 4 4 2" xfId="32791" xr:uid="{00000000-0005-0000-0000-000019800000}"/>
    <cellStyle name="Normal 37 4 5" xfId="25350" xr:uid="{00000000-0005-0000-0000-00001A800000}"/>
    <cellStyle name="Normal 37 5" xfId="4575" xr:uid="{00000000-0005-0000-0000-00001B800000}"/>
    <cellStyle name="Normal 37 5 2" xfId="19459" xr:uid="{00000000-0005-0000-0000-00001C800000}"/>
    <cellStyle name="Normal 37 5 2 2" xfId="42102" xr:uid="{00000000-0005-0000-0000-00001D800000}"/>
    <cellStyle name="Normal 37 5 3" xfId="12019" xr:uid="{00000000-0005-0000-0000-00001E800000}"/>
    <cellStyle name="Normal 37 5 3 2" xfId="34662" xr:uid="{00000000-0005-0000-0000-00001F800000}"/>
    <cellStyle name="Normal 37 5 4" xfId="27221" xr:uid="{00000000-0005-0000-0000-000020800000}"/>
    <cellStyle name="Normal 37 6" xfId="15741" xr:uid="{00000000-0005-0000-0000-000021800000}"/>
    <cellStyle name="Normal 37 6 2" xfId="38384" xr:uid="{00000000-0005-0000-0000-000022800000}"/>
    <cellStyle name="Normal 37 7" xfId="8301" xr:uid="{00000000-0005-0000-0000-000023800000}"/>
    <cellStyle name="Normal 37 7 2" xfId="30944" xr:uid="{00000000-0005-0000-0000-000024800000}"/>
    <cellStyle name="Normal 37 8" xfId="23503" xr:uid="{00000000-0005-0000-0000-000025800000}"/>
    <cellStyle name="Normal 38" xfId="846" xr:uid="{00000000-0005-0000-0000-000026800000}"/>
    <cellStyle name="Normal 38 2" xfId="1311" xr:uid="{00000000-0005-0000-0000-000027800000}"/>
    <cellStyle name="Normal 38 2 2" xfId="2239" xr:uid="{00000000-0005-0000-0000-000028800000}"/>
    <cellStyle name="Normal 38 2 2 2" xfId="4089" xr:uid="{00000000-0005-0000-0000-000029800000}"/>
    <cellStyle name="Normal 38 2 2 2 2" xfId="7810" xr:uid="{00000000-0005-0000-0000-00002A800000}"/>
    <cellStyle name="Normal 38 2 2 2 2 2" xfId="22694" xr:uid="{00000000-0005-0000-0000-00002B800000}"/>
    <cellStyle name="Normal 38 2 2 2 2 2 2" xfId="45337" xr:uid="{00000000-0005-0000-0000-00002C800000}"/>
    <cellStyle name="Normal 38 2 2 2 2 3" xfId="15254" xr:uid="{00000000-0005-0000-0000-00002D800000}"/>
    <cellStyle name="Normal 38 2 2 2 2 3 2" xfId="37897" xr:uid="{00000000-0005-0000-0000-00002E800000}"/>
    <cellStyle name="Normal 38 2 2 2 2 4" xfId="30456" xr:uid="{00000000-0005-0000-0000-00002F800000}"/>
    <cellStyle name="Normal 38 2 2 2 3" xfId="18976" xr:uid="{00000000-0005-0000-0000-000030800000}"/>
    <cellStyle name="Normal 38 2 2 2 3 2" xfId="41619" xr:uid="{00000000-0005-0000-0000-000031800000}"/>
    <cellStyle name="Normal 38 2 2 2 4" xfId="11536" xr:uid="{00000000-0005-0000-0000-000032800000}"/>
    <cellStyle name="Normal 38 2 2 2 4 2" xfId="34179" xr:uid="{00000000-0005-0000-0000-000033800000}"/>
    <cellStyle name="Normal 38 2 2 2 5" xfId="26738" xr:uid="{00000000-0005-0000-0000-000034800000}"/>
    <cellStyle name="Normal 38 2 2 3" xfId="5963" xr:uid="{00000000-0005-0000-0000-000035800000}"/>
    <cellStyle name="Normal 38 2 2 3 2" xfId="20847" xr:uid="{00000000-0005-0000-0000-000036800000}"/>
    <cellStyle name="Normal 38 2 2 3 2 2" xfId="43490" xr:uid="{00000000-0005-0000-0000-000037800000}"/>
    <cellStyle name="Normal 38 2 2 3 3" xfId="13407" xr:uid="{00000000-0005-0000-0000-000038800000}"/>
    <cellStyle name="Normal 38 2 2 3 3 2" xfId="36050" xr:uid="{00000000-0005-0000-0000-000039800000}"/>
    <cellStyle name="Normal 38 2 2 3 4" xfId="28609" xr:uid="{00000000-0005-0000-0000-00003A800000}"/>
    <cellStyle name="Normal 38 2 2 4" xfId="17129" xr:uid="{00000000-0005-0000-0000-00003B800000}"/>
    <cellStyle name="Normal 38 2 2 4 2" xfId="39772" xr:uid="{00000000-0005-0000-0000-00003C800000}"/>
    <cellStyle name="Normal 38 2 2 5" xfId="9689" xr:uid="{00000000-0005-0000-0000-00003D800000}"/>
    <cellStyle name="Normal 38 2 2 5 2" xfId="32332" xr:uid="{00000000-0005-0000-0000-00003E800000}"/>
    <cellStyle name="Normal 38 2 2 6" xfId="24891" xr:uid="{00000000-0005-0000-0000-00003F800000}"/>
    <cellStyle name="Normal 38 2 3" xfId="3164" xr:uid="{00000000-0005-0000-0000-000040800000}"/>
    <cellStyle name="Normal 38 2 3 2" xfId="6885" xr:uid="{00000000-0005-0000-0000-000041800000}"/>
    <cellStyle name="Normal 38 2 3 2 2" xfId="21769" xr:uid="{00000000-0005-0000-0000-000042800000}"/>
    <cellStyle name="Normal 38 2 3 2 2 2" xfId="44412" xr:uid="{00000000-0005-0000-0000-000043800000}"/>
    <cellStyle name="Normal 38 2 3 2 3" xfId="14329" xr:uid="{00000000-0005-0000-0000-000044800000}"/>
    <cellStyle name="Normal 38 2 3 2 3 2" xfId="36972" xr:uid="{00000000-0005-0000-0000-000045800000}"/>
    <cellStyle name="Normal 38 2 3 2 4" xfId="29531" xr:uid="{00000000-0005-0000-0000-000046800000}"/>
    <cellStyle name="Normal 38 2 3 3" xfId="18051" xr:uid="{00000000-0005-0000-0000-000047800000}"/>
    <cellStyle name="Normal 38 2 3 3 2" xfId="40694" xr:uid="{00000000-0005-0000-0000-000048800000}"/>
    <cellStyle name="Normal 38 2 3 4" xfId="10611" xr:uid="{00000000-0005-0000-0000-000049800000}"/>
    <cellStyle name="Normal 38 2 3 4 2" xfId="33254" xr:uid="{00000000-0005-0000-0000-00004A800000}"/>
    <cellStyle name="Normal 38 2 3 5" xfId="25813" xr:uid="{00000000-0005-0000-0000-00004B800000}"/>
    <cellStyle name="Normal 38 2 4" xfId="5038" xr:uid="{00000000-0005-0000-0000-00004C800000}"/>
    <cellStyle name="Normal 38 2 4 2" xfId="19922" xr:uid="{00000000-0005-0000-0000-00004D800000}"/>
    <cellStyle name="Normal 38 2 4 2 2" xfId="42565" xr:uid="{00000000-0005-0000-0000-00004E800000}"/>
    <cellStyle name="Normal 38 2 4 3" xfId="12482" xr:uid="{00000000-0005-0000-0000-00004F800000}"/>
    <cellStyle name="Normal 38 2 4 3 2" xfId="35125" xr:uid="{00000000-0005-0000-0000-000050800000}"/>
    <cellStyle name="Normal 38 2 4 4" xfId="27684" xr:uid="{00000000-0005-0000-0000-000051800000}"/>
    <cellStyle name="Normal 38 2 5" xfId="16204" xr:uid="{00000000-0005-0000-0000-000052800000}"/>
    <cellStyle name="Normal 38 2 5 2" xfId="38847" xr:uid="{00000000-0005-0000-0000-000053800000}"/>
    <cellStyle name="Normal 38 2 6" xfId="8764" xr:uid="{00000000-0005-0000-0000-000054800000}"/>
    <cellStyle name="Normal 38 2 6 2" xfId="31407" xr:uid="{00000000-0005-0000-0000-000055800000}"/>
    <cellStyle name="Normal 38 2 7" xfId="23966" xr:uid="{00000000-0005-0000-0000-000056800000}"/>
    <cellStyle name="Normal 38 3" xfId="1777" xr:uid="{00000000-0005-0000-0000-000057800000}"/>
    <cellStyle name="Normal 38 3 2" xfId="3627" xr:uid="{00000000-0005-0000-0000-000058800000}"/>
    <cellStyle name="Normal 38 3 2 2" xfId="7348" xr:uid="{00000000-0005-0000-0000-000059800000}"/>
    <cellStyle name="Normal 38 3 2 2 2" xfId="22232" xr:uid="{00000000-0005-0000-0000-00005A800000}"/>
    <cellStyle name="Normal 38 3 2 2 2 2" xfId="44875" xr:uid="{00000000-0005-0000-0000-00005B800000}"/>
    <cellStyle name="Normal 38 3 2 2 3" xfId="14792" xr:uid="{00000000-0005-0000-0000-00005C800000}"/>
    <cellStyle name="Normal 38 3 2 2 3 2" xfId="37435" xr:uid="{00000000-0005-0000-0000-00005D800000}"/>
    <cellStyle name="Normal 38 3 2 2 4" xfId="29994" xr:uid="{00000000-0005-0000-0000-00005E800000}"/>
    <cellStyle name="Normal 38 3 2 3" xfId="18514" xr:uid="{00000000-0005-0000-0000-00005F800000}"/>
    <cellStyle name="Normal 38 3 2 3 2" xfId="41157" xr:uid="{00000000-0005-0000-0000-000060800000}"/>
    <cellStyle name="Normal 38 3 2 4" xfId="11074" xr:uid="{00000000-0005-0000-0000-000061800000}"/>
    <cellStyle name="Normal 38 3 2 4 2" xfId="33717" xr:uid="{00000000-0005-0000-0000-000062800000}"/>
    <cellStyle name="Normal 38 3 2 5" xfId="26276" xr:uid="{00000000-0005-0000-0000-000063800000}"/>
    <cellStyle name="Normal 38 3 3" xfId="5501" xr:uid="{00000000-0005-0000-0000-000064800000}"/>
    <cellStyle name="Normal 38 3 3 2" xfId="20385" xr:uid="{00000000-0005-0000-0000-000065800000}"/>
    <cellStyle name="Normal 38 3 3 2 2" xfId="43028" xr:uid="{00000000-0005-0000-0000-000066800000}"/>
    <cellStyle name="Normal 38 3 3 3" xfId="12945" xr:uid="{00000000-0005-0000-0000-000067800000}"/>
    <cellStyle name="Normal 38 3 3 3 2" xfId="35588" xr:uid="{00000000-0005-0000-0000-000068800000}"/>
    <cellStyle name="Normal 38 3 3 4" xfId="28147" xr:uid="{00000000-0005-0000-0000-000069800000}"/>
    <cellStyle name="Normal 38 3 4" xfId="16667" xr:uid="{00000000-0005-0000-0000-00006A800000}"/>
    <cellStyle name="Normal 38 3 4 2" xfId="39310" xr:uid="{00000000-0005-0000-0000-00006B800000}"/>
    <cellStyle name="Normal 38 3 5" xfId="9227" xr:uid="{00000000-0005-0000-0000-00006C800000}"/>
    <cellStyle name="Normal 38 3 5 2" xfId="31870" xr:uid="{00000000-0005-0000-0000-00006D800000}"/>
    <cellStyle name="Normal 38 3 6" xfId="24429" xr:uid="{00000000-0005-0000-0000-00006E800000}"/>
    <cellStyle name="Normal 38 4" xfId="2702" xr:uid="{00000000-0005-0000-0000-00006F800000}"/>
    <cellStyle name="Normal 38 4 2" xfId="6423" xr:uid="{00000000-0005-0000-0000-000070800000}"/>
    <cellStyle name="Normal 38 4 2 2" xfId="21307" xr:uid="{00000000-0005-0000-0000-000071800000}"/>
    <cellStyle name="Normal 38 4 2 2 2" xfId="43950" xr:uid="{00000000-0005-0000-0000-000072800000}"/>
    <cellStyle name="Normal 38 4 2 3" xfId="13867" xr:uid="{00000000-0005-0000-0000-000073800000}"/>
    <cellStyle name="Normal 38 4 2 3 2" xfId="36510" xr:uid="{00000000-0005-0000-0000-000074800000}"/>
    <cellStyle name="Normal 38 4 2 4" xfId="29069" xr:uid="{00000000-0005-0000-0000-000075800000}"/>
    <cellStyle name="Normal 38 4 3" xfId="17589" xr:uid="{00000000-0005-0000-0000-000076800000}"/>
    <cellStyle name="Normal 38 4 3 2" xfId="40232" xr:uid="{00000000-0005-0000-0000-000077800000}"/>
    <cellStyle name="Normal 38 4 4" xfId="10149" xr:uid="{00000000-0005-0000-0000-000078800000}"/>
    <cellStyle name="Normal 38 4 4 2" xfId="32792" xr:uid="{00000000-0005-0000-0000-000079800000}"/>
    <cellStyle name="Normal 38 4 5" xfId="25351" xr:uid="{00000000-0005-0000-0000-00007A800000}"/>
    <cellStyle name="Normal 38 5" xfId="4576" xr:uid="{00000000-0005-0000-0000-00007B800000}"/>
    <cellStyle name="Normal 38 5 2" xfId="19460" xr:uid="{00000000-0005-0000-0000-00007C800000}"/>
    <cellStyle name="Normal 38 5 2 2" xfId="42103" xr:uid="{00000000-0005-0000-0000-00007D800000}"/>
    <cellStyle name="Normal 38 5 3" xfId="12020" xr:uid="{00000000-0005-0000-0000-00007E800000}"/>
    <cellStyle name="Normal 38 5 3 2" xfId="34663" xr:uid="{00000000-0005-0000-0000-00007F800000}"/>
    <cellStyle name="Normal 38 5 4" xfId="27222" xr:uid="{00000000-0005-0000-0000-000080800000}"/>
    <cellStyle name="Normal 38 6" xfId="15742" xr:uid="{00000000-0005-0000-0000-000081800000}"/>
    <cellStyle name="Normal 38 6 2" xfId="38385" xr:uid="{00000000-0005-0000-0000-000082800000}"/>
    <cellStyle name="Normal 38 7" xfId="8302" xr:uid="{00000000-0005-0000-0000-000083800000}"/>
    <cellStyle name="Normal 38 7 2" xfId="30945" xr:uid="{00000000-0005-0000-0000-000084800000}"/>
    <cellStyle name="Normal 38 8" xfId="23504" xr:uid="{00000000-0005-0000-0000-000085800000}"/>
    <cellStyle name="Normal 39" xfId="847" xr:uid="{00000000-0005-0000-0000-000086800000}"/>
    <cellStyle name="Normal 39 2" xfId="1312" xr:uid="{00000000-0005-0000-0000-000087800000}"/>
    <cellStyle name="Normal 39 2 2" xfId="2240" xr:uid="{00000000-0005-0000-0000-000088800000}"/>
    <cellStyle name="Normal 39 2 2 2" xfId="4090" xr:uid="{00000000-0005-0000-0000-000089800000}"/>
    <cellStyle name="Normal 39 2 2 2 2" xfId="7811" xr:uid="{00000000-0005-0000-0000-00008A800000}"/>
    <cellStyle name="Normal 39 2 2 2 2 2" xfId="22695" xr:uid="{00000000-0005-0000-0000-00008B800000}"/>
    <cellStyle name="Normal 39 2 2 2 2 2 2" xfId="45338" xr:uid="{00000000-0005-0000-0000-00008C800000}"/>
    <cellStyle name="Normal 39 2 2 2 2 3" xfId="15255" xr:uid="{00000000-0005-0000-0000-00008D800000}"/>
    <cellStyle name="Normal 39 2 2 2 2 3 2" xfId="37898" xr:uid="{00000000-0005-0000-0000-00008E800000}"/>
    <cellStyle name="Normal 39 2 2 2 2 4" xfId="30457" xr:uid="{00000000-0005-0000-0000-00008F800000}"/>
    <cellStyle name="Normal 39 2 2 2 3" xfId="18977" xr:uid="{00000000-0005-0000-0000-000090800000}"/>
    <cellStyle name="Normal 39 2 2 2 3 2" xfId="41620" xr:uid="{00000000-0005-0000-0000-000091800000}"/>
    <cellStyle name="Normal 39 2 2 2 4" xfId="11537" xr:uid="{00000000-0005-0000-0000-000092800000}"/>
    <cellStyle name="Normal 39 2 2 2 4 2" xfId="34180" xr:uid="{00000000-0005-0000-0000-000093800000}"/>
    <cellStyle name="Normal 39 2 2 2 5" xfId="26739" xr:uid="{00000000-0005-0000-0000-000094800000}"/>
    <cellStyle name="Normal 39 2 2 3" xfId="5964" xr:uid="{00000000-0005-0000-0000-000095800000}"/>
    <cellStyle name="Normal 39 2 2 3 2" xfId="20848" xr:uid="{00000000-0005-0000-0000-000096800000}"/>
    <cellStyle name="Normal 39 2 2 3 2 2" xfId="43491" xr:uid="{00000000-0005-0000-0000-000097800000}"/>
    <cellStyle name="Normal 39 2 2 3 3" xfId="13408" xr:uid="{00000000-0005-0000-0000-000098800000}"/>
    <cellStyle name="Normal 39 2 2 3 3 2" xfId="36051" xr:uid="{00000000-0005-0000-0000-000099800000}"/>
    <cellStyle name="Normal 39 2 2 3 4" xfId="28610" xr:uid="{00000000-0005-0000-0000-00009A800000}"/>
    <cellStyle name="Normal 39 2 2 4" xfId="17130" xr:uid="{00000000-0005-0000-0000-00009B800000}"/>
    <cellStyle name="Normal 39 2 2 4 2" xfId="39773" xr:uid="{00000000-0005-0000-0000-00009C800000}"/>
    <cellStyle name="Normal 39 2 2 5" xfId="9690" xr:uid="{00000000-0005-0000-0000-00009D800000}"/>
    <cellStyle name="Normal 39 2 2 5 2" xfId="32333" xr:uid="{00000000-0005-0000-0000-00009E800000}"/>
    <cellStyle name="Normal 39 2 2 6" xfId="24892" xr:uid="{00000000-0005-0000-0000-00009F800000}"/>
    <cellStyle name="Normal 39 2 3" xfId="3165" xr:uid="{00000000-0005-0000-0000-0000A0800000}"/>
    <cellStyle name="Normal 39 2 3 2" xfId="6886" xr:uid="{00000000-0005-0000-0000-0000A1800000}"/>
    <cellStyle name="Normal 39 2 3 2 2" xfId="21770" xr:uid="{00000000-0005-0000-0000-0000A2800000}"/>
    <cellStyle name="Normal 39 2 3 2 2 2" xfId="44413" xr:uid="{00000000-0005-0000-0000-0000A3800000}"/>
    <cellStyle name="Normal 39 2 3 2 3" xfId="14330" xr:uid="{00000000-0005-0000-0000-0000A4800000}"/>
    <cellStyle name="Normal 39 2 3 2 3 2" xfId="36973" xr:uid="{00000000-0005-0000-0000-0000A5800000}"/>
    <cellStyle name="Normal 39 2 3 2 4" xfId="29532" xr:uid="{00000000-0005-0000-0000-0000A6800000}"/>
    <cellStyle name="Normal 39 2 3 3" xfId="18052" xr:uid="{00000000-0005-0000-0000-0000A7800000}"/>
    <cellStyle name="Normal 39 2 3 3 2" xfId="40695" xr:uid="{00000000-0005-0000-0000-0000A8800000}"/>
    <cellStyle name="Normal 39 2 3 4" xfId="10612" xr:uid="{00000000-0005-0000-0000-0000A9800000}"/>
    <cellStyle name="Normal 39 2 3 4 2" xfId="33255" xr:uid="{00000000-0005-0000-0000-0000AA800000}"/>
    <cellStyle name="Normal 39 2 3 5" xfId="25814" xr:uid="{00000000-0005-0000-0000-0000AB800000}"/>
    <cellStyle name="Normal 39 2 4" xfId="5039" xr:uid="{00000000-0005-0000-0000-0000AC800000}"/>
    <cellStyle name="Normal 39 2 4 2" xfId="19923" xr:uid="{00000000-0005-0000-0000-0000AD800000}"/>
    <cellStyle name="Normal 39 2 4 2 2" xfId="42566" xr:uid="{00000000-0005-0000-0000-0000AE800000}"/>
    <cellStyle name="Normal 39 2 4 3" xfId="12483" xr:uid="{00000000-0005-0000-0000-0000AF800000}"/>
    <cellStyle name="Normal 39 2 4 3 2" xfId="35126" xr:uid="{00000000-0005-0000-0000-0000B0800000}"/>
    <cellStyle name="Normal 39 2 4 4" xfId="27685" xr:uid="{00000000-0005-0000-0000-0000B1800000}"/>
    <cellStyle name="Normal 39 2 5" xfId="16205" xr:uid="{00000000-0005-0000-0000-0000B2800000}"/>
    <cellStyle name="Normal 39 2 5 2" xfId="38848" xr:uid="{00000000-0005-0000-0000-0000B3800000}"/>
    <cellStyle name="Normal 39 2 6" xfId="8765" xr:uid="{00000000-0005-0000-0000-0000B4800000}"/>
    <cellStyle name="Normal 39 2 6 2" xfId="31408" xr:uid="{00000000-0005-0000-0000-0000B5800000}"/>
    <cellStyle name="Normal 39 2 7" xfId="23967" xr:uid="{00000000-0005-0000-0000-0000B6800000}"/>
    <cellStyle name="Normal 39 3" xfId="1778" xr:uid="{00000000-0005-0000-0000-0000B7800000}"/>
    <cellStyle name="Normal 39 3 2" xfId="3628" xr:uid="{00000000-0005-0000-0000-0000B8800000}"/>
    <cellStyle name="Normal 39 3 2 2" xfId="7349" xr:uid="{00000000-0005-0000-0000-0000B9800000}"/>
    <cellStyle name="Normal 39 3 2 2 2" xfId="22233" xr:uid="{00000000-0005-0000-0000-0000BA800000}"/>
    <cellStyle name="Normal 39 3 2 2 2 2" xfId="44876" xr:uid="{00000000-0005-0000-0000-0000BB800000}"/>
    <cellStyle name="Normal 39 3 2 2 3" xfId="14793" xr:uid="{00000000-0005-0000-0000-0000BC800000}"/>
    <cellStyle name="Normal 39 3 2 2 3 2" xfId="37436" xr:uid="{00000000-0005-0000-0000-0000BD800000}"/>
    <cellStyle name="Normal 39 3 2 2 4" xfId="29995" xr:uid="{00000000-0005-0000-0000-0000BE800000}"/>
    <cellStyle name="Normal 39 3 2 3" xfId="18515" xr:uid="{00000000-0005-0000-0000-0000BF800000}"/>
    <cellStyle name="Normal 39 3 2 3 2" xfId="41158" xr:uid="{00000000-0005-0000-0000-0000C0800000}"/>
    <cellStyle name="Normal 39 3 2 4" xfId="11075" xr:uid="{00000000-0005-0000-0000-0000C1800000}"/>
    <cellStyle name="Normal 39 3 2 4 2" xfId="33718" xr:uid="{00000000-0005-0000-0000-0000C2800000}"/>
    <cellStyle name="Normal 39 3 2 5" xfId="26277" xr:uid="{00000000-0005-0000-0000-0000C3800000}"/>
    <cellStyle name="Normal 39 3 3" xfId="5502" xr:uid="{00000000-0005-0000-0000-0000C4800000}"/>
    <cellStyle name="Normal 39 3 3 2" xfId="20386" xr:uid="{00000000-0005-0000-0000-0000C5800000}"/>
    <cellStyle name="Normal 39 3 3 2 2" xfId="43029" xr:uid="{00000000-0005-0000-0000-0000C6800000}"/>
    <cellStyle name="Normal 39 3 3 3" xfId="12946" xr:uid="{00000000-0005-0000-0000-0000C7800000}"/>
    <cellStyle name="Normal 39 3 3 3 2" xfId="35589" xr:uid="{00000000-0005-0000-0000-0000C8800000}"/>
    <cellStyle name="Normal 39 3 3 4" xfId="28148" xr:uid="{00000000-0005-0000-0000-0000C9800000}"/>
    <cellStyle name="Normal 39 3 4" xfId="16668" xr:uid="{00000000-0005-0000-0000-0000CA800000}"/>
    <cellStyle name="Normal 39 3 4 2" xfId="39311" xr:uid="{00000000-0005-0000-0000-0000CB800000}"/>
    <cellStyle name="Normal 39 3 5" xfId="9228" xr:uid="{00000000-0005-0000-0000-0000CC800000}"/>
    <cellStyle name="Normal 39 3 5 2" xfId="31871" xr:uid="{00000000-0005-0000-0000-0000CD800000}"/>
    <cellStyle name="Normal 39 3 6" xfId="24430" xr:uid="{00000000-0005-0000-0000-0000CE800000}"/>
    <cellStyle name="Normal 39 4" xfId="2703" xr:uid="{00000000-0005-0000-0000-0000CF800000}"/>
    <cellStyle name="Normal 39 4 2" xfId="6424" xr:uid="{00000000-0005-0000-0000-0000D0800000}"/>
    <cellStyle name="Normal 39 4 2 2" xfId="21308" xr:uid="{00000000-0005-0000-0000-0000D1800000}"/>
    <cellStyle name="Normal 39 4 2 2 2" xfId="43951" xr:uid="{00000000-0005-0000-0000-0000D2800000}"/>
    <cellStyle name="Normal 39 4 2 3" xfId="13868" xr:uid="{00000000-0005-0000-0000-0000D3800000}"/>
    <cellStyle name="Normal 39 4 2 3 2" xfId="36511" xr:uid="{00000000-0005-0000-0000-0000D4800000}"/>
    <cellStyle name="Normal 39 4 2 4" xfId="29070" xr:uid="{00000000-0005-0000-0000-0000D5800000}"/>
    <cellStyle name="Normal 39 4 3" xfId="17590" xr:uid="{00000000-0005-0000-0000-0000D6800000}"/>
    <cellStyle name="Normal 39 4 3 2" xfId="40233" xr:uid="{00000000-0005-0000-0000-0000D7800000}"/>
    <cellStyle name="Normal 39 4 4" xfId="10150" xr:uid="{00000000-0005-0000-0000-0000D8800000}"/>
    <cellStyle name="Normal 39 4 4 2" xfId="32793" xr:uid="{00000000-0005-0000-0000-0000D9800000}"/>
    <cellStyle name="Normal 39 4 5" xfId="25352" xr:uid="{00000000-0005-0000-0000-0000DA800000}"/>
    <cellStyle name="Normal 39 5" xfId="4577" xr:uid="{00000000-0005-0000-0000-0000DB800000}"/>
    <cellStyle name="Normal 39 5 2" xfId="19461" xr:uid="{00000000-0005-0000-0000-0000DC800000}"/>
    <cellStyle name="Normal 39 5 2 2" xfId="42104" xr:uid="{00000000-0005-0000-0000-0000DD800000}"/>
    <cellStyle name="Normal 39 5 3" xfId="12021" xr:uid="{00000000-0005-0000-0000-0000DE800000}"/>
    <cellStyle name="Normal 39 5 3 2" xfId="34664" xr:uid="{00000000-0005-0000-0000-0000DF800000}"/>
    <cellStyle name="Normal 39 5 4" xfId="27223" xr:uid="{00000000-0005-0000-0000-0000E0800000}"/>
    <cellStyle name="Normal 39 6" xfId="15743" xr:uid="{00000000-0005-0000-0000-0000E1800000}"/>
    <cellStyle name="Normal 39 6 2" xfId="38386" xr:uid="{00000000-0005-0000-0000-0000E2800000}"/>
    <cellStyle name="Normal 39 7" xfId="8303" xr:uid="{00000000-0005-0000-0000-0000E3800000}"/>
    <cellStyle name="Normal 39 7 2" xfId="30946" xr:uid="{00000000-0005-0000-0000-0000E4800000}"/>
    <cellStyle name="Normal 39 8" xfId="23505" xr:uid="{00000000-0005-0000-0000-0000E5800000}"/>
    <cellStyle name="Normal 4" xfId="62" xr:uid="{00000000-0005-0000-0000-0000E6800000}"/>
    <cellStyle name="Normal 4 2" xfId="63" xr:uid="{00000000-0005-0000-0000-0000E7800000}"/>
    <cellStyle name="Normal 4 2 2" xfId="116" xr:uid="{00000000-0005-0000-0000-0000E8800000}"/>
    <cellStyle name="Normal 4 2 2 2" xfId="198" xr:uid="{00000000-0005-0000-0000-0000E9800000}"/>
    <cellStyle name="Normal 4 2 2 2 2" xfId="359" xr:uid="{00000000-0005-0000-0000-0000EA800000}"/>
    <cellStyle name="Normal 4 2 2 2 2 2" xfId="23057" xr:uid="{00000000-0005-0000-0000-0000EB800000}"/>
    <cellStyle name="Normal 4 2 2 2 3" xfId="22901" xr:uid="{00000000-0005-0000-0000-0000EC800000}"/>
    <cellStyle name="Normal 4 2 2 3" xfId="281" xr:uid="{00000000-0005-0000-0000-0000ED800000}"/>
    <cellStyle name="Normal 4 2 2 3 2" xfId="22979" xr:uid="{00000000-0005-0000-0000-0000EE800000}"/>
    <cellStyle name="Normal 4 2 2 4" xfId="22823" xr:uid="{00000000-0005-0000-0000-0000EF800000}"/>
    <cellStyle name="Normal 4 2 3" xfId="158" xr:uid="{00000000-0005-0000-0000-0000F0800000}"/>
    <cellStyle name="Normal 4 2 3 2" xfId="320" xr:uid="{00000000-0005-0000-0000-0000F1800000}"/>
    <cellStyle name="Normal 4 2 3 2 2" xfId="23018" xr:uid="{00000000-0005-0000-0000-0000F2800000}"/>
    <cellStyle name="Normal 4 2 3 3" xfId="22862" xr:uid="{00000000-0005-0000-0000-0000F3800000}"/>
    <cellStyle name="Normal 4 2 4" xfId="241" xr:uid="{00000000-0005-0000-0000-0000F4800000}"/>
    <cellStyle name="Normal 4 2 4 2" xfId="22940" xr:uid="{00000000-0005-0000-0000-0000F5800000}"/>
    <cellStyle name="Normal 4 2 5" xfId="394" xr:uid="{00000000-0005-0000-0000-0000F6800000}"/>
    <cellStyle name="Normal 4 2 6" xfId="22783" xr:uid="{00000000-0005-0000-0000-0000F7800000}"/>
    <cellStyle name="Normal 4 3" xfId="115" xr:uid="{00000000-0005-0000-0000-0000F8800000}"/>
    <cellStyle name="Normal 4 3 2" xfId="197" xr:uid="{00000000-0005-0000-0000-0000F9800000}"/>
    <cellStyle name="Normal 4 3 2 2" xfId="358" xr:uid="{00000000-0005-0000-0000-0000FA800000}"/>
    <cellStyle name="Normal 4 3 2 2 2" xfId="23056" xr:uid="{00000000-0005-0000-0000-0000FB800000}"/>
    <cellStyle name="Normal 4 3 2 3" xfId="22900" xr:uid="{00000000-0005-0000-0000-0000FC800000}"/>
    <cellStyle name="Normal 4 3 3" xfId="280" xr:uid="{00000000-0005-0000-0000-0000FD800000}"/>
    <cellStyle name="Normal 4 3 3 2" xfId="22978" xr:uid="{00000000-0005-0000-0000-0000FE800000}"/>
    <cellStyle name="Normal 4 3 4" xfId="398" xr:uid="{00000000-0005-0000-0000-0000FF800000}"/>
    <cellStyle name="Normal 4 3 5" xfId="22822" xr:uid="{00000000-0005-0000-0000-000000810000}"/>
    <cellStyle name="Normal 4 4" xfId="157" xr:uid="{00000000-0005-0000-0000-000001810000}"/>
    <cellStyle name="Normal 4 4 2" xfId="319" xr:uid="{00000000-0005-0000-0000-000002810000}"/>
    <cellStyle name="Normal 4 4 2 2" xfId="23017" xr:uid="{00000000-0005-0000-0000-000003810000}"/>
    <cellStyle name="Normal 4 4 3" xfId="22861" xr:uid="{00000000-0005-0000-0000-000004810000}"/>
    <cellStyle name="Normal 4 5" xfId="240" xr:uid="{00000000-0005-0000-0000-000005810000}"/>
    <cellStyle name="Normal 4 5 2" xfId="22939" xr:uid="{00000000-0005-0000-0000-000006810000}"/>
    <cellStyle name="Normal 4 6" xfId="404" xr:uid="{00000000-0005-0000-0000-000007810000}"/>
    <cellStyle name="Normal 4 7" xfId="22782" xr:uid="{00000000-0005-0000-0000-000008810000}"/>
    <cellStyle name="Normal 40" xfId="848" xr:uid="{00000000-0005-0000-0000-000009810000}"/>
    <cellStyle name="Normal 40 2" xfId="1313" xr:uid="{00000000-0005-0000-0000-00000A810000}"/>
    <cellStyle name="Normal 40 2 2" xfId="2241" xr:uid="{00000000-0005-0000-0000-00000B810000}"/>
    <cellStyle name="Normal 40 2 2 2" xfId="4091" xr:uid="{00000000-0005-0000-0000-00000C810000}"/>
    <cellStyle name="Normal 40 2 2 2 2" xfId="7812" xr:uid="{00000000-0005-0000-0000-00000D810000}"/>
    <cellStyle name="Normal 40 2 2 2 2 2" xfId="22696" xr:uid="{00000000-0005-0000-0000-00000E810000}"/>
    <cellStyle name="Normal 40 2 2 2 2 2 2" xfId="45339" xr:uid="{00000000-0005-0000-0000-00000F810000}"/>
    <cellStyle name="Normal 40 2 2 2 2 3" xfId="15256" xr:uid="{00000000-0005-0000-0000-000010810000}"/>
    <cellStyle name="Normal 40 2 2 2 2 3 2" xfId="37899" xr:uid="{00000000-0005-0000-0000-000011810000}"/>
    <cellStyle name="Normal 40 2 2 2 2 4" xfId="30458" xr:uid="{00000000-0005-0000-0000-000012810000}"/>
    <cellStyle name="Normal 40 2 2 2 3" xfId="18978" xr:uid="{00000000-0005-0000-0000-000013810000}"/>
    <cellStyle name="Normal 40 2 2 2 3 2" xfId="41621" xr:uid="{00000000-0005-0000-0000-000014810000}"/>
    <cellStyle name="Normal 40 2 2 2 4" xfId="11538" xr:uid="{00000000-0005-0000-0000-000015810000}"/>
    <cellStyle name="Normal 40 2 2 2 4 2" xfId="34181" xr:uid="{00000000-0005-0000-0000-000016810000}"/>
    <cellStyle name="Normal 40 2 2 2 5" xfId="26740" xr:uid="{00000000-0005-0000-0000-000017810000}"/>
    <cellStyle name="Normal 40 2 2 3" xfId="5965" xr:uid="{00000000-0005-0000-0000-000018810000}"/>
    <cellStyle name="Normal 40 2 2 3 2" xfId="20849" xr:uid="{00000000-0005-0000-0000-000019810000}"/>
    <cellStyle name="Normal 40 2 2 3 2 2" xfId="43492" xr:uid="{00000000-0005-0000-0000-00001A810000}"/>
    <cellStyle name="Normal 40 2 2 3 3" xfId="13409" xr:uid="{00000000-0005-0000-0000-00001B810000}"/>
    <cellStyle name="Normal 40 2 2 3 3 2" xfId="36052" xr:uid="{00000000-0005-0000-0000-00001C810000}"/>
    <cellStyle name="Normal 40 2 2 3 4" xfId="28611" xr:uid="{00000000-0005-0000-0000-00001D810000}"/>
    <cellStyle name="Normal 40 2 2 4" xfId="17131" xr:uid="{00000000-0005-0000-0000-00001E810000}"/>
    <cellStyle name="Normal 40 2 2 4 2" xfId="39774" xr:uid="{00000000-0005-0000-0000-00001F810000}"/>
    <cellStyle name="Normal 40 2 2 5" xfId="9691" xr:uid="{00000000-0005-0000-0000-000020810000}"/>
    <cellStyle name="Normal 40 2 2 5 2" xfId="32334" xr:uid="{00000000-0005-0000-0000-000021810000}"/>
    <cellStyle name="Normal 40 2 2 6" xfId="24893" xr:uid="{00000000-0005-0000-0000-000022810000}"/>
    <cellStyle name="Normal 40 2 3" xfId="3166" xr:uid="{00000000-0005-0000-0000-000023810000}"/>
    <cellStyle name="Normal 40 2 3 2" xfId="6887" xr:uid="{00000000-0005-0000-0000-000024810000}"/>
    <cellStyle name="Normal 40 2 3 2 2" xfId="21771" xr:uid="{00000000-0005-0000-0000-000025810000}"/>
    <cellStyle name="Normal 40 2 3 2 2 2" xfId="44414" xr:uid="{00000000-0005-0000-0000-000026810000}"/>
    <cellStyle name="Normal 40 2 3 2 3" xfId="14331" xr:uid="{00000000-0005-0000-0000-000027810000}"/>
    <cellStyle name="Normal 40 2 3 2 3 2" xfId="36974" xr:uid="{00000000-0005-0000-0000-000028810000}"/>
    <cellStyle name="Normal 40 2 3 2 4" xfId="29533" xr:uid="{00000000-0005-0000-0000-000029810000}"/>
    <cellStyle name="Normal 40 2 3 3" xfId="18053" xr:uid="{00000000-0005-0000-0000-00002A810000}"/>
    <cellStyle name="Normal 40 2 3 3 2" xfId="40696" xr:uid="{00000000-0005-0000-0000-00002B810000}"/>
    <cellStyle name="Normal 40 2 3 4" xfId="10613" xr:uid="{00000000-0005-0000-0000-00002C810000}"/>
    <cellStyle name="Normal 40 2 3 4 2" xfId="33256" xr:uid="{00000000-0005-0000-0000-00002D810000}"/>
    <cellStyle name="Normal 40 2 3 5" xfId="25815" xr:uid="{00000000-0005-0000-0000-00002E810000}"/>
    <cellStyle name="Normal 40 2 4" xfId="5040" xr:uid="{00000000-0005-0000-0000-00002F810000}"/>
    <cellStyle name="Normal 40 2 4 2" xfId="19924" xr:uid="{00000000-0005-0000-0000-000030810000}"/>
    <cellStyle name="Normal 40 2 4 2 2" xfId="42567" xr:uid="{00000000-0005-0000-0000-000031810000}"/>
    <cellStyle name="Normal 40 2 4 3" xfId="12484" xr:uid="{00000000-0005-0000-0000-000032810000}"/>
    <cellStyle name="Normal 40 2 4 3 2" xfId="35127" xr:uid="{00000000-0005-0000-0000-000033810000}"/>
    <cellStyle name="Normal 40 2 4 4" xfId="27686" xr:uid="{00000000-0005-0000-0000-000034810000}"/>
    <cellStyle name="Normal 40 2 5" xfId="16206" xr:uid="{00000000-0005-0000-0000-000035810000}"/>
    <cellStyle name="Normal 40 2 5 2" xfId="38849" xr:uid="{00000000-0005-0000-0000-000036810000}"/>
    <cellStyle name="Normal 40 2 6" xfId="8766" xr:uid="{00000000-0005-0000-0000-000037810000}"/>
    <cellStyle name="Normal 40 2 6 2" xfId="31409" xr:uid="{00000000-0005-0000-0000-000038810000}"/>
    <cellStyle name="Normal 40 2 7" xfId="23968" xr:uid="{00000000-0005-0000-0000-000039810000}"/>
    <cellStyle name="Normal 40 3" xfId="1779" xr:uid="{00000000-0005-0000-0000-00003A810000}"/>
    <cellStyle name="Normal 40 3 2" xfId="3629" xr:uid="{00000000-0005-0000-0000-00003B810000}"/>
    <cellStyle name="Normal 40 3 2 2" xfId="7350" xr:uid="{00000000-0005-0000-0000-00003C810000}"/>
    <cellStyle name="Normal 40 3 2 2 2" xfId="22234" xr:uid="{00000000-0005-0000-0000-00003D810000}"/>
    <cellStyle name="Normal 40 3 2 2 2 2" xfId="44877" xr:uid="{00000000-0005-0000-0000-00003E810000}"/>
    <cellStyle name="Normal 40 3 2 2 3" xfId="14794" xr:uid="{00000000-0005-0000-0000-00003F810000}"/>
    <cellStyle name="Normal 40 3 2 2 3 2" xfId="37437" xr:uid="{00000000-0005-0000-0000-000040810000}"/>
    <cellStyle name="Normal 40 3 2 2 4" xfId="29996" xr:uid="{00000000-0005-0000-0000-000041810000}"/>
    <cellStyle name="Normal 40 3 2 3" xfId="18516" xr:uid="{00000000-0005-0000-0000-000042810000}"/>
    <cellStyle name="Normal 40 3 2 3 2" xfId="41159" xr:uid="{00000000-0005-0000-0000-000043810000}"/>
    <cellStyle name="Normal 40 3 2 4" xfId="11076" xr:uid="{00000000-0005-0000-0000-000044810000}"/>
    <cellStyle name="Normal 40 3 2 4 2" xfId="33719" xr:uid="{00000000-0005-0000-0000-000045810000}"/>
    <cellStyle name="Normal 40 3 2 5" xfId="26278" xr:uid="{00000000-0005-0000-0000-000046810000}"/>
    <cellStyle name="Normal 40 3 3" xfId="5503" xr:uid="{00000000-0005-0000-0000-000047810000}"/>
    <cellStyle name="Normal 40 3 3 2" xfId="20387" xr:uid="{00000000-0005-0000-0000-000048810000}"/>
    <cellStyle name="Normal 40 3 3 2 2" xfId="43030" xr:uid="{00000000-0005-0000-0000-000049810000}"/>
    <cellStyle name="Normal 40 3 3 3" xfId="12947" xr:uid="{00000000-0005-0000-0000-00004A810000}"/>
    <cellStyle name="Normal 40 3 3 3 2" xfId="35590" xr:uid="{00000000-0005-0000-0000-00004B810000}"/>
    <cellStyle name="Normal 40 3 3 4" xfId="28149" xr:uid="{00000000-0005-0000-0000-00004C810000}"/>
    <cellStyle name="Normal 40 3 4" xfId="16669" xr:uid="{00000000-0005-0000-0000-00004D810000}"/>
    <cellStyle name="Normal 40 3 4 2" xfId="39312" xr:uid="{00000000-0005-0000-0000-00004E810000}"/>
    <cellStyle name="Normal 40 3 5" xfId="9229" xr:uid="{00000000-0005-0000-0000-00004F810000}"/>
    <cellStyle name="Normal 40 3 5 2" xfId="31872" xr:uid="{00000000-0005-0000-0000-000050810000}"/>
    <cellStyle name="Normal 40 3 6" xfId="24431" xr:uid="{00000000-0005-0000-0000-000051810000}"/>
    <cellStyle name="Normal 40 4" xfId="2704" xr:uid="{00000000-0005-0000-0000-000052810000}"/>
    <cellStyle name="Normal 40 4 2" xfId="6425" xr:uid="{00000000-0005-0000-0000-000053810000}"/>
    <cellStyle name="Normal 40 4 2 2" xfId="21309" xr:uid="{00000000-0005-0000-0000-000054810000}"/>
    <cellStyle name="Normal 40 4 2 2 2" xfId="43952" xr:uid="{00000000-0005-0000-0000-000055810000}"/>
    <cellStyle name="Normal 40 4 2 3" xfId="13869" xr:uid="{00000000-0005-0000-0000-000056810000}"/>
    <cellStyle name="Normal 40 4 2 3 2" xfId="36512" xr:uid="{00000000-0005-0000-0000-000057810000}"/>
    <cellStyle name="Normal 40 4 2 4" xfId="29071" xr:uid="{00000000-0005-0000-0000-000058810000}"/>
    <cellStyle name="Normal 40 4 3" xfId="17591" xr:uid="{00000000-0005-0000-0000-000059810000}"/>
    <cellStyle name="Normal 40 4 3 2" xfId="40234" xr:uid="{00000000-0005-0000-0000-00005A810000}"/>
    <cellStyle name="Normal 40 4 4" xfId="10151" xr:uid="{00000000-0005-0000-0000-00005B810000}"/>
    <cellStyle name="Normal 40 4 4 2" xfId="32794" xr:uid="{00000000-0005-0000-0000-00005C810000}"/>
    <cellStyle name="Normal 40 4 5" xfId="25353" xr:uid="{00000000-0005-0000-0000-00005D810000}"/>
    <cellStyle name="Normal 40 5" xfId="4578" xr:uid="{00000000-0005-0000-0000-00005E810000}"/>
    <cellStyle name="Normal 40 5 2" xfId="19462" xr:uid="{00000000-0005-0000-0000-00005F810000}"/>
    <cellStyle name="Normal 40 5 2 2" xfId="42105" xr:uid="{00000000-0005-0000-0000-000060810000}"/>
    <cellStyle name="Normal 40 5 3" xfId="12022" xr:uid="{00000000-0005-0000-0000-000061810000}"/>
    <cellStyle name="Normal 40 5 3 2" xfId="34665" xr:uid="{00000000-0005-0000-0000-000062810000}"/>
    <cellStyle name="Normal 40 5 4" xfId="27224" xr:uid="{00000000-0005-0000-0000-000063810000}"/>
    <cellStyle name="Normal 40 6" xfId="15744" xr:uid="{00000000-0005-0000-0000-000064810000}"/>
    <cellStyle name="Normal 40 6 2" xfId="38387" xr:uid="{00000000-0005-0000-0000-000065810000}"/>
    <cellStyle name="Normal 40 7" xfId="8304" xr:uid="{00000000-0005-0000-0000-000066810000}"/>
    <cellStyle name="Normal 40 7 2" xfId="30947" xr:uid="{00000000-0005-0000-0000-000067810000}"/>
    <cellStyle name="Normal 40 8" xfId="23506" xr:uid="{00000000-0005-0000-0000-000068810000}"/>
    <cellStyle name="Normal 41" xfId="849" xr:uid="{00000000-0005-0000-0000-000069810000}"/>
    <cellStyle name="Normal 41 2" xfId="1314" xr:uid="{00000000-0005-0000-0000-00006A810000}"/>
    <cellStyle name="Normal 41 2 2" xfId="2242" xr:uid="{00000000-0005-0000-0000-00006B810000}"/>
    <cellStyle name="Normal 41 2 2 2" xfId="4092" xr:uid="{00000000-0005-0000-0000-00006C810000}"/>
    <cellStyle name="Normal 41 2 2 2 2" xfId="7813" xr:uid="{00000000-0005-0000-0000-00006D810000}"/>
    <cellStyle name="Normal 41 2 2 2 2 2" xfId="22697" xr:uid="{00000000-0005-0000-0000-00006E810000}"/>
    <cellStyle name="Normal 41 2 2 2 2 2 2" xfId="45340" xr:uid="{00000000-0005-0000-0000-00006F810000}"/>
    <cellStyle name="Normal 41 2 2 2 2 3" xfId="15257" xr:uid="{00000000-0005-0000-0000-000070810000}"/>
    <cellStyle name="Normal 41 2 2 2 2 3 2" xfId="37900" xr:uid="{00000000-0005-0000-0000-000071810000}"/>
    <cellStyle name="Normal 41 2 2 2 2 4" xfId="30459" xr:uid="{00000000-0005-0000-0000-000072810000}"/>
    <cellStyle name="Normal 41 2 2 2 3" xfId="18979" xr:uid="{00000000-0005-0000-0000-000073810000}"/>
    <cellStyle name="Normal 41 2 2 2 3 2" xfId="41622" xr:uid="{00000000-0005-0000-0000-000074810000}"/>
    <cellStyle name="Normal 41 2 2 2 4" xfId="11539" xr:uid="{00000000-0005-0000-0000-000075810000}"/>
    <cellStyle name="Normal 41 2 2 2 4 2" xfId="34182" xr:uid="{00000000-0005-0000-0000-000076810000}"/>
    <cellStyle name="Normal 41 2 2 2 5" xfId="26741" xr:uid="{00000000-0005-0000-0000-000077810000}"/>
    <cellStyle name="Normal 41 2 2 3" xfId="5966" xr:uid="{00000000-0005-0000-0000-000078810000}"/>
    <cellStyle name="Normal 41 2 2 3 2" xfId="20850" xr:uid="{00000000-0005-0000-0000-000079810000}"/>
    <cellStyle name="Normal 41 2 2 3 2 2" xfId="43493" xr:uid="{00000000-0005-0000-0000-00007A810000}"/>
    <cellStyle name="Normal 41 2 2 3 3" xfId="13410" xr:uid="{00000000-0005-0000-0000-00007B810000}"/>
    <cellStyle name="Normal 41 2 2 3 3 2" xfId="36053" xr:uid="{00000000-0005-0000-0000-00007C810000}"/>
    <cellStyle name="Normal 41 2 2 3 4" xfId="28612" xr:uid="{00000000-0005-0000-0000-00007D810000}"/>
    <cellStyle name="Normal 41 2 2 4" xfId="17132" xr:uid="{00000000-0005-0000-0000-00007E810000}"/>
    <cellStyle name="Normal 41 2 2 4 2" xfId="39775" xr:uid="{00000000-0005-0000-0000-00007F810000}"/>
    <cellStyle name="Normal 41 2 2 5" xfId="9692" xr:uid="{00000000-0005-0000-0000-000080810000}"/>
    <cellStyle name="Normal 41 2 2 5 2" xfId="32335" xr:uid="{00000000-0005-0000-0000-000081810000}"/>
    <cellStyle name="Normal 41 2 2 6" xfId="24894" xr:uid="{00000000-0005-0000-0000-000082810000}"/>
    <cellStyle name="Normal 41 2 3" xfId="3167" xr:uid="{00000000-0005-0000-0000-000083810000}"/>
    <cellStyle name="Normal 41 2 3 2" xfId="6888" xr:uid="{00000000-0005-0000-0000-000084810000}"/>
    <cellStyle name="Normal 41 2 3 2 2" xfId="21772" xr:uid="{00000000-0005-0000-0000-000085810000}"/>
    <cellStyle name="Normal 41 2 3 2 2 2" xfId="44415" xr:uid="{00000000-0005-0000-0000-000086810000}"/>
    <cellStyle name="Normal 41 2 3 2 3" xfId="14332" xr:uid="{00000000-0005-0000-0000-000087810000}"/>
    <cellStyle name="Normal 41 2 3 2 3 2" xfId="36975" xr:uid="{00000000-0005-0000-0000-000088810000}"/>
    <cellStyle name="Normal 41 2 3 2 4" xfId="29534" xr:uid="{00000000-0005-0000-0000-000089810000}"/>
    <cellStyle name="Normal 41 2 3 3" xfId="18054" xr:uid="{00000000-0005-0000-0000-00008A810000}"/>
    <cellStyle name="Normal 41 2 3 3 2" xfId="40697" xr:uid="{00000000-0005-0000-0000-00008B810000}"/>
    <cellStyle name="Normal 41 2 3 4" xfId="10614" xr:uid="{00000000-0005-0000-0000-00008C810000}"/>
    <cellStyle name="Normal 41 2 3 4 2" xfId="33257" xr:uid="{00000000-0005-0000-0000-00008D810000}"/>
    <cellStyle name="Normal 41 2 3 5" xfId="25816" xr:uid="{00000000-0005-0000-0000-00008E810000}"/>
    <cellStyle name="Normal 41 2 4" xfId="5041" xr:uid="{00000000-0005-0000-0000-00008F810000}"/>
    <cellStyle name="Normal 41 2 4 2" xfId="19925" xr:uid="{00000000-0005-0000-0000-000090810000}"/>
    <cellStyle name="Normal 41 2 4 2 2" xfId="42568" xr:uid="{00000000-0005-0000-0000-000091810000}"/>
    <cellStyle name="Normal 41 2 4 3" xfId="12485" xr:uid="{00000000-0005-0000-0000-000092810000}"/>
    <cellStyle name="Normal 41 2 4 3 2" xfId="35128" xr:uid="{00000000-0005-0000-0000-000093810000}"/>
    <cellStyle name="Normal 41 2 4 4" xfId="27687" xr:uid="{00000000-0005-0000-0000-000094810000}"/>
    <cellStyle name="Normal 41 2 5" xfId="16207" xr:uid="{00000000-0005-0000-0000-000095810000}"/>
    <cellStyle name="Normal 41 2 5 2" xfId="38850" xr:uid="{00000000-0005-0000-0000-000096810000}"/>
    <cellStyle name="Normal 41 2 6" xfId="8767" xr:uid="{00000000-0005-0000-0000-000097810000}"/>
    <cellStyle name="Normal 41 2 6 2" xfId="31410" xr:uid="{00000000-0005-0000-0000-000098810000}"/>
    <cellStyle name="Normal 41 2 7" xfId="23969" xr:uid="{00000000-0005-0000-0000-000099810000}"/>
    <cellStyle name="Normal 41 3" xfId="1780" xr:uid="{00000000-0005-0000-0000-00009A810000}"/>
    <cellStyle name="Normal 41 3 2" xfId="3630" xr:uid="{00000000-0005-0000-0000-00009B810000}"/>
    <cellStyle name="Normal 41 3 2 2" xfId="7351" xr:uid="{00000000-0005-0000-0000-00009C810000}"/>
    <cellStyle name="Normal 41 3 2 2 2" xfId="22235" xr:uid="{00000000-0005-0000-0000-00009D810000}"/>
    <cellStyle name="Normal 41 3 2 2 2 2" xfId="44878" xr:uid="{00000000-0005-0000-0000-00009E810000}"/>
    <cellStyle name="Normal 41 3 2 2 3" xfId="14795" xr:uid="{00000000-0005-0000-0000-00009F810000}"/>
    <cellStyle name="Normal 41 3 2 2 3 2" xfId="37438" xr:uid="{00000000-0005-0000-0000-0000A0810000}"/>
    <cellStyle name="Normal 41 3 2 2 4" xfId="29997" xr:uid="{00000000-0005-0000-0000-0000A1810000}"/>
    <cellStyle name="Normal 41 3 2 3" xfId="18517" xr:uid="{00000000-0005-0000-0000-0000A2810000}"/>
    <cellStyle name="Normal 41 3 2 3 2" xfId="41160" xr:uid="{00000000-0005-0000-0000-0000A3810000}"/>
    <cellStyle name="Normal 41 3 2 4" xfId="11077" xr:uid="{00000000-0005-0000-0000-0000A4810000}"/>
    <cellStyle name="Normal 41 3 2 4 2" xfId="33720" xr:uid="{00000000-0005-0000-0000-0000A5810000}"/>
    <cellStyle name="Normal 41 3 2 5" xfId="26279" xr:uid="{00000000-0005-0000-0000-0000A6810000}"/>
    <cellStyle name="Normal 41 3 3" xfId="5504" xr:uid="{00000000-0005-0000-0000-0000A7810000}"/>
    <cellStyle name="Normal 41 3 3 2" xfId="20388" xr:uid="{00000000-0005-0000-0000-0000A8810000}"/>
    <cellStyle name="Normal 41 3 3 2 2" xfId="43031" xr:uid="{00000000-0005-0000-0000-0000A9810000}"/>
    <cellStyle name="Normal 41 3 3 3" xfId="12948" xr:uid="{00000000-0005-0000-0000-0000AA810000}"/>
    <cellStyle name="Normal 41 3 3 3 2" xfId="35591" xr:uid="{00000000-0005-0000-0000-0000AB810000}"/>
    <cellStyle name="Normal 41 3 3 4" xfId="28150" xr:uid="{00000000-0005-0000-0000-0000AC810000}"/>
    <cellStyle name="Normal 41 3 4" xfId="16670" xr:uid="{00000000-0005-0000-0000-0000AD810000}"/>
    <cellStyle name="Normal 41 3 4 2" xfId="39313" xr:uid="{00000000-0005-0000-0000-0000AE810000}"/>
    <cellStyle name="Normal 41 3 5" xfId="9230" xr:uid="{00000000-0005-0000-0000-0000AF810000}"/>
    <cellStyle name="Normal 41 3 5 2" xfId="31873" xr:uid="{00000000-0005-0000-0000-0000B0810000}"/>
    <cellStyle name="Normal 41 3 6" xfId="24432" xr:uid="{00000000-0005-0000-0000-0000B1810000}"/>
    <cellStyle name="Normal 41 4" xfId="2705" xr:uid="{00000000-0005-0000-0000-0000B2810000}"/>
    <cellStyle name="Normal 41 4 2" xfId="6426" xr:uid="{00000000-0005-0000-0000-0000B3810000}"/>
    <cellStyle name="Normal 41 4 2 2" xfId="21310" xr:uid="{00000000-0005-0000-0000-0000B4810000}"/>
    <cellStyle name="Normal 41 4 2 2 2" xfId="43953" xr:uid="{00000000-0005-0000-0000-0000B5810000}"/>
    <cellStyle name="Normal 41 4 2 3" xfId="13870" xr:uid="{00000000-0005-0000-0000-0000B6810000}"/>
    <cellStyle name="Normal 41 4 2 3 2" xfId="36513" xr:uid="{00000000-0005-0000-0000-0000B7810000}"/>
    <cellStyle name="Normal 41 4 2 4" xfId="29072" xr:uid="{00000000-0005-0000-0000-0000B8810000}"/>
    <cellStyle name="Normal 41 4 3" xfId="17592" xr:uid="{00000000-0005-0000-0000-0000B9810000}"/>
    <cellStyle name="Normal 41 4 3 2" xfId="40235" xr:uid="{00000000-0005-0000-0000-0000BA810000}"/>
    <cellStyle name="Normal 41 4 4" xfId="10152" xr:uid="{00000000-0005-0000-0000-0000BB810000}"/>
    <cellStyle name="Normal 41 4 4 2" xfId="32795" xr:uid="{00000000-0005-0000-0000-0000BC810000}"/>
    <cellStyle name="Normal 41 4 5" xfId="25354" xr:uid="{00000000-0005-0000-0000-0000BD810000}"/>
    <cellStyle name="Normal 41 5" xfId="4579" xr:uid="{00000000-0005-0000-0000-0000BE810000}"/>
    <cellStyle name="Normal 41 5 2" xfId="19463" xr:uid="{00000000-0005-0000-0000-0000BF810000}"/>
    <cellStyle name="Normal 41 5 2 2" xfId="42106" xr:uid="{00000000-0005-0000-0000-0000C0810000}"/>
    <cellStyle name="Normal 41 5 3" xfId="12023" xr:uid="{00000000-0005-0000-0000-0000C1810000}"/>
    <cellStyle name="Normal 41 5 3 2" xfId="34666" xr:uid="{00000000-0005-0000-0000-0000C2810000}"/>
    <cellStyle name="Normal 41 5 4" xfId="27225" xr:uid="{00000000-0005-0000-0000-0000C3810000}"/>
    <cellStyle name="Normal 41 6" xfId="15745" xr:uid="{00000000-0005-0000-0000-0000C4810000}"/>
    <cellStyle name="Normal 41 6 2" xfId="38388" xr:uid="{00000000-0005-0000-0000-0000C5810000}"/>
    <cellStyle name="Normal 41 7" xfId="8305" xr:uid="{00000000-0005-0000-0000-0000C6810000}"/>
    <cellStyle name="Normal 41 7 2" xfId="30948" xr:uid="{00000000-0005-0000-0000-0000C7810000}"/>
    <cellStyle name="Normal 41 8" xfId="23507" xr:uid="{00000000-0005-0000-0000-0000C8810000}"/>
    <cellStyle name="Normal 42" xfId="850" xr:uid="{00000000-0005-0000-0000-0000C9810000}"/>
    <cellStyle name="Normal 42 2" xfId="1315" xr:uid="{00000000-0005-0000-0000-0000CA810000}"/>
    <cellStyle name="Normal 42 2 2" xfId="2243" xr:uid="{00000000-0005-0000-0000-0000CB810000}"/>
    <cellStyle name="Normal 42 2 2 2" xfId="4093" xr:uid="{00000000-0005-0000-0000-0000CC810000}"/>
    <cellStyle name="Normal 42 2 2 2 2" xfId="7814" xr:uid="{00000000-0005-0000-0000-0000CD810000}"/>
    <cellStyle name="Normal 42 2 2 2 2 2" xfId="22698" xr:uid="{00000000-0005-0000-0000-0000CE810000}"/>
    <cellStyle name="Normal 42 2 2 2 2 2 2" xfId="45341" xr:uid="{00000000-0005-0000-0000-0000CF810000}"/>
    <cellStyle name="Normal 42 2 2 2 2 3" xfId="15258" xr:uid="{00000000-0005-0000-0000-0000D0810000}"/>
    <cellStyle name="Normal 42 2 2 2 2 3 2" xfId="37901" xr:uid="{00000000-0005-0000-0000-0000D1810000}"/>
    <cellStyle name="Normal 42 2 2 2 2 4" xfId="30460" xr:uid="{00000000-0005-0000-0000-0000D2810000}"/>
    <cellStyle name="Normal 42 2 2 2 3" xfId="18980" xr:uid="{00000000-0005-0000-0000-0000D3810000}"/>
    <cellStyle name="Normal 42 2 2 2 3 2" xfId="41623" xr:uid="{00000000-0005-0000-0000-0000D4810000}"/>
    <cellStyle name="Normal 42 2 2 2 4" xfId="11540" xr:uid="{00000000-0005-0000-0000-0000D5810000}"/>
    <cellStyle name="Normal 42 2 2 2 4 2" xfId="34183" xr:uid="{00000000-0005-0000-0000-0000D6810000}"/>
    <cellStyle name="Normal 42 2 2 2 5" xfId="26742" xr:uid="{00000000-0005-0000-0000-0000D7810000}"/>
    <cellStyle name="Normal 42 2 2 3" xfId="5967" xr:uid="{00000000-0005-0000-0000-0000D8810000}"/>
    <cellStyle name="Normal 42 2 2 3 2" xfId="20851" xr:uid="{00000000-0005-0000-0000-0000D9810000}"/>
    <cellStyle name="Normal 42 2 2 3 2 2" xfId="43494" xr:uid="{00000000-0005-0000-0000-0000DA810000}"/>
    <cellStyle name="Normal 42 2 2 3 3" xfId="13411" xr:uid="{00000000-0005-0000-0000-0000DB810000}"/>
    <cellStyle name="Normal 42 2 2 3 3 2" xfId="36054" xr:uid="{00000000-0005-0000-0000-0000DC810000}"/>
    <cellStyle name="Normal 42 2 2 3 4" xfId="28613" xr:uid="{00000000-0005-0000-0000-0000DD810000}"/>
    <cellStyle name="Normal 42 2 2 4" xfId="17133" xr:uid="{00000000-0005-0000-0000-0000DE810000}"/>
    <cellStyle name="Normal 42 2 2 4 2" xfId="39776" xr:uid="{00000000-0005-0000-0000-0000DF810000}"/>
    <cellStyle name="Normal 42 2 2 5" xfId="9693" xr:uid="{00000000-0005-0000-0000-0000E0810000}"/>
    <cellStyle name="Normal 42 2 2 5 2" xfId="32336" xr:uid="{00000000-0005-0000-0000-0000E1810000}"/>
    <cellStyle name="Normal 42 2 2 6" xfId="24895" xr:uid="{00000000-0005-0000-0000-0000E2810000}"/>
    <cellStyle name="Normal 42 2 3" xfId="3168" xr:uid="{00000000-0005-0000-0000-0000E3810000}"/>
    <cellStyle name="Normal 42 2 3 2" xfId="6889" xr:uid="{00000000-0005-0000-0000-0000E4810000}"/>
    <cellStyle name="Normal 42 2 3 2 2" xfId="21773" xr:uid="{00000000-0005-0000-0000-0000E5810000}"/>
    <cellStyle name="Normal 42 2 3 2 2 2" xfId="44416" xr:uid="{00000000-0005-0000-0000-0000E6810000}"/>
    <cellStyle name="Normal 42 2 3 2 3" xfId="14333" xr:uid="{00000000-0005-0000-0000-0000E7810000}"/>
    <cellStyle name="Normal 42 2 3 2 3 2" xfId="36976" xr:uid="{00000000-0005-0000-0000-0000E8810000}"/>
    <cellStyle name="Normal 42 2 3 2 4" xfId="29535" xr:uid="{00000000-0005-0000-0000-0000E9810000}"/>
    <cellStyle name="Normal 42 2 3 3" xfId="18055" xr:uid="{00000000-0005-0000-0000-0000EA810000}"/>
    <cellStyle name="Normal 42 2 3 3 2" xfId="40698" xr:uid="{00000000-0005-0000-0000-0000EB810000}"/>
    <cellStyle name="Normal 42 2 3 4" xfId="10615" xr:uid="{00000000-0005-0000-0000-0000EC810000}"/>
    <cellStyle name="Normal 42 2 3 4 2" xfId="33258" xr:uid="{00000000-0005-0000-0000-0000ED810000}"/>
    <cellStyle name="Normal 42 2 3 5" xfId="25817" xr:uid="{00000000-0005-0000-0000-0000EE810000}"/>
    <cellStyle name="Normal 42 2 4" xfId="5042" xr:uid="{00000000-0005-0000-0000-0000EF810000}"/>
    <cellStyle name="Normal 42 2 4 2" xfId="19926" xr:uid="{00000000-0005-0000-0000-0000F0810000}"/>
    <cellStyle name="Normal 42 2 4 2 2" xfId="42569" xr:uid="{00000000-0005-0000-0000-0000F1810000}"/>
    <cellStyle name="Normal 42 2 4 3" xfId="12486" xr:uid="{00000000-0005-0000-0000-0000F2810000}"/>
    <cellStyle name="Normal 42 2 4 3 2" xfId="35129" xr:uid="{00000000-0005-0000-0000-0000F3810000}"/>
    <cellStyle name="Normal 42 2 4 4" xfId="27688" xr:uid="{00000000-0005-0000-0000-0000F4810000}"/>
    <cellStyle name="Normal 42 2 5" xfId="16208" xr:uid="{00000000-0005-0000-0000-0000F5810000}"/>
    <cellStyle name="Normal 42 2 5 2" xfId="38851" xr:uid="{00000000-0005-0000-0000-0000F6810000}"/>
    <cellStyle name="Normal 42 2 6" xfId="8768" xr:uid="{00000000-0005-0000-0000-0000F7810000}"/>
    <cellStyle name="Normal 42 2 6 2" xfId="31411" xr:uid="{00000000-0005-0000-0000-0000F8810000}"/>
    <cellStyle name="Normal 42 2 7" xfId="23970" xr:uid="{00000000-0005-0000-0000-0000F9810000}"/>
    <cellStyle name="Normal 42 3" xfId="1781" xr:uid="{00000000-0005-0000-0000-0000FA810000}"/>
    <cellStyle name="Normal 42 3 2" xfId="3631" xr:uid="{00000000-0005-0000-0000-0000FB810000}"/>
    <cellStyle name="Normal 42 3 2 2" xfId="7352" xr:uid="{00000000-0005-0000-0000-0000FC810000}"/>
    <cellStyle name="Normal 42 3 2 2 2" xfId="22236" xr:uid="{00000000-0005-0000-0000-0000FD810000}"/>
    <cellStyle name="Normal 42 3 2 2 2 2" xfId="44879" xr:uid="{00000000-0005-0000-0000-0000FE810000}"/>
    <cellStyle name="Normal 42 3 2 2 3" xfId="14796" xr:uid="{00000000-0005-0000-0000-0000FF810000}"/>
    <cellStyle name="Normal 42 3 2 2 3 2" xfId="37439" xr:uid="{00000000-0005-0000-0000-000000820000}"/>
    <cellStyle name="Normal 42 3 2 2 4" xfId="29998" xr:uid="{00000000-0005-0000-0000-000001820000}"/>
    <cellStyle name="Normal 42 3 2 3" xfId="18518" xr:uid="{00000000-0005-0000-0000-000002820000}"/>
    <cellStyle name="Normal 42 3 2 3 2" xfId="41161" xr:uid="{00000000-0005-0000-0000-000003820000}"/>
    <cellStyle name="Normal 42 3 2 4" xfId="11078" xr:uid="{00000000-0005-0000-0000-000004820000}"/>
    <cellStyle name="Normal 42 3 2 4 2" xfId="33721" xr:uid="{00000000-0005-0000-0000-000005820000}"/>
    <cellStyle name="Normal 42 3 2 5" xfId="26280" xr:uid="{00000000-0005-0000-0000-000006820000}"/>
    <cellStyle name="Normal 42 3 3" xfId="5505" xr:uid="{00000000-0005-0000-0000-000007820000}"/>
    <cellStyle name="Normal 42 3 3 2" xfId="20389" xr:uid="{00000000-0005-0000-0000-000008820000}"/>
    <cellStyle name="Normal 42 3 3 2 2" xfId="43032" xr:uid="{00000000-0005-0000-0000-000009820000}"/>
    <cellStyle name="Normal 42 3 3 3" xfId="12949" xr:uid="{00000000-0005-0000-0000-00000A820000}"/>
    <cellStyle name="Normal 42 3 3 3 2" xfId="35592" xr:uid="{00000000-0005-0000-0000-00000B820000}"/>
    <cellStyle name="Normal 42 3 3 4" xfId="28151" xr:uid="{00000000-0005-0000-0000-00000C820000}"/>
    <cellStyle name="Normal 42 3 4" xfId="16671" xr:uid="{00000000-0005-0000-0000-00000D820000}"/>
    <cellStyle name="Normal 42 3 4 2" xfId="39314" xr:uid="{00000000-0005-0000-0000-00000E820000}"/>
    <cellStyle name="Normal 42 3 5" xfId="9231" xr:uid="{00000000-0005-0000-0000-00000F820000}"/>
    <cellStyle name="Normal 42 3 5 2" xfId="31874" xr:uid="{00000000-0005-0000-0000-000010820000}"/>
    <cellStyle name="Normal 42 3 6" xfId="24433" xr:uid="{00000000-0005-0000-0000-000011820000}"/>
    <cellStyle name="Normal 42 4" xfId="2706" xr:uid="{00000000-0005-0000-0000-000012820000}"/>
    <cellStyle name="Normal 42 4 2" xfId="6427" xr:uid="{00000000-0005-0000-0000-000013820000}"/>
    <cellStyle name="Normal 42 4 2 2" xfId="21311" xr:uid="{00000000-0005-0000-0000-000014820000}"/>
    <cellStyle name="Normal 42 4 2 2 2" xfId="43954" xr:uid="{00000000-0005-0000-0000-000015820000}"/>
    <cellStyle name="Normal 42 4 2 3" xfId="13871" xr:uid="{00000000-0005-0000-0000-000016820000}"/>
    <cellStyle name="Normal 42 4 2 3 2" xfId="36514" xr:uid="{00000000-0005-0000-0000-000017820000}"/>
    <cellStyle name="Normal 42 4 2 4" xfId="29073" xr:uid="{00000000-0005-0000-0000-000018820000}"/>
    <cellStyle name="Normal 42 4 3" xfId="17593" xr:uid="{00000000-0005-0000-0000-000019820000}"/>
    <cellStyle name="Normal 42 4 3 2" xfId="40236" xr:uid="{00000000-0005-0000-0000-00001A820000}"/>
    <cellStyle name="Normal 42 4 4" xfId="10153" xr:uid="{00000000-0005-0000-0000-00001B820000}"/>
    <cellStyle name="Normal 42 4 4 2" xfId="32796" xr:uid="{00000000-0005-0000-0000-00001C820000}"/>
    <cellStyle name="Normal 42 4 5" xfId="25355" xr:uid="{00000000-0005-0000-0000-00001D820000}"/>
    <cellStyle name="Normal 42 5" xfId="4580" xr:uid="{00000000-0005-0000-0000-00001E820000}"/>
    <cellStyle name="Normal 42 5 2" xfId="19464" xr:uid="{00000000-0005-0000-0000-00001F820000}"/>
    <cellStyle name="Normal 42 5 2 2" xfId="42107" xr:uid="{00000000-0005-0000-0000-000020820000}"/>
    <cellStyle name="Normal 42 5 3" xfId="12024" xr:uid="{00000000-0005-0000-0000-000021820000}"/>
    <cellStyle name="Normal 42 5 3 2" xfId="34667" xr:uid="{00000000-0005-0000-0000-000022820000}"/>
    <cellStyle name="Normal 42 5 4" xfId="27226" xr:uid="{00000000-0005-0000-0000-000023820000}"/>
    <cellStyle name="Normal 42 6" xfId="15746" xr:uid="{00000000-0005-0000-0000-000024820000}"/>
    <cellStyle name="Normal 42 6 2" xfId="38389" xr:uid="{00000000-0005-0000-0000-000025820000}"/>
    <cellStyle name="Normal 42 7" xfId="8306" xr:uid="{00000000-0005-0000-0000-000026820000}"/>
    <cellStyle name="Normal 42 7 2" xfId="30949" xr:uid="{00000000-0005-0000-0000-000027820000}"/>
    <cellStyle name="Normal 42 8" xfId="23508" xr:uid="{00000000-0005-0000-0000-000028820000}"/>
    <cellStyle name="Normal 43" xfId="851" xr:uid="{00000000-0005-0000-0000-000029820000}"/>
    <cellStyle name="Normal 43 2" xfId="1316" xr:uid="{00000000-0005-0000-0000-00002A820000}"/>
    <cellStyle name="Normal 43 2 2" xfId="2244" xr:uid="{00000000-0005-0000-0000-00002B820000}"/>
    <cellStyle name="Normal 43 2 2 2" xfId="4094" xr:uid="{00000000-0005-0000-0000-00002C820000}"/>
    <cellStyle name="Normal 43 2 2 2 2" xfId="7815" xr:uid="{00000000-0005-0000-0000-00002D820000}"/>
    <cellStyle name="Normal 43 2 2 2 2 2" xfId="22699" xr:uid="{00000000-0005-0000-0000-00002E820000}"/>
    <cellStyle name="Normal 43 2 2 2 2 2 2" xfId="45342" xr:uid="{00000000-0005-0000-0000-00002F820000}"/>
    <cellStyle name="Normal 43 2 2 2 2 3" xfId="15259" xr:uid="{00000000-0005-0000-0000-000030820000}"/>
    <cellStyle name="Normal 43 2 2 2 2 3 2" xfId="37902" xr:uid="{00000000-0005-0000-0000-000031820000}"/>
    <cellStyle name="Normal 43 2 2 2 2 4" xfId="30461" xr:uid="{00000000-0005-0000-0000-000032820000}"/>
    <cellStyle name="Normal 43 2 2 2 3" xfId="18981" xr:uid="{00000000-0005-0000-0000-000033820000}"/>
    <cellStyle name="Normal 43 2 2 2 3 2" xfId="41624" xr:uid="{00000000-0005-0000-0000-000034820000}"/>
    <cellStyle name="Normal 43 2 2 2 4" xfId="11541" xr:uid="{00000000-0005-0000-0000-000035820000}"/>
    <cellStyle name="Normal 43 2 2 2 4 2" xfId="34184" xr:uid="{00000000-0005-0000-0000-000036820000}"/>
    <cellStyle name="Normal 43 2 2 2 5" xfId="26743" xr:uid="{00000000-0005-0000-0000-000037820000}"/>
    <cellStyle name="Normal 43 2 2 3" xfId="5968" xr:uid="{00000000-0005-0000-0000-000038820000}"/>
    <cellStyle name="Normal 43 2 2 3 2" xfId="20852" xr:uid="{00000000-0005-0000-0000-000039820000}"/>
    <cellStyle name="Normal 43 2 2 3 2 2" xfId="43495" xr:uid="{00000000-0005-0000-0000-00003A820000}"/>
    <cellStyle name="Normal 43 2 2 3 3" xfId="13412" xr:uid="{00000000-0005-0000-0000-00003B820000}"/>
    <cellStyle name="Normal 43 2 2 3 3 2" xfId="36055" xr:uid="{00000000-0005-0000-0000-00003C820000}"/>
    <cellStyle name="Normal 43 2 2 3 4" xfId="28614" xr:uid="{00000000-0005-0000-0000-00003D820000}"/>
    <cellStyle name="Normal 43 2 2 4" xfId="17134" xr:uid="{00000000-0005-0000-0000-00003E820000}"/>
    <cellStyle name="Normal 43 2 2 4 2" xfId="39777" xr:uid="{00000000-0005-0000-0000-00003F820000}"/>
    <cellStyle name="Normal 43 2 2 5" xfId="9694" xr:uid="{00000000-0005-0000-0000-000040820000}"/>
    <cellStyle name="Normal 43 2 2 5 2" xfId="32337" xr:uid="{00000000-0005-0000-0000-000041820000}"/>
    <cellStyle name="Normal 43 2 2 6" xfId="24896" xr:uid="{00000000-0005-0000-0000-000042820000}"/>
    <cellStyle name="Normal 43 2 3" xfId="3169" xr:uid="{00000000-0005-0000-0000-000043820000}"/>
    <cellStyle name="Normal 43 2 3 2" xfId="6890" xr:uid="{00000000-0005-0000-0000-000044820000}"/>
    <cellStyle name="Normal 43 2 3 2 2" xfId="21774" xr:uid="{00000000-0005-0000-0000-000045820000}"/>
    <cellStyle name="Normal 43 2 3 2 2 2" xfId="44417" xr:uid="{00000000-0005-0000-0000-000046820000}"/>
    <cellStyle name="Normal 43 2 3 2 3" xfId="14334" xr:uid="{00000000-0005-0000-0000-000047820000}"/>
    <cellStyle name="Normal 43 2 3 2 3 2" xfId="36977" xr:uid="{00000000-0005-0000-0000-000048820000}"/>
    <cellStyle name="Normal 43 2 3 2 4" xfId="29536" xr:uid="{00000000-0005-0000-0000-000049820000}"/>
    <cellStyle name="Normal 43 2 3 3" xfId="18056" xr:uid="{00000000-0005-0000-0000-00004A820000}"/>
    <cellStyle name="Normal 43 2 3 3 2" xfId="40699" xr:uid="{00000000-0005-0000-0000-00004B820000}"/>
    <cellStyle name="Normal 43 2 3 4" xfId="10616" xr:uid="{00000000-0005-0000-0000-00004C820000}"/>
    <cellStyle name="Normal 43 2 3 4 2" xfId="33259" xr:uid="{00000000-0005-0000-0000-00004D820000}"/>
    <cellStyle name="Normal 43 2 3 5" xfId="25818" xr:uid="{00000000-0005-0000-0000-00004E820000}"/>
    <cellStyle name="Normal 43 2 4" xfId="5043" xr:uid="{00000000-0005-0000-0000-00004F820000}"/>
    <cellStyle name="Normal 43 2 4 2" xfId="19927" xr:uid="{00000000-0005-0000-0000-000050820000}"/>
    <cellStyle name="Normal 43 2 4 2 2" xfId="42570" xr:uid="{00000000-0005-0000-0000-000051820000}"/>
    <cellStyle name="Normal 43 2 4 3" xfId="12487" xr:uid="{00000000-0005-0000-0000-000052820000}"/>
    <cellStyle name="Normal 43 2 4 3 2" xfId="35130" xr:uid="{00000000-0005-0000-0000-000053820000}"/>
    <cellStyle name="Normal 43 2 4 4" xfId="27689" xr:uid="{00000000-0005-0000-0000-000054820000}"/>
    <cellStyle name="Normal 43 2 5" xfId="16209" xr:uid="{00000000-0005-0000-0000-000055820000}"/>
    <cellStyle name="Normal 43 2 5 2" xfId="38852" xr:uid="{00000000-0005-0000-0000-000056820000}"/>
    <cellStyle name="Normal 43 2 6" xfId="8769" xr:uid="{00000000-0005-0000-0000-000057820000}"/>
    <cellStyle name="Normal 43 2 6 2" xfId="31412" xr:uid="{00000000-0005-0000-0000-000058820000}"/>
    <cellStyle name="Normal 43 2 7" xfId="23971" xr:uid="{00000000-0005-0000-0000-000059820000}"/>
    <cellStyle name="Normal 43 3" xfId="1782" xr:uid="{00000000-0005-0000-0000-00005A820000}"/>
    <cellStyle name="Normal 43 3 2" xfId="3632" xr:uid="{00000000-0005-0000-0000-00005B820000}"/>
    <cellStyle name="Normal 43 3 2 2" xfId="7353" xr:uid="{00000000-0005-0000-0000-00005C820000}"/>
    <cellStyle name="Normal 43 3 2 2 2" xfId="22237" xr:uid="{00000000-0005-0000-0000-00005D820000}"/>
    <cellStyle name="Normal 43 3 2 2 2 2" xfId="44880" xr:uid="{00000000-0005-0000-0000-00005E820000}"/>
    <cellStyle name="Normal 43 3 2 2 3" xfId="14797" xr:uid="{00000000-0005-0000-0000-00005F820000}"/>
    <cellStyle name="Normal 43 3 2 2 3 2" xfId="37440" xr:uid="{00000000-0005-0000-0000-000060820000}"/>
    <cellStyle name="Normal 43 3 2 2 4" xfId="29999" xr:uid="{00000000-0005-0000-0000-000061820000}"/>
    <cellStyle name="Normal 43 3 2 3" xfId="18519" xr:uid="{00000000-0005-0000-0000-000062820000}"/>
    <cellStyle name="Normal 43 3 2 3 2" xfId="41162" xr:uid="{00000000-0005-0000-0000-000063820000}"/>
    <cellStyle name="Normal 43 3 2 4" xfId="11079" xr:uid="{00000000-0005-0000-0000-000064820000}"/>
    <cellStyle name="Normal 43 3 2 4 2" xfId="33722" xr:uid="{00000000-0005-0000-0000-000065820000}"/>
    <cellStyle name="Normal 43 3 2 5" xfId="26281" xr:uid="{00000000-0005-0000-0000-000066820000}"/>
    <cellStyle name="Normal 43 3 3" xfId="5506" xr:uid="{00000000-0005-0000-0000-000067820000}"/>
    <cellStyle name="Normal 43 3 3 2" xfId="20390" xr:uid="{00000000-0005-0000-0000-000068820000}"/>
    <cellStyle name="Normal 43 3 3 2 2" xfId="43033" xr:uid="{00000000-0005-0000-0000-000069820000}"/>
    <cellStyle name="Normal 43 3 3 3" xfId="12950" xr:uid="{00000000-0005-0000-0000-00006A820000}"/>
    <cellStyle name="Normal 43 3 3 3 2" xfId="35593" xr:uid="{00000000-0005-0000-0000-00006B820000}"/>
    <cellStyle name="Normal 43 3 3 4" xfId="28152" xr:uid="{00000000-0005-0000-0000-00006C820000}"/>
    <cellStyle name="Normal 43 3 4" xfId="16672" xr:uid="{00000000-0005-0000-0000-00006D820000}"/>
    <cellStyle name="Normal 43 3 4 2" xfId="39315" xr:uid="{00000000-0005-0000-0000-00006E820000}"/>
    <cellStyle name="Normal 43 3 5" xfId="9232" xr:uid="{00000000-0005-0000-0000-00006F820000}"/>
    <cellStyle name="Normal 43 3 5 2" xfId="31875" xr:uid="{00000000-0005-0000-0000-000070820000}"/>
    <cellStyle name="Normal 43 3 6" xfId="24434" xr:uid="{00000000-0005-0000-0000-000071820000}"/>
    <cellStyle name="Normal 43 4" xfId="2707" xr:uid="{00000000-0005-0000-0000-000072820000}"/>
    <cellStyle name="Normal 43 4 2" xfId="6428" xr:uid="{00000000-0005-0000-0000-000073820000}"/>
    <cellStyle name="Normal 43 4 2 2" xfId="21312" xr:uid="{00000000-0005-0000-0000-000074820000}"/>
    <cellStyle name="Normal 43 4 2 2 2" xfId="43955" xr:uid="{00000000-0005-0000-0000-000075820000}"/>
    <cellStyle name="Normal 43 4 2 3" xfId="13872" xr:uid="{00000000-0005-0000-0000-000076820000}"/>
    <cellStyle name="Normal 43 4 2 3 2" xfId="36515" xr:uid="{00000000-0005-0000-0000-000077820000}"/>
    <cellStyle name="Normal 43 4 2 4" xfId="29074" xr:uid="{00000000-0005-0000-0000-000078820000}"/>
    <cellStyle name="Normal 43 4 3" xfId="17594" xr:uid="{00000000-0005-0000-0000-000079820000}"/>
    <cellStyle name="Normal 43 4 3 2" xfId="40237" xr:uid="{00000000-0005-0000-0000-00007A820000}"/>
    <cellStyle name="Normal 43 4 4" xfId="10154" xr:uid="{00000000-0005-0000-0000-00007B820000}"/>
    <cellStyle name="Normal 43 4 4 2" xfId="32797" xr:uid="{00000000-0005-0000-0000-00007C820000}"/>
    <cellStyle name="Normal 43 4 5" xfId="25356" xr:uid="{00000000-0005-0000-0000-00007D820000}"/>
    <cellStyle name="Normal 43 5" xfId="4581" xr:uid="{00000000-0005-0000-0000-00007E820000}"/>
    <cellStyle name="Normal 43 5 2" xfId="19465" xr:uid="{00000000-0005-0000-0000-00007F820000}"/>
    <cellStyle name="Normal 43 5 2 2" xfId="42108" xr:uid="{00000000-0005-0000-0000-000080820000}"/>
    <cellStyle name="Normal 43 5 3" xfId="12025" xr:uid="{00000000-0005-0000-0000-000081820000}"/>
    <cellStyle name="Normal 43 5 3 2" xfId="34668" xr:uid="{00000000-0005-0000-0000-000082820000}"/>
    <cellStyle name="Normal 43 5 4" xfId="27227" xr:uid="{00000000-0005-0000-0000-000083820000}"/>
    <cellStyle name="Normal 43 6" xfId="15747" xr:uid="{00000000-0005-0000-0000-000084820000}"/>
    <cellStyle name="Normal 43 6 2" xfId="38390" xr:uid="{00000000-0005-0000-0000-000085820000}"/>
    <cellStyle name="Normal 43 7" xfId="8307" xr:uid="{00000000-0005-0000-0000-000086820000}"/>
    <cellStyle name="Normal 43 7 2" xfId="30950" xr:uid="{00000000-0005-0000-0000-000087820000}"/>
    <cellStyle name="Normal 43 8" xfId="23509" xr:uid="{00000000-0005-0000-0000-000088820000}"/>
    <cellStyle name="Normal 44" xfId="852" xr:uid="{00000000-0005-0000-0000-000089820000}"/>
    <cellStyle name="Normal 44 2" xfId="1317" xr:uid="{00000000-0005-0000-0000-00008A820000}"/>
    <cellStyle name="Normal 44 2 2" xfId="2245" xr:uid="{00000000-0005-0000-0000-00008B820000}"/>
    <cellStyle name="Normal 44 2 2 2" xfId="4095" xr:uid="{00000000-0005-0000-0000-00008C820000}"/>
    <cellStyle name="Normal 44 2 2 2 2" xfId="7816" xr:uid="{00000000-0005-0000-0000-00008D820000}"/>
    <cellStyle name="Normal 44 2 2 2 2 2" xfId="22700" xr:uid="{00000000-0005-0000-0000-00008E820000}"/>
    <cellStyle name="Normal 44 2 2 2 2 2 2" xfId="45343" xr:uid="{00000000-0005-0000-0000-00008F820000}"/>
    <cellStyle name="Normal 44 2 2 2 2 3" xfId="15260" xr:uid="{00000000-0005-0000-0000-000090820000}"/>
    <cellStyle name="Normal 44 2 2 2 2 3 2" xfId="37903" xr:uid="{00000000-0005-0000-0000-000091820000}"/>
    <cellStyle name="Normal 44 2 2 2 2 4" xfId="30462" xr:uid="{00000000-0005-0000-0000-000092820000}"/>
    <cellStyle name="Normal 44 2 2 2 3" xfId="18982" xr:uid="{00000000-0005-0000-0000-000093820000}"/>
    <cellStyle name="Normal 44 2 2 2 3 2" xfId="41625" xr:uid="{00000000-0005-0000-0000-000094820000}"/>
    <cellStyle name="Normal 44 2 2 2 4" xfId="11542" xr:uid="{00000000-0005-0000-0000-000095820000}"/>
    <cellStyle name="Normal 44 2 2 2 4 2" xfId="34185" xr:uid="{00000000-0005-0000-0000-000096820000}"/>
    <cellStyle name="Normal 44 2 2 2 5" xfId="26744" xr:uid="{00000000-0005-0000-0000-000097820000}"/>
    <cellStyle name="Normal 44 2 2 3" xfId="5969" xr:uid="{00000000-0005-0000-0000-000098820000}"/>
    <cellStyle name="Normal 44 2 2 3 2" xfId="20853" xr:uid="{00000000-0005-0000-0000-000099820000}"/>
    <cellStyle name="Normal 44 2 2 3 2 2" xfId="43496" xr:uid="{00000000-0005-0000-0000-00009A820000}"/>
    <cellStyle name="Normal 44 2 2 3 3" xfId="13413" xr:uid="{00000000-0005-0000-0000-00009B820000}"/>
    <cellStyle name="Normal 44 2 2 3 3 2" xfId="36056" xr:uid="{00000000-0005-0000-0000-00009C820000}"/>
    <cellStyle name="Normal 44 2 2 3 4" xfId="28615" xr:uid="{00000000-0005-0000-0000-00009D820000}"/>
    <cellStyle name="Normal 44 2 2 4" xfId="17135" xr:uid="{00000000-0005-0000-0000-00009E820000}"/>
    <cellStyle name="Normal 44 2 2 4 2" xfId="39778" xr:uid="{00000000-0005-0000-0000-00009F820000}"/>
    <cellStyle name="Normal 44 2 2 5" xfId="9695" xr:uid="{00000000-0005-0000-0000-0000A0820000}"/>
    <cellStyle name="Normal 44 2 2 5 2" xfId="32338" xr:uid="{00000000-0005-0000-0000-0000A1820000}"/>
    <cellStyle name="Normal 44 2 2 6" xfId="24897" xr:uid="{00000000-0005-0000-0000-0000A2820000}"/>
    <cellStyle name="Normal 44 2 3" xfId="3170" xr:uid="{00000000-0005-0000-0000-0000A3820000}"/>
    <cellStyle name="Normal 44 2 3 2" xfId="6891" xr:uid="{00000000-0005-0000-0000-0000A4820000}"/>
    <cellStyle name="Normal 44 2 3 2 2" xfId="21775" xr:uid="{00000000-0005-0000-0000-0000A5820000}"/>
    <cellStyle name="Normal 44 2 3 2 2 2" xfId="44418" xr:uid="{00000000-0005-0000-0000-0000A6820000}"/>
    <cellStyle name="Normal 44 2 3 2 3" xfId="14335" xr:uid="{00000000-0005-0000-0000-0000A7820000}"/>
    <cellStyle name="Normal 44 2 3 2 3 2" xfId="36978" xr:uid="{00000000-0005-0000-0000-0000A8820000}"/>
    <cellStyle name="Normal 44 2 3 2 4" xfId="29537" xr:uid="{00000000-0005-0000-0000-0000A9820000}"/>
    <cellStyle name="Normal 44 2 3 3" xfId="18057" xr:uid="{00000000-0005-0000-0000-0000AA820000}"/>
    <cellStyle name="Normal 44 2 3 3 2" xfId="40700" xr:uid="{00000000-0005-0000-0000-0000AB820000}"/>
    <cellStyle name="Normal 44 2 3 4" xfId="10617" xr:uid="{00000000-0005-0000-0000-0000AC820000}"/>
    <cellStyle name="Normal 44 2 3 4 2" xfId="33260" xr:uid="{00000000-0005-0000-0000-0000AD820000}"/>
    <cellStyle name="Normal 44 2 3 5" xfId="25819" xr:uid="{00000000-0005-0000-0000-0000AE820000}"/>
    <cellStyle name="Normal 44 2 4" xfId="5044" xr:uid="{00000000-0005-0000-0000-0000AF820000}"/>
    <cellStyle name="Normal 44 2 4 2" xfId="19928" xr:uid="{00000000-0005-0000-0000-0000B0820000}"/>
    <cellStyle name="Normal 44 2 4 2 2" xfId="42571" xr:uid="{00000000-0005-0000-0000-0000B1820000}"/>
    <cellStyle name="Normal 44 2 4 3" xfId="12488" xr:uid="{00000000-0005-0000-0000-0000B2820000}"/>
    <cellStyle name="Normal 44 2 4 3 2" xfId="35131" xr:uid="{00000000-0005-0000-0000-0000B3820000}"/>
    <cellStyle name="Normal 44 2 4 4" xfId="27690" xr:uid="{00000000-0005-0000-0000-0000B4820000}"/>
    <cellStyle name="Normal 44 2 5" xfId="16210" xr:uid="{00000000-0005-0000-0000-0000B5820000}"/>
    <cellStyle name="Normal 44 2 5 2" xfId="38853" xr:uid="{00000000-0005-0000-0000-0000B6820000}"/>
    <cellStyle name="Normal 44 2 6" xfId="8770" xr:uid="{00000000-0005-0000-0000-0000B7820000}"/>
    <cellStyle name="Normal 44 2 6 2" xfId="31413" xr:uid="{00000000-0005-0000-0000-0000B8820000}"/>
    <cellStyle name="Normal 44 2 7" xfId="23972" xr:uid="{00000000-0005-0000-0000-0000B9820000}"/>
    <cellStyle name="Normal 44 3" xfId="1783" xr:uid="{00000000-0005-0000-0000-0000BA820000}"/>
    <cellStyle name="Normal 44 3 2" xfId="3633" xr:uid="{00000000-0005-0000-0000-0000BB820000}"/>
    <cellStyle name="Normal 44 3 2 2" xfId="7354" xr:uid="{00000000-0005-0000-0000-0000BC820000}"/>
    <cellStyle name="Normal 44 3 2 2 2" xfId="22238" xr:uid="{00000000-0005-0000-0000-0000BD820000}"/>
    <cellStyle name="Normal 44 3 2 2 2 2" xfId="44881" xr:uid="{00000000-0005-0000-0000-0000BE820000}"/>
    <cellStyle name="Normal 44 3 2 2 3" xfId="14798" xr:uid="{00000000-0005-0000-0000-0000BF820000}"/>
    <cellStyle name="Normal 44 3 2 2 3 2" xfId="37441" xr:uid="{00000000-0005-0000-0000-0000C0820000}"/>
    <cellStyle name="Normal 44 3 2 2 4" xfId="30000" xr:uid="{00000000-0005-0000-0000-0000C1820000}"/>
    <cellStyle name="Normal 44 3 2 3" xfId="18520" xr:uid="{00000000-0005-0000-0000-0000C2820000}"/>
    <cellStyle name="Normal 44 3 2 3 2" xfId="41163" xr:uid="{00000000-0005-0000-0000-0000C3820000}"/>
    <cellStyle name="Normal 44 3 2 4" xfId="11080" xr:uid="{00000000-0005-0000-0000-0000C4820000}"/>
    <cellStyle name="Normal 44 3 2 4 2" xfId="33723" xr:uid="{00000000-0005-0000-0000-0000C5820000}"/>
    <cellStyle name="Normal 44 3 2 5" xfId="26282" xr:uid="{00000000-0005-0000-0000-0000C6820000}"/>
    <cellStyle name="Normal 44 3 3" xfId="5507" xr:uid="{00000000-0005-0000-0000-0000C7820000}"/>
    <cellStyle name="Normal 44 3 3 2" xfId="20391" xr:uid="{00000000-0005-0000-0000-0000C8820000}"/>
    <cellStyle name="Normal 44 3 3 2 2" xfId="43034" xr:uid="{00000000-0005-0000-0000-0000C9820000}"/>
    <cellStyle name="Normal 44 3 3 3" xfId="12951" xr:uid="{00000000-0005-0000-0000-0000CA820000}"/>
    <cellStyle name="Normal 44 3 3 3 2" xfId="35594" xr:uid="{00000000-0005-0000-0000-0000CB820000}"/>
    <cellStyle name="Normal 44 3 3 4" xfId="28153" xr:uid="{00000000-0005-0000-0000-0000CC820000}"/>
    <cellStyle name="Normal 44 3 4" xfId="16673" xr:uid="{00000000-0005-0000-0000-0000CD820000}"/>
    <cellStyle name="Normal 44 3 4 2" xfId="39316" xr:uid="{00000000-0005-0000-0000-0000CE820000}"/>
    <cellStyle name="Normal 44 3 5" xfId="9233" xr:uid="{00000000-0005-0000-0000-0000CF820000}"/>
    <cellStyle name="Normal 44 3 5 2" xfId="31876" xr:uid="{00000000-0005-0000-0000-0000D0820000}"/>
    <cellStyle name="Normal 44 3 6" xfId="24435" xr:uid="{00000000-0005-0000-0000-0000D1820000}"/>
    <cellStyle name="Normal 44 4" xfId="2708" xr:uid="{00000000-0005-0000-0000-0000D2820000}"/>
    <cellStyle name="Normal 44 4 2" xfId="6429" xr:uid="{00000000-0005-0000-0000-0000D3820000}"/>
    <cellStyle name="Normal 44 4 2 2" xfId="21313" xr:uid="{00000000-0005-0000-0000-0000D4820000}"/>
    <cellStyle name="Normal 44 4 2 2 2" xfId="43956" xr:uid="{00000000-0005-0000-0000-0000D5820000}"/>
    <cellStyle name="Normal 44 4 2 3" xfId="13873" xr:uid="{00000000-0005-0000-0000-0000D6820000}"/>
    <cellStyle name="Normal 44 4 2 3 2" xfId="36516" xr:uid="{00000000-0005-0000-0000-0000D7820000}"/>
    <cellStyle name="Normal 44 4 2 4" xfId="29075" xr:uid="{00000000-0005-0000-0000-0000D8820000}"/>
    <cellStyle name="Normal 44 4 3" xfId="17595" xr:uid="{00000000-0005-0000-0000-0000D9820000}"/>
    <cellStyle name="Normal 44 4 3 2" xfId="40238" xr:uid="{00000000-0005-0000-0000-0000DA820000}"/>
    <cellStyle name="Normal 44 4 4" xfId="10155" xr:uid="{00000000-0005-0000-0000-0000DB820000}"/>
    <cellStyle name="Normal 44 4 4 2" xfId="32798" xr:uid="{00000000-0005-0000-0000-0000DC820000}"/>
    <cellStyle name="Normal 44 4 5" xfId="25357" xr:uid="{00000000-0005-0000-0000-0000DD820000}"/>
    <cellStyle name="Normal 44 5" xfId="4582" xr:uid="{00000000-0005-0000-0000-0000DE820000}"/>
    <cellStyle name="Normal 44 5 2" xfId="19466" xr:uid="{00000000-0005-0000-0000-0000DF820000}"/>
    <cellStyle name="Normal 44 5 2 2" xfId="42109" xr:uid="{00000000-0005-0000-0000-0000E0820000}"/>
    <cellStyle name="Normal 44 5 3" xfId="12026" xr:uid="{00000000-0005-0000-0000-0000E1820000}"/>
    <cellStyle name="Normal 44 5 3 2" xfId="34669" xr:uid="{00000000-0005-0000-0000-0000E2820000}"/>
    <cellStyle name="Normal 44 5 4" xfId="27228" xr:uid="{00000000-0005-0000-0000-0000E3820000}"/>
    <cellStyle name="Normal 44 6" xfId="15748" xr:uid="{00000000-0005-0000-0000-0000E4820000}"/>
    <cellStyle name="Normal 44 6 2" xfId="38391" xr:uid="{00000000-0005-0000-0000-0000E5820000}"/>
    <cellStyle name="Normal 44 7" xfId="8308" xr:uid="{00000000-0005-0000-0000-0000E6820000}"/>
    <cellStyle name="Normal 44 7 2" xfId="30951" xr:uid="{00000000-0005-0000-0000-0000E7820000}"/>
    <cellStyle name="Normal 44 8" xfId="23510" xr:uid="{00000000-0005-0000-0000-0000E8820000}"/>
    <cellStyle name="Normal 45" xfId="853" xr:uid="{00000000-0005-0000-0000-0000E9820000}"/>
    <cellStyle name="Normal 45 2" xfId="1318" xr:uid="{00000000-0005-0000-0000-0000EA820000}"/>
    <cellStyle name="Normal 45 2 2" xfId="2246" xr:uid="{00000000-0005-0000-0000-0000EB820000}"/>
    <cellStyle name="Normal 45 2 2 2" xfId="4096" xr:uid="{00000000-0005-0000-0000-0000EC820000}"/>
    <cellStyle name="Normal 45 2 2 2 2" xfId="7817" xr:uid="{00000000-0005-0000-0000-0000ED820000}"/>
    <cellStyle name="Normal 45 2 2 2 2 2" xfId="22701" xr:uid="{00000000-0005-0000-0000-0000EE820000}"/>
    <cellStyle name="Normal 45 2 2 2 2 2 2" xfId="45344" xr:uid="{00000000-0005-0000-0000-0000EF820000}"/>
    <cellStyle name="Normal 45 2 2 2 2 3" xfId="15261" xr:uid="{00000000-0005-0000-0000-0000F0820000}"/>
    <cellStyle name="Normal 45 2 2 2 2 3 2" xfId="37904" xr:uid="{00000000-0005-0000-0000-0000F1820000}"/>
    <cellStyle name="Normal 45 2 2 2 2 4" xfId="30463" xr:uid="{00000000-0005-0000-0000-0000F2820000}"/>
    <cellStyle name="Normal 45 2 2 2 3" xfId="18983" xr:uid="{00000000-0005-0000-0000-0000F3820000}"/>
    <cellStyle name="Normal 45 2 2 2 3 2" xfId="41626" xr:uid="{00000000-0005-0000-0000-0000F4820000}"/>
    <cellStyle name="Normal 45 2 2 2 4" xfId="11543" xr:uid="{00000000-0005-0000-0000-0000F5820000}"/>
    <cellStyle name="Normal 45 2 2 2 4 2" xfId="34186" xr:uid="{00000000-0005-0000-0000-0000F6820000}"/>
    <cellStyle name="Normal 45 2 2 2 5" xfId="26745" xr:uid="{00000000-0005-0000-0000-0000F7820000}"/>
    <cellStyle name="Normal 45 2 2 3" xfId="5970" xr:uid="{00000000-0005-0000-0000-0000F8820000}"/>
    <cellStyle name="Normal 45 2 2 3 2" xfId="20854" xr:uid="{00000000-0005-0000-0000-0000F9820000}"/>
    <cellStyle name="Normal 45 2 2 3 2 2" xfId="43497" xr:uid="{00000000-0005-0000-0000-0000FA820000}"/>
    <cellStyle name="Normal 45 2 2 3 3" xfId="13414" xr:uid="{00000000-0005-0000-0000-0000FB820000}"/>
    <cellStyle name="Normal 45 2 2 3 3 2" xfId="36057" xr:uid="{00000000-0005-0000-0000-0000FC820000}"/>
    <cellStyle name="Normal 45 2 2 3 4" xfId="28616" xr:uid="{00000000-0005-0000-0000-0000FD820000}"/>
    <cellStyle name="Normal 45 2 2 4" xfId="17136" xr:uid="{00000000-0005-0000-0000-0000FE820000}"/>
    <cellStyle name="Normal 45 2 2 4 2" xfId="39779" xr:uid="{00000000-0005-0000-0000-0000FF820000}"/>
    <cellStyle name="Normal 45 2 2 5" xfId="9696" xr:uid="{00000000-0005-0000-0000-000000830000}"/>
    <cellStyle name="Normal 45 2 2 5 2" xfId="32339" xr:uid="{00000000-0005-0000-0000-000001830000}"/>
    <cellStyle name="Normal 45 2 2 6" xfId="24898" xr:uid="{00000000-0005-0000-0000-000002830000}"/>
    <cellStyle name="Normal 45 2 3" xfId="3171" xr:uid="{00000000-0005-0000-0000-000003830000}"/>
    <cellStyle name="Normal 45 2 3 2" xfId="6892" xr:uid="{00000000-0005-0000-0000-000004830000}"/>
    <cellStyle name="Normal 45 2 3 2 2" xfId="21776" xr:uid="{00000000-0005-0000-0000-000005830000}"/>
    <cellStyle name="Normal 45 2 3 2 2 2" xfId="44419" xr:uid="{00000000-0005-0000-0000-000006830000}"/>
    <cellStyle name="Normal 45 2 3 2 3" xfId="14336" xr:uid="{00000000-0005-0000-0000-000007830000}"/>
    <cellStyle name="Normal 45 2 3 2 3 2" xfId="36979" xr:uid="{00000000-0005-0000-0000-000008830000}"/>
    <cellStyle name="Normal 45 2 3 2 4" xfId="29538" xr:uid="{00000000-0005-0000-0000-000009830000}"/>
    <cellStyle name="Normal 45 2 3 3" xfId="18058" xr:uid="{00000000-0005-0000-0000-00000A830000}"/>
    <cellStyle name="Normal 45 2 3 3 2" xfId="40701" xr:uid="{00000000-0005-0000-0000-00000B830000}"/>
    <cellStyle name="Normal 45 2 3 4" xfId="10618" xr:uid="{00000000-0005-0000-0000-00000C830000}"/>
    <cellStyle name="Normal 45 2 3 4 2" xfId="33261" xr:uid="{00000000-0005-0000-0000-00000D830000}"/>
    <cellStyle name="Normal 45 2 3 5" xfId="25820" xr:uid="{00000000-0005-0000-0000-00000E830000}"/>
    <cellStyle name="Normal 45 2 4" xfId="5045" xr:uid="{00000000-0005-0000-0000-00000F830000}"/>
    <cellStyle name="Normal 45 2 4 2" xfId="19929" xr:uid="{00000000-0005-0000-0000-000010830000}"/>
    <cellStyle name="Normal 45 2 4 2 2" xfId="42572" xr:uid="{00000000-0005-0000-0000-000011830000}"/>
    <cellStyle name="Normal 45 2 4 3" xfId="12489" xr:uid="{00000000-0005-0000-0000-000012830000}"/>
    <cellStyle name="Normal 45 2 4 3 2" xfId="35132" xr:uid="{00000000-0005-0000-0000-000013830000}"/>
    <cellStyle name="Normal 45 2 4 4" xfId="27691" xr:uid="{00000000-0005-0000-0000-000014830000}"/>
    <cellStyle name="Normal 45 2 5" xfId="16211" xr:uid="{00000000-0005-0000-0000-000015830000}"/>
    <cellStyle name="Normal 45 2 5 2" xfId="38854" xr:uid="{00000000-0005-0000-0000-000016830000}"/>
    <cellStyle name="Normal 45 2 6" xfId="8771" xr:uid="{00000000-0005-0000-0000-000017830000}"/>
    <cellStyle name="Normal 45 2 6 2" xfId="31414" xr:uid="{00000000-0005-0000-0000-000018830000}"/>
    <cellStyle name="Normal 45 2 7" xfId="23973" xr:uid="{00000000-0005-0000-0000-000019830000}"/>
    <cellStyle name="Normal 45 3" xfId="1784" xr:uid="{00000000-0005-0000-0000-00001A830000}"/>
    <cellStyle name="Normal 45 3 2" xfId="3634" xr:uid="{00000000-0005-0000-0000-00001B830000}"/>
    <cellStyle name="Normal 45 3 2 2" xfId="7355" xr:uid="{00000000-0005-0000-0000-00001C830000}"/>
    <cellStyle name="Normal 45 3 2 2 2" xfId="22239" xr:uid="{00000000-0005-0000-0000-00001D830000}"/>
    <cellStyle name="Normal 45 3 2 2 2 2" xfId="44882" xr:uid="{00000000-0005-0000-0000-00001E830000}"/>
    <cellStyle name="Normal 45 3 2 2 3" xfId="14799" xr:uid="{00000000-0005-0000-0000-00001F830000}"/>
    <cellStyle name="Normal 45 3 2 2 3 2" xfId="37442" xr:uid="{00000000-0005-0000-0000-000020830000}"/>
    <cellStyle name="Normal 45 3 2 2 4" xfId="30001" xr:uid="{00000000-0005-0000-0000-000021830000}"/>
    <cellStyle name="Normal 45 3 2 3" xfId="18521" xr:uid="{00000000-0005-0000-0000-000022830000}"/>
    <cellStyle name="Normal 45 3 2 3 2" xfId="41164" xr:uid="{00000000-0005-0000-0000-000023830000}"/>
    <cellStyle name="Normal 45 3 2 4" xfId="11081" xr:uid="{00000000-0005-0000-0000-000024830000}"/>
    <cellStyle name="Normal 45 3 2 4 2" xfId="33724" xr:uid="{00000000-0005-0000-0000-000025830000}"/>
    <cellStyle name="Normal 45 3 2 5" xfId="26283" xr:uid="{00000000-0005-0000-0000-000026830000}"/>
    <cellStyle name="Normal 45 3 3" xfId="5508" xr:uid="{00000000-0005-0000-0000-000027830000}"/>
    <cellStyle name="Normal 45 3 3 2" xfId="20392" xr:uid="{00000000-0005-0000-0000-000028830000}"/>
    <cellStyle name="Normal 45 3 3 2 2" xfId="43035" xr:uid="{00000000-0005-0000-0000-000029830000}"/>
    <cellStyle name="Normal 45 3 3 3" xfId="12952" xr:uid="{00000000-0005-0000-0000-00002A830000}"/>
    <cellStyle name="Normal 45 3 3 3 2" xfId="35595" xr:uid="{00000000-0005-0000-0000-00002B830000}"/>
    <cellStyle name="Normal 45 3 3 4" xfId="28154" xr:uid="{00000000-0005-0000-0000-00002C830000}"/>
    <cellStyle name="Normal 45 3 4" xfId="16674" xr:uid="{00000000-0005-0000-0000-00002D830000}"/>
    <cellStyle name="Normal 45 3 4 2" xfId="39317" xr:uid="{00000000-0005-0000-0000-00002E830000}"/>
    <cellStyle name="Normal 45 3 5" xfId="9234" xr:uid="{00000000-0005-0000-0000-00002F830000}"/>
    <cellStyle name="Normal 45 3 5 2" xfId="31877" xr:uid="{00000000-0005-0000-0000-000030830000}"/>
    <cellStyle name="Normal 45 3 6" xfId="24436" xr:uid="{00000000-0005-0000-0000-000031830000}"/>
    <cellStyle name="Normal 45 4" xfId="2709" xr:uid="{00000000-0005-0000-0000-000032830000}"/>
    <cellStyle name="Normal 45 4 2" xfId="6430" xr:uid="{00000000-0005-0000-0000-000033830000}"/>
    <cellStyle name="Normal 45 4 2 2" xfId="21314" xr:uid="{00000000-0005-0000-0000-000034830000}"/>
    <cellStyle name="Normal 45 4 2 2 2" xfId="43957" xr:uid="{00000000-0005-0000-0000-000035830000}"/>
    <cellStyle name="Normal 45 4 2 3" xfId="13874" xr:uid="{00000000-0005-0000-0000-000036830000}"/>
    <cellStyle name="Normal 45 4 2 3 2" xfId="36517" xr:uid="{00000000-0005-0000-0000-000037830000}"/>
    <cellStyle name="Normal 45 4 2 4" xfId="29076" xr:uid="{00000000-0005-0000-0000-000038830000}"/>
    <cellStyle name="Normal 45 4 3" xfId="17596" xr:uid="{00000000-0005-0000-0000-000039830000}"/>
    <cellStyle name="Normal 45 4 3 2" xfId="40239" xr:uid="{00000000-0005-0000-0000-00003A830000}"/>
    <cellStyle name="Normal 45 4 4" xfId="10156" xr:uid="{00000000-0005-0000-0000-00003B830000}"/>
    <cellStyle name="Normal 45 4 4 2" xfId="32799" xr:uid="{00000000-0005-0000-0000-00003C830000}"/>
    <cellStyle name="Normal 45 4 5" xfId="25358" xr:uid="{00000000-0005-0000-0000-00003D830000}"/>
    <cellStyle name="Normal 45 5" xfId="4583" xr:uid="{00000000-0005-0000-0000-00003E830000}"/>
    <cellStyle name="Normal 45 5 2" xfId="19467" xr:uid="{00000000-0005-0000-0000-00003F830000}"/>
    <cellStyle name="Normal 45 5 2 2" xfId="42110" xr:uid="{00000000-0005-0000-0000-000040830000}"/>
    <cellStyle name="Normal 45 5 3" xfId="12027" xr:uid="{00000000-0005-0000-0000-000041830000}"/>
    <cellStyle name="Normal 45 5 3 2" xfId="34670" xr:uid="{00000000-0005-0000-0000-000042830000}"/>
    <cellStyle name="Normal 45 5 4" xfId="27229" xr:uid="{00000000-0005-0000-0000-000043830000}"/>
    <cellStyle name="Normal 45 6" xfId="15749" xr:uid="{00000000-0005-0000-0000-000044830000}"/>
    <cellStyle name="Normal 45 6 2" xfId="38392" xr:uid="{00000000-0005-0000-0000-000045830000}"/>
    <cellStyle name="Normal 45 7" xfId="8309" xr:uid="{00000000-0005-0000-0000-000046830000}"/>
    <cellStyle name="Normal 45 7 2" xfId="30952" xr:uid="{00000000-0005-0000-0000-000047830000}"/>
    <cellStyle name="Normal 45 8" xfId="23511" xr:uid="{00000000-0005-0000-0000-000048830000}"/>
    <cellStyle name="Normal 46" xfId="854" xr:uid="{00000000-0005-0000-0000-000049830000}"/>
    <cellStyle name="Normal 46 2" xfId="1319" xr:uid="{00000000-0005-0000-0000-00004A830000}"/>
    <cellStyle name="Normal 46 2 2" xfId="2247" xr:uid="{00000000-0005-0000-0000-00004B830000}"/>
    <cellStyle name="Normal 46 2 2 2" xfId="4097" xr:uid="{00000000-0005-0000-0000-00004C830000}"/>
    <cellStyle name="Normal 46 2 2 2 2" xfId="7818" xr:uid="{00000000-0005-0000-0000-00004D830000}"/>
    <cellStyle name="Normal 46 2 2 2 2 2" xfId="22702" xr:uid="{00000000-0005-0000-0000-00004E830000}"/>
    <cellStyle name="Normal 46 2 2 2 2 2 2" xfId="45345" xr:uid="{00000000-0005-0000-0000-00004F830000}"/>
    <cellStyle name="Normal 46 2 2 2 2 3" xfId="15262" xr:uid="{00000000-0005-0000-0000-000050830000}"/>
    <cellStyle name="Normal 46 2 2 2 2 3 2" xfId="37905" xr:uid="{00000000-0005-0000-0000-000051830000}"/>
    <cellStyle name="Normal 46 2 2 2 2 4" xfId="30464" xr:uid="{00000000-0005-0000-0000-000052830000}"/>
    <cellStyle name="Normal 46 2 2 2 3" xfId="18984" xr:uid="{00000000-0005-0000-0000-000053830000}"/>
    <cellStyle name="Normal 46 2 2 2 3 2" xfId="41627" xr:uid="{00000000-0005-0000-0000-000054830000}"/>
    <cellStyle name="Normal 46 2 2 2 4" xfId="11544" xr:uid="{00000000-0005-0000-0000-000055830000}"/>
    <cellStyle name="Normal 46 2 2 2 4 2" xfId="34187" xr:uid="{00000000-0005-0000-0000-000056830000}"/>
    <cellStyle name="Normal 46 2 2 2 5" xfId="26746" xr:uid="{00000000-0005-0000-0000-000057830000}"/>
    <cellStyle name="Normal 46 2 2 3" xfId="5971" xr:uid="{00000000-0005-0000-0000-000058830000}"/>
    <cellStyle name="Normal 46 2 2 3 2" xfId="20855" xr:uid="{00000000-0005-0000-0000-000059830000}"/>
    <cellStyle name="Normal 46 2 2 3 2 2" xfId="43498" xr:uid="{00000000-0005-0000-0000-00005A830000}"/>
    <cellStyle name="Normal 46 2 2 3 3" xfId="13415" xr:uid="{00000000-0005-0000-0000-00005B830000}"/>
    <cellStyle name="Normal 46 2 2 3 3 2" xfId="36058" xr:uid="{00000000-0005-0000-0000-00005C830000}"/>
    <cellStyle name="Normal 46 2 2 3 4" xfId="28617" xr:uid="{00000000-0005-0000-0000-00005D830000}"/>
    <cellStyle name="Normal 46 2 2 4" xfId="17137" xr:uid="{00000000-0005-0000-0000-00005E830000}"/>
    <cellStyle name="Normal 46 2 2 4 2" xfId="39780" xr:uid="{00000000-0005-0000-0000-00005F830000}"/>
    <cellStyle name="Normal 46 2 2 5" xfId="9697" xr:uid="{00000000-0005-0000-0000-000060830000}"/>
    <cellStyle name="Normal 46 2 2 5 2" xfId="32340" xr:uid="{00000000-0005-0000-0000-000061830000}"/>
    <cellStyle name="Normal 46 2 2 6" xfId="24899" xr:uid="{00000000-0005-0000-0000-000062830000}"/>
    <cellStyle name="Normal 46 2 3" xfId="3172" xr:uid="{00000000-0005-0000-0000-000063830000}"/>
    <cellStyle name="Normal 46 2 3 2" xfId="6893" xr:uid="{00000000-0005-0000-0000-000064830000}"/>
    <cellStyle name="Normal 46 2 3 2 2" xfId="21777" xr:uid="{00000000-0005-0000-0000-000065830000}"/>
    <cellStyle name="Normal 46 2 3 2 2 2" xfId="44420" xr:uid="{00000000-0005-0000-0000-000066830000}"/>
    <cellStyle name="Normal 46 2 3 2 3" xfId="14337" xr:uid="{00000000-0005-0000-0000-000067830000}"/>
    <cellStyle name="Normal 46 2 3 2 3 2" xfId="36980" xr:uid="{00000000-0005-0000-0000-000068830000}"/>
    <cellStyle name="Normal 46 2 3 2 4" xfId="29539" xr:uid="{00000000-0005-0000-0000-000069830000}"/>
    <cellStyle name="Normal 46 2 3 3" xfId="18059" xr:uid="{00000000-0005-0000-0000-00006A830000}"/>
    <cellStyle name="Normal 46 2 3 3 2" xfId="40702" xr:uid="{00000000-0005-0000-0000-00006B830000}"/>
    <cellStyle name="Normal 46 2 3 4" xfId="10619" xr:uid="{00000000-0005-0000-0000-00006C830000}"/>
    <cellStyle name="Normal 46 2 3 4 2" xfId="33262" xr:uid="{00000000-0005-0000-0000-00006D830000}"/>
    <cellStyle name="Normal 46 2 3 5" xfId="25821" xr:uid="{00000000-0005-0000-0000-00006E830000}"/>
    <cellStyle name="Normal 46 2 4" xfId="5046" xr:uid="{00000000-0005-0000-0000-00006F830000}"/>
    <cellStyle name="Normal 46 2 4 2" xfId="19930" xr:uid="{00000000-0005-0000-0000-000070830000}"/>
    <cellStyle name="Normal 46 2 4 2 2" xfId="42573" xr:uid="{00000000-0005-0000-0000-000071830000}"/>
    <cellStyle name="Normal 46 2 4 3" xfId="12490" xr:uid="{00000000-0005-0000-0000-000072830000}"/>
    <cellStyle name="Normal 46 2 4 3 2" xfId="35133" xr:uid="{00000000-0005-0000-0000-000073830000}"/>
    <cellStyle name="Normal 46 2 4 4" xfId="27692" xr:uid="{00000000-0005-0000-0000-000074830000}"/>
    <cellStyle name="Normal 46 2 5" xfId="16212" xr:uid="{00000000-0005-0000-0000-000075830000}"/>
    <cellStyle name="Normal 46 2 5 2" xfId="38855" xr:uid="{00000000-0005-0000-0000-000076830000}"/>
    <cellStyle name="Normal 46 2 6" xfId="8772" xr:uid="{00000000-0005-0000-0000-000077830000}"/>
    <cellStyle name="Normal 46 2 6 2" xfId="31415" xr:uid="{00000000-0005-0000-0000-000078830000}"/>
    <cellStyle name="Normal 46 2 7" xfId="23974" xr:uid="{00000000-0005-0000-0000-000079830000}"/>
    <cellStyle name="Normal 46 3" xfId="1785" xr:uid="{00000000-0005-0000-0000-00007A830000}"/>
    <cellStyle name="Normal 46 3 2" xfId="3635" xr:uid="{00000000-0005-0000-0000-00007B830000}"/>
    <cellStyle name="Normal 46 3 2 2" xfId="7356" xr:uid="{00000000-0005-0000-0000-00007C830000}"/>
    <cellStyle name="Normal 46 3 2 2 2" xfId="22240" xr:uid="{00000000-0005-0000-0000-00007D830000}"/>
    <cellStyle name="Normal 46 3 2 2 2 2" xfId="44883" xr:uid="{00000000-0005-0000-0000-00007E830000}"/>
    <cellStyle name="Normal 46 3 2 2 3" xfId="14800" xr:uid="{00000000-0005-0000-0000-00007F830000}"/>
    <cellStyle name="Normal 46 3 2 2 3 2" xfId="37443" xr:uid="{00000000-0005-0000-0000-000080830000}"/>
    <cellStyle name="Normal 46 3 2 2 4" xfId="30002" xr:uid="{00000000-0005-0000-0000-000081830000}"/>
    <cellStyle name="Normal 46 3 2 3" xfId="18522" xr:uid="{00000000-0005-0000-0000-000082830000}"/>
    <cellStyle name="Normal 46 3 2 3 2" xfId="41165" xr:uid="{00000000-0005-0000-0000-000083830000}"/>
    <cellStyle name="Normal 46 3 2 4" xfId="11082" xr:uid="{00000000-0005-0000-0000-000084830000}"/>
    <cellStyle name="Normal 46 3 2 4 2" xfId="33725" xr:uid="{00000000-0005-0000-0000-000085830000}"/>
    <cellStyle name="Normal 46 3 2 5" xfId="26284" xr:uid="{00000000-0005-0000-0000-000086830000}"/>
    <cellStyle name="Normal 46 3 3" xfId="5509" xr:uid="{00000000-0005-0000-0000-000087830000}"/>
    <cellStyle name="Normal 46 3 3 2" xfId="20393" xr:uid="{00000000-0005-0000-0000-000088830000}"/>
    <cellStyle name="Normal 46 3 3 2 2" xfId="43036" xr:uid="{00000000-0005-0000-0000-000089830000}"/>
    <cellStyle name="Normal 46 3 3 3" xfId="12953" xr:uid="{00000000-0005-0000-0000-00008A830000}"/>
    <cellStyle name="Normal 46 3 3 3 2" xfId="35596" xr:uid="{00000000-0005-0000-0000-00008B830000}"/>
    <cellStyle name="Normal 46 3 3 4" xfId="28155" xr:uid="{00000000-0005-0000-0000-00008C830000}"/>
    <cellStyle name="Normal 46 3 4" xfId="16675" xr:uid="{00000000-0005-0000-0000-00008D830000}"/>
    <cellStyle name="Normal 46 3 4 2" xfId="39318" xr:uid="{00000000-0005-0000-0000-00008E830000}"/>
    <cellStyle name="Normal 46 3 5" xfId="9235" xr:uid="{00000000-0005-0000-0000-00008F830000}"/>
    <cellStyle name="Normal 46 3 5 2" xfId="31878" xr:uid="{00000000-0005-0000-0000-000090830000}"/>
    <cellStyle name="Normal 46 3 6" xfId="24437" xr:uid="{00000000-0005-0000-0000-000091830000}"/>
    <cellStyle name="Normal 46 4" xfId="2710" xr:uid="{00000000-0005-0000-0000-000092830000}"/>
    <cellStyle name="Normal 46 4 2" xfId="6431" xr:uid="{00000000-0005-0000-0000-000093830000}"/>
    <cellStyle name="Normal 46 4 2 2" xfId="21315" xr:uid="{00000000-0005-0000-0000-000094830000}"/>
    <cellStyle name="Normal 46 4 2 2 2" xfId="43958" xr:uid="{00000000-0005-0000-0000-000095830000}"/>
    <cellStyle name="Normal 46 4 2 3" xfId="13875" xr:uid="{00000000-0005-0000-0000-000096830000}"/>
    <cellStyle name="Normal 46 4 2 3 2" xfId="36518" xr:uid="{00000000-0005-0000-0000-000097830000}"/>
    <cellStyle name="Normal 46 4 2 4" xfId="29077" xr:uid="{00000000-0005-0000-0000-000098830000}"/>
    <cellStyle name="Normal 46 4 3" xfId="17597" xr:uid="{00000000-0005-0000-0000-000099830000}"/>
    <cellStyle name="Normal 46 4 3 2" xfId="40240" xr:uid="{00000000-0005-0000-0000-00009A830000}"/>
    <cellStyle name="Normal 46 4 4" xfId="10157" xr:uid="{00000000-0005-0000-0000-00009B830000}"/>
    <cellStyle name="Normal 46 4 4 2" xfId="32800" xr:uid="{00000000-0005-0000-0000-00009C830000}"/>
    <cellStyle name="Normal 46 4 5" xfId="25359" xr:uid="{00000000-0005-0000-0000-00009D830000}"/>
    <cellStyle name="Normal 46 5" xfId="4584" xr:uid="{00000000-0005-0000-0000-00009E830000}"/>
    <cellStyle name="Normal 46 5 2" xfId="19468" xr:uid="{00000000-0005-0000-0000-00009F830000}"/>
    <cellStyle name="Normal 46 5 2 2" xfId="42111" xr:uid="{00000000-0005-0000-0000-0000A0830000}"/>
    <cellStyle name="Normal 46 5 3" xfId="12028" xr:uid="{00000000-0005-0000-0000-0000A1830000}"/>
    <cellStyle name="Normal 46 5 3 2" xfId="34671" xr:uid="{00000000-0005-0000-0000-0000A2830000}"/>
    <cellStyle name="Normal 46 5 4" xfId="27230" xr:uid="{00000000-0005-0000-0000-0000A3830000}"/>
    <cellStyle name="Normal 46 6" xfId="15750" xr:uid="{00000000-0005-0000-0000-0000A4830000}"/>
    <cellStyle name="Normal 46 6 2" xfId="38393" xr:uid="{00000000-0005-0000-0000-0000A5830000}"/>
    <cellStyle name="Normal 46 7" xfId="8310" xr:uid="{00000000-0005-0000-0000-0000A6830000}"/>
    <cellStyle name="Normal 46 7 2" xfId="30953" xr:uid="{00000000-0005-0000-0000-0000A7830000}"/>
    <cellStyle name="Normal 46 8" xfId="23512" xr:uid="{00000000-0005-0000-0000-0000A8830000}"/>
    <cellStyle name="Normal 47" xfId="855" xr:uid="{00000000-0005-0000-0000-0000A9830000}"/>
    <cellStyle name="Normal 47 2" xfId="1320" xr:uid="{00000000-0005-0000-0000-0000AA830000}"/>
    <cellStyle name="Normal 47 2 2" xfId="2248" xr:uid="{00000000-0005-0000-0000-0000AB830000}"/>
    <cellStyle name="Normal 47 2 2 2" xfId="4098" xr:uid="{00000000-0005-0000-0000-0000AC830000}"/>
    <cellStyle name="Normal 47 2 2 2 2" xfId="7819" xr:uid="{00000000-0005-0000-0000-0000AD830000}"/>
    <cellStyle name="Normal 47 2 2 2 2 2" xfId="22703" xr:uid="{00000000-0005-0000-0000-0000AE830000}"/>
    <cellStyle name="Normal 47 2 2 2 2 2 2" xfId="45346" xr:uid="{00000000-0005-0000-0000-0000AF830000}"/>
    <cellStyle name="Normal 47 2 2 2 2 3" xfId="15263" xr:uid="{00000000-0005-0000-0000-0000B0830000}"/>
    <cellStyle name="Normal 47 2 2 2 2 3 2" xfId="37906" xr:uid="{00000000-0005-0000-0000-0000B1830000}"/>
    <cellStyle name="Normal 47 2 2 2 2 4" xfId="30465" xr:uid="{00000000-0005-0000-0000-0000B2830000}"/>
    <cellStyle name="Normal 47 2 2 2 3" xfId="18985" xr:uid="{00000000-0005-0000-0000-0000B3830000}"/>
    <cellStyle name="Normal 47 2 2 2 3 2" xfId="41628" xr:uid="{00000000-0005-0000-0000-0000B4830000}"/>
    <cellStyle name="Normal 47 2 2 2 4" xfId="11545" xr:uid="{00000000-0005-0000-0000-0000B5830000}"/>
    <cellStyle name="Normal 47 2 2 2 4 2" xfId="34188" xr:uid="{00000000-0005-0000-0000-0000B6830000}"/>
    <cellStyle name="Normal 47 2 2 2 5" xfId="26747" xr:uid="{00000000-0005-0000-0000-0000B7830000}"/>
    <cellStyle name="Normal 47 2 2 3" xfId="5972" xr:uid="{00000000-0005-0000-0000-0000B8830000}"/>
    <cellStyle name="Normal 47 2 2 3 2" xfId="20856" xr:uid="{00000000-0005-0000-0000-0000B9830000}"/>
    <cellStyle name="Normal 47 2 2 3 2 2" xfId="43499" xr:uid="{00000000-0005-0000-0000-0000BA830000}"/>
    <cellStyle name="Normal 47 2 2 3 3" xfId="13416" xr:uid="{00000000-0005-0000-0000-0000BB830000}"/>
    <cellStyle name="Normal 47 2 2 3 3 2" xfId="36059" xr:uid="{00000000-0005-0000-0000-0000BC830000}"/>
    <cellStyle name="Normal 47 2 2 3 4" xfId="28618" xr:uid="{00000000-0005-0000-0000-0000BD830000}"/>
    <cellStyle name="Normal 47 2 2 4" xfId="17138" xr:uid="{00000000-0005-0000-0000-0000BE830000}"/>
    <cellStyle name="Normal 47 2 2 4 2" xfId="39781" xr:uid="{00000000-0005-0000-0000-0000BF830000}"/>
    <cellStyle name="Normal 47 2 2 5" xfId="9698" xr:uid="{00000000-0005-0000-0000-0000C0830000}"/>
    <cellStyle name="Normal 47 2 2 5 2" xfId="32341" xr:uid="{00000000-0005-0000-0000-0000C1830000}"/>
    <cellStyle name="Normal 47 2 2 6" xfId="24900" xr:uid="{00000000-0005-0000-0000-0000C2830000}"/>
    <cellStyle name="Normal 47 2 3" xfId="3173" xr:uid="{00000000-0005-0000-0000-0000C3830000}"/>
    <cellStyle name="Normal 47 2 3 2" xfId="6894" xr:uid="{00000000-0005-0000-0000-0000C4830000}"/>
    <cellStyle name="Normal 47 2 3 2 2" xfId="21778" xr:uid="{00000000-0005-0000-0000-0000C5830000}"/>
    <cellStyle name="Normal 47 2 3 2 2 2" xfId="44421" xr:uid="{00000000-0005-0000-0000-0000C6830000}"/>
    <cellStyle name="Normal 47 2 3 2 3" xfId="14338" xr:uid="{00000000-0005-0000-0000-0000C7830000}"/>
    <cellStyle name="Normal 47 2 3 2 3 2" xfId="36981" xr:uid="{00000000-0005-0000-0000-0000C8830000}"/>
    <cellStyle name="Normal 47 2 3 2 4" xfId="29540" xr:uid="{00000000-0005-0000-0000-0000C9830000}"/>
    <cellStyle name="Normal 47 2 3 3" xfId="18060" xr:uid="{00000000-0005-0000-0000-0000CA830000}"/>
    <cellStyle name="Normal 47 2 3 3 2" xfId="40703" xr:uid="{00000000-0005-0000-0000-0000CB830000}"/>
    <cellStyle name="Normal 47 2 3 4" xfId="10620" xr:uid="{00000000-0005-0000-0000-0000CC830000}"/>
    <cellStyle name="Normal 47 2 3 4 2" xfId="33263" xr:uid="{00000000-0005-0000-0000-0000CD830000}"/>
    <cellStyle name="Normal 47 2 3 5" xfId="25822" xr:uid="{00000000-0005-0000-0000-0000CE830000}"/>
    <cellStyle name="Normal 47 2 4" xfId="5047" xr:uid="{00000000-0005-0000-0000-0000CF830000}"/>
    <cellStyle name="Normal 47 2 4 2" xfId="19931" xr:uid="{00000000-0005-0000-0000-0000D0830000}"/>
    <cellStyle name="Normal 47 2 4 2 2" xfId="42574" xr:uid="{00000000-0005-0000-0000-0000D1830000}"/>
    <cellStyle name="Normal 47 2 4 3" xfId="12491" xr:uid="{00000000-0005-0000-0000-0000D2830000}"/>
    <cellStyle name="Normal 47 2 4 3 2" xfId="35134" xr:uid="{00000000-0005-0000-0000-0000D3830000}"/>
    <cellStyle name="Normal 47 2 4 4" xfId="27693" xr:uid="{00000000-0005-0000-0000-0000D4830000}"/>
    <cellStyle name="Normal 47 2 5" xfId="16213" xr:uid="{00000000-0005-0000-0000-0000D5830000}"/>
    <cellStyle name="Normal 47 2 5 2" xfId="38856" xr:uid="{00000000-0005-0000-0000-0000D6830000}"/>
    <cellStyle name="Normal 47 2 6" xfId="8773" xr:uid="{00000000-0005-0000-0000-0000D7830000}"/>
    <cellStyle name="Normal 47 2 6 2" xfId="31416" xr:uid="{00000000-0005-0000-0000-0000D8830000}"/>
    <cellStyle name="Normal 47 2 7" xfId="23975" xr:uid="{00000000-0005-0000-0000-0000D9830000}"/>
    <cellStyle name="Normal 47 3" xfId="1786" xr:uid="{00000000-0005-0000-0000-0000DA830000}"/>
    <cellStyle name="Normal 47 3 2" xfId="3636" xr:uid="{00000000-0005-0000-0000-0000DB830000}"/>
    <cellStyle name="Normal 47 3 2 2" xfId="7357" xr:uid="{00000000-0005-0000-0000-0000DC830000}"/>
    <cellStyle name="Normal 47 3 2 2 2" xfId="22241" xr:uid="{00000000-0005-0000-0000-0000DD830000}"/>
    <cellStyle name="Normal 47 3 2 2 2 2" xfId="44884" xr:uid="{00000000-0005-0000-0000-0000DE830000}"/>
    <cellStyle name="Normal 47 3 2 2 3" xfId="14801" xr:uid="{00000000-0005-0000-0000-0000DF830000}"/>
    <cellStyle name="Normal 47 3 2 2 3 2" xfId="37444" xr:uid="{00000000-0005-0000-0000-0000E0830000}"/>
    <cellStyle name="Normal 47 3 2 2 4" xfId="30003" xr:uid="{00000000-0005-0000-0000-0000E1830000}"/>
    <cellStyle name="Normal 47 3 2 3" xfId="18523" xr:uid="{00000000-0005-0000-0000-0000E2830000}"/>
    <cellStyle name="Normal 47 3 2 3 2" xfId="41166" xr:uid="{00000000-0005-0000-0000-0000E3830000}"/>
    <cellStyle name="Normal 47 3 2 4" xfId="11083" xr:uid="{00000000-0005-0000-0000-0000E4830000}"/>
    <cellStyle name="Normal 47 3 2 4 2" xfId="33726" xr:uid="{00000000-0005-0000-0000-0000E5830000}"/>
    <cellStyle name="Normal 47 3 2 5" xfId="26285" xr:uid="{00000000-0005-0000-0000-0000E6830000}"/>
    <cellStyle name="Normal 47 3 3" xfId="5510" xr:uid="{00000000-0005-0000-0000-0000E7830000}"/>
    <cellStyle name="Normal 47 3 3 2" xfId="20394" xr:uid="{00000000-0005-0000-0000-0000E8830000}"/>
    <cellStyle name="Normal 47 3 3 2 2" xfId="43037" xr:uid="{00000000-0005-0000-0000-0000E9830000}"/>
    <cellStyle name="Normal 47 3 3 3" xfId="12954" xr:uid="{00000000-0005-0000-0000-0000EA830000}"/>
    <cellStyle name="Normal 47 3 3 3 2" xfId="35597" xr:uid="{00000000-0005-0000-0000-0000EB830000}"/>
    <cellStyle name="Normal 47 3 3 4" xfId="28156" xr:uid="{00000000-0005-0000-0000-0000EC830000}"/>
    <cellStyle name="Normal 47 3 4" xfId="16676" xr:uid="{00000000-0005-0000-0000-0000ED830000}"/>
    <cellStyle name="Normal 47 3 4 2" xfId="39319" xr:uid="{00000000-0005-0000-0000-0000EE830000}"/>
    <cellStyle name="Normal 47 3 5" xfId="9236" xr:uid="{00000000-0005-0000-0000-0000EF830000}"/>
    <cellStyle name="Normal 47 3 5 2" xfId="31879" xr:uid="{00000000-0005-0000-0000-0000F0830000}"/>
    <cellStyle name="Normal 47 3 6" xfId="24438" xr:uid="{00000000-0005-0000-0000-0000F1830000}"/>
    <cellStyle name="Normal 47 4" xfId="2711" xr:uid="{00000000-0005-0000-0000-0000F2830000}"/>
    <cellStyle name="Normal 47 4 2" xfId="6432" xr:uid="{00000000-0005-0000-0000-0000F3830000}"/>
    <cellStyle name="Normal 47 4 2 2" xfId="21316" xr:uid="{00000000-0005-0000-0000-0000F4830000}"/>
    <cellStyle name="Normal 47 4 2 2 2" xfId="43959" xr:uid="{00000000-0005-0000-0000-0000F5830000}"/>
    <cellStyle name="Normal 47 4 2 3" xfId="13876" xr:uid="{00000000-0005-0000-0000-0000F6830000}"/>
    <cellStyle name="Normal 47 4 2 3 2" xfId="36519" xr:uid="{00000000-0005-0000-0000-0000F7830000}"/>
    <cellStyle name="Normal 47 4 2 4" xfId="29078" xr:uid="{00000000-0005-0000-0000-0000F8830000}"/>
    <cellStyle name="Normal 47 4 3" xfId="17598" xr:uid="{00000000-0005-0000-0000-0000F9830000}"/>
    <cellStyle name="Normal 47 4 3 2" xfId="40241" xr:uid="{00000000-0005-0000-0000-0000FA830000}"/>
    <cellStyle name="Normal 47 4 4" xfId="10158" xr:uid="{00000000-0005-0000-0000-0000FB830000}"/>
    <cellStyle name="Normal 47 4 4 2" xfId="32801" xr:uid="{00000000-0005-0000-0000-0000FC830000}"/>
    <cellStyle name="Normal 47 4 5" xfId="25360" xr:uid="{00000000-0005-0000-0000-0000FD830000}"/>
    <cellStyle name="Normal 47 5" xfId="4585" xr:uid="{00000000-0005-0000-0000-0000FE830000}"/>
    <cellStyle name="Normal 47 5 2" xfId="19469" xr:uid="{00000000-0005-0000-0000-0000FF830000}"/>
    <cellStyle name="Normal 47 5 2 2" xfId="42112" xr:uid="{00000000-0005-0000-0000-000000840000}"/>
    <cellStyle name="Normal 47 5 3" xfId="12029" xr:uid="{00000000-0005-0000-0000-000001840000}"/>
    <cellStyle name="Normal 47 5 3 2" xfId="34672" xr:uid="{00000000-0005-0000-0000-000002840000}"/>
    <cellStyle name="Normal 47 5 4" xfId="27231" xr:uid="{00000000-0005-0000-0000-000003840000}"/>
    <cellStyle name="Normal 47 6" xfId="15751" xr:uid="{00000000-0005-0000-0000-000004840000}"/>
    <cellStyle name="Normal 47 6 2" xfId="38394" xr:uid="{00000000-0005-0000-0000-000005840000}"/>
    <cellStyle name="Normal 47 7" xfId="8311" xr:uid="{00000000-0005-0000-0000-000006840000}"/>
    <cellStyle name="Normal 47 7 2" xfId="30954" xr:uid="{00000000-0005-0000-0000-000007840000}"/>
    <cellStyle name="Normal 47 8" xfId="23513" xr:uid="{00000000-0005-0000-0000-000008840000}"/>
    <cellStyle name="Normal 48" xfId="856" xr:uid="{00000000-0005-0000-0000-000009840000}"/>
    <cellStyle name="Normal 48 2" xfId="1321" xr:uid="{00000000-0005-0000-0000-00000A840000}"/>
    <cellStyle name="Normal 48 2 2" xfId="2249" xr:uid="{00000000-0005-0000-0000-00000B840000}"/>
    <cellStyle name="Normal 48 2 2 2" xfId="4099" xr:uid="{00000000-0005-0000-0000-00000C840000}"/>
    <cellStyle name="Normal 48 2 2 2 2" xfId="7820" xr:uid="{00000000-0005-0000-0000-00000D840000}"/>
    <cellStyle name="Normal 48 2 2 2 2 2" xfId="22704" xr:uid="{00000000-0005-0000-0000-00000E840000}"/>
    <cellStyle name="Normal 48 2 2 2 2 2 2" xfId="45347" xr:uid="{00000000-0005-0000-0000-00000F840000}"/>
    <cellStyle name="Normal 48 2 2 2 2 3" xfId="15264" xr:uid="{00000000-0005-0000-0000-000010840000}"/>
    <cellStyle name="Normal 48 2 2 2 2 3 2" xfId="37907" xr:uid="{00000000-0005-0000-0000-000011840000}"/>
    <cellStyle name="Normal 48 2 2 2 2 4" xfId="30466" xr:uid="{00000000-0005-0000-0000-000012840000}"/>
    <cellStyle name="Normal 48 2 2 2 3" xfId="18986" xr:uid="{00000000-0005-0000-0000-000013840000}"/>
    <cellStyle name="Normal 48 2 2 2 3 2" xfId="41629" xr:uid="{00000000-0005-0000-0000-000014840000}"/>
    <cellStyle name="Normal 48 2 2 2 4" xfId="11546" xr:uid="{00000000-0005-0000-0000-000015840000}"/>
    <cellStyle name="Normal 48 2 2 2 4 2" xfId="34189" xr:uid="{00000000-0005-0000-0000-000016840000}"/>
    <cellStyle name="Normal 48 2 2 2 5" xfId="26748" xr:uid="{00000000-0005-0000-0000-000017840000}"/>
    <cellStyle name="Normal 48 2 2 3" xfId="5973" xr:uid="{00000000-0005-0000-0000-000018840000}"/>
    <cellStyle name="Normal 48 2 2 3 2" xfId="20857" xr:uid="{00000000-0005-0000-0000-000019840000}"/>
    <cellStyle name="Normal 48 2 2 3 2 2" xfId="43500" xr:uid="{00000000-0005-0000-0000-00001A840000}"/>
    <cellStyle name="Normal 48 2 2 3 3" xfId="13417" xr:uid="{00000000-0005-0000-0000-00001B840000}"/>
    <cellStyle name="Normal 48 2 2 3 3 2" xfId="36060" xr:uid="{00000000-0005-0000-0000-00001C840000}"/>
    <cellStyle name="Normal 48 2 2 3 4" xfId="28619" xr:uid="{00000000-0005-0000-0000-00001D840000}"/>
    <cellStyle name="Normal 48 2 2 4" xfId="17139" xr:uid="{00000000-0005-0000-0000-00001E840000}"/>
    <cellStyle name="Normal 48 2 2 4 2" xfId="39782" xr:uid="{00000000-0005-0000-0000-00001F840000}"/>
    <cellStyle name="Normal 48 2 2 5" xfId="9699" xr:uid="{00000000-0005-0000-0000-000020840000}"/>
    <cellStyle name="Normal 48 2 2 5 2" xfId="32342" xr:uid="{00000000-0005-0000-0000-000021840000}"/>
    <cellStyle name="Normal 48 2 2 6" xfId="24901" xr:uid="{00000000-0005-0000-0000-000022840000}"/>
    <cellStyle name="Normal 48 2 3" xfId="3174" xr:uid="{00000000-0005-0000-0000-000023840000}"/>
    <cellStyle name="Normal 48 2 3 2" xfId="6895" xr:uid="{00000000-0005-0000-0000-000024840000}"/>
    <cellStyle name="Normal 48 2 3 2 2" xfId="21779" xr:uid="{00000000-0005-0000-0000-000025840000}"/>
    <cellStyle name="Normal 48 2 3 2 2 2" xfId="44422" xr:uid="{00000000-0005-0000-0000-000026840000}"/>
    <cellStyle name="Normal 48 2 3 2 3" xfId="14339" xr:uid="{00000000-0005-0000-0000-000027840000}"/>
    <cellStyle name="Normal 48 2 3 2 3 2" xfId="36982" xr:uid="{00000000-0005-0000-0000-000028840000}"/>
    <cellStyle name="Normal 48 2 3 2 4" xfId="29541" xr:uid="{00000000-0005-0000-0000-000029840000}"/>
    <cellStyle name="Normal 48 2 3 3" xfId="18061" xr:uid="{00000000-0005-0000-0000-00002A840000}"/>
    <cellStyle name="Normal 48 2 3 3 2" xfId="40704" xr:uid="{00000000-0005-0000-0000-00002B840000}"/>
    <cellStyle name="Normal 48 2 3 4" xfId="10621" xr:uid="{00000000-0005-0000-0000-00002C840000}"/>
    <cellStyle name="Normal 48 2 3 4 2" xfId="33264" xr:uid="{00000000-0005-0000-0000-00002D840000}"/>
    <cellStyle name="Normal 48 2 3 5" xfId="25823" xr:uid="{00000000-0005-0000-0000-00002E840000}"/>
    <cellStyle name="Normal 48 2 4" xfId="5048" xr:uid="{00000000-0005-0000-0000-00002F840000}"/>
    <cellStyle name="Normal 48 2 4 2" xfId="19932" xr:uid="{00000000-0005-0000-0000-000030840000}"/>
    <cellStyle name="Normal 48 2 4 2 2" xfId="42575" xr:uid="{00000000-0005-0000-0000-000031840000}"/>
    <cellStyle name="Normal 48 2 4 3" xfId="12492" xr:uid="{00000000-0005-0000-0000-000032840000}"/>
    <cellStyle name="Normal 48 2 4 3 2" xfId="35135" xr:uid="{00000000-0005-0000-0000-000033840000}"/>
    <cellStyle name="Normal 48 2 4 4" xfId="27694" xr:uid="{00000000-0005-0000-0000-000034840000}"/>
    <cellStyle name="Normal 48 2 5" xfId="16214" xr:uid="{00000000-0005-0000-0000-000035840000}"/>
    <cellStyle name="Normal 48 2 5 2" xfId="38857" xr:uid="{00000000-0005-0000-0000-000036840000}"/>
    <cellStyle name="Normal 48 2 6" xfId="8774" xr:uid="{00000000-0005-0000-0000-000037840000}"/>
    <cellStyle name="Normal 48 2 6 2" xfId="31417" xr:uid="{00000000-0005-0000-0000-000038840000}"/>
    <cellStyle name="Normal 48 2 7" xfId="23976" xr:uid="{00000000-0005-0000-0000-000039840000}"/>
    <cellStyle name="Normal 48 3" xfId="1787" xr:uid="{00000000-0005-0000-0000-00003A840000}"/>
    <cellStyle name="Normal 48 3 2" xfId="3637" xr:uid="{00000000-0005-0000-0000-00003B840000}"/>
    <cellStyle name="Normal 48 3 2 2" xfId="7358" xr:uid="{00000000-0005-0000-0000-00003C840000}"/>
    <cellStyle name="Normal 48 3 2 2 2" xfId="22242" xr:uid="{00000000-0005-0000-0000-00003D840000}"/>
    <cellStyle name="Normal 48 3 2 2 2 2" xfId="44885" xr:uid="{00000000-0005-0000-0000-00003E840000}"/>
    <cellStyle name="Normal 48 3 2 2 3" xfId="14802" xr:uid="{00000000-0005-0000-0000-00003F840000}"/>
    <cellStyle name="Normal 48 3 2 2 3 2" xfId="37445" xr:uid="{00000000-0005-0000-0000-000040840000}"/>
    <cellStyle name="Normal 48 3 2 2 4" xfId="30004" xr:uid="{00000000-0005-0000-0000-000041840000}"/>
    <cellStyle name="Normal 48 3 2 3" xfId="18524" xr:uid="{00000000-0005-0000-0000-000042840000}"/>
    <cellStyle name="Normal 48 3 2 3 2" xfId="41167" xr:uid="{00000000-0005-0000-0000-000043840000}"/>
    <cellStyle name="Normal 48 3 2 4" xfId="11084" xr:uid="{00000000-0005-0000-0000-000044840000}"/>
    <cellStyle name="Normal 48 3 2 4 2" xfId="33727" xr:uid="{00000000-0005-0000-0000-000045840000}"/>
    <cellStyle name="Normal 48 3 2 5" xfId="26286" xr:uid="{00000000-0005-0000-0000-000046840000}"/>
    <cellStyle name="Normal 48 3 3" xfId="5511" xr:uid="{00000000-0005-0000-0000-000047840000}"/>
    <cellStyle name="Normal 48 3 3 2" xfId="20395" xr:uid="{00000000-0005-0000-0000-000048840000}"/>
    <cellStyle name="Normal 48 3 3 2 2" xfId="43038" xr:uid="{00000000-0005-0000-0000-000049840000}"/>
    <cellStyle name="Normal 48 3 3 3" xfId="12955" xr:uid="{00000000-0005-0000-0000-00004A840000}"/>
    <cellStyle name="Normal 48 3 3 3 2" xfId="35598" xr:uid="{00000000-0005-0000-0000-00004B840000}"/>
    <cellStyle name="Normal 48 3 3 4" xfId="28157" xr:uid="{00000000-0005-0000-0000-00004C840000}"/>
    <cellStyle name="Normal 48 3 4" xfId="16677" xr:uid="{00000000-0005-0000-0000-00004D840000}"/>
    <cellStyle name="Normal 48 3 4 2" xfId="39320" xr:uid="{00000000-0005-0000-0000-00004E840000}"/>
    <cellStyle name="Normal 48 3 5" xfId="9237" xr:uid="{00000000-0005-0000-0000-00004F840000}"/>
    <cellStyle name="Normal 48 3 5 2" xfId="31880" xr:uid="{00000000-0005-0000-0000-000050840000}"/>
    <cellStyle name="Normal 48 3 6" xfId="24439" xr:uid="{00000000-0005-0000-0000-000051840000}"/>
    <cellStyle name="Normal 48 4" xfId="2712" xr:uid="{00000000-0005-0000-0000-000052840000}"/>
    <cellStyle name="Normal 48 4 2" xfId="6433" xr:uid="{00000000-0005-0000-0000-000053840000}"/>
    <cellStyle name="Normal 48 4 2 2" xfId="21317" xr:uid="{00000000-0005-0000-0000-000054840000}"/>
    <cellStyle name="Normal 48 4 2 2 2" xfId="43960" xr:uid="{00000000-0005-0000-0000-000055840000}"/>
    <cellStyle name="Normal 48 4 2 3" xfId="13877" xr:uid="{00000000-0005-0000-0000-000056840000}"/>
    <cellStyle name="Normal 48 4 2 3 2" xfId="36520" xr:uid="{00000000-0005-0000-0000-000057840000}"/>
    <cellStyle name="Normal 48 4 2 4" xfId="29079" xr:uid="{00000000-0005-0000-0000-000058840000}"/>
    <cellStyle name="Normal 48 4 3" xfId="17599" xr:uid="{00000000-0005-0000-0000-000059840000}"/>
    <cellStyle name="Normal 48 4 3 2" xfId="40242" xr:uid="{00000000-0005-0000-0000-00005A840000}"/>
    <cellStyle name="Normal 48 4 4" xfId="10159" xr:uid="{00000000-0005-0000-0000-00005B840000}"/>
    <cellStyle name="Normal 48 4 4 2" xfId="32802" xr:uid="{00000000-0005-0000-0000-00005C840000}"/>
    <cellStyle name="Normal 48 4 5" xfId="25361" xr:uid="{00000000-0005-0000-0000-00005D840000}"/>
    <cellStyle name="Normal 48 5" xfId="4586" xr:uid="{00000000-0005-0000-0000-00005E840000}"/>
    <cellStyle name="Normal 48 5 2" xfId="19470" xr:uid="{00000000-0005-0000-0000-00005F840000}"/>
    <cellStyle name="Normal 48 5 2 2" xfId="42113" xr:uid="{00000000-0005-0000-0000-000060840000}"/>
    <cellStyle name="Normal 48 5 3" xfId="12030" xr:uid="{00000000-0005-0000-0000-000061840000}"/>
    <cellStyle name="Normal 48 5 3 2" xfId="34673" xr:uid="{00000000-0005-0000-0000-000062840000}"/>
    <cellStyle name="Normal 48 5 4" xfId="27232" xr:uid="{00000000-0005-0000-0000-000063840000}"/>
    <cellStyle name="Normal 48 6" xfId="15752" xr:uid="{00000000-0005-0000-0000-000064840000}"/>
    <cellStyle name="Normal 48 6 2" xfId="38395" xr:uid="{00000000-0005-0000-0000-000065840000}"/>
    <cellStyle name="Normal 48 7" xfId="8312" xr:uid="{00000000-0005-0000-0000-000066840000}"/>
    <cellStyle name="Normal 48 7 2" xfId="30955" xr:uid="{00000000-0005-0000-0000-000067840000}"/>
    <cellStyle name="Normal 48 8" xfId="23514" xr:uid="{00000000-0005-0000-0000-000068840000}"/>
    <cellStyle name="Normal 49" xfId="857" xr:uid="{00000000-0005-0000-0000-000069840000}"/>
    <cellStyle name="Normal 49 2" xfId="1322" xr:uid="{00000000-0005-0000-0000-00006A840000}"/>
    <cellStyle name="Normal 49 2 2" xfId="2250" xr:uid="{00000000-0005-0000-0000-00006B840000}"/>
    <cellStyle name="Normal 49 2 2 2" xfId="4100" xr:uid="{00000000-0005-0000-0000-00006C840000}"/>
    <cellStyle name="Normal 49 2 2 2 2" xfId="7821" xr:uid="{00000000-0005-0000-0000-00006D840000}"/>
    <cellStyle name="Normal 49 2 2 2 2 2" xfId="22705" xr:uid="{00000000-0005-0000-0000-00006E840000}"/>
    <cellStyle name="Normal 49 2 2 2 2 2 2" xfId="45348" xr:uid="{00000000-0005-0000-0000-00006F840000}"/>
    <cellStyle name="Normal 49 2 2 2 2 3" xfId="15265" xr:uid="{00000000-0005-0000-0000-000070840000}"/>
    <cellStyle name="Normal 49 2 2 2 2 3 2" xfId="37908" xr:uid="{00000000-0005-0000-0000-000071840000}"/>
    <cellStyle name="Normal 49 2 2 2 2 4" xfId="30467" xr:uid="{00000000-0005-0000-0000-000072840000}"/>
    <cellStyle name="Normal 49 2 2 2 3" xfId="18987" xr:uid="{00000000-0005-0000-0000-000073840000}"/>
    <cellStyle name="Normal 49 2 2 2 3 2" xfId="41630" xr:uid="{00000000-0005-0000-0000-000074840000}"/>
    <cellStyle name="Normal 49 2 2 2 4" xfId="11547" xr:uid="{00000000-0005-0000-0000-000075840000}"/>
    <cellStyle name="Normal 49 2 2 2 4 2" xfId="34190" xr:uid="{00000000-0005-0000-0000-000076840000}"/>
    <cellStyle name="Normal 49 2 2 2 5" xfId="26749" xr:uid="{00000000-0005-0000-0000-000077840000}"/>
    <cellStyle name="Normal 49 2 2 3" xfId="5974" xr:uid="{00000000-0005-0000-0000-000078840000}"/>
    <cellStyle name="Normal 49 2 2 3 2" xfId="20858" xr:uid="{00000000-0005-0000-0000-000079840000}"/>
    <cellStyle name="Normal 49 2 2 3 2 2" xfId="43501" xr:uid="{00000000-0005-0000-0000-00007A840000}"/>
    <cellStyle name="Normal 49 2 2 3 3" xfId="13418" xr:uid="{00000000-0005-0000-0000-00007B840000}"/>
    <cellStyle name="Normal 49 2 2 3 3 2" xfId="36061" xr:uid="{00000000-0005-0000-0000-00007C840000}"/>
    <cellStyle name="Normal 49 2 2 3 4" xfId="28620" xr:uid="{00000000-0005-0000-0000-00007D840000}"/>
    <cellStyle name="Normal 49 2 2 4" xfId="17140" xr:uid="{00000000-0005-0000-0000-00007E840000}"/>
    <cellStyle name="Normal 49 2 2 4 2" xfId="39783" xr:uid="{00000000-0005-0000-0000-00007F840000}"/>
    <cellStyle name="Normal 49 2 2 5" xfId="9700" xr:uid="{00000000-0005-0000-0000-000080840000}"/>
    <cellStyle name="Normal 49 2 2 5 2" xfId="32343" xr:uid="{00000000-0005-0000-0000-000081840000}"/>
    <cellStyle name="Normal 49 2 2 6" xfId="24902" xr:uid="{00000000-0005-0000-0000-000082840000}"/>
    <cellStyle name="Normal 49 2 3" xfId="3175" xr:uid="{00000000-0005-0000-0000-000083840000}"/>
    <cellStyle name="Normal 49 2 3 2" xfId="6896" xr:uid="{00000000-0005-0000-0000-000084840000}"/>
    <cellStyle name="Normal 49 2 3 2 2" xfId="21780" xr:uid="{00000000-0005-0000-0000-000085840000}"/>
    <cellStyle name="Normal 49 2 3 2 2 2" xfId="44423" xr:uid="{00000000-0005-0000-0000-000086840000}"/>
    <cellStyle name="Normal 49 2 3 2 3" xfId="14340" xr:uid="{00000000-0005-0000-0000-000087840000}"/>
    <cellStyle name="Normal 49 2 3 2 3 2" xfId="36983" xr:uid="{00000000-0005-0000-0000-000088840000}"/>
    <cellStyle name="Normal 49 2 3 2 4" xfId="29542" xr:uid="{00000000-0005-0000-0000-000089840000}"/>
    <cellStyle name="Normal 49 2 3 3" xfId="18062" xr:uid="{00000000-0005-0000-0000-00008A840000}"/>
    <cellStyle name="Normal 49 2 3 3 2" xfId="40705" xr:uid="{00000000-0005-0000-0000-00008B840000}"/>
    <cellStyle name="Normal 49 2 3 4" xfId="10622" xr:uid="{00000000-0005-0000-0000-00008C840000}"/>
    <cellStyle name="Normal 49 2 3 4 2" xfId="33265" xr:uid="{00000000-0005-0000-0000-00008D840000}"/>
    <cellStyle name="Normal 49 2 3 5" xfId="25824" xr:uid="{00000000-0005-0000-0000-00008E840000}"/>
    <cellStyle name="Normal 49 2 4" xfId="5049" xr:uid="{00000000-0005-0000-0000-00008F840000}"/>
    <cellStyle name="Normal 49 2 4 2" xfId="19933" xr:uid="{00000000-0005-0000-0000-000090840000}"/>
    <cellStyle name="Normal 49 2 4 2 2" xfId="42576" xr:uid="{00000000-0005-0000-0000-000091840000}"/>
    <cellStyle name="Normal 49 2 4 3" xfId="12493" xr:uid="{00000000-0005-0000-0000-000092840000}"/>
    <cellStyle name="Normal 49 2 4 3 2" xfId="35136" xr:uid="{00000000-0005-0000-0000-000093840000}"/>
    <cellStyle name="Normal 49 2 4 4" xfId="27695" xr:uid="{00000000-0005-0000-0000-000094840000}"/>
    <cellStyle name="Normal 49 2 5" xfId="16215" xr:uid="{00000000-0005-0000-0000-000095840000}"/>
    <cellStyle name="Normal 49 2 5 2" xfId="38858" xr:uid="{00000000-0005-0000-0000-000096840000}"/>
    <cellStyle name="Normal 49 2 6" xfId="8775" xr:uid="{00000000-0005-0000-0000-000097840000}"/>
    <cellStyle name="Normal 49 2 6 2" xfId="31418" xr:uid="{00000000-0005-0000-0000-000098840000}"/>
    <cellStyle name="Normal 49 2 7" xfId="23977" xr:uid="{00000000-0005-0000-0000-000099840000}"/>
    <cellStyle name="Normal 49 3" xfId="1788" xr:uid="{00000000-0005-0000-0000-00009A840000}"/>
    <cellStyle name="Normal 49 3 2" xfId="3638" xr:uid="{00000000-0005-0000-0000-00009B840000}"/>
    <cellStyle name="Normal 49 3 2 2" xfId="7359" xr:uid="{00000000-0005-0000-0000-00009C840000}"/>
    <cellStyle name="Normal 49 3 2 2 2" xfId="22243" xr:uid="{00000000-0005-0000-0000-00009D840000}"/>
    <cellStyle name="Normal 49 3 2 2 2 2" xfId="44886" xr:uid="{00000000-0005-0000-0000-00009E840000}"/>
    <cellStyle name="Normal 49 3 2 2 3" xfId="14803" xr:uid="{00000000-0005-0000-0000-00009F840000}"/>
    <cellStyle name="Normal 49 3 2 2 3 2" xfId="37446" xr:uid="{00000000-0005-0000-0000-0000A0840000}"/>
    <cellStyle name="Normal 49 3 2 2 4" xfId="30005" xr:uid="{00000000-0005-0000-0000-0000A1840000}"/>
    <cellStyle name="Normal 49 3 2 3" xfId="18525" xr:uid="{00000000-0005-0000-0000-0000A2840000}"/>
    <cellStyle name="Normal 49 3 2 3 2" xfId="41168" xr:uid="{00000000-0005-0000-0000-0000A3840000}"/>
    <cellStyle name="Normal 49 3 2 4" xfId="11085" xr:uid="{00000000-0005-0000-0000-0000A4840000}"/>
    <cellStyle name="Normal 49 3 2 4 2" xfId="33728" xr:uid="{00000000-0005-0000-0000-0000A5840000}"/>
    <cellStyle name="Normal 49 3 2 5" xfId="26287" xr:uid="{00000000-0005-0000-0000-0000A6840000}"/>
    <cellStyle name="Normal 49 3 3" xfId="5512" xr:uid="{00000000-0005-0000-0000-0000A7840000}"/>
    <cellStyle name="Normal 49 3 3 2" xfId="20396" xr:uid="{00000000-0005-0000-0000-0000A8840000}"/>
    <cellStyle name="Normal 49 3 3 2 2" xfId="43039" xr:uid="{00000000-0005-0000-0000-0000A9840000}"/>
    <cellStyle name="Normal 49 3 3 3" xfId="12956" xr:uid="{00000000-0005-0000-0000-0000AA840000}"/>
    <cellStyle name="Normal 49 3 3 3 2" xfId="35599" xr:uid="{00000000-0005-0000-0000-0000AB840000}"/>
    <cellStyle name="Normal 49 3 3 4" xfId="28158" xr:uid="{00000000-0005-0000-0000-0000AC840000}"/>
    <cellStyle name="Normal 49 3 4" xfId="16678" xr:uid="{00000000-0005-0000-0000-0000AD840000}"/>
    <cellStyle name="Normal 49 3 4 2" xfId="39321" xr:uid="{00000000-0005-0000-0000-0000AE840000}"/>
    <cellStyle name="Normal 49 3 5" xfId="9238" xr:uid="{00000000-0005-0000-0000-0000AF840000}"/>
    <cellStyle name="Normal 49 3 5 2" xfId="31881" xr:uid="{00000000-0005-0000-0000-0000B0840000}"/>
    <cellStyle name="Normal 49 3 6" xfId="24440" xr:uid="{00000000-0005-0000-0000-0000B1840000}"/>
    <cellStyle name="Normal 49 4" xfId="2713" xr:uid="{00000000-0005-0000-0000-0000B2840000}"/>
    <cellStyle name="Normal 49 4 2" xfId="6434" xr:uid="{00000000-0005-0000-0000-0000B3840000}"/>
    <cellStyle name="Normal 49 4 2 2" xfId="21318" xr:uid="{00000000-0005-0000-0000-0000B4840000}"/>
    <cellStyle name="Normal 49 4 2 2 2" xfId="43961" xr:uid="{00000000-0005-0000-0000-0000B5840000}"/>
    <cellStyle name="Normal 49 4 2 3" xfId="13878" xr:uid="{00000000-0005-0000-0000-0000B6840000}"/>
    <cellStyle name="Normal 49 4 2 3 2" xfId="36521" xr:uid="{00000000-0005-0000-0000-0000B7840000}"/>
    <cellStyle name="Normal 49 4 2 4" xfId="29080" xr:uid="{00000000-0005-0000-0000-0000B8840000}"/>
    <cellStyle name="Normal 49 4 3" xfId="17600" xr:uid="{00000000-0005-0000-0000-0000B9840000}"/>
    <cellStyle name="Normal 49 4 3 2" xfId="40243" xr:uid="{00000000-0005-0000-0000-0000BA840000}"/>
    <cellStyle name="Normal 49 4 4" xfId="10160" xr:uid="{00000000-0005-0000-0000-0000BB840000}"/>
    <cellStyle name="Normal 49 4 4 2" xfId="32803" xr:uid="{00000000-0005-0000-0000-0000BC840000}"/>
    <cellStyle name="Normal 49 4 5" xfId="25362" xr:uid="{00000000-0005-0000-0000-0000BD840000}"/>
    <cellStyle name="Normal 49 5" xfId="4587" xr:uid="{00000000-0005-0000-0000-0000BE840000}"/>
    <cellStyle name="Normal 49 5 2" xfId="19471" xr:uid="{00000000-0005-0000-0000-0000BF840000}"/>
    <cellStyle name="Normal 49 5 2 2" xfId="42114" xr:uid="{00000000-0005-0000-0000-0000C0840000}"/>
    <cellStyle name="Normal 49 5 3" xfId="12031" xr:uid="{00000000-0005-0000-0000-0000C1840000}"/>
    <cellStyle name="Normal 49 5 3 2" xfId="34674" xr:uid="{00000000-0005-0000-0000-0000C2840000}"/>
    <cellStyle name="Normal 49 5 4" xfId="27233" xr:uid="{00000000-0005-0000-0000-0000C3840000}"/>
    <cellStyle name="Normal 49 6" xfId="15753" xr:uid="{00000000-0005-0000-0000-0000C4840000}"/>
    <cellStyle name="Normal 49 6 2" xfId="38396" xr:uid="{00000000-0005-0000-0000-0000C5840000}"/>
    <cellStyle name="Normal 49 7" xfId="8313" xr:uid="{00000000-0005-0000-0000-0000C6840000}"/>
    <cellStyle name="Normal 49 7 2" xfId="30956" xr:uid="{00000000-0005-0000-0000-0000C7840000}"/>
    <cellStyle name="Normal 49 8" xfId="23515" xr:uid="{00000000-0005-0000-0000-0000C8840000}"/>
    <cellStyle name="Normal 5" xfId="64" xr:uid="{00000000-0005-0000-0000-0000C9840000}"/>
    <cellStyle name="Normal 5 2" xfId="65" xr:uid="{00000000-0005-0000-0000-0000CA840000}"/>
    <cellStyle name="Normal 5 2 2" xfId="118" xr:uid="{00000000-0005-0000-0000-0000CB840000}"/>
    <cellStyle name="Normal 5 2 2 2" xfId="200" xr:uid="{00000000-0005-0000-0000-0000CC840000}"/>
    <cellStyle name="Normal 5 2 2 2 2" xfId="361" xr:uid="{00000000-0005-0000-0000-0000CD840000}"/>
    <cellStyle name="Normal 5 2 2 2 2 2" xfId="23059" xr:uid="{00000000-0005-0000-0000-0000CE840000}"/>
    <cellStyle name="Normal 5 2 2 2 3" xfId="22903" xr:uid="{00000000-0005-0000-0000-0000CF840000}"/>
    <cellStyle name="Normal 5 2 2 3" xfId="283" xr:uid="{00000000-0005-0000-0000-0000D0840000}"/>
    <cellStyle name="Normal 5 2 2 3 2" xfId="22981" xr:uid="{00000000-0005-0000-0000-0000D1840000}"/>
    <cellStyle name="Normal 5 2 2 4" xfId="22825" xr:uid="{00000000-0005-0000-0000-0000D2840000}"/>
    <cellStyle name="Normal 5 2 3" xfId="160" xr:uid="{00000000-0005-0000-0000-0000D3840000}"/>
    <cellStyle name="Normal 5 2 3 2" xfId="322" xr:uid="{00000000-0005-0000-0000-0000D4840000}"/>
    <cellStyle name="Normal 5 2 3 2 2" xfId="23020" xr:uid="{00000000-0005-0000-0000-0000D5840000}"/>
    <cellStyle name="Normal 5 2 3 3" xfId="22864" xr:uid="{00000000-0005-0000-0000-0000D6840000}"/>
    <cellStyle name="Normal 5 2 4" xfId="243" xr:uid="{00000000-0005-0000-0000-0000D7840000}"/>
    <cellStyle name="Normal 5 2 4 2" xfId="22942" xr:uid="{00000000-0005-0000-0000-0000D8840000}"/>
    <cellStyle name="Normal 5 2 5" xfId="22785" xr:uid="{00000000-0005-0000-0000-0000D9840000}"/>
    <cellStyle name="Normal 5 3" xfId="117" xr:uid="{00000000-0005-0000-0000-0000DA840000}"/>
    <cellStyle name="Normal 5 3 2" xfId="199" xr:uid="{00000000-0005-0000-0000-0000DB840000}"/>
    <cellStyle name="Normal 5 3 2 2" xfId="360" xr:uid="{00000000-0005-0000-0000-0000DC840000}"/>
    <cellStyle name="Normal 5 3 2 2 2" xfId="23058" xr:uid="{00000000-0005-0000-0000-0000DD840000}"/>
    <cellStyle name="Normal 5 3 2 3" xfId="22902" xr:uid="{00000000-0005-0000-0000-0000DE840000}"/>
    <cellStyle name="Normal 5 3 3" xfId="282" xr:uid="{00000000-0005-0000-0000-0000DF840000}"/>
    <cellStyle name="Normal 5 3 3 2" xfId="22980" xr:uid="{00000000-0005-0000-0000-0000E0840000}"/>
    <cellStyle name="Normal 5 3 4" xfId="22824" xr:uid="{00000000-0005-0000-0000-0000E1840000}"/>
    <cellStyle name="Normal 5 4" xfId="159" xr:uid="{00000000-0005-0000-0000-0000E2840000}"/>
    <cellStyle name="Normal 5 4 2" xfId="321" xr:uid="{00000000-0005-0000-0000-0000E3840000}"/>
    <cellStyle name="Normal 5 4 2 2" xfId="23019" xr:uid="{00000000-0005-0000-0000-0000E4840000}"/>
    <cellStyle name="Normal 5 4 3" xfId="22863" xr:uid="{00000000-0005-0000-0000-0000E5840000}"/>
    <cellStyle name="Normal 5 5" xfId="242" xr:uid="{00000000-0005-0000-0000-0000E6840000}"/>
    <cellStyle name="Normal 5 5 2" xfId="22941" xr:uid="{00000000-0005-0000-0000-0000E7840000}"/>
    <cellStyle name="Normal 5 6" xfId="407" xr:uid="{00000000-0005-0000-0000-0000E8840000}"/>
    <cellStyle name="Normal 5 7" xfId="22784" xr:uid="{00000000-0005-0000-0000-0000E9840000}"/>
    <cellStyle name="Normal 50" xfId="858" xr:uid="{00000000-0005-0000-0000-0000EA840000}"/>
    <cellStyle name="Normal 50 2" xfId="1323" xr:uid="{00000000-0005-0000-0000-0000EB840000}"/>
    <cellStyle name="Normal 50 2 2" xfId="2251" xr:uid="{00000000-0005-0000-0000-0000EC840000}"/>
    <cellStyle name="Normal 50 2 2 2" xfId="4101" xr:uid="{00000000-0005-0000-0000-0000ED840000}"/>
    <cellStyle name="Normal 50 2 2 2 2" xfId="7822" xr:uid="{00000000-0005-0000-0000-0000EE840000}"/>
    <cellStyle name="Normal 50 2 2 2 2 2" xfId="22706" xr:uid="{00000000-0005-0000-0000-0000EF840000}"/>
    <cellStyle name="Normal 50 2 2 2 2 2 2" xfId="45349" xr:uid="{00000000-0005-0000-0000-0000F0840000}"/>
    <cellStyle name="Normal 50 2 2 2 2 3" xfId="15266" xr:uid="{00000000-0005-0000-0000-0000F1840000}"/>
    <cellStyle name="Normal 50 2 2 2 2 3 2" xfId="37909" xr:uid="{00000000-0005-0000-0000-0000F2840000}"/>
    <cellStyle name="Normal 50 2 2 2 2 4" xfId="30468" xr:uid="{00000000-0005-0000-0000-0000F3840000}"/>
    <cellStyle name="Normal 50 2 2 2 3" xfId="18988" xr:uid="{00000000-0005-0000-0000-0000F4840000}"/>
    <cellStyle name="Normal 50 2 2 2 3 2" xfId="41631" xr:uid="{00000000-0005-0000-0000-0000F5840000}"/>
    <cellStyle name="Normal 50 2 2 2 4" xfId="11548" xr:uid="{00000000-0005-0000-0000-0000F6840000}"/>
    <cellStyle name="Normal 50 2 2 2 4 2" xfId="34191" xr:uid="{00000000-0005-0000-0000-0000F7840000}"/>
    <cellStyle name="Normal 50 2 2 2 5" xfId="26750" xr:uid="{00000000-0005-0000-0000-0000F8840000}"/>
    <cellStyle name="Normal 50 2 2 3" xfId="5975" xr:uid="{00000000-0005-0000-0000-0000F9840000}"/>
    <cellStyle name="Normal 50 2 2 3 2" xfId="20859" xr:uid="{00000000-0005-0000-0000-0000FA840000}"/>
    <cellStyle name="Normal 50 2 2 3 2 2" xfId="43502" xr:uid="{00000000-0005-0000-0000-0000FB840000}"/>
    <cellStyle name="Normal 50 2 2 3 3" xfId="13419" xr:uid="{00000000-0005-0000-0000-0000FC840000}"/>
    <cellStyle name="Normal 50 2 2 3 3 2" xfId="36062" xr:uid="{00000000-0005-0000-0000-0000FD840000}"/>
    <cellStyle name="Normal 50 2 2 3 4" xfId="28621" xr:uid="{00000000-0005-0000-0000-0000FE840000}"/>
    <cellStyle name="Normal 50 2 2 4" xfId="17141" xr:uid="{00000000-0005-0000-0000-0000FF840000}"/>
    <cellStyle name="Normal 50 2 2 4 2" xfId="39784" xr:uid="{00000000-0005-0000-0000-000000850000}"/>
    <cellStyle name="Normal 50 2 2 5" xfId="9701" xr:uid="{00000000-0005-0000-0000-000001850000}"/>
    <cellStyle name="Normal 50 2 2 5 2" xfId="32344" xr:uid="{00000000-0005-0000-0000-000002850000}"/>
    <cellStyle name="Normal 50 2 2 6" xfId="24903" xr:uid="{00000000-0005-0000-0000-000003850000}"/>
    <cellStyle name="Normal 50 2 3" xfId="3176" xr:uid="{00000000-0005-0000-0000-000004850000}"/>
    <cellStyle name="Normal 50 2 3 2" xfId="6897" xr:uid="{00000000-0005-0000-0000-000005850000}"/>
    <cellStyle name="Normal 50 2 3 2 2" xfId="21781" xr:uid="{00000000-0005-0000-0000-000006850000}"/>
    <cellStyle name="Normal 50 2 3 2 2 2" xfId="44424" xr:uid="{00000000-0005-0000-0000-000007850000}"/>
    <cellStyle name="Normal 50 2 3 2 3" xfId="14341" xr:uid="{00000000-0005-0000-0000-000008850000}"/>
    <cellStyle name="Normal 50 2 3 2 3 2" xfId="36984" xr:uid="{00000000-0005-0000-0000-000009850000}"/>
    <cellStyle name="Normal 50 2 3 2 4" xfId="29543" xr:uid="{00000000-0005-0000-0000-00000A850000}"/>
    <cellStyle name="Normal 50 2 3 3" xfId="18063" xr:uid="{00000000-0005-0000-0000-00000B850000}"/>
    <cellStyle name="Normal 50 2 3 3 2" xfId="40706" xr:uid="{00000000-0005-0000-0000-00000C850000}"/>
    <cellStyle name="Normal 50 2 3 4" xfId="10623" xr:uid="{00000000-0005-0000-0000-00000D850000}"/>
    <cellStyle name="Normal 50 2 3 4 2" xfId="33266" xr:uid="{00000000-0005-0000-0000-00000E850000}"/>
    <cellStyle name="Normal 50 2 3 5" xfId="25825" xr:uid="{00000000-0005-0000-0000-00000F850000}"/>
    <cellStyle name="Normal 50 2 4" xfId="5050" xr:uid="{00000000-0005-0000-0000-000010850000}"/>
    <cellStyle name="Normal 50 2 4 2" xfId="19934" xr:uid="{00000000-0005-0000-0000-000011850000}"/>
    <cellStyle name="Normal 50 2 4 2 2" xfId="42577" xr:uid="{00000000-0005-0000-0000-000012850000}"/>
    <cellStyle name="Normal 50 2 4 3" xfId="12494" xr:uid="{00000000-0005-0000-0000-000013850000}"/>
    <cellStyle name="Normal 50 2 4 3 2" xfId="35137" xr:uid="{00000000-0005-0000-0000-000014850000}"/>
    <cellStyle name="Normal 50 2 4 4" xfId="27696" xr:uid="{00000000-0005-0000-0000-000015850000}"/>
    <cellStyle name="Normal 50 2 5" xfId="16216" xr:uid="{00000000-0005-0000-0000-000016850000}"/>
    <cellStyle name="Normal 50 2 5 2" xfId="38859" xr:uid="{00000000-0005-0000-0000-000017850000}"/>
    <cellStyle name="Normal 50 2 6" xfId="8776" xr:uid="{00000000-0005-0000-0000-000018850000}"/>
    <cellStyle name="Normal 50 2 6 2" xfId="31419" xr:uid="{00000000-0005-0000-0000-000019850000}"/>
    <cellStyle name="Normal 50 2 7" xfId="23978" xr:uid="{00000000-0005-0000-0000-00001A850000}"/>
    <cellStyle name="Normal 50 3" xfId="1789" xr:uid="{00000000-0005-0000-0000-00001B850000}"/>
    <cellStyle name="Normal 50 3 2" xfId="3639" xr:uid="{00000000-0005-0000-0000-00001C850000}"/>
    <cellStyle name="Normal 50 3 2 2" xfId="7360" xr:uid="{00000000-0005-0000-0000-00001D850000}"/>
    <cellStyle name="Normal 50 3 2 2 2" xfId="22244" xr:uid="{00000000-0005-0000-0000-00001E850000}"/>
    <cellStyle name="Normal 50 3 2 2 2 2" xfId="44887" xr:uid="{00000000-0005-0000-0000-00001F850000}"/>
    <cellStyle name="Normal 50 3 2 2 3" xfId="14804" xr:uid="{00000000-0005-0000-0000-000020850000}"/>
    <cellStyle name="Normal 50 3 2 2 3 2" xfId="37447" xr:uid="{00000000-0005-0000-0000-000021850000}"/>
    <cellStyle name="Normal 50 3 2 2 4" xfId="30006" xr:uid="{00000000-0005-0000-0000-000022850000}"/>
    <cellStyle name="Normal 50 3 2 3" xfId="18526" xr:uid="{00000000-0005-0000-0000-000023850000}"/>
    <cellStyle name="Normal 50 3 2 3 2" xfId="41169" xr:uid="{00000000-0005-0000-0000-000024850000}"/>
    <cellStyle name="Normal 50 3 2 4" xfId="11086" xr:uid="{00000000-0005-0000-0000-000025850000}"/>
    <cellStyle name="Normal 50 3 2 4 2" xfId="33729" xr:uid="{00000000-0005-0000-0000-000026850000}"/>
    <cellStyle name="Normal 50 3 2 5" xfId="26288" xr:uid="{00000000-0005-0000-0000-000027850000}"/>
    <cellStyle name="Normal 50 3 3" xfId="5513" xr:uid="{00000000-0005-0000-0000-000028850000}"/>
    <cellStyle name="Normal 50 3 3 2" xfId="20397" xr:uid="{00000000-0005-0000-0000-000029850000}"/>
    <cellStyle name="Normal 50 3 3 2 2" xfId="43040" xr:uid="{00000000-0005-0000-0000-00002A850000}"/>
    <cellStyle name="Normal 50 3 3 3" xfId="12957" xr:uid="{00000000-0005-0000-0000-00002B850000}"/>
    <cellStyle name="Normal 50 3 3 3 2" xfId="35600" xr:uid="{00000000-0005-0000-0000-00002C850000}"/>
    <cellStyle name="Normal 50 3 3 4" xfId="28159" xr:uid="{00000000-0005-0000-0000-00002D850000}"/>
    <cellStyle name="Normal 50 3 4" xfId="16679" xr:uid="{00000000-0005-0000-0000-00002E850000}"/>
    <cellStyle name="Normal 50 3 4 2" xfId="39322" xr:uid="{00000000-0005-0000-0000-00002F850000}"/>
    <cellStyle name="Normal 50 3 5" xfId="9239" xr:uid="{00000000-0005-0000-0000-000030850000}"/>
    <cellStyle name="Normal 50 3 5 2" xfId="31882" xr:uid="{00000000-0005-0000-0000-000031850000}"/>
    <cellStyle name="Normal 50 3 6" xfId="24441" xr:uid="{00000000-0005-0000-0000-000032850000}"/>
    <cellStyle name="Normal 50 4" xfId="2714" xr:uid="{00000000-0005-0000-0000-000033850000}"/>
    <cellStyle name="Normal 50 4 2" xfId="6435" xr:uid="{00000000-0005-0000-0000-000034850000}"/>
    <cellStyle name="Normal 50 4 2 2" xfId="21319" xr:uid="{00000000-0005-0000-0000-000035850000}"/>
    <cellStyle name="Normal 50 4 2 2 2" xfId="43962" xr:uid="{00000000-0005-0000-0000-000036850000}"/>
    <cellStyle name="Normal 50 4 2 3" xfId="13879" xr:uid="{00000000-0005-0000-0000-000037850000}"/>
    <cellStyle name="Normal 50 4 2 3 2" xfId="36522" xr:uid="{00000000-0005-0000-0000-000038850000}"/>
    <cellStyle name="Normal 50 4 2 4" xfId="29081" xr:uid="{00000000-0005-0000-0000-000039850000}"/>
    <cellStyle name="Normal 50 4 3" xfId="17601" xr:uid="{00000000-0005-0000-0000-00003A850000}"/>
    <cellStyle name="Normal 50 4 3 2" xfId="40244" xr:uid="{00000000-0005-0000-0000-00003B850000}"/>
    <cellStyle name="Normal 50 4 4" xfId="10161" xr:uid="{00000000-0005-0000-0000-00003C850000}"/>
    <cellStyle name="Normal 50 4 4 2" xfId="32804" xr:uid="{00000000-0005-0000-0000-00003D850000}"/>
    <cellStyle name="Normal 50 4 5" xfId="25363" xr:uid="{00000000-0005-0000-0000-00003E850000}"/>
    <cellStyle name="Normal 50 5" xfId="4588" xr:uid="{00000000-0005-0000-0000-00003F850000}"/>
    <cellStyle name="Normal 50 5 2" xfId="19472" xr:uid="{00000000-0005-0000-0000-000040850000}"/>
    <cellStyle name="Normal 50 5 2 2" xfId="42115" xr:uid="{00000000-0005-0000-0000-000041850000}"/>
    <cellStyle name="Normal 50 5 3" xfId="12032" xr:uid="{00000000-0005-0000-0000-000042850000}"/>
    <cellStyle name="Normal 50 5 3 2" xfId="34675" xr:uid="{00000000-0005-0000-0000-000043850000}"/>
    <cellStyle name="Normal 50 5 4" xfId="27234" xr:uid="{00000000-0005-0000-0000-000044850000}"/>
    <cellStyle name="Normal 50 6" xfId="15754" xr:uid="{00000000-0005-0000-0000-000045850000}"/>
    <cellStyle name="Normal 50 6 2" xfId="38397" xr:uid="{00000000-0005-0000-0000-000046850000}"/>
    <cellStyle name="Normal 50 7" xfId="8314" xr:uid="{00000000-0005-0000-0000-000047850000}"/>
    <cellStyle name="Normal 50 7 2" xfId="30957" xr:uid="{00000000-0005-0000-0000-000048850000}"/>
    <cellStyle name="Normal 50 8" xfId="23516" xr:uid="{00000000-0005-0000-0000-000049850000}"/>
    <cellStyle name="Normal 51" xfId="859" xr:uid="{00000000-0005-0000-0000-00004A850000}"/>
    <cellStyle name="Normal 51 2" xfId="1324" xr:uid="{00000000-0005-0000-0000-00004B850000}"/>
    <cellStyle name="Normal 51 2 2" xfId="2252" xr:uid="{00000000-0005-0000-0000-00004C850000}"/>
    <cellStyle name="Normal 51 2 2 2" xfId="4102" xr:uid="{00000000-0005-0000-0000-00004D850000}"/>
    <cellStyle name="Normal 51 2 2 2 2" xfId="7823" xr:uid="{00000000-0005-0000-0000-00004E850000}"/>
    <cellStyle name="Normal 51 2 2 2 2 2" xfId="22707" xr:uid="{00000000-0005-0000-0000-00004F850000}"/>
    <cellStyle name="Normal 51 2 2 2 2 2 2" xfId="45350" xr:uid="{00000000-0005-0000-0000-000050850000}"/>
    <cellStyle name="Normal 51 2 2 2 2 3" xfId="15267" xr:uid="{00000000-0005-0000-0000-000051850000}"/>
    <cellStyle name="Normal 51 2 2 2 2 3 2" xfId="37910" xr:uid="{00000000-0005-0000-0000-000052850000}"/>
    <cellStyle name="Normal 51 2 2 2 2 4" xfId="30469" xr:uid="{00000000-0005-0000-0000-000053850000}"/>
    <cellStyle name="Normal 51 2 2 2 3" xfId="18989" xr:uid="{00000000-0005-0000-0000-000054850000}"/>
    <cellStyle name="Normal 51 2 2 2 3 2" xfId="41632" xr:uid="{00000000-0005-0000-0000-000055850000}"/>
    <cellStyle name="Normal 51 2 2 2 4" xfId="11549" xr:uid="{00000000-0005-0000-0000-000056850000}"/>
    <cellStyle name="Normal 51 2 2 2 4 2" xfId="34192" xr:uid="{00000000-0005-0000-0000-000057850000}"/>
    <cellStyle name="Normal 51 2 2 2 5" xfId="26751" xr:uid="{00000000-0005-0000-0000-000058850000}"/>
    <cellStyle name="Normal 51 2 2 3" xfId="5976" xr:uid="{00000000-0005-0000-0000-000059850000}"/>
    <cellStyle name="Normal 51 2 2 3 2" xfId="20860" xr:uid="{00000000-0005-0000-0000-00005A850000}"/>
    <cellStyle name="Normal 51 2 2 3 2 2" xfId="43503" xr:uid="{00000000-0005-0000-0000-00005B850000}"/>
    <cellStyle name="Normal 51 2 2 3 3" xfId="13420" xr:uid="{00000000-0005-0000-0000-00005C850000}"/>
    <cellStyle name="Normal 51 2 2 3 3 2" xfId="36063" xr:uid="{00000000-0005-0000-0000-00005D850000}"/>
    <cellStyle name="Normal 51 2 2 3 4" xfId="28622" xr:uid="{00000000-0005-0000-0000-00005E850000}"/>
    <cellStyle name="Normal 51 2 2 4" xfId="17142" xr:uid="{00000000-0005-0000-0000-00005F850000}"/>
    <cellStyle name="Normal 51 2 2 4 2" xfId="39785" xr:uid="{00000000-0005-0000-0000-000060850000}"/>
    <cellStyle name="Normal 51 2 2 5" xfId="9702" xr:uid="{00000000-0005-0000-0000-000061850000}"/>
    <cellStyle name="Normal 51 2 2 5 2" xfId="32345" xr:uid="{00000000-0005-0000-0000-000062850000}"/>
    <cellStyle name="Normal 51 2 2 6" xfId="24904" xr:uid="{00000000-0005-0000-0000-000063850000}"/>
    <cellStyle name="Normal 51 2 3" xfId="3177" xr:uid="{00000000-0005-0000-0000-000064850000}"/>
    <cellStyle name="Normal 51 2 3 2" xfId="6898" xr:uid="{00000000-0005-0000-0000-000065850000}"/>
    <cellStyle name="Normal 51 2 3 2 2" xfId="21782" xr:uid="{00000000-0005-0000-0000-000066850000}"/>
    <cellStyle name="Normal 51 2 3 2 2 2" xfId="44425" xr:uid="{00000000-0005-0000-0000-000067850000}"/>
    <cellStyle name="Normal 51 2 3 2 3" xfId="14342" xr:uid="{00000000-0005-0000-0000-000068850000}"/>
    <cellStyle name="Normal 51 2 3 2 3 2" xfId="36985" xr:uid="{00000000-0005-0000-0000-000069850000}"/>
    <cellStyle name="Normal 51 2 3 2 4" xfId="29544" xr:uid="{00000000-0005-0000-0000-00006A850000}"/>
    <cellStyle name="Normal 51 2 3 3" xfId="18064" xr:uid="{00000000-0005-0000-0000-00006B850000}"/>
    <cellStyle name="Normal 51 2 3 3 2" xfId="40707" xr:uid="{00000000-0005-0000-0000-00006C850000}"/>
    <cellStyle name="Normal 51 2 3 4" xfId="10624" xr:uid="{00000000-0005-0000-0000-00006D850000}"/>
    <cellStyle name="Normal 51 2 3 4 2" xfId="33267" xr:uid="{00000000-0005-0000-0000-00006E850000}"/>
    <cellStyle name="Normal 51 2 3 5" xfId="25826" xr:uid="{00000000-0005-0000-0000-00006F850000}"/>
    <cellStyle name="Normal 51 2 4" xfId="5051" xr:uid="{00000000-0005-0000-0000-000070850000}"/>
    <cellStyle name="Normal 51 2 4 2" xfId="19935" xr:uid="{00000000-0005-0000-0000-000071850000}"/>
    <cellStyle name="Normal 51 2 4 2 2" xfId="42578" xr:uid="{00000000-0005-0000-0000-000072850000}"/>
    <cellStyle name="Normal 51 2 4 3" xfId="12495" xr:uid="{00000000-0005-0000-0000-000073850000}"/>
    <cellStyle name="Normal 51 2 4 3 2" xfId="35138" xr:uid="{00000000-0005-0000-0000-000074850000}"/>
    <cellStyle name="Normal 51 2 4 4" xfId="27697" xr:uid="{00000000-0005-0000-0000-000075850000}"/>
    <cellStyle name="Normal 51 2 5" xfId="16217" xr:uid="{00000000-0005-0000-0000-000076850000}"/>
    <cellStyle name="Normal 51 2 5 2" xfId="38860" xr:uid="{00000000-0005-0000-0000-000077850000}"/>
    <cellStyle name="Normal 51 2 6" xfId="8777" xr:uid="{00000000-0005-0000-0000-000078850000}"/>
    <cellStyle name="Normal 51 2 6 2" xfId="31420" xr:uid="{00000000-0005-0000-0000-000079850000}"/>
    <cellStyle name="Normal 51 2 7" xfId="23979" xr:uid="{00000000-0005-0000-0000-00007A850000}"/>
    <cellStyle name="Normal 51 3" xfId="1790" xr:uid="{00000000-0005-0000-0000-00007B850000}"/>
    <cellStyle name="Normal 51 3 2" xfId="3640" xr:uid="{00000000-0005-0000-0000-00007C850000}"/>
    <cellStyle name="Normal 51 3 2 2" xfId="7361" xr:uid="{00000000-0005-0000-0000-00007D850000}"/>
    <cellStyle name="Normal 51 3 2 2 2" xfId="22245" xr:uid="{00000000-0005-0000-0000-00007E850000}"/>
    <cellStyle name="Normal 51 3 2 2 2 2" xfId="44888" xr:uid="{00000000-0005-0000-0000-00007F850000}"/>
    <cellStyle name="Normal 51 3 2 2 3" xfId="14805" xr:uid="{00000000-0005-0000-0000-000080850000}"/>
    <cellStyle name="Normal 51 3 2 2 3 2" xfId="37448" xr:uid="{00000000-0005-0000-0000-000081850000}"/>
    <cellStyle name="Normal 51 3 2 2 4" xfId="30007" xr:uid="{00000000-0005-0000-0000-000082850000}"/>
    <cellStyle name="Normal 51 3 2 3" xfId="18527" xr:uid="{00000000-0005-0000-0000-000083850000}"/>
    <cellStyle name="Normal 51 3 2 3 2" xfId="41170" xr:uid="{00000000-0005-0000-0000-000084850000}"/>
    <cellStyle name="Normal 51 3 2 4" xfId="11087" xr:uid="{00000000-0005-0000-0000-000085850000}"/>
    <cellStyle name="Normal 51 3 2 4 2" xfId="33730" xr:uid="{00000000-0005-0000-0000-000086850000}"/>
    <cellStyle name="Normal 51 3 2 5" xfId="26289" xr:uid="{00000000-0005-0000-0000-000087850000}"/>
    <cellStyle name="Normal 51 3 3" xfId="5514" xr:uid="{00000000-0005-0000-0000-000088850000}"/>
    <cellStyle name="Normal 51 3 3 2" xfId="20398" xr:uid="{00000000-0005-0000-0000-000089850000}"/>
    <cellStyle name="Normal 51 3 3 2 2" xfId="43041" xr:uid="{00000000-0005-0000-0000-00008A850000}"/>
    <cellStyle name="Normal 51 3 3 3" xfId="12958" xr:uid="{00000000-0005-0000-0000-00008B850000}"/>
    <cellStyle name="Normal 51 3 3 3 2" xfId="35601" xr:uid="{00000000-0005-0000-0000-00008C850000}"/>
    <cellStyle name="Normal 51 3 3 4" xfId="28160" xr:uid="{00000000-0005-0000-0000-00008D850000}"/>
    <cellStyle name="Normal 51 3 4" xfId="16680" xr:uid="{00000000-0005-0000-0000-00008E850000}"/>
    <cellStyle name="Normal 51 3 4 2" xfId="39323" xr:uid="{00000000-0005-0000-0000-00008F850000}"/>
    <cellStyle name="Normal 51 3 5" xfId="9240" xr:uid="{00000000-0005-0000-0000-000090850000}"/>
    <cellStyle name="Normal 51 3 5 2" xfId="31883" xr:uid="{00000000-0005-0000-0000-000091850000}"/>
    <cellStyle name="Normal 51 3 6" xfId="24442" xr:uid="{00000000-0005-0000-0000-000092850000}"/>
    <cellStyle name="Normal 51 4" xfId="2715" xr:uid="{00000000-0005-0000-0000-000093850000}"/>
    <cellStyle name="Normal 51 4 2" xfId="6436" xr:uid="{00000000-0005-0000-0000-000094850000}"/>
    <cellStyle name="Normal 51 4 2 2" xfId="21320" xr:uid="{00000000-0005-0000-0000-000095850000}"/>
    <cellStyle name="Normal 51 4 2 2 2" xfId="43963" xr:uid="{00000000-0005-0000-0000-000096850000}"/>
    <cellStyle name="Normal 51 4 2 3" xfId="13880" xr:uid="{00000000-0005-0000-0000-000097850000}"/>
    <cellStyle name="Normal 51 4 2 3 2" xfId="36523" xr:uid="{00000000-0005-0000-0000-000098850000}"/>
    <cellStyle name="Normal 51 4 2 4" xfId="29082" xr:uid="{00000000-0005-0000-0000-000099850000}"/>
    <cellStyle name="Normal 51 4 3" xfId="17602" xr:uid="{00000000-0005-0000-0000-00009A850000}"/>
    <cellStyle name="Normal 51 4 3 2" xfId="40245" xr:uid="{00000000-0005-0000-0000-00009B850000}"/>
    <cellStyle name="Normal 51 4 4" xfId="10162" xr:uid="{00000000-0005-0000-0000-00009C850000}"/>
    <cellStyle name="Normal 51 4 4 2" xfId="32805" xr:uid="{00000000-0005-0000-0000-00009D850000}"/>
    <cellStyle name="Normal 51 4 5" xfId="25364" xr:uid="{00000000-0005-0000-0000-00009E850000}"/>
    <cellStyle name="Normal 51 5" xfId="4589" xr:uid="{00000000-0005-0000-0000-00009F850000}"/>
    <cellStyle name="Normal 51 5 2" xfId="19473" xr:uid="{00000000-0005-0000-0000-0000A0850000}"/>
    <cellStyle name="Normal 51 5 2 2" xfId="42116" xr:uid="{00000000-0005-0000-0000-0000A1850000}"/>
    <cellStyle name="Normal 51 5 3" xfId="12033" xr:uid="{00000000-0005-0000-0000-0000A2850000}"/>
    <cellStyle name="Normal 51 5 3 2" xfId="34676" xr:uid="{00000000-0005-0000-0000-0000A3850000}"/>
    <cellStyle name="Normal 51 5 4" xfId="27235" xr:uid="{00000000-0005-0000-0000-0000A4850000}"/>
    <cellStyle name="Normal 51 6" xfId="15755" xr:uid="{00000000-0005-0000-0000-0000A5850000}"/>
    <cellStyle name="Normal 51 6 2" xfId="38398" xr:uid="{00000000-0005-0000-0000-0000A6850000}"/>
    <cellStyle name="Normal 51 7" xfId="8315" xr:uid="{00000000-0005-0000-0000-0000A7850000}"/>
    <cellStyle name="Normal 51 7 2" xfId="30958" xr:uid="{00000000-0005-0000-0000-0000A8850000}"/>
    <cellStyle name="Normal 51 8" xfId="23517" xr:uid="{00000000-0005-0000-0000-0000A9850000}"/>
    <cellStyle name="Normal 52" xfId="860" xr:uid="{00000000-0005-0000-0000-0000AA850000}"/>
    <cellStyle name="Normal 52 2" xfId="1325" xr:uid="{00000000-0005-0000-0000-0000AB850000}"/>
    <cellStyle name="Normal 52 2 2" xfId="2253" xr:uid="{00000000-0005-0000-0000-0000AC850000}"/>
    <cellStyle name="Normal 52 2 2 2" xfId="4103" xr:uid="{00000000-0005-0000-0000-0000AD850000}"/>
    <cellStyle name="Normal 52 2 2 2 2" xfId="7824" xr:uid="{00000000-0005-0000-0000-0000AE850000}"/>
    <cellStyle name="Normal 52 2 2 2 2 2" xfId="22708" xr:uid="{00000000-0005-0000-0000-0000AF850000}"/>
    <cellStyle name="Normal 52 2 2 2 2 2 2" xfId="45351" xr:uid="{00000000-0005-0000-0000-0000B0850000}"/>
    <cellStyle name="Normal 52 2 2 2 2 3" xfId="15268" xr:uid="{00000000-0005-0000-0000-0000B1850000}"/>
    <cellStyle name="Normal 52 2 2 2 2 3 2" xfId="37911" xr:uid="{00000000-0005-0000-0000-0000B2850000}"/>
    <cellStyle name="Normal 52 2 2 2 2 4" xfId="30470" xr:uid="{00000000-0005-0000-0000-0000B3850000}"/>
    <cellStyle name="Normal 52 2 2 2 3" xfId="18990" xr:uid="{00000000-0005-0000-0000-0000B4850000}"/>
    <cellStyle name="Normal 52 2 2 2 3 2" xfId="41633" xr:uid="{00000000-0005-0000-0000-0000B5850000}"/>
    <cellStyle name="Normal 52 2 2 2 4" xfId="11550" xr:uid="{00000000-0005-0000-0000-0000B6850000}"/>
    <cellStyle name="Normal 52 2 2 2 4 2" xfId="34193" xr:uid="{00000000-0005-0000-0000-0000B7850000}"/>
    <cellStyle name="Normal 52 2 2 2 5" xfId="26752" xr:uid="{00000000-0005-0000-0000-0000B8850000}"/>
    <cellStyle name="Normal 52 2 2 3" xfId="5977" xr:uid="{00000000-0005-0000-0000-0000B9850000}"/>
    <cellStyle name="Normal 52 2 2 3 2" xfId="20861" xr:uid="{00000000-0005-0000-0000-0000BA850000}"/>
    <cellStyle name="Normal 52 2 2 3 2 2" xfId="43504" xr:uid="{00000000-0005-0000-0000-0000BB850000}"/>
    <cellStyle name="Normal 52 2 2 3 3" xfId="13421" xr:uid="{00000000-0005-0000-0000-0000BC850000}"/>
    <cellStyle name="Normal 52 2 2 3 3 2" xfId="36064" xr:uid="{00000000-0005-0000-0000-0000BD850000}"/>
    <cellStyle name="Normal 52 2 2 3 4" xfId="28623" xr:uid="{00000000-0005-0000-0000-0000BE850000}"/>
    <cellStyle name="Normal 52 2 2 4" xfId="17143" xr:uid="{00000000-0005-0000-0000-0000BF850000}"/>
    <cellStyle name="Normal 52 2 2 4 2" xfId="39786" xr:uid="{00000000-0005-0000-0000-0000C0850000}"/>
    <cellStyle name="Normal 52 2 2 5" xfId="9703" xr:uid="{00000000-0005-0000-0000-0000C1850000}"/>
    <cellStyle name="Normal 52 2 2 5 2" xfId="32346" xr:uid="{00000000-0005-0000-0000-0000C2850000}"/>
    <cellStyle name="Normal 52 2 2 6" xfId="24905" xr:uid="{00000000-0005-0000-0000-0000C3850000}"/>
    <cellStyle name="Normal 52 2 3" xfId="3178" xr:uid="{00000000-0005-0000-0000-0000C4850000}"/>
    <cellStyle name="Normal 52 2 3 2" xfId="6899" xr:uid="{00000000-0005-0000-0000-0000C5850000}"/>
    <cellStyle name="Normal 52 2 3 2 2" xfId="21783" xr:uid="{00000000-0005-0000-0000-0000C6850000}"/>
    <cellStyle name="Normal 52 2 3 2 2 2" xfId="44426" xr:uid="{00000000-0005-0000-0000-0000C7850000}"/>
    <cellStyle name="Normal 52 2 3 2 3" xfId="14343" xr:uid="{00000000-0005-0000-0000-0000C8850000}"/>
    <cellStyle name="Normal 52 2 3 2 3 2" xfId="36986" xr:uid="{00000000-0005-0000-0000-0000C9850000}"/>
    <cellStyle name="Normal 52 2 3 2 4" xfId="29545" xr:uid="{00000000-0005-0000-0000-0000CA850000}"/>
    <cellStyle name="Normal 52 2 3 3" xfId="18065" xr:uid="{00000000-0005-0000-0000-0000CB850000}"/>
    <cellStyle name="Normal 52 2 3 3 2" xfId="40708" xr:uid="{00000000-0005-0000-0000-0000CC850000}"/>
    <cellStyle name="Normal 52 2 3 4" xfId="10625" xr:uid="{00000000-0005-0000-0000-0000CD850000}"/>
    <cellStyle name="Normal 52 2 3 4 2" xfId="33268" xr:uid="{00000000-0005-0000-0000-0000CE850000}"/>
    <cellStyle name="Normal 52 2 3 5" xfId="25827" xr:uid="{00000000-0005-0000-0000-0000CF850000}"/>
    <cellStyle name="Normal 52 2 4" xfId="5052" xr:uid="{00000000-0005-0000-0000-0000D0850000}"/>
    <cellStyle name="Normal 52 2 4 2" xfId="19936" xr:uid="{00000000-0005-0000-0000-0000D1850000}"/>
    <cellStyle name="Normal 52 2 4 2 2" xfId="42579" xr:uid="{00000000-0005-0000-0000-0000D2850000}"/>
    <cellStyle name="Normal 52 2 4 3" xfId="12496" xr:uid="{00000000-0005-0000-0000-0000D3850000}"/>
    <cellStyle name="Normal 52 2 4 3 2" xfId="35139" xr:uid="{00000000-0005-0000-0000-0000D4850000}"/>
    <cellStyle name="Normal 52 2 4 4" xfId="27698" xr:uid="{00000000-0005-0000-0000-0000D5850000}"/>
    <cellStyle name="Normal 52 2 5" xfId="16218" xr:uid="{00000000-0005-0000-0000-0000D6850000}"/>
    <cellStyle name="Normal 52 2 5 2" xfId="38861" xr:uid="{00000000-0005-0000-0000-0000D7850000}"/>
    <cellStyle name="Normal 52 2 6" xfId="8778" xr:uid="{00000000-0005-0000-0000-0000D8850000}"/>
    <cellStyle name="Normal 52 2 6 2" xfId="31421" xr:uid="{00000000-0005-0000-0000-0000D9850000}"/>
    <cellStyle name="Normal 52 2 7" xfId="23980" xr:uid="{00000000-0005-0000-0000-0000DA850000}"/>
    <cellStyle name="Normal 52 3" xfId="1791" xr:uid="{00000000-0005-0000-0000-0000DB850000}"/>
    <cellStyle name="Normal 52 3 2" xfId="3641" xr:uid="{00000000-0005-0000-0000-0000DC850000}"/>
    <cellStyle name="Normal 52 3 2 2" xfId="7362" xr:uid="{00000000-0005-0000-0000-0000DD850000}"/>
    <cellStyle name="Normal 52 3 2 2 2" xfId="22246" xr:uid="{00000000-0005-0000-0000-0000DE850000}"/>
    <cellStyle name="Normal 52 3 2 2 2 2" xfId="44889" xr:uid="{00000000-0005-0000-0000-0000DF850000}"/>
    <cellStyle name="Normal 52 3 2 2 3" xfId="14806" xr:uid="{00000000-0005-0000-0000-0000E0850000}"/>
    <cellStyle name="Normal 52 3 2 2 3 2" xfId="37449" xr:uid="{00000000-0005-0000-0000-0000E1850000}"/>
    <cellStyle name="Normal 52 3 2 2 4" xfId="30008" xr:uid="{00000000-0005-0000-0000-0000E2850000}"/>
    <cellStyle name="Normal 52 3 2 3" xfId="18528" xr:uid="{00000000-0005-0000-0000-0000E3850000}"/>
    <cellStyle name="Normal 52 3 2 3 2" xfId="41171" xr:uid="{00000000-0005-0000-0000-0000E4850000}"/>
    <cellStyle name="Normal 52 3 2 4" xfId="11088" xr:uid="{00000000-0005-0000-0000-0000E5850000}"/>
    <cellStyle name="Normal 52 3 2 4 2" xfId="33731" xr:uid="{00000000-0005-0000-0000-0000E6850000}"/>
    <cellStyle name="Normal 52 3 2 5" xfId="26290" xr:uid="{00000000-0005-0000-0000-0000E7850000}"/>
    <cellStyle name="Normal 52 3 3" xfId="5515" xr:uid="{00000000-0005-0000-0000-0000E8850000}"/>
    <cellStyle name="Normal 52 3 3 2" xfId="20399" xr:uid="{00000000-0005-0000-0000-0000E9850000}"/>
    <cellStyle name="Normal 52 3 3 2 2" xfId="43042" xr:uid="{00000000-0005-0000-0000-0000EA850000}"/>
    <cellStyle name="Normal 52 3 3 3" xfId="12959" xr:uid="{00000000-0005-0000-0000-0000EB850000}"/>
    <cellStyle name="Normal 52 3 3 3 2" xfId="35602" xr:uid="{00000000-0005-0000-0000-0000EC850000}"/>
    <cellStyle name="Normal 52 3 3 4" xfId="28161" xr:uid="{00000000-0005-0000-0000-0000ED850000}"/>
    <cellStyle name="Normal 52 3 4" xfId="16681" xr:uid="{00000000-0005-0000-0000-0000EE850000}"/>
    <cellStyle name="Normal 52 3 4 2" xfId="39324" xr:uid="{00000000-0005-0000-0000-0000EF850000}"/>
    <cellStyle name="Normal 52 3 5" xfId="9241" xr:uid="{00000000-0005-0000-0000-0000F0850000}"/>
    <cellStyle name="Normal 52 3 5 2" xfId="31884" xr:uid="{00000000-0005-0000-0000-0000F1850000}"/>
    <cellStyle name="Normal 52 3 6" xfId="24443" xr:uid="{00000000-0005-0000-0000-0000F2850000}"/>
    <cellStyle name="Normal 52 4" xfId="2716" xr:uid="{00000000-0005-0000-0000-0000F3850000}"/>
    <cellStyle name="Normal 52 4 2" xfId="6437" xr:uid="{00000000-0005-0000-0000-0000F4850000}"/>
    <cellStyle name="Normal 52 4 2 2" xfId="21321" xr:uid="{00000000-0005-0000-0000-0000F5850000}"/>
    <cellStyle name="Normal 52 4 2 2 2" xfId="43964" xr:uid="{00000000-0005-0000-0000-0000F6850000}"/>
    <cellStyle name="Normal 52 4 2 3" xfId="13881" xr:uid="{00000000-0005-0000-0000-0000F7850000}"/>
    <cellStyle name="Normal 52 4 2 3 2" xfId="36524" xr:uid="{00000000-0005-0000-0000-0000F8850000}"/>
    <cellStyle name="Normal 52 4 2 4" xfId="29083" xr:uid="{00000000-0005-0000-0000-0000F9850000}"/>
    <cellStyle name="Normal 52 4 3" xfId="17603" xr:uid="{00000000-0005-0000-0000-0000FA850000}"/>
    <cellStyle name="Normal 52 4 3 2" xfId="40246" xr:uid="{00000000-0005-0000-0000-0000FB850000}"/>
    <cellStyle name="Normal 52 4 4" xfId="10163" xr:uid="{00000000-0005-0000-0000-0000FC850000}"/>
    <cellStyle name="Normal 52 4 4 2" xfId="32806" xr:uid="{00000000-0005-0000-0000-0000FD850000}"/>
    <cellStyle name="Normal 52 4 5" xfId="25365" xr:uid="{00000000-0005-0000-0000-0000FE850000}"/>
    <cellStyle name="Normal 52 5" xfId="4590" xr:uid="{00000000-0005-0000-0000-0000FF850000}"/>
    <cellStyle name="Normal 52 5 2" xfId="19474" xr:uid="{00000000-0005-0000-0000-000000860000}"/>
    <cellStyle name="Normal 52 5 2 2" xfId="42117" xr:uid="{00000000-0005-0000-0000-000001860000}"/>
    <cellStyle name="Normal 52 5 3" xfId="12034" xr:uid="{00000000-0005-0000-0000-000002860000}"/>
    <cellStyle name="Normal 52 5 3 2" xfId="34677" xr:uid="{00000000-0005-0000-0000-000003860000}"/>
    <cellStyle name="Normal 52 5 4" xfId="27236" xr:uid="{00000000-0005-0000-0000-000004860000}"/>
    <cellStyle name="Normal 52 6" xfId="15756" xr:uid="{00000000-0005-0000-0000-000005860000}"/>
    <cellStyle name="Normal 52 6 2" xfId="38399" xr:uid="{00000000-0005-0000-0000-000006860000}"/>
    <cellStyle name="Normal 52 7" xfId="8316" xr:uid="{00000000-0005-0000-0000-000007860000}"/>
    <cellStyle name="Normal 52 7 2" xfId="30959" xr:uid="{00000000-0005-0000-0000-000008860000}"/>
    <cellStyle name="Normal 52 8" xfId="23518" xr:uid="{00000000-0005-0000-0000-000009860000}"/>
    <cellStyle name="Normal 53" xfId="861" xr:uid="{00000000-0005-0000-0000-00000A860000}"/>
    <cellStyle name="Normal 53 2" xfId="1326" xr:uid="{00000000-0005-0000-0000-00000B860000}"/>
    <cellStyle name="Normal 53 2 2" xfId="2254" xr:uid="{00000000-0005-0000-0000-00000C860000}"/>
    <cellStyle name="Normal 53 2 2 2" xfId="4104" xr:uid="{00000000-0005-0000-0000-00000D860000}"/>
    <cellStyle name="Normal 53 2 2 2 2" xfId="7825" xr:uid="{00000000-0005-0000-0000-00000E860000}"/>
    <cellStyle name="Normal 53 2 2 2 2 2" xfId="22709" xr:uid="{00000000-0005-0000-0000-00000F860000}"/>
    <cellStyle name="Normal 53 2 2 2 2 2 2" xfId="45352" xr:uid="{00000000-0005-0000-0000-000010860000}"/>
    <cellStyle name="Normal 53 2 2 2 2 3" xfId="15269" xr:uid="{00000000-0005-0000-0000-000011860000}"/>
    <cellStyle name="Normal 53 2 2 2 2 3 2" xfId="37912" xr:uid="{00000000-0005-0000-0000-000012860000}"/>
    <cellStyle name="Normal 53 2 2 2 2 4" xfId="30471" xr:uid="{00000000-0005-0000-0000-000013860000}"/>
    <cellStyle name="Normal 53 2 2 2 3" xfId="18991" xr:uid="{00000000-0005-0000-0000-000014860000}"/>
    <cellStyle name="Normal 53 2 2 2 3 2" xfId="41634" xr:uid="{00000000-0005-0000-0000-000015860000}"/>
    <cellStyle name="Normal 53 2 2 2 4" xfId="11551" xr:uid="{00000000-0005-0000-0000-000016860000}"/>
    <cellStyle name="Normal 53 2 2 2 4 2" xfId="34194" xr:uid="{00000000-0005-0000-0000-000017860000}"/>
    <cellStyle name="Normal 53 2 2 2 5" xfId="26753" xr:uid="{00000000-0005-0000-0000-000018860000}"/>
    <cellStyle name="Normal 53 2 2 3" xfId="5978" xr:uid="{00000000-0005-0000-0000-000019860000}"/>
    <cellStyle name="Normal 53 2 2 3 2" xfId="20862" xr:uid="{00000000-0005-0000-0000-00001A860000}"/>
    <cellStyle name="Normal 53 2 2 3 2 2" xfId="43505" xr:uid="{00000000-0005-0000-0000-00001B860000}"/>
    <cellStyle name="Normal 53 2 2 3 3" xfId="13422" xr:uid="{00000000-0005-0000-0000-00001C860000}"/>
    <cellStyle name="Normal 53 2 2 3 3 2" xfId="36065" xr:uid="{00000000-0005-0000-0000-00001D860000}"/>
    <cellStyle name="Normal 53 2 2 3 4" xfId="28624" xr:uid="{00000000-0005-0000-0000-00001E860000}"/>
    <cellStyle name="Normal 53 2 2 4" xfId="17144" xr:uid="{00000000-0005-0000-0000-00001F860000}"/>
    <cellStyle name="Normal 53 2 2 4 2" xfId="39787" xr:uid="{00000000-0005-0000-0000-000020860000}"/>
    <cellStyle name="Normal 53 2 2 5" xfId="9704" xr:uid="{00000000-0005-0000-0000-000021860000}"/>
    <cellStyle name="Normal 53 2 2 5 2" xfId="32347" xr:uid="{00000000-0005-0000-0000-000022860000}"/>
    <cellStyle name="Normal 53 2 2 6" xfId="24906" xr:uid="{00000000-0005-0000-0000-000023860000}"/>
    <cellStyle name="Normal 53 2 3" xfId="3179" xr:uid="{00000000-0005-0000-0000-000024860000}"/>
    <cellStyle name="Normal 53 2 3 2" xfId="6900" xr:uid="{00000000-0005-0000-0000-000025860000}"/>
    <cellStyle name="Normal 53 2 3 2 2" xfId="21784" xr:uid="{00000000-0005-0000-0000-000026860000}"/>
    <cellStyle name="Normal 53 2 3 2 2 2" xfId="44427" xr:uid="{00000000-0005-0000-0000-000027860000}"/>
    <cellStyle name="Normal 53 2 3 2 3" xfId="14344" xr:uid="{00000000-0005-0000-0000-000028860000}"/>
    <cellStyle name="Normal 53 2 3 2 3 2" xfId="36987" xr:uid="{00000000-0005-0000-0000-000029860000}"/>
    <cellStyle name="Normal 53 2 3 2 4" xfId="29546" xr:uid="{00000000-0005-0000-0000-00002A860000}"/>
    <cellStyle name="Normal 53 2 3 3" xfId="18066" xr:uid="{00000000-0005-0000-0000-00002B860000}"/>
    <cellStyle name="Normal 53 2 3 3 2" xfId="40709" xr:uid="{00000000-0005-0000-0000-00002C860000}"/>
    <cellStyle name="Normal 53 2 3 4" xfId="10626" xr:uid="{00000000-0005-0000-0000-00002D860000}"/>
    <cellStyle name="Normal 53 2 3 4 2" xfId="33269" xr:uid="{00000000-0005-0000-0000-00002E860000}"/>
    <cellStyle name="Normal 53 2 3 5" xfId="25828" xr:uid="{00000000-0005-0000-0000-00002F860000}"/>
    <cellStyle name="Normal 53 2 4" xfId="5053" xr:uid="{00000000-0005-0000-0000-000030860000}"/>
    <cellStyle name="Normal 53 2 4 2" xfId="19937" xr:uid="{00000000-0005-0000-0000-000031860000}"/>
    <cellStyle name="Normal 53 2 4 2 2" xfId="42580" xr:uid="{00000000-0005-0000-0000-000032860000}"/>
    <cellStyle name="Normal 53 2 4 3" xfId="12497" xr:uid="{00000000-0005-0000-0000-000033860000}"/>
    <cellStyle name="Normal 53 2 4 3 2" xfId="35140" xr:uid="{00000000-0005-0000-0000-000034860000}"/>
    <cellStyle name="Normal 53 2 4 4" xfId="27699" xr:uid="{00000000-0005-0000-0000-000035860000}"/>
    <cellStyle name="Normal 53 2 5" xfId="16219" xr:uid="{00000000-0005-0000-0000-000036860000}"/>
    <cellStyle name="Normal 53 2 5 2" xfId="38862" xr:uid="{00000000-0005-0000-0000-000037860000}"/>
    <cellStyle name="Normal 53 2 6" xfId="8779" xr:uid="{00000000-0005-0000-0000-000038860000}"/>
    <cellStyle name="Normal 53 2 6 2" xfId="31422" xr:uid="{00000000-0005-0000-0000-000039860000}"/>
    <cellStyle name="Normal 53 2 7" xfId="23981" xr:uid="{00000000-0005-0000-0000-00003A860000}"/>
    <cellStyle name="Normal 53 3" xfId="1792" xr:uid="{00000000-0005-0000-0000-00003B860000}"/>
    <cellStyle name="Normal 53 3 2" xfId="3642" xr:uid="{00000000-0005-0000-0000-00003C860000}"/>
    <cellStyle name="Normal 53 3 2 2" xfId="7363" xr:uid="{00000000-0005-0000-0000-00003D860000}"/>
    <cellStyle name="Normal 53 3 2 2 2" xfId="22247" xr:uid="{00000000-0005-0000-0000-00003E860000}"/>
    <cellStyle name="Normal 53 3 2 2 2 2" xfId="44890" xr:uid="{00000000-0005-0000-0000-00003F860000}"/>
    <cellStyle name="Normal 53 3 2 2 3" xfId="14807" xr:uid="{00000000-0005-0000-0000-000040860000}"/>
    <cellStyle name="Normal 53 3 2 2 3 2" xfId="37450" xr:uid="{00000000-0005-0000-0000-000041860000}"/>
    <cellStyle name="Normal 53 3 2 2 4" xfId="30009" xr:uid="{00000000-0005-0000-0000-000042860000}"/>
    <cellStyle name="Normal 53 3 2 3" xfId="18529" xr:uid="{00000000-0005-0000-0000-000043860000}"/>
    <cellStyle name="Normal 53 3 2 3 2" xfId="41172" xr:uid="{00000000-0005-0000-0000-000044860000}"/>
    <cellStyle name="Normal 53 3 2 4" xfId="11089" xr:uid="{00000000-0005-0000-0000-000045860000}"/>
    <cellStyle name="Normal 53 3 2 4 2" xfId="33732" xr:uid="{00000000-0005-0000-0000-000046860000}"/>
    <cellStyle name="Normal 53 3 2 5" xfId="26291" xr:uid="{00000000-0005-0000-0000-000047860000}"/>
    <cellStyle name="Normal 53 3 3" xfId="5516" xr:uid="{00000000-0005-0000-0000-000048860000}"/>
    <cellStyle name="Normal 53 3 3 2" xfId="20400" xr:uid="{00000000-0005-0000-0000-000049860000}"/>
    <cellStyle name="Normal 53 3 3 2 2" xfId="43043" xr:uid="{00000000-0005-0000-0000-00004A860000}"/>
    <cellStyle name="Normal 53 3 3 3" xfId="12960" xr:uid="{00000000-0005-0000-0000-00004B860000}"/>
    <cellStyle name="Normal 53 3 3 3 2" xfId="35603" xr:uid="{00000000-0005-0000-0000-00004C860000}"/>
    <cellStyle name="Normal 53 3 3 4" xfId="28162" xr:uid="{00000000-0005-0000-0000-00004D860000}"/>
    <cellStyle name="Normal 53 3 4" xfId="16682" xr:uid="{00000000-0005-0000-0000-00004E860000}"/>
    <cellStyle name="Normal 53 3 4 2" xfId="39325" xr:uid="{00000000-0005-0000-0000-00004F860000}"/>
    <cellStyle name="Normal 53 3 5" xfId="9242" xr:uid="{00000000-0005-0000-0000-000050860000}"/>
    <cellStyle name="Normal 53 3 5 2" xfId="31885" xr:uid="{00000000-0005-0000-0000-000051860000}"/>
    <cellStyle name="Normal 53 3 6" xfId="24444" xr:uid="{00000000-0005-0000-0000-000052860000}"/>
    <cellStyle name="Normal 53 4" xfId="2717" xr:uid="{00000000-0005-0000-0000-000053860000}"/>
    <cellStyle name="Normal 53 4 2" xfId="6438" xr:uid="{00000000-0005-0000-0000-000054860000}"/>
    <cellStyle name="Normal 53 4 2 2" xfId="21322" xr:uid="{00000000-0005-0000-0000-000055860000}"/>
    <cellStyle name="Normal 53 4 2 2 2" xfId="43965" xr:uid="{00000000-0005-0000-0000-000056860000}"/>
    <cellStyle name="Normal 53 4 2 3" xfId="13882" xr:uid="{00000000-0005-0000-0000-000057860000}"/>
    <cellStyle name="Normal 53 4 2 3 2" xfId="36525" xr:uid="{00000000-0005-0000-0000-000058860000}"/>
    <cellStyle name="Normal 53 4 2 4" xfId="29084" xr:uid="{00000000-0005-0000-0000-000059860000}"/>
    <cellStyle name="Normal 53 4 3" xfId="17604" xr:uid="{00000000-0005-0000-0000-00005A860000}"/>
    <cellStyle name="Normal 53 4 3 2" xfId="40247" xr:uid="{00000000-0005-0000-0000-00005B860000}"/>
    <cellStyle name="Normal 53 4 4" xfId="10164" xr:uid="{00000000-0005-0000-0000-00005C860000}"/>
    <cellStyle name="Normal 53 4 4 2" xfId="32807" xr:uid="{00000000-0005-0000-0000-00005D860000}"/>
    <cellStyle name="Normal 53 4 5" xfId="25366" xr:uid="{00000000-0005-0000-0000-00005E860000}"/>
    <cellStyle name="Normal 53 5" xfId="4591" xr:uid="{00000000-0005-0000-0000-00005F860000}"/>
    <cellStyle name="Normal 53 5 2" xfId="19475" xr:uid="{00000000-0005-0000-0000-000060860000}"/>
    <cellStyle name="Normal 53 5 2 2" xfId="42118" xr:uid="{00000000-0005-0000-0000-000061860000}"/>
    <cellStyle name="Normal 53 5 3" xfId="12035" xr:uid="{00000000-0005-0000-0000-000062860000}"/>
    <cellStyle name="Normal 53 5 3 2" xfId="34678" xr:uid="{00000000-0005-0000-0000-000063860000}"/>
    <cellStyle name="Normal 53 5 4" xfId="27237" xr:uid="{00000000-0005-0000-0000-000064860000}"/>
    <cellStyle name="Normal 53 6" xfId="15757" xr:uid="{00000000-0005-0000-0000-000065860000}"/>
    <cellStyle name="Normal 53 6 2" xfId="38400" xr:uid="{00000000-0005-0000-0000-000066860000}"/>
    <cellStyle name="Normal 53 7" xfId="8317" xr:uid="{00000000-0005-0000-0000-000067860000}"/>
    <cellStyle name="Normal 53 7 2" xfId="30960" xr:uid="{00000000-0005-0000-0000-000068860000}"/>
    <cellStyle name="Normal 53 8" xfId="23519" xr:uid="{00000000-0005-0000-0000-000069860000}"/>
    <cellStyle name="Normal 54" xfId="862" xr:uid="{00000000-0005-0000-0000-00006A860000}"/>
    <cellStyle name="Normal 54 2" xfId="1327" xr:uid="{00000000-0005-0000-0000-00006B860000}"/>
    <cellStyle name="Normal 54 2 2" xfId="2255" xr:uid="{00000000-0005-0000-0000-00006C860000}"/>
    <cellStyle name="Normal 54 2 2 2" xfId="4105" xr:uid="{00000000-0005-0000-0000-00006D860000}"/>
    <cellStyle name="Normal 54 2 2 2 2" xfId="7826" xr:uid="{00000000-0005-0000-0000-00006E860000}"/>
    <cellStyle name="Normal 54 2 2 2 2 2" xfId="22710" xr:uid="{00000000-0005-0000-0000-00006F860000}"/>
    <cellStyle name="Normal 54 2 2 2 2 2 2" xfId="45353" xr:uid="{00000000-0005-0000-0000-000070860000}"/>
    <cellStyle name="Normal 54 2 2 2 2 3" xfId="15270" xr:uid="{00000000-0005-0000-0000-000071860000}"/>
    <cellStyle name="Normal 54 2 2 2 2 3 2" xfId="37913" xr:uid="{00000000-0005-0000-0000-000072860000}"/>
    <cellStyle name="Normal 54 2 2 2 2 4" xfId="30472" xr:uid="{00000000-0005-0000-0000-000073860000}"/>
    <cellStyle name="Normal 54 2 2 2 3" xfId="18992" xr:uid="{00000000-0005-0000-0000-000074860000}"/>
    <cellStyle name="Normal 54 2 2 2 3 2" xfId="41635" xr:uid="{00000000-0005-0000-0000-000075860000}"/>
    <cellStyle name="Normal 54 2 2 2 4" xfId="11552" xr:uid="{00000000-0005-0000-0000-000076860000}"/>
    <cellStyle name="Normal 54 2 2 2 4 2" xfId="34195" xr:uid="{00000000-0005-0000-0000-000077860000}"/>
    <cellStyle name="Normal 54 2 2 2 5" xfId="26754" xr:uid="{00000000-0005-0000-0000-000078860000}"/>
    <cellStyle name="Normal 54 2 2 3" xfId="5979" xr:uid="{00000000-0005-0000-0000-000079860000}"/>
    <cellStyle name="Normal 54 2 2 3 2" xfId="20863" xr:uid="{00000000-0005-0000-0000-00007A860000}"/>
    <cellStyle name="Normal 54 2 2 3 2 2" xfId="43506" xr:uid="{00000000-0005-0000-0000-00007B860000}"/>
    <cellStyle name="Normal 54 2 2 3 3" xfId="13423" xr:uid="{00000000-0005-0000-0000-00007C860000}"/>
    <cellStyle name="Normal 54 2 2 3 3 2" xfId="36066" xr:uid="{00000000-0005-0000-0000-00007D860000}"/>
    <cellStyle name="Normal 54 2 2 3 4" xfId="28625" xr:uid="{00000000-0005-0000-0000-00007E860000}"/>
    <cellStyle name="Normal 54 2 2 4" xfId="17145" xr:uid="{00000000-0005-0000-0000-00007F860000}"/>
    <cellStyle name="Normal 54 2 2 4 2" xfId="39788" xr:uid="{00000000-0005-0000-0000-000080860000}"/>
    <cellStyle name="Normal 54 2 2 5" xfId="9705" xr:uid="{00000000-0005-0000-0000-000081860000}"/>
    <cellStyle name="Normal 54 2 2 5 2" xfId="32348" xr:uid="{00000000-0005-0000-0000-000082860000}"/>
    <cellStyle name="Normal 54 2 2 6" xfId="24907" xr:uid="{00000000-0005-0000-0000-000083860000}"/>
    <cellStyle name="Normal 54 2 3" xfId="3180" xr:uid="{00000000-0005-0000-0000-000084860000}"/>
    <cellStyle name="Normal 54 2 3 2" xfId="6901" xr:uid="{00000000-0005-0000-0000-000085860000}"/>
    <cellStyle name="Normal 54 2 3 2 2" xfId="21785" xr:uid="{00000000-0005-0000-0000-000086860000}"/>
    <cellStyle name="Normal 54 2 3 2 2 2" xfId="44428" xr:uid="{00000000-0005-0000-0000-000087860000}"/>
    <cellStyle name="Normal 54 2 3 2 3" xfId="14345" xr:uid="{00000000-0005-0000-0000-000088860000}"/>
    <cellStyle name="Normal 54 2 3 2 3 2" xfId="36988" xr:uid="{00000000-0005-0000-0000-000089860000}"/>
    <cellStyle name="Normal 54 2 3 2 4" xfId="29547" xr:uid="{00000000-0005-0000-0000-00008A860000}"/>
    <cellStyle name="Normal 54 2 3 3" xfId="18067" xr:uid="{00000000-0005-0000-0000-00008B860000}"/>
    <cellStyle name="Normal 54 2 3 3 2" xfId="40710" xr:uid="{00000000-0005-0000-0000-00008C860000}"/>
    <cellStyle name="Normal 54 2 3 4" xfId="10627" xr:uid="{00000000-0005-0000-0000-00008D860000}"/>
    <cellStyle name="Normal 54 2 3 4 2" xfId="33270" xr:uid="{00000000-0005-0000-0000-00008E860000}"/>
    <cellStyle name="Normal 54 2 3 5" xfId="25829" xr:uid="{00000000-0005-0000-0000-00008F860000}"/>
    <cellStyle name="Normal 54 2 4" xfId="5054" xr:uid="{00000000-0005-0000-0000-000090860000}"/>
    <cellStyle name="Normal 54 2 4 2" xfId="19938" xr:uid="{00000000-0005-0000-0000-000091860000}"/>
    <cellStyle name="Normal 54 2 4 2 2" xfId="42581" xr:uid="{00000000-0005-0000-0000-000092860000}"/>
    <cellStyle name="Normal 54 2 4 3" xfId="12498" xr:uid="{00000000-0005-0000-0000-000093860000}"/>
    <cellStyle name="Normal 54 2 4 3 2" xfId="35141" xr:uid="{00000000-0005-0000-0000-000094860000}"/>
    <cellStyle name="Normal 54 2 4 4" xfId="27700" xr:uid="{00000000-0005-0000-0000-000095860000}"/>
    <cellStyle name="Normal 54 2 5" xfId="16220" xr:uid="{00000000-0005-0000-0000-000096860000}"/>
    <cellStyle name="Normal 54 2 5 2" xfId="38863" xr:uid="{00000000-0005-0000-0000-000097860000}"/>
    <cellStyle name="Normal 54 2 6" xfId="8780" xr:uid="{00000000-0005-0000-0000-000098860000}"/>
    <cellStyle name="Normal 54 2 6 2" xfId="31423" xr:uid="{00000000-0005-0000-0000-000099860000}"/>
    <cellStyle name="Normal 54 2 7" xfId="23982" xr:uid="{00000000-0005-0000-0000-00009A860000}"/>
    <cellStyle name="Normal 54 3" xfId="1793" xr:uid="{00000000-0005-0000-0000-00009B860000}"/>
    <cellStyle name="Normal 54 3 2" xfId="3643" xr:uid="{00000000-0005-0000-0000-00009C860000}"/>
    <cellStyle name="Normal 54 3 2 2" xfId="7364" xr:uid="{00000000-0005-0000-0000-00009D860000}"/>
    <cellStyle name="Normal 54 3 2 2 2" xfId="22248" xr:uid="{00000000-0005-0000-0000-00009E860000}"/>
    <cellStyle name="Normal 54 3 2 2 2 2" xfId="44891" xr:uid="{00000000-0005-0000-0000-00009F860000}"/>
    <cellStyle name="Normal 54 3 2 2 3" xfId="14808" xr:uid="{00000000-0005-0000-0000-0000A0860000}"/>
    <cellStyle name="Normal 54 3 2 2 3 2" xfId="37451" xr:uid="{00000000-0005-0000-0000-0000A1860000}"/>
    <cellStyle name="Normal 54 3 2 2 4" xfId="30010" xr:uid="{00000000-0005-0000-0000-0000A2860000}"/>
    <cellStyle name="Normal 54 3 2 3" xfId="18530" xr:uid="{00000000-0005-0000-0000-0000A3860000}"/>
    <cellStyle name="Normal 54 3 2 3 2" xfId="41173" xr:uid="{00000000-0005-0000-0000-0000A4860000}"/>
    <cellStyle name="Normal 54 3 2 4" xfId="11090" xr:uid="{00000000-0005-0000-0000-0000A5860000}"/>
    <cellStyle name="Normal 54 3 2 4 2" xfId="33733" xr:uid="{00000000-0005-0000-0000-0000A6860000}"/>
    <cellStyle name="Normal 54 3 2 5" xfId="26292" xr:uid="{00000000-0005-0000-0000-0000A7860000}"/>
    <cellStyle name="Normal 54 3 3" xfId="5517" xr:uid="{00000000-0005-0000-0000-0000A8860000}"/>
    <cellStyle name="Normal 54 3 3 2" xfId="20401" xr:uid="{00000000-0005-0000-0000-0000A9860000}"/>
    <cellStyle name="Normal 54 3 3 2 2" xfId="43044" xr:uid="{00000000-0005-0000-0000-0000AA860000}"/>
    <cellStyle name="Normal 54 3 3 3" xfId="12961" xr:uid="{00000000-0005-0000-0000-0000AB860000}"/>
    <cellStyle name="Normal 54 3 3 3 2" xfId="35604" xr:uid="{00000000-0005-0000-0000-0000AC860000}"/>
    <cellStyle name="Normal 54 3 3 4" xfId="28163" xr:uid="{00000000-0005-0000-0000-0000AD860000}"/>
    <cellStyle name="Normal 54 3 4" xfId="16683" xr:uid="{00000000-0005-0000-0000-0000AE860000}"/>
    <cellStyle name="Normal 54 3 4 2" xfId="39326" xr:uid="{00000000-0005-0000-0000-0000AF860000}"/>
    <cellStyle name="Normal 54 3 5" xfId="9243" xr:uid="{00000000-0005-0000-0000-0000B0860000}"/>
    <cellStyle name="Normal 54 3 5 2" xfId="31886" xr:uid="{00000000-0005-0000-0000-0000B1860000}"/>
    <cellStyle name="Normal 54 3 6" xfId="24445" xr:uid="{00000000-0005-0000-0000-0000B2860000}"/>
    <cellStyle name="Normal 54 4" xfId="2718" xr:uid="{00000000-0005-0000-0000-0000B3860000}"/>
    <cellStyle name="Normal 54 4 2" xfId="6439" xr:uid="{00000000-0005-0000-0000-0000B4860000}"/>
    <cellStyle name="Normal 54 4 2 2" xfId="21323" xr:uid="{00000000-0005-0000-0000-0000B5860000}"/>
    <cellStyle name="Normal 54 4 2 2 2" xfId="43966" xr:uid="{00000000-0005-0000-0000-0000B6860000}"/>
    <cellStyle name="Normal 54 4 2 3" xfId="13883" xr:uid="{00000000-0005-0000-0000-0000B7860000}"/>
    <cellStyle name="Normal 54 4 2 3 2" xfId="36526" xr:uid="{00000000-0005-0000-0000-0000B8860000}"/>
    <cellStyle name="Normal 54 4 2 4" xfId="29085" xr:uid="{00000000-0005-0000-0000-0000B9860000}"/>
    <cellStyle name="Normal 54 4 3" xfId="17605" xr:uid="{00000000-0005-0000-0000-0000BA860000}"/>
    <cellStyle name="Normal 54 4 3 2" xfId="40248" xr:uid="{00000000-0005-0000-0000-0000BB860000}"/>
    <cellStyle name="Normal 54 4 4" xfId="10165" xr:uid="{00000000-0005-0000-0000-0000BC860000}"/>
    <cellStyle name="Normal 54 4 4 2" xfId="32808" xr:uid="{00000000-0005-0000-0000-0000BD860000}"/>
    <cellStyle name="Normal 54 4 5" xfId="25367" xr:uid="{00000000-0005-0000-0000-0000BE860000}"/>
    <cellStyle name="Normal 54 5" xfId="4592" xr:uid="{00000000-0005-0000-0000-0000BF860000}"/>
    <cellStyle name="Normal 54 5 2" xfId="19476" xr:uid="{00000000-0005-0000-0000-0000C0860000}"/>
    <cellStyle name="Normal 54 5 2 2" xfId="42119" xr:uid="{00000000-0005-0000-0000-0000C1860000}"/>
    <cellStyle name="Normal 54 5 3" xfId="12036" xr:uid="{00000000-0005-0000-0000-0000C2860000}"/>
    <cellStyle name="Normal 54 5 3 2" xfId="34679" xr:uid="{00000000-0005-0000-0000-0000C3860000}"/>
    <cellStyle name="Normal 54 5 4" xfId="27238" xr:uid="{00000000-0005-0000-0000-0000C4860000}"/>
    <cellStyle name="Normal 54 6" xfId="15758" xr:uid="{00000000-0005-0000-0000-0000C5860000}"/>
    <cellStyle name="Normal 54 6 2" xfId="38401" xr:uid="{00000000-0005-0000-0000-0000C6860000}"/>
    <cellStyle name="Normal 54 7" xfId="8318" xr:uid="{00000000-0005-0000-0000-0000C7860000}"/>
    <cellStyle name="Normal 54 7 2" xfId="30961" xr:uid="{00000000-0005-0000-0000-0000C8860000}"/>
    <cellStyle name="Normal 54 8" xfId="23520" xr:uid="{00000000-0005-0000-0000-0000C9860000}"/>
    <cellStyle name="Normal 55" xfId="863" xr:uid="{00000000-0005-0000-0000-0000CA860000}"/>
    <cellStyle name="Normal 55 2" xfId="1328" xr:uid="{00000000-0005-0000-0000-0000CB860000}"/>
    <cellStyle name="Normal 55 2 2" xfId="2256" xr:uid="{00000000-0005-0000-0000-0000CC860000}"/>
    <cellStyle name="Normal 55 2 2 2" xfId="4106" xr:uid="{00000000-0005-0000-0000-0000CD860000}"/>
    <cellStyle name="Normal 55 2 2 2 2" xfId="7827" xr:uid="{00000000-0005-0000-0000-0000CE860000}"/>
    <cellStyle name="Normal 55 2 2 2 2 2" xfId="22711" xr:uid="{00000000-0005-0000-0000-0000CF860000}"/>
    <cellStyle name="Normal 55 2 2 2 2 2 2" xfId="45354" xr:uid="{00000000-0005-0000-0000-0000D0860000}"/>
    <cellStyle name="Normal 55 2 2 2 2 3" xfId="15271" xr:uid="{00000000-0005-0000-0000-0000D1860000}"/>
    <cellStyle name="Normal 55 2 2 2 2 3 2" xfId="37914" xr:uid="{00000000-0005-0000-0000-0000D2860000}"/>
    <cellStyle name="Normal 55 2 2 2 2 4" xfId="30473" xr:uid="{00000000-0005-0000-0000-0000D3860000}"/>
    <cellStyle name="Normal 55 2 2 2 3" xfId="18993" xr:uid="{00000000-0005-0000-0000-0000D4860000}"/>
    <cellStyle name="Normal 55 2 2 2 3 2" xfId="41636" xr:uid="{00000000-0005-0000-0000-0000D5860000}"/>
    <cellStyle name="Normal 55 2 2 2 4" xfId="11553" xr:uid="{00000000-0005-0000-0000-0000D6860000}"/>
    <cellStyle name="Normal 55 2 2 2 4 2" xfId="34196" xr:uid="{00000000-0005-0000-0000-0000D7860000}"/>
    <cellStyle name="Normal 55 2 2 2 5" xfId="26755" xr:uid="{00000000-0005-0000-0000-0000D8860000}"/>
    <cellStyle name="Normal 55 2 2 3" xfId="5980" xr:uid="{00000000-0005-0000-0000-0000D9860000}"/>
    <cellStyle name="Normal 55 2 2 3 2" xfId="20864" xr:uid="{00000000-0005-0000-0000-0000DA860000}"/>
    <cellStyle name="Normal 55 2 2 3 2 2" xfId="43507" xr:uid="{00000000-0005-0000-0000-0000DB860000}"/>
    <cellStyle name="Normal 55 2 2 3 3" xfId="13424" xr:uid="{00000000-0005-0000-0000-0000DC860000}"/>
    <cellStyle name="Normal 55 2 2 3 3 2" xfId="36067" xr:uid="{00000000-0005-0000-0000-0000DD860000}"/>
    <cellStyle name="Normal 55 2 2 3 4" xfId="28626" xr:uid="{00000000-0005-0000-0000-0000DE860000}"/>
    <cellStyle name="Normal 55 2 2 4" xfId="17146" xr:uid="{00000000-0005-0000-0000-0000DF860000}"/>
    <cellStyle name="Normal 55 2 2 4 2" xfId="39789" xr:uid="{00000000-0005-0000-0000-0000E0860000}"/>
    <cellStyle name="Normal 55 2 2 5" xfId="9706" xr:uid="{00000000-0005-0000-0000-0000E1860000}"/>
    <cellStyle name="Normal 55 2 2 5 2" xfId="32349" xr:uid="{00000000-0005-0000-0000-0000E2860000}"/>
    <cellStyle name="Normal 55 2 2 6" xfId="24908" xr:uid="{00000000-0005-0000-0000-0000E3860000}"/>
    <cellStyle name="Normal 55 2 3" xfId="3181" xr:uid="{00000000-0005-0000-0000-0000E4860000}"/>
    <cellStyle name="Normal 55 2 3 2" xfId="6902" xr:uid="{00000000-0005-0000-0000-0000E5860000}"/>
    <cellStyle name="Normal 55 2 3 2 2" xfId="21786" xr:uid="{00000000-0005-0000-0000-0000E6860000}"/>
    <cellStyle name="Normal 55 2 3 2 2 2" xfId="44429" xr:uid="{00000000-0005-0000-0000-0000E7860000}"/>
    <cellStyle name="Normal 55 2 3 2 3" xfId="14346" xr:uid="{00000000-0005-0000-0000-0000E8860000}"/>
    <cellStyle name="Normal 55 2 3 2 3 2" xfId="36989" xr:uid="{00000000-0005-0000-0000-0000E9860000}"/>
    <cellStyle name="Normal 55 2 3 2 4" xfId="29548" xr:uid="{00000000-0005-0000-0000-0000EA860000}"/>
    <cellStyle name="Normal 55 2 3 3" xfId="18068" xr:uid="{00000000-0005-0000-0000-0000EB860000}"/>
    <cellStyle name="Normal 55 2 3 3 2" xfId="40711" xr:uid="{00000000-0005-0000-0000-0000EC860000}"/>
    <cellStyle name="Normal 55 2 3 4" xfId="10628" xr:uid="{00000000-0005-0000-0000-0000ED860000}"/>
    <cellStyle name="Normal 55 2 3 4 2" xfId="33271" xr:uid="{00000000-0005-0000-0000-0000EE860000}"/>
    <cellStyle name="Normal 55 2 3 5" xfId="25830" xr:uid="{00000000-0005-0000-0000-0000EF860000}"/>
    <cellStyle name="Normal 55 2 4" xfId="5055" xr:uid="{00000000-0005-0000-0000-0000F0860000}"/>
    <cellStyle name="Normal 55 2 4 2" xfId="19939" xr:uid="{00000000-0005-0000-0000-0000F1860000}"/>
    <cellStyle name="Normal 55 2 4 2 2" xfId="42582" xr:uid="{00000000-0005-0000-0000-0000F2860000}"/>
    <cellStyle name="Normal 55 2 4 3" xfId="12499" xr:uid="{00000000-0005-0000-0000-0000F3860000}"/>
    <cellStyle name="Normal 55 2 4 3 2" xfId="35142" xr:uid="{00000000-0005-0000-0000-0000F4860000}"/>
    <cellStyle name="Normal 55 2 4 4" xfId="27701" xr:uid="{00000000-0005-0000-0000-0000F5860000}"/>
    <cellStyle name="Normal 55 2 5" xfId="16221" xr:uid="{00000000-0005-0000-0000-0000F6860000}"/>
    <cellStyle name="Normal 55 2 5 2" xfId="38864" xr:uid="{00000000-0005-0000-0000-0000F7860000}"/>
    <cellStyle name="Normal 55 2 6" xfId="8781" xr:uid="{00000000-0005-0000-0000-0000F8860000}"/>
    <cellStyle name="Normal 55 2 6 2" xfId="31424" xr:uid="{00000000-0005-0000-0000-0000F9860000}"/>
    <cellStyle name="Normal 55 2 7" xfId="23983" xr:uid="{00000000-0005-0000-0000-0000FA860000}"/>
    <cellStyle name="Normal 55 3" xfId="1794" xr:uid="{00000000-0005-0000-0000-0000FB860000}"/>
    <cellStyle name="Normal 55 3 2" xfId="3644" xr:uid="{00000000-0005-0000-0000-0000FC860000}"/>
    <cellStyle name="Normal 55 3 2 2" xfId="7365" xr:uid="{00000000-0005-0000-0000-0000FD860000}"/>
    <cellStyle name="Normal 55 3 2 2 2" xfId="22249" xr:uid="{00000000-0005-0000-0000-0000FE860000}"/>
    <cellStyle name="Normal 55 3 2 2 2 2" xfId="44892" xr:uid="{00000000-0005-0000-0000-0000FF860000}"/>
    <cellStyle name="Normal 55 3 2 2 3" xfId="14809" xr:uid="{00000000-0005-0000-0000-000000870000}"/>
    <cellStyle name="Normal 55 3 2 2 3 2" xfId="37452" xr:uid="{00000000-0005-0000-0000-000001870000}"/>
    <cellStyle name="Normal 55 3 2 2 4" xfId="30011" xr:uid="{00000000-0005-0000-0000-000002870000}"/>
    <cellStyle name="Normal 55 3 2 3" xfId="18531" xr:uid="{00000000-0005-0000-0000-000003870000}"/>
    <cellStyle name="Normal 55 3 2 3 2" xfId="41174" xr:uid="{00000000-0005-0000-0000-000004870000}"/>
    <cellStyle name="Normal 55 3 2 4" xfId="11091" xr:uid="{00000000-0005-0000-0000-000005870000}"/>
    <cellStyle name="Normal 55 3 2 4 2" xfId="33734" xr:uid="{00000000-0005-0000-0000-000006870000}"/>
    <cellStyle name="Normal 55 3 2 5" xfId="26293" xr:uid="{00000000-0005-0000-0000-000007870000}"/>
    <cellStyle name="Normal 55 3 3" xfId="5518" xr:uid="{00000000-0005-0000-0000-000008870000}"/>
    <cellStyle name="Normal 55 3 3 2" xfId="20402" xr:uid="{00000000-0005-0000-0000-000009870000}"/>
    <cellStyle name="Normal 55 3 3 2 2" xfId="43045" xr:uid="{00000000-0005-0000-0000-00000A870000}"/>
    <cellStyle name="Normal 55 3 3 3" xfId="12962" xr:uid="{00000000-0005-0000-0000-00000B870000}"/>
    <cellStyle name="Normal 55 3 3 3 2" xfId="35605" xr:uid="{00000000-0005-0000-0000-00000C870000}"/>
    <cellStyle name="Normal 55 3 3 4" xfId="28164" xr:uid="{00000000-0005-0000-0000-00000D870000}"/>
    <cellStyle name="Normal 55 3 4" xfId="16684" xr:uid="{00000000-0005-0000-0000-00000E870000}"/>
    <cellStyle name="Normal 55 3 4 2" xfId="39327" xr:uid="{00000000-0005-0000-0000-00000F870000}"/>
    <cellStyle name="Normal 55 3 5" xfId="9244" xr:uid="{00000000-0005-0000-0000-000010870000}"/>
    <cellStyle name="Normal 55 3 5 2" xfId="31887" xr:uid="{00000000-0005-0000-0000-000011870000}"/>
    <cellStyle name="Normal 55 3 6" xfId="24446" xr:uid="{00000000-0005-0000-0000-000012870000}"/>
    <cellStyle name="Normal 55 4" xfId="2719" xr:uid="{00000000-0005-0000-0000-000013870000}"/>
    <cellStyle name="Normal 55 4 2" xfId="6440" xr:uid="{00000000-0005-0000-0000-000014870000}"/>
    <cellStyle name="Normal 55 4 2 2" xfId="21324" xr:uid="{00000000-0005-0000-0000-000015870000}"/>
    <cellStyle name="Normal 55 4 2 2 2" xfId="43967" xr:uid="{00000000-0005-0000-0000-000016870000}"/>
    <cellStyle name="Normal 55 4 2 3" xfId="13884" xr:uid="{00000000-0005-0000-0000-000017870000}"/>
    <cellStyle name="Normal 55 4 2 3 2" xfId="36527" xr:uid="{00000000-0005-0000-0000-000018870000}"/>
    <cellStyle name="Normal 55 4 2 4" xfId="29086" xr:uid="{00000000-0005-0000-0000-000019870000}"/>
    <cellStyle name="Normal 55 4 3" xfId="17606" xr:uid="{00000000-0005-0000-0000-00001A870000}"/>
    <cellStyle name="Normal 55 4 3 2" xfId="40249" xr:uid="{00000000-0005-0000-0000-00001B870000}"/>
    <cellStyle name="Normal 55 4 4" xfId="10166" xr:uid="{00000000-0005-0000-0000-00001C870000}"/>
    <cellStyle name="Normal 55 4 4 2" xfId="32809" xr:uid="{00000000-0005-0000-0000-00001D870000}"/>
    <cellStyle name="Normal 55 4 5" xfId="25368" xr:uid="{00000000-0005-0000-0000-00001E870000}"/>
    <cellStyle name="Normal 55 5" xfId="4593" xr:uid="{00000000-0005-0000-0000-00001F870000}"/>
    <cellStyle name="Normal 55 5 2" xfId="19477" xr:uid="{00000000-0005-0000-0000-000020870000}"/>
    <cellStyle name="Normal 55 5 2 2" xfId="42120" xr:uid="{00000000-0005-0000-0000-000021870000}"/>
    <cellStyle name="Normal 55 5 3" xfId="12037" xr:uid="{00000000-0005-0000-0000-000022870000}"/>
    <cellStyle name="Normal 55 5 3 2" xfId="34680" xr:uid="{00000000-0005-0000-0000-000023870000}"/>
    <cellStyle name="Normal 55 5 4" xfId="27239" xr:uid="{00000000-0005-0000-0000-000024870000}"/>
    <cellStyle name="Normal 55 6" xfId="15759" xr:uid="{00000000-0005-0000-0000-000025870000}"/>
    <cellStyle name="Normal 55 6 2" xfId="38402" xr:uid="{00000000-0005-0000-0000-000026870000}"/>
    <cellStyle name="Normal 55 7" xfId="8319" xr:uid="{00000000-0005-0000-0000-000027870000}"/>
    <cellStyle name="Normal 55 7 2" xfId="30962" xr:uid="{00000000-0005-0000-0000-000028870000}"/>
    <cellStyle name="Normal 55 8" xfId="23521" xr:uid="{00000000-0005-0000-0000-000029870000}"/>
    <cellStyle name="Normal 56" xfId="864" xr:uid="{00000000-0005-0000-0000-00002A870000}"/>
    <cellStyle name="Normal 56 2" xfId="1329" xr:uid="{00000000-0005-0000-0000-00002B870000}"/>
    <cellStyle name="Normal 56 2 2" xfId="2257" xr:uid="{00000000-0005-0000-0000-00002C870000}"/>
    <cellStyle name="Normal 56 2 2 2" xfId="4107" xr:uid="{00000000-0005-0000-0000-00002D870000}"/>
    <cellStyle name="Normal 56 2 2 2 2" xfId="7828" xr:uid="{00000000-0005-0000-0000-00002E870000}"/>
    <cellStyle name="Normal 56 2 2 2 2 2" xfId="22712" xr:uid="{00000000-0005-0000-0000-00002F870000}"/>
    <cellStyle name="Normal 56 2 2 2 2 2 2" xfId="45355" xr:uid="{00000000-0005-0000-0000-000030870000}"/>
    <cellStyle name="Normal 56 2 2 2 2 3" xfId="15272" xr:uid="{00000000-0005-0000-0000-000031870000}"/>
    <cellStyle name="Normal 56 2 2 2 2 3 2" xfId="37915" xr:uid="{00000000-0005-0000-0000-000032870000}"/>
    <cellStyle name="Normal 56 2 2 2 2 4" xfId="30474" xr:uid="{00000000-0005-0000-0000-000033870000}"/>
    <cellStyle name="Normal 56 2 2 2 3" xfId="18994" xr:uid="{00000000-0005-0000-0000-000034870000}"/>
    <cellStyle name="Normal 56 2 2 2 3 2" xfId="41637" xr:uid="{00000000-0005-0000-0000-000035870000}"/>
    <cellStyle name="Normal 56 2 2 2 4" xfId="11554" xr:uid="{00000000-0005-0000-0000-000036870000}"/>
    <cellStyle name="Normal 56 2 2 2 4 2" xfId="34197" xr:uid="{00000000-0005-0000-0000-000037870000}"/>
    <cellStyle name="Normal 56 2 2 2 5" xfId="26756" xr:uid="{00000000-0005-0000-0000-000038870000}"/>
    <cellStyle name="Normal 56 2 2 3" xfId="5981" xr:uid="{00000000-0005-0000-0000-000039870000}"/>
    <cellStyle name="Normal 56 2 2 3 2" xfId="20865" xr:uid="{00000000-0005-0000-0000-00003A870000}"/>
    <cellStyle name="Normal 56 2 2 3 2 2" xfId="43508" xr:uid="{00000000-0005-0000-0000-00003B870000}"/>
    <cellStyle name="Normal 56 2 2 3 3" xfId="13425" xr:uid="{00000000-0005-0000-0000-00003C870000}"/>
    <cellStyle name="Normal 56 2 2 3 3 2" xfId="36068" xr:uid="{00000000-0005-0000-0000-00003D870000}"/>
    <cellStyle name="Normal 56 2 2 3 4" xfId="28627" xr:uid="{00000000-0005-0000-0000-00003E870000}"/>
    <cellStyle name="Normal 56 2 2 4" xfId="17147" xr:uid="{00000000-0005-0000-0000-00003F870000}"/>
    <cellStyle name="Normal 56 2 2 4 2" xfId="39790" xr:uid="{00000000-0005-0000-0000-000040870000}"/>
    <cellStyle name="Normal 56 2 2 5" xfId="9707" xr:uid="{00000000-0005-0000-0000-000041870000}"/>
    <cellStyle name="Normal 56 2 2 5 2" xfId="32350" xr:uid="{00000000-0005-0000-0000-000042870000}"/>
    <cellStyle name="Normal 56 2 2 6" xfId="24909" xr:uid="{00000000-0005-0000-0000-000043870000}"/>
    <cellStyle name="Normal 56 2 3" xfId="3182" xr:uid="{00000000-0005-0000-0000-000044870000}"/>
    <cellStyle name="Normal 56 2 3 2" xfId="6903" xr:uid="{00000000-0005-0000-0000-000045870000}"/>
    <cellStyle name="Normal 56 2 3 2 2" xfId="21787" xr:uid="{00000000-0005-0000-0000-000046870000}"/>
    <cellStyle name="Normal 56 2 3 2 2 2" xfId="44430" xr:uid="{00000000-0005-0000-0000-000047870000}"/>
    <cellStyle name="Normal 56 2 3 2 3" xfId="14347" xr:uid="{00000000-0005-0000-0000-000048870000}"/>
    <cellStyle name="Normal 56 2 3 2 3 2" xfId="36990" xr:uid="{00000000-0005-0000-0000-000049870000}"/>
    <cellStyle name="Normal 56 2 3 2 4" xfId="29549" xr:uid="{00000000-0005-0000-0000-00004A870000}"/>
    <cellStyle name="Normal 56 2 3 3" xfId="18069" xr:uid="{00000000-0005-0000-0000-00004B870000}"/>
    <cellStyle name="Normal 56 2 3 3 2" xfId="40712" xr:uid="{00000000-0005-0000-0000-00004C870000}"/>
    <cellStyle name="Normal 56 2 3 4" xfId="10629" xr:uid="{00000000-0005-0000-0000-00004D870000}"/>
    <cellStyle name="Normal 56 2 3 4 2" xfId="33272" xr:uid="{00000000-0005-0000-0000-00004E870000}"/>
    <cellStyle name="Normal 56 2 3 5" xfId="25831" xr:uid="{00000000-0005-0000-0000-00004F870000}"/>
    <cellStyle name="Normal 56 2 4" xfId="5056" xr:uid="{00000000-0005-0000-0000-000050870000}"/>
    <cellStyle name="Normal 56 2 4 2" xfId="19940" xr:uid="{00000000-0005-0000-0000-000051870000}"/>
    <cellStyle name="Normal 56 2 4 2 2" xfId="42583" xr:uid="{00000000-0005-0000-0000-000052870000}"/>
    <cellStyle name="Normal 56 2 4 3" xfId="12500" xr:uid="{00000000-0005-0000-0000-000053870000}"/>
    <cellStyle name="Normal 56 2 4 3 2" xfId="35143" xr:uid="{00000000-0005-0000-0000-000054870000}"/>
    <cellStyle name="Normal 56 2 4 4" xfId="27702" xr:uid="{00000000-0005-0000-0000-000055870000}"/>
    <cellStyle name="Normal 56 2 5" xfId="16222" xr:uid="{00000000-0005-0000-0000-000056870000}"/>
    <cellStyle name="Normal 56 2 5 2" xfId="38865" xr:uid="{00000000-0005-0000-0000-000057870000}"/>
    <cellStyle name="Normal 56 2 6" xfId="8782" xr:uid="{00000000-0005-0000-0000-000058870000}"/>
    <cellStyle name="Normal 56 2 6 2" xfId="31425" xr:uid="{00000000-0005-0000-0000-000059870000}"/>
    <cellStyle name="Normal 56 2 7" xfId="23984" xr:uid="{00000000-0005-0000-0000-00005A870000}"/>
    <cellStyle name="Normal 56 3" xfId="1795" xr:uid="{00000000-0005-0000-0000-00005B870000}"/>
    <cellStyle name="Normal 56 3 2" xfId="3645" xr:uid="{00000000-0005-0000-0000-00005C870000}"/>
    <cellStyle name="Normal 56 3 2 2" xfId="7366" xr:uid="{00000000-0005-0000-0000-00005D870000}"/>
    <cellStyle name="Normal 56 3 2 2 2" xfId="22250" xr:uid="{00000000-0005-0000-0000-00005E870000}"/>
    <cellStyle name="Normal 56 3 2 2 2 2" xfId="44893" xr:uid="{00000000-0005-0000-0000-00005F870000}"/>
    <cellStyle name="Normal 56 3 2 2 3" xfId="14810" xr:uid="{00000000-0005-0000-0000-000060870000}"/>
    <cellStyle name="Normal 56 3 2 2 3 2" xfId="37453" xr:uid="{00000000-0005-0000-0000-000061870000}"/>
    <cellStyle name="Normal 56 3 2 2 4" xfId="30012" xr:uid="{00000000-0005-0000-0000-000062870000}"/>
    <cellStyle name="Normal 56 3 2 3" xfId="18532" xr:uid="{00000000-0005-0000-0000-000063870000}"/>
    <cellStyle name="Normal 56 3 2 3 2" xfId="41175" xr:uid="{00000000-0005-0000-0000-000064870000}"/>
    <cellStyle name="Normal 56 3 2 4" xfId="11092" xr:uid="{00000000-0005-0000-0000-000065870000}"/>
    <cellStyle name="Normal 56 3 2 4 2" xfId="33735" xr:uid="{00000000-0005-0000-0000-000066870000}"/>
    <cellStyle name="Normal 56 3 2 5" xfId="26294" xr:uid="{00000000-0005-0000-0000-000067870000}"/>
    <cellStyle name="Normal 56 3 3" xfId="5519" xr:uid="{00000000-0005-0000-0000-000068870000}"/>
    <cellStyle name="Normal 56 3 3 2" xfId="20403" xr:uid="{00000000-0005-0000-0000-000069870000}"/>
    <cellStyle name="Normal 56 3 3 2 2" xfId="43046" xr:uid="{00000000-0005-0000-0000-00006A870000}"/>
    <cellStyle name="Normal 56 3 3 3" xfId="12963" xr:uid="{00000000-0005-0000-0000-00006B870000}"/>
    <cellStyle name="Normal 56 3 3 3 2" xfId="35606" xr:uid="{00000000-0005-0000-0000-00006C870000}"/>
    <cellStyle name="Normal 56 3 3 4" xfId="28165" xr:uid="{00000000-0005-0000-0000-00006D870000}"/>
    <cellStyle name="Normal 56 3 4" xfId="16685" xr:uid="{00000000-0005-0000-0000-00006E870000}"/>
    <cellStyle name="Normal 56 3 4 2" xfId="39328" xr:uid="{00000000-0005-0000-0000-00006F870000}"/>
    <cellStyle name="Normal 56 3 5" xfId="9245" xr:uid="{00000000-0005-0000-0000-000070870000}"/>
    <cellStyle name="Normal 56 3 5 2" xfId="31888" xr:uid="{00000000-0005-0000-0000-000071870000}"/>
    <cellStyle name="Normal 56 3 6" xfId="24447" xr:uid="{00000000-0005-0000-0000-000072870000}"/>
    <cellStyle name="Normal 56 4" xfId="2720" xr:uid="{00000000-0005-0000-0000-000073870000}"/>
    <cellStyle name="Normal 56 4 2" xfId="6441" xr:uid="{00000000-0005-0000-0000-000074870000}"/>
    <cellStyle name="Normal 56 4 2 2" xfId="21325" xr:uid="{00000000-0005-0000-0000-000075870000}"/>
    <cellStyle name="Normal 56 4 2 2 2" xfId="43968" xr:uid="{00000000-0005-0000-0000-000076870000}"/>
    <cellStyle name="Normal 56 4 2 3" xfId="13885" xr:uid="{00000000-0005-0000-0000-000077870000}"/>
    <cellStyle name="Normal 56 4 2 3 2" xfId="36528" xr:uid="{00000000-0005-0000-0000-000078870000}"/>
    <cellStyle name="Normal 56 4 2 4" xfId="29087" xr:uid="{00000000-0005-0000-0000-000079870000}"/>
    <cellStyle name="Normal 56 4 3" xfId="17607" xr:uid="{00000000-0005-0000-0000-00007A870000}"/>
    <cellStyle name="Normal 56 4 3 2" xfId="40250" xr:uid="{00000000-0005-0000-0000-00007B870000}"/>
    <cellStyle name="Normal 56 4 4" xfId="10167" xr:uid="{00000000-0005-0000-0000-00007C870000}"/>
    <cellStyle name="Normal 56 4 4 2" xfId="32810" xr:uid="{00000000-0005-0000-0000-00007D870000}"/>
    <cellStyle name="Normal 56 4 5" xfId="25369" xr:uid="{00000000-0005-0000-0000-00007E870000}"/>
    <cellStyle name="Normal 56 5" xfId="4594" xr:uid="{00000000-0005-0000-0000-00007F870000}"/>
    <cellStyle name="Normal 56 5 2" xfId="19478" xr:uid="{00000000-0005-0000-0000-000080870000}"/>
    <cellStyle name="Normal 56 5 2 2" xfId="42121" xr:uid="{00000000-0005-0000-0000-000081870000}"/>
    <cellStyle name="Normal 56 5 3" xfId="12038" xr:uid="{00000000-0005-0000-0000-000082870000}"/>
    <cellStyle name="Normal 56 5 3 2" xfId="34681" xr:uid="{00000000-0005-0000-0000-000083870000}"/>
    <cellStyle name="Normal 56 5 4" xfId="27240" xr:uid="{00000000-0005-0000-0000-000084870000}"/>
    <cellStyle name="Normal 56 6" xfId="15760" xr:uid="{00000000-0005-0000-0000-000085870000}"/>
    <cellStyle name="Normal 56 6 2" xfId="38403" xr:uid="{00000000-0005-0000-0000-000086870000}"/>
    <cellStyle name="Normal 56 7" xfId="8320" xr:uid="{00000000-0005-0000-0000-000087870000}"/>
    <cellStyle name="Normal 56 7 2" xfId="30963" xr:uid="{00000000-0005-0000-0000-000088870000}"/>
    <cellStyle name="Normal 56 8" xfId="23522" xr:uid="{00000000-0005-0000-0000-000089870000}"/>
    <cellStyle name="Normal 57" xfId="865" xr:uid="{00000000-0005-0000-0000-00008A870000}"/>
    <cellStyle name="Normal 57 2" xfId="1330" xr:uid="{00000000-0005-0000-0000-00008B870000}"/>
    <cellStyle name="Normal 57 2 2" xfId="2258" xr:uid="{00000000-0005-0000-0000-00008C870000}"/>
    <cellStyle name="Normal 57 2 2 2" xfId="4108" xr:uid="{00000000-0005-0000-0000-00008D870000}"/>
    <cellStyle name="Normal 57 2 2 2 2" xfId="7829" xr:uid="{00000000-0005-0000-0000-00008E870000}"/>
    <cellStyle name="Normal 57 2 2 2 2 2" xfId="22713" xr:uid="{00000000-0005-0000-0000-00008F870000}"/>
    <cellStyle name="Normal 57 2 2 2 2 2 2" xfId="45356" xr:uid="{00000000-0005-0000-0000-000090870000}"/>
    <cellStyle name="Normal 57 2 2 2 2 3" xfId="15273" xr:uid="{00000000-0005-0000-0000-000091870000}"/>
    <cellStyle name="Normal 57 2 2 2 2 3 2" xfId="37916" xr:uid="{00000000-0005-0000-0000-000092870000}"/>
    <cellStyle name="Normal 57 2 2 2 2 4" xfId="30475" xr:uid="{00000000-0005-0000-0000-000093870000}"/>
    <cellStyle name="Normal 57 2 2 2 3" xfId="18995" xr:uid="{00000000-0005-0000-0000-000094870000}"/>
    <cellStyle name="Normal 57 2 2 2 3 2" xfId="41638" xr:uid="{00000000-0005-0000-0000-000095870000}"/>
    <cellStyle name="Normal 57 2 2 2 4" xfId="11555" xr:uid="{00000000-0005-0000-0000-000096870000}"/>
    <cellStyle name="Normal 57 2 2 2 4 2" xfId="34198" xr:uid="{00000000-0005-0000-0000-000097870000}"/>
    <cellStyle name="Normal 57 2 2 2 5" xfId="26757" xr:uid="{00000000-0005-0000-0000-000098870000}"/>
    <cellStyle name="Normal 57 2 2 3" xfId="5982" xr:uid="{00000000-0005-0000-0000-000099870000}"/>
    <cellStyle name="Normal 57 2 2 3 2" xfId="20866" xr:uid="{00000000-0005-0000-0000-00009A870000}"/>
    <cellStyle name="Normal 57 2 2 3 2 2" xfId="43509" xr:uid="{00000000-0005-0000-0000-00009B870000}"/>
    <cellStyle name="Normal 57 2 2 3 3" xfId="13426" xr:uid="{00000000-0005-0000-0000-00009C870000}"/>
    <cellStyle name="Normal 57 2 2 3 3 2" xfId="36069" xr:uid="{00000000-0005-0000-0000-00009D870000}"/>
    <cellStyle name="Normal 57 2 2 3 4" xfId="28628" xr:uid="{00000000-0005-0000-0000-00009E870000}"/>
    <cellStyle name="Normal 57 2 2 4" xfId="17148" xr:uid="{00000000-0005-0000-0000-00009F870000}"/>
    <cellStyle name="Normal 57 2 2 4 2" xfId="39791" xr:uid="{00000000-0005-0000-0000-0000A0870000}"/>
    <cellStyle name="Normal 57 2 2 5" xfId="9708" xr:uid="{00000000-0005-0000-0000-0000A1870000}"/>
    <cellStyle name="Normal 57 2 2 5 2" xfId="32351" xr:uid="{00000000-0005-0000-0000-0000A2870000}"/>
    <cellStyle name="Normal 57 2 2 6" xfId="24910" xr:uid="{00000000-0005-0000-0000-0000A3870000}"/>
    <cellStyle name="Normal 57 2 3" xfId="3183" xr:uid="{00000000-0005-0000-0000-0000A4870000}"/>
    <cellStyle name="Normal 57 2 3 2" xfId="6904" xr:uid="{00000000-0005-0000-0000-0000A5870000}"/>
    <cellStyle name="Normal 57 2 3 2 2" xfId="21788" xr:uid="{00000000-0005-0000-0000-0000A6870000}"/>
    <cellStyle name="Normal 57 2 3 2 2 2" xfId="44431" xr:uid="{00000000-0005-0000-0000-0000A7870000}"/>
    <cellStyle name="Normal 57 2 3 2 3" xfId="14348" xr:uid="{00000000-0005-0000-0000-0000A8870000}"/>
    <cellStyle name="Normal 57 2 3 2 3 2" xfId="36991" xr:uid="{00000000-0005-0000-0000-0000A9870000}"/>
    <cellStyle name="Normal 57 2 3 2 4" xfId="29550" xr:uid="{00000000-0005-0000-0000-0000AA870000}"/>
    <cellStyle name="Normal 57 2 3 3" xfId="18070" xr:uid="{00000000-0005-0000-0000-0000AB870000}"/>
    <cellStyle name="Normal 57 2 3 3 2" xfId="40713" xr:uid="{00000000-0005-0000-0000-0000AC870000}"/>
    <cellStyle name="Normal 57 2 3 4" xfId="10630" xr:uid="{00000000-0005-0000-0000-0000AD870000}"/>
    <cellStyle name="Normal 57 2 3 4 2" xfId="33273" xr:uid="{00000000-0005-0000-0000-0000AE870000}"/>
    <cellStyle name="Normal 57 2 3 5" xfId="25832" xr:uid="{00000000-0005-0000-0000-0000AF870000}"/>
    <cellStyle name="Normal 57 2 4" xfId="5057" xr:uid="{00000000-0005-0000-0000-0000B0870000}"/>
    <cellStyle name="Normal 57 2 4 2" xfId="19941" xr:uid="{00000000-0005-0000-0000-0000B1870000}"/>
    <cellStyle name="Normal 57 2 4 2 2" xfId="42584" xr:uid="{00000000-0005-0000-0000-0000B2870000}"/>
    <cellStyle name="Normal 57 2 4 3" xfId="12501" xr:uid="{00000000-0005-0000-0000-0000B3870000}"/>
    <cellStyle name="Normal 57 2 4 3 2" xfId="35144" xr:uid="{00000000-0005-0000-0000-0000B4870000}"/>
    <cellStyle name="Normal 57 2 4 4" xfId="27703" xr:uid="{00000000-0005-0000-0000-0000B5870000}"/>
    <cellStyle name="Normal 57 2 5" xfId="16223" xr:uid="{00000000-0005-0000-0000-0000B6870000}"/>
    <cellStyle name="Normal 57 2 5 2" xfId="38866" xr:uid="{00000000-0005-0000-0000-0000B7870000}"/>
    <cellStyle name="Normal 57 2 6" xfId="8783" xr:uid="{00000000-0005-0000-0000-0000B8870000}"/>
    <cellStyle name="Normal 57 2 6 2" xfId="31426" xr:uid="{00000000-0005-0000-0000-0000B9870000}"/>
    <cellStyle name="Normal 57 2 7" xfId="23985" xr:uid="{00000000-0005-0000-0000-0000BA870000}"/>
    <cellStyle name="Normal 57 3" xfId="1796" xr:uid="{00000000-0005-0000-0000-0000BB870000}"/>
    <cellStyle name="Normal 57 3 2" xfId="3646" xr:uid="{00000000-0005-0000-0000-0000BC870000}"/>
    <cellStyle name="Normal 57 3 2 2" xfId="7367" xr:uid="{00000000-0005-0000-0000-0000BD870000}"/>
    <cellStyle name="Normal 57 3 2 2 2" xfId="22251" xr:uid="{00000000-0005-0000-0000-0000BE870000}"/>
    <cellStyle name="Normal 57 3 2 2 2 2" xfId="44894" xr:uid="{00000000-0005-0000-0000-0000BF870000}"/>
    <cellStyle name="Normal 57 3 2 2 3" xfId="14811" xr:uid="{00000000-0005-0000-0000-0000C0870000}"/>
    <cellStyle name="Normal 57 3 2 2 3 2" xfId="37454" xr:uid="{00000000-0005-0000-0000-0000C1870000}"/>
    <cellStyle name="Normal 57 3 2 2 4" xfId="30013" xr:uid="{00000000-0005-0000-0000-0000C2870000}"/>
    <cellStyle name="Normal 57 3 2 3" xfId="18533" xr:uid="{00000000-0005-0000-0000-0000C3870000}"/>
    <cellStyle name="Normal 57 3 2 3 2" xfId="41176" xr:uid="{00000000-0005-0000-0000-0000C4870000}"/>
    <cellStyle name="Normal 57 3 2 4" xfId="11093" xr:uid="{00000000-0005-0000-0000-0000C5870000}"/>
    <cellStyle name="Normal 57 3 2 4 2" xfId="33736" xr:uid="{00000000-0005-0000-0000-0000C6870000}"/>
    <cellStyle name="Normal 57 3 2 5" xfId="26295" xr:uid="{00000000-0005-0000-0000-0000C7870000}"/>
    <cellStyle name="Normal 57 3 3" xfId="5520" xr:uid="{00000000-0005-0000-0000-0000C8870000}"/>
    <cellStyle name="Normal 57 3 3 2" xfId="20404" xr:uid="{00000000-0005-0000-0000-0000C9870000}"/>
    <cellStyle name="Normal 57 3 3 2 2" xfId="43047" xr:uid="{00000000-0005-0000-0000-0000CA870000}"/>
    <cellStyle name="Normal 57 3 3 3" xfId="12964" xr:uid="{00000000-0005-0000-0000-0000CB870000}"/>
    <cellStyle name="Normal 57 3 3 3 2" xfId="35607" xr:uid="{00000000-0005-0000-0000-0000CC870000}"/>
    <cellStyle name="Normal 57 3 3 4" xfId="28166" xr:uid="{00000000-0005-0000-0000-0000CD870000}"/>
    <cellStyle name="Normal 57 3 4" xfId="16686" xr:uid="{00000000-0005-0000-0000-0000CE870000}"/>
    <cellStyle name="Normal 57 3 4 2" xfId="39329" xr:uid="{00000000-0005-0000-0000-0000CF870000}"/>
    <cellStyle name="Normal 57 3 5" xfId="9246" xr:uid="{00000000-0005-0000-0000-0000D0870000}"/>
    <cellStyle name="Normal 57 3 5 2" xfId="31889" xr:uid="{00000000-0005-0000-0000-0000D1870000}"/>
    <cellStyle name="Normal 57 3 6" xfId="24448" xr:uid="{00000000-0005-0000-0000-0000D2870000}"/>
    <cellStyle name="Normal 57 4" xfId="2721" xr:uid="{00000000-0005-0000-0000-0000D3870000}"/>
    <cellStyle name="Normal 57 4 2" xfId="6442" xr:uid="{00000000-0005-0000-0000-0000D4870000}"/>
    <cellStyle name="Normal 57 4 2 2" xfId="21326" xr:uid="{00000000-0005-0000-0000-0000D5870000}"/>
    <cellStyle name="Normal 57 4 2 2 2" xfId="43969" xr:uid="{00000000-0005-0000-0000-0000D6870000}"/>
    <cellStyle name="Normal 57 4 2 3" xfId="13886" xr:uid="{00000000-0005-0000-0000-0000D7870000}"/>
    <cellStyle name="Normal 57 4 2 3 2" xfId="36529" xr:uid="{00000000-0005-0000-0000-0000D8870000}"/>
    <cellStyle name="Normal 57 4 2 4" xfId="29088" xr:uid="{00000000-0005-0000-0000-0000D9870000}"/>
    <cellStyle name="Normal 57 4 3" xfId="17608" xr:uid="{00000000-0005-0000-0000-0000DA870000}"/>
    <cellStyle name="Normal 57 4 3 2" xfId="40251" xr:uid="{00000000-0005-0000-0000-0000DB870000}"/>
    <cellStyle name="Normal 57 4 4" xfId="10168" xr:uid="{00000000-0005-0000-0000-0000DC870000}"/>
    <cellStyle name="Normal 57 4 4 2" xfId="32811" xr:uid="{00000000-0005-0000-0000-0000DD870000}"/>
    <cellStyle name="Normal 57 4 5" xfId="25370" xr:uid="{00000000-0005-0000-0000-0000DE870000}"/>
    <cellStyle name="Normal 57 5" xfId="4595" xr:uid="{00000000-0005-0000-0000-0000DF870000}"/>
    <cellStyle name="Normal 57 5 2" xfId="19479" xr:uid="{00000000-0005-0000-0000-0000E0870000}"/>
    <cellStyle name="Normal 57 5 2 2" xfId="42122" xr:uid="{00000000-0005-0000-0000-0000E1870000}"/>
    <cellStyle name="Normal 57 5 3" xfId="12039" xr:uid="{00000000-0005-0000-0000-0000E2870000}"/>
    <cellStyle name="Normal 57 5 3 2" xfId="34682" xr:uid="{00000000-0005-0000-0000-0000E3870000}"/>
    <cellStyle name="Normal 57 5 4" xfId="27241" xr:uid="{00000000-0005-0000-0000-0000E4870000}"/>
    <cellStyle name="Normal 57 6" xfId="15761" xr:uid="{00000000-0005-0000-0000-0000E5870000}"/>
    <cellStyle name="Normal 57 6 2" xfId="38404" xr:uid="{00000000-0005-0000-0000-0000E6870000}"/>
    <cellStyle name="Normal 57 7" xfId="8321" xr:uid="{00000000-0005-0000-0000-0000E7870000}"/>
    <cellStyle name="Normal 57 7 2" xfId="30964" xr:uid="{00000000-0005-0000-0000-0000E8870000}"/>
    <cellStyle name="Normal 57 8" xfId="23523" xr:uid="{00000000-0005-0000-0000-0000E9870000}"/>
    <cellStyle name="Normal 58" xfId="866" xr:uid="{00000000-0005-0000-0000-0000EA870000}"/>
    <cellStyle name="Normal 58 2" xfId="1797" xr:uid="{00000000-0005-0000-0000-0000EB870000}"/>
    <cellStyle name="Normal 58 2 2" xfId="3647" xr:uid="{00000000-0005-0000-0000-0000EC870000}"/>
    <cellStyle name="Normal 58 2 2 2" xfId="7368" xr:uid="{00000000-0005-0000-0000-0000ED870000}"/>
    <cellStyle name="Normal 58 2 2 2 2" xfId="22252" xr:uid="{00000000-0005-0000-0000-0000EE870000}"/>
    <cellStyle name="Normal 58 2 2 2 2 2" xfId="44895" xr:uid="{00000000-0005-0000-0000-0000EF870000}"/>
    <cellStyle name="Normal 58 2 2 2 3" xfId="14812" xr:uid="{00000000-0005-0000-0000-0000F0870000}"/>
    <cellStyle name="Normal 58 2 2 2 3 2" xfId="37455" xr:uid="{00000000-0005-0000-0000-0000F1870000}"/>
    <cellStyle name="Normal 58 2 2 2 4" xfId="30014" xr:uid="{00000000-0005-0000-0000-0000F2870000}"/>
    <cellStyle name="Normal 58 2 2 3" xfId="18534" xr:uid="{00000000-0005-0000-0000-0000F3870000}"/>
    <cellStyle name="Normal 58 2 2 3 2" xfId="41177" xr:uid="{00000000-0005-0000-0000-0000F4870000}"/>
    <cellStyle name="Normal 58 2 2 4" xfId="11094" xr:uid="{00000000-0005-0000-0000-0000F5870000}"/>
    <cellStyle name="Normal 58 2 2 4 2" xfId="33737" xr:uid="{00000000-0005-0000-0000-0000F6870000}"/>
    <cellStyle name="Normal 58 2 2 5" xfId="26296" xr:uid="{00000000-0005-0000-0000-0000F7870000}"/>
    <cellStyle name="Normal 58 2 3" xfId="5521" xr:uid="{00000000-0005-0000-0000-0000F8870000}"/>
    <cellStyle name="Normal 58 2 3 2" xfId="20405" xr:uid="{00000000-0005-0000-0000-0000F9870000}"/>
    <cellStyle name="Normal 58 2 3 2 2" xfId="43048" xr:uid="{00000000-0005-0000-0000-0000FA870000}"/>
    <cellStyle name="Normal 58 2 3 3" xfId="12965" xr:uid="{00000000-0005-0000-0000-0000FB870000}"/>
    <cellStyle name="Normal 58 2 3 3 2" xfId="35608" xr:uid="{00000000-0005-0000-0000-0000FC870000}"/>
    <cellStyle name="Normal 58 2 3 4" xfId="28167" xr:uid="{00000000-0005-0000-0000-0000FD870000}"/>
    <cellStyle name="Normal 58 2 4" xfId="16687" xr:uid="{00000000-0005-0000-0000-0000FE870000}"/>
    <cellStyle name="Normal 58 2 4 2" xfId="39330" xr:uid="{00000000-0005-0000-0000-0000FF870000}"/>
    <cellStyle name="Normal 58 2 5" xfId="9247" xr:uid="{00000000-0005-0000-0000-000000880000}"/>
    <cellStyle name="Normal 58 2 5 2" xfId="31890" xr:uid="{00000000-0005-0000-0000-000001880000}"/>
    <cellStyle name="Normal 58 2 6" xfId="24449" xr:uid="{00000000-0005-0000-0000-000002880000}"/>
    <cellStyle name="Normal 58 3" xfId="2722" xr:uid="{00000000-0005-0000-0000-000003880000}"/>
    <cellStyle name="Normal 58 3 2" xfId="6443" xr:uid="{00000000-0005-0000-0000-000004880000}"/>
    <cellStyle name="Normal 58 3 2 2" xfId="21327" xr:uid="{00000000-0005-0000-0000-000005880000}"/>
    <cellStyle name="Normal 58 3 2 2 2" xfId="43970" xr:uid="{00000000-0005-0000-0000-000006880000}"/>
    <cellStyle name="Normal 58 3 2 3" xfId="13887" xr:uid="{00000000-0005-0000-0000-000007880000}"/>
    <cellStyle name="Normal 58 3 2 3 2" xfId="36530" xr:uid="{00000000-0005-0000-0000-000008880000}"/>
    <cellStyle name="Normal 58 3 2 4" xfId="29089" xr:uid="{00000000-0005-0000-0000-000009880000}"/>
    <cellStyle name="Normal 58 3 3" xfId="17609" xr:uid="{00000000-0005-0000-0000-00000A880000}"/>
    <cellStyle name="Normal 58 3 3 2" xfId="40252" xr:uid="{00000000-0005-0000-0000-00000B880000}"/>
    <cellStyle name="Normal 58 3 4" xfId="10169" xr:uid="{00000000-0005-0000-0000-00000C880000}"/>
    <cellStyle name="Normal 58 3 4 2" xfId="32812" xr:uid="{00000000-0005-0000-0000-00000D880000}"/>
    <cellStyle name="Normal 58 3 5" xfId="25371" xr:uid="{00000000-0005-0000-0000-00000E880000}"/>
    <cellStyle name="Normal 58 4" xfId="4596" xr:uid="{00000000-0005-0000-0000-00000F880000}"/>
    <cellStyle name="Normal 58 4 2" xfId="19480" xr:uid="{00000000-0005-0000-0000-000010880000}"/>
    <cellStyle name="Normal 58 4 2 2" xfId="42123" xr:uid="{00000000-0005-0000-0000-000011880000}"/>
    <cellStyle name="Normal 58 4 3" xfId="12040" xr:uid="{00000000-0005-0000-0000-000012880000}"/>
    <cellStyle name="Normal 58 4 3 2" xfId="34683" xr:uid="{00000000-0005-0000-0000-000013880000}"/>
    <cellStyle name="Normal 58 4 4" xfId="27242" xr:uid="{00000000-0005-0000-0000-000014880000}"/>
    <cellStyle name="Normal 58 5" xfId="15762" xr:uid="{00000000-0005-0000-0000-000015880000}"/>
    <cellStyle name="Normal 58 5 2" xfId="38405" xr:uid="{00000000-0005-0000-0000-000016880000}"/>
    <cellStyle name="Normal 58 6" xfId="8322" xr:uid="{00000000-0005-0000-0000-000017880000}"/>
    <cellStyle name="Normal 58 6 2" xfId="30965" xr:uid="{00000000-0005-0000-0000-000018880000}"/>
    <cellStyle name="Normal 58 7" xfId="23524" xr:uid="{00000000-0005-0000-0000-000019880000}"/>
    <cellStyle name="Normal 59" xfId="867" xr:uid="{00000000-0005-0000-0000-00001A880000}"/>
    <cellStyle name="Normal 59 2" xfId="1798" xr:uid="{00000000-0005-0000-0000-00001B880000}"/>
    <cellStyle name="Normal 59 2 2" xfId="3648" xr:uid="{00000000-0005-0000-0000-00001C880000}"/>
    <cellStyle name="Normal 59 2 2 2" xfId="7369" xr:uid="{00000000-0005-0000-0000-00001D880000}"/>
    <cellStyle name="Normal 59 2 2 2 2" xfId="22253" xr:uid="{00000000-0005-0000-0000-00001E880000}"/>
    <cellStyle name="Normal 59 2 2 2 2 2" xfId="44896" xr:uid="{00000000-0005-0000-0000-00001F880000}"/>
    <cellStyle name="Normal 59 2 2 2 3" xfId="14813" xr:uid="{00000000-0005-0000-0000-000020880000}"/>
    <cellStyle name="Normal 59 2 2 2 3 2" xfId="37456" xr:uid="{00000000-0005-0000-0000-000021880000}"/>
    <cellStyle name="Normal 59 2 2 2 4" xfId="30015" xr:uid="{00000000-0005-0000-0000-000022880000}"/>
    <cellStyle name="Normal 59 2 2 3" xfId="18535" xr:uid="{00000000-0005-0000-0000-000023880000}"/>
    <cellStyle name="Normal 59 2 2 3 2" xfId="41178" xr:uid="{00000000-0005-0000-0000-000024880000}"/>
    <cellStyle name="Normal 59 2 2 4" xfId="11095" xr:uid="{00000000-0005-0000-0000-000025880000}"/>
    <cellStyle name="Normal 59 2 2 4 2" xfId="33738" xr:uid="{00000000-0005-0000-0000-000026880000}"/>
    <cellStyle name="Normal 59 2 2 5" xfId="26297" xr:uid="{00000000-0005-0000-0000-000027880000}"/>
    <cellStyle name="Normal 59 2 3" xfId="5522" xr:uid="{00000000-0005-0000-0000-000028880000}"/>
    <cellStyle name="Normal 59 2 3 2" xfId="20406" xr:uid="{00000000-0005-0000-0000-000029880000}"/>
    <cellStyle name="Normal 59 2 3 2 2" xfId="43049" xr:uid="{00000000-0005-0000-0000-00002A880000}"/>
    <cellStyle name="Normal 59 2 3 3" xfId="12966" xr:uid="{00000000-0005-0000-0000-00002B880000}"/>
    <cellStyle name="Normal 59 2 3 3 2" xfId="35609" xr:uid="{00000000-0005-0000-0000-00002C880000}"/>
    <cellStyle name="Normal 59 2 3 4" xfId="28168" xr:uid="{00000000-0005-0000-0000-00002D880000}"/>
    <cellStyle name="Normal 59 2 4" xfId="16688" xr:uid="{00000000-0005-0000-0000-00002E880000}"/>
    <cellStyle name="Normal 59 2 4 2" xfId="39331" xr:uid="{00000000-0005-0000-0000-00002F880000}"/>
    <cellStyle name="Normal 59 2 5" xfId="9248" xr:uid="{00000000-0005-0000-0000-000030880000}"/>
    <cellStyle name="Normal 59 2 5 2" xfId="31891" xr:uid="{00000000-0005-0000-0000-000031880000}"/>
    <cellStyle name="Normal 59 2 6" xfId="24450" xr:uid="{00000000-0005-0000-0000-000032880000}"/>
    <cellStyle name="Normal 59 3" xfId="2723" xr:uid="{00000000-0005-0000-0000-000033880000}"/>
    <cellStyle name="Normal 59 3 2" xfId="6444" xr:uid="{00000000-0005-0000-0000-000034880000}"/>
    <cellStyle name="Normal 59 3 2 2" xfId="21328" xr:uid="{00000000-0005-0000-0000-000035880000}"/>
    <cellStyle name="Normal 59 3 2 2 2" xfId="43971" xr:uid="{00000000-0005-0000-0000-000036880000}"/>
    <cellStyle name="Normal 59 3 2 3" xfId="13888" xr:uid="{00000000-0005-0000-0000-000037880000}"/>
    <cellStyle name="Normal 59 3 2 3 2" xfId="36531" xr:uid="{00000000-0005-0000-0000-000038880000}"/>
    <cellStyle name="Normal 59 3 2 4" xfId="29090" xr:uid="{00000000-0005-0000-0000-000039880000}"/>
    <cellStyle name="Normal 59 3 3" xfId="17610" xr:uid="{00000000-0005-0000-0000-00003A880000}"/>
    <cellStyle name="Normal 59 3 3 2" xfId="40253" xr:uid="{00000000-0005-0000-0000-00003B880000}"/>
    <cellStyle name="Normal 59 3 4" xfId="10170" xr:uid="{00000000-0005-0000-0000-00003C880000}"/>
    <cellStyle name="Normal 59 3 4 2" xfId="32813" xr:uid="{00000000-0005-0000-0000-00003D880000}"/>
    <cellStyle name="Normal 59 3 5" xfId="25372" xr:uid="{00000000-0005-0000-0000-00003E880000}"/>
    <cellStyle name="Normal 59 4" xfId="4597" xr:uid="{00000000-0005-0000-0000-00003F880000}"/>
    <cellStyle name="Normal 59 4 2" xfId="19481" xr:uid="{00000000-0005-0000-0000-000040880000}"/>
    <cellStyle name="Normal 59 4 2 2" xfId="42124" xr:uid="{00000000-0005-0000-0000-000041880000}"/>
    <cellStyle name="Normal 59 4 3" xfId="12041" xr:uid="{00000000-0005-0000-0000-000042880000}"/>
    <cellStyle name="Normal 59 4 3 2" xfId="34684" xr:uid="{00000000-0005-0000-0000-000043880000}"/>
    <cellStyle name="Normal 59 4 4" xfId="27243" xr:uid="{00000000-0005-0000-0000-000044880000}"/>
    <cellStyle name="Normal 59 5" xfId="15763" xr:uid="{00000000-0005-0000-0000-000045880000}"/>
    <cellStyle name="Normal 59 5 2" xfId="38406" xr:uid="{00000000-0005-0000-0000-000046880000}"/>
    <cellStyle name="Normal 59 6" xfId="8323" xr:uid="{00000000-0005-0000-0000-000047880000}"/>
    <cellStyle name="Normal 59 6 2" xfId="30966" xr:uid="{00000000-0005-0000-0000-000048880000}"/>
    <cellStyle name="Normal 59 7" xfId="23525" xr:uid="{00000000-0005-0000-0000-000049880000}"/>
    <cellStyle name="Normal 6" xfId="66" xr:uid="{00000000-0005-0000-0000-00004A880000}"/>
    <cellStyle name="Normal 6 2" xfId="67" xr:uid="{00000000-0005-0000-0000-00004B880000}"/>
    <cellStyle name="Normal 6 2 2" xfId="120" xr:uid="{00000000-0005-0000-0000-00004C880000}"/>
    <cellStyle name="Normal 6 2 2 2" xfId="202" xr:uid="{00000000-0005-0000-0000-00004D880000}"/>
    <cellStyle name="Normal 6 2 2 2 2" xfId="363" xr:uid="{00000000-0005-0000-0000-00004E880000}"/>
    <cellStyle name="Normal 6 2 2 2 2 2" xfId="23061" xr:uid="{00000000-0005-0000-0000-00004F880000}"/>
    <cellStyle name="Normal 6 2 2 2 3" xfId="22905" xr:uid="{00000000-0005-0000-0000-000050880000}"/>
    <cellStyle name="Normal 6 2 2 3" xfId="285" xr:uid="{00000000-0005-0000-0000-000051880000}"/>
    <cellStyle name="Normal 6 2 2 3 2" xfId="22983" xr:uid="{00000000-0005-0000-0000-000052880000}"/>
    <cellStyle name="Normal 6 2 2 4" xfId="22827" xr:uid="{00000000-0005-0000-0000-000053880000}"/>
    <cellStyle name="Normal 6 2 3" xfId="162" xr:uid="{00000000-0005-0000-0000-000054880000}"/>
    <cellStyle name="Normal 6 2 3 2" xfId="324" xr:uid="{00000000-0005-0000-0000-000055880000}"/>
    <cellStyle name="Normal 6 2 3 2 2" xfId="23022" xr:uid="{00000000-0005-0000-0000-000056880000}"/>
    <cellStyle name="Normal 6 2 3 3" xfId="22866" xr:uid="{00000000-0005-0000-0000-000057880000}"/>
    <cellStyle name="Normal 6 2 4" xfId="245" xr:uid="{00000000-0005-0000-0000-000058880000}"/>
    <cellStyle name="Normal 6 2 4 2" xfId="22944" xr:uid="{00000000-0005-0000-0000-000059880000}"/>
    <cellStyle name="Normal 6 2 5" xfId="22787" xr:uid="{00000000-0005-0000-0000-00005A880000}"/>
    <cellStyle name="Normal 6 3" xfId="119" xr:uid="{00000000-0005-0000-0000-00005B880000}"/>
    <cellStyle name="Normal 6 3 2" xfId="201" xr:uid="{00000000-0005-0000-0000-00005C880000}"/>
    <cellStyle name="Normal 6 3 2 2" xfId="362" xr:uid="{00000000-0005-0000-0000-00005D880000}"/>
    <cellStyle name="Normal 6 3 2 2 2" xfId="23060" xr:uid="{00000000-0005-0000-0000-00005E880000}"/>
    <cellStyle name="Normal 6 3 2 3" xfId="22904" xr:uid="{00000000-0005-0000-0000-00005F880000}"/>
    <cellStyle name="Normal 6 3 3" xfId="284" xr:uid="{00000000-0005-0000-0000-000060880000}"/>
    <cellStyle name="Normal 6 3 3 2" xfId="22982" xr:uid="{00000000-0005-0000-0000-000061880000}"/>
    <cellStyle name="Normal 6 3 4" xfId="22826" xr:uid="{00000000-0005-0000-0000-000062880000}"/>
    <cellStyle name="Normal 6 4" xfId="161" xr:uid="{00000000-0005-0000-0000-000063880000}"/>
    <cellStyle name="Normal 6 4 2" xfId="323" xr:uid="{00000000-0005-0000-0000-000064880000}"/>
    <cellStyle name="Normal 6 4 2 2" xfId="23021" xr:uid="{00000000-0005-0000-0000-000065880000}"/>
    <cellStyle name="Normal 6 4 3" xfId="22865" xr:uid="{00000000-0005-0000-0000-000066880000}"/>
    <cellStyle name="Normal 6 5" xfId="244" xr:uid="{00000000-0005-0000-0000-000067880000}"/>
    <cellStyle name="Normal 6 5 2" xfId="22943" xr:uid="{00000000-0005-0000-0000-000068880000}"/>
    <cellStyle name="Normal 6 6" xfId="410" xr:uid="{00000000-0005-0000-0000-000069880000}"/>
    <cellStyle name="Normal 6 7" xfId="22786" xr:uid="{00000000-0005-0000-0000-00006A880000}"/>
    <cellStyle name="Normal 60" xfId="881" xr:uid="{00000000-0005-0000-0000-00006B880000}"/>
    <cellStyle name="Normal 61" xfId="868" xr:uid="{00000000-0005-0000-0000-00006C880000}"/>
    <cellStyle name="Normal 61 2" xfId="1799" xr:uid="{00000000-0005-0000-0000-00006D880000}"/>
    <cellStyle name="Normal 61 2 2" xfId="3649" xr:uid="{00000000-0005-0000-0000-00006E880000}"/>
    <cellStyle name="Normal 61 2 2 2" xfId="7370" xr:uid="{00000000-0005-0000-0000-00006F880000}"/>
    <cellStyle name="Normal 61 2 2 2 2" xfId="22254" xr:uid="{00000000-0005-0000-0000-000070880000}"/>
    <cellStyle name="Normal 61 2 2 2 2 2" xfId="44897" xr:uid="{00000000-0005-0000-0000-000071880000}"/>
    <cellStyle name="Normal 61 2 2 2 3" xfId="14814" xr:uid="{00000000-0005-0000-0000-000072880000}"/>
    <cellStyle name="Normal 61 2 2 2 3 2" xfId="37457" xr:uid="{00000000-0005-0000-0000-000073880000}"/>
    <cellStyle name="Normal 61 2 2 2 4" xfId="30016" xr:uid="{00000000-0005-0000-0000-000074880000}"/>
    <cellStyle name="Normal 61 2 2 3" xfId="18536" xr:uid="{00000000-0005-0000-0000-000075880000}"/>
    <cellStyle name="Normal 61 2 2 3 2" xfId="41179" xr:uid="{00000000-0005-0000-0000-000076880000}"/>
    <cellStyle name="Normal 61 2 2 4" xfId="11096" xr:uid="{00000000-0005-0000-0000-000077880000}"/>
    <cellStyle name="Normal 61 2 2 4 2" xfId="33739" xr:uid="{00000000-0005-0000-0000-000078880000}"/>
    <cellStyle name="Normal 61 2 2 5" xfId="26298" xr:uid="{00000000-0005-0000-0000-000079880000}"/>
    <cellStyle name="Normal 61 2 3" xfId="5523" xr:uid="{00000000-0005-0000-0000-00007A880000}"/>
    <cellStyle name="Normal 61 2 3 2" xfId="20407" xr:uid="{00000000-0005-0000-0000-00007B880000}"/>
    <cellStyle name="Normal 61 2 3 2 2" xfId="43050" xr:uid="{00000000-0005-0000-0000-00007C880000}"/>
    <cellStyle name="Normal 61 2 3 3" xfId="12967" xr:uid="{00000000-0005-0000-0000-00007D880000}"/>
    <cellStyle name="Normal 61 2 3 3 2" xfId="35610" xr:uid="{00000000-0005-0000-0000-00007E880000}"/>
    <cellStyle name="Normal 61 2 3 4" xfId="28169" xr:uid="{00000000-0005-0000-0000-00007F880000}"/>
    <cellStyle name="Normal 61 2 4" xfId="16689" xr:uid="{00000000-0005-0000-0000-000080880000}"/>
    <cellStyle name="Normal 61 2 4 2" xfId="39332" xr:uid="{00000000-0005-0000-0000-000081880000}"/>
    <cellStyle name="Normal 61 2 5" xfId="9249" xr:uid="{00000000-0005-0000-0000-000082880000}"/>
    <cellStyle name="Normal 61 2 5 2" xfId="31892" xr:uid="{00000000-0005-0000-0000-000083880000}"/>
    <cellStyle name="Normal 61 2 6" xfId="24451" xr:uid="{00000000-0005-0000-0000-000084880000}"/>
    <cellStyle name="Normal 61 3" xfId="2724" xr:uid="{00000000-0005-0000-0000-000085880000}"/>
    <cellStyle name="Normal 61 3 2" xfId="6445" xr:uid="{00000000-0005-0000-0000-000086880000}"/>
    <cellStyle name="Normal 61 3 2 2" xfId="21329" xr:uid="{00000000-0005-0000-0000-000087880000}"/>
    <cellStyle name="Normal 61 3 2 2 2" xfId="43972" xr:uid="{00000000-0005-0000-0000-000088880000}"/>
    <cellStyle name="Normal 61 3 2 3" xfId="13889" xr:uid="{00000000-0005-0000-0000-000089880000}"/>
    <cellStyle name="Normal 61 3 2 3 2" xfId="36532" xr:uid="{00000000-0005-0000-0000-00008A880000}"/>
    <cellStyle name="Normal 61 3 2 4" xfId="29091" xr:uid="{00000000-0005-0000-0000-00008B880000}"/>
    <cellStyle name="Normal 61 3 3" xfId="17611" xr:uid="{00000000-0005-0000-0000-00008C880000}"/>
    <cellStyle name="Normal 61 3 3 2" xfId="40254" xr:uid="{00000000-0005-0000-0000-00008D880000}"/>
    <cellStyle name="Normal 61 3 4" xfId="10171" xr:uid="{00000000-0005-0000-0000-00008E880000}"/>
    <cellStyle name="Normal 61 3 4 2" xfId="32814" xr:uid="{00000000-0005-0000-0000-00008F880000}"/>
    <cellStyle name="Normal 61 3 5" xfId="25373" xr:uid="{00000000-0005-0000-0000-000090880000}"/>
    <cellStyle name="Normal 61 4" xfId="4598" xr:uid="{00000000-0005-0000-0000-000091880000}"/>
    <cellStyle name="Normal 61 4 2" xfId="19482" xr:uid="{00000000-0005-0000-0000-000092880000}"/>
    <cellStyle name="Normal 61 4 2 2" xfId="42125" xr:uid="{00000000-0005-0000-0000-000093880000}"/>
    <cellStyle name="Normal 61 4 3" xfId="12042" xr:uid="{00000000-0005-0000-0000-000094880000}"/>
    <cellStyle name="Normal 61 4 3 2" xfId="34685" xr:uid="{00000000-0005-0000-0000-000095880000}"/>
    <cellStyle name="Normal 61 4 4" xfId="27244" xr:uid="{00000000-0005-0000-0000-000096880000}"/>
    <cellStyle name="Normal 61 5" xfId="15764" xr:uid="{00000000-0005-0000-0000-000097880000}"/>
    <cellStyle name="Normal 61 5 2" xfId="38407" xr:uid="{00000000-0005-0000-0000-000098880000}"/>
    <cellStyle name="Normal 61 6" xfId="8324" xr:uid="{00000000-0005-0000-0000-000099880000}"/>
    <cellStyle name="Normal 61 6 2" xfId="30967" xr:uid="{00000000-0005-0000-0000-00009A880000}"/>
    <cellStyle name="Normal 61 7" xfId="23526" xr:uid="{00000000-0005-0000-0000-00009B880000}"/>
    <cellStyle name="Normal 62" xfId="1331" xr:uid="{00000000-0005-0000-0000-00009C880000}"/>
    <cellStyle name="Normal 62 2" xfId="3184" xr:uid="{00000000-0005-0000-0000-00009D880000}"/>
    <cellStyle name="Normal 62 2 2" xfId="6905" xr:uid="{00000000-0005-0000-0000-00009E880000}"/>
    <cellStyle name="Normal 62 2 2 2" xfId="21789" xr:uid="{00000000-0005-0000-0000-00009F880000}"/>
    <cellStyle name="Normal 62 2 2 2 2" xfId="44432" xr:uid="{00000000-0005-0000-0000-0000A0880000}"/>
    <cellStyle name="Normal 62 2 2 3" xfId="14349" xr:uid="{00000000-0005-0000-0000-0000A1880000}"/>
    <cellStyle name="Normal 62 2 2 3 2" xfId="36992" xr:uid="{00000000-0005-0000-0000-0000A2880000}"/>
    <cellStyle name="Normal 62 2 2 4" xfId="29551" xr:uid="{00000000-0005-0000-0000-0000A3880000}"/>
    <cellStyle name="Normal 62 2 3" xfId="18071" xr:uid="{00000000-0005-0000-0000-0000A4880000}"/>
    <cellStyle name="Normal 62 2 3 2" xfId="40714" xr:uid="{00000000-0005-0000-0000-0000A5880000}"/>
    <cellStyle name="Normal 62 2 4" xfId="10631" xr:uid="{00000000-0005-0000-0000-0000A6880000}"/>
    <cellStyle name="Normal 62 2 4 2" xfId="33274" xr:uid="{00000000-0005-0000-0000-0000A7880000}"/>
    <cellStyle name="Normal 62 2 5" xfId="25833" xr:uid="{00000000-0005-0000-0000-0000A8880000}"/>
    <cellStyle name="Normal 62 3" xfId="5058" xr:uid="{00000000-0005-0000-0000-0000A9880000}"/>
    <cellStyle name="Normal 62 3 2" xfId="19942" xr:uid="{00000000-0005-0000-0000-0000AA880000}"/>
    <cellStyle name="Normal 62 3 2 2" xfId="42585" xr:uid="{00000000-0005-0000-0000-0000AB880000}"/>
    <cellStyle name="Normal 62 3 3" xfId="12502" xr:uid="{00000000-0005-0000-0000-0000AC880000}"/>
    <cellStyle name="Normal 62 3 3 2" xfId="35145" xr:uid="{00000000-0005-0000-0000-0000AD880000}"/>
    <cellStyle name="Normal 62 3 4" xfId="27704" xr:uid="{00000000-0005-0000-0000-0000AE880000}"/>
    <cellStyle name="Normal 62 4" xfId="16224" xr:uid="{00000000-0005-0000-0000-0000AF880000}"/>
    <cellStyle name="Normal 62 4 2" xfId="38867" xr:uid="{00000000-0005-0000-0000-0000B0880000}"/>
    <cellStyle name="Normal 62 5" xfId="8784" xr:uid="{00000000-0005-0000-0000-0000B1880000}"/>
    <cellStyle name="Normal 62 5 2" xfId="31427" xr:uid="{00000000-0005-0000-0000-0000B2880000}"/>
    <cellStyle name="Normal 62 6" xfId="23986" xr:uid="{00000000-0005-0000-0000-0000B3880000}"/>
    <cellStyle name="Normal 63" xfId="1332" xr:uid="{00000000-0005-0000-0000-0000B4880000}"/>
    <cellStyle name="Normal 63 2" xfId="3185" xr:uid="{00000000-0005-0000-0000-0000B5880000}"/>
    <cellStyle name="Normal 63 2 2" xfId="6906" xr:uid="{00000000-0005-0000-0000-0000B6880000}"/>
    <cellStyle name="Normal 63 2 2 2" xfId="21790" xr:uid="{00000000-0005-0000-0000-0000B7880000}"/>
    <cellStyle name="Normal 63 2 2 2 2" xfId="44433" xr:uid="{00000000-0005-0000-0000-0000B8880000}"/>
    <cellStyle name="Normal 63 2 2 3" xfId="14350" xr:uid="{00000000-0005-0000-0000-0000B9880000}"/>
    <cellStyle name="Normal 63 2 2 3 2" xfId="36993" xr:uid="{00000000-0005-0000-0000-0000BA880000}"/>
    <cellStyle name="Normal 63 2 2 4" xfId="29552" xr:uid="{00000000-0005-0000-0000-0000BB880000}"/>
    <cellStyle name="Normal 63 2 3" xfId="18072" xr:uid="{00000000-0005-0000-0000-0000BC880000}"/>
    <cellStyle name="Normal 63 2 3 2" xfId="40715" xr:uid="{00000000-0005-0000-0000-0000BD880000}"/>
    <cellStyle name="Normal 63 2 4" xfId="10632" xr:uid="{00000000-0005-0000-0000-0000BE880000}"/>
    <cellStyle name="Normal 63 2 4 2" xfId="33275" xr:uid="{00000000-0005-0000-0000-0000BF880000}"/>
    <cellStyle name="Normal 63 2 5" xfId="25834" xr:uid="{00000000-0005-0000-0000-0000C0880000}"/>
    <cellStyle name="Normal 63 3" xfId="5059" xr:uid="{00000000-0005-0000-0000-0000C1880000}"/>
    <cellStyle name="Normal 63 3 2" xfId="19943" xr:uid="{00000000-0005-0000-0000-0000C2880000}"/>
    <cellStyle name="Normal 63 3 2 2" xfId="42586" xr:uid="{00000000-0005-0000-0000-0000C3880000}"/>
    <cellStyle name="Normal 63 3 3" xfId="12503" xr:uid="{00000000-0005-0000-0000-0000C4880000}"/>
    <cellStyle name="Normal 63 3 3 2" xfId="35146" xr:uid="{00000000-0005-0000-0000-0000C5880000}"/>
    <cellStyle name="Normal 63 3 4" xfId="27705" xr:uid="{00000000-0005-0000-0000-0000C6880000}"/>
    <cellStyle name="Normal 63 4" xfId="16225" xr:uid="{00000000-0005-0000-0000-0000C7880000}"/>
    <cellStyle name="Normal 63 4 2" xfId="38868" xr:uid="{00000000-0005-0000-0000-0000C8880000}"/>
    <cellStyle name="Normal 63 5" xfId="8785" xr:uid="{00000000-0005-0000-0000-0000C9880000}"/>
    <cellStyle name="Normal 63 5 2" xfId="31428" xr:uid="{00000000-0005-0000-0000-0000CA880000}"/>
    <cellStyle name="Normal 63 6" xfId="23987" xr:uid="{00000000-0005-0000-0000-0000CB880000}"/>
    <cellStyle name="Normal 64" xfId="1333" xr:uid="{00000000-0005-0000-0000-0000CC880000}"/>
    <cellStyle name="Normal 64 2" xfId="3186" xr:uid="{00000000-0005-0000-0000-0000CD880000}"/>
    <cellStyle name="Normal 64 2 2" xfId="6907" xr:uid="{00000000-0005-0000-0000-0000CE880000}"/>
    <cellStyle name="Normal 64 2 2 2" xfId="21791" xr:uid="{00000000-0005-0000-0000-0000CF880000}"/>
    <cellStyle name="Normal 64 2 2 2 2" xfId="44434" xr:uid="{00000000-0005-0000-0000-0000D0880000}"/>
    <cellStyle name="Normal 64 2 2 3" xfId="14351" xr:uid="{00000000-0005-0000-0000-0000D1880000}"/>
    <cellStyle name="Normal 64 2 2 3 2" xfId="36994" xr:uid="{00000000-0005-0000-0000-0000D2880000}"/>
    <cellStyle name="Normal 64 2 2 4" xfId="29553" xr:uid="{00000000-0005-0000-0000-0000D3880000}"/>
    <cellStyle name="Normal 64 2 3" xfId="18073" xr:uid="{00000000-0005-0000-0000-0000D4880000}"/>
    <cellStyle name="Normal 64 2 3 2" xfId="40716" xr:uid="{00000000-0005-0000-0000-0000D5880000}"/>
    <cellStyle name="Normal 64 2 4" xfId="10633" xr:uid="{00000000-0005-0000-0000-0000D6880000}"/>
    <cellStyle name="Normal 64 2 4 2" xfId="33276" xr:uid="{00000000-0005-0000-0000-0000D7880000}"/>
    <cellStyle name="Normal 64 2 5" xfId="25835" xr:uid="{00000000-0005-0000-0000-0000D8880000}"/>
    <cellStyle name="Normal 64 3" xfId="5060" xr:uid="{00000000-0005-0000-0000-0000D9880000}"/>
    <cellStyle name="Normal 64 3 2" xfId="19944" xr:uid="{00000000-0005-0000-0000-0000DA880000}"/>
    <cellStyle name="Normal 64 3 2 2" xfId="42587" xr:uid="{00000000-0005-0000-0000-0000DB880000}"/>
    <cellStyle name="Normal 64 3 3" xfId="12504" xr:uid="{00000000-0005-0000-0000-0000DC880000}"/>
    <cellStyle name="Normal 64 3 3 2" xfId="35147" xr:uid="{00000000-0005-0000-0000-0000DD880000}"/>
    <cellStyle name="Normal 64 3 4" xfId="27706" xr:uid="{00000000-0005-0000-0000-0000DE880000}"/>
    <cellStyle name="Normal 64 4" xfId="16226" xr:uid="{00000000-0005-0000-0000-0000DF880000}"/>
    <cellStyle name="Normal 64 4 2" xfId="38869" xr:uid="{00000000-0005-0000-0000-0000E0880000}"/>
    <cellStyle name="Normal 64 5" xfId="8786" xr:uid="{00000000-0005-0000-0000-0000E1880000}"/>
    <cellStyle name="Normal 64 5 2" xfId="31429" xr:uid="{00000000-0005-0000-0000-0000E2880000}"/>
    <cellStyle name="Normal 64 6" xfId="23988" xr:uid="{00000000-0005-0000-0000-0000E3880000}"/>
    <cellStyle name="Normal 65" xfId="1347" xr:uid="{00000000-0005-0000-0000-0000E4880000}"/>
    <cellStyle name="Normal 66" xfId="1334" xr:uid="{00000000-0005-0000-0000-0000E5880000}"/>
    <cellStyle name="Normal 66 2" xfId="3187" xr:uid="{00000000-0005-0000-0000-0000E6880000}"/>
    <cellStyle name="Normal 66 2 2" xfId="6908" xr:uid="{00000000-0005-0000-0000-0000E7880000}"/>
    <cellStyle name="Normal 66 2 2 2" xfId="21792" xr:uid="{00000000-0005-0000-0000-0000E8880000}"/>
    <cellStyle name="Normal 66 2 2 2 2" xfId="44435" xr:uid="{00000000-0005-0000-0000-0000E9880000}"/>
    <cellStyle name="Normal 66 2 2 3" xfId="14352" xr:uid="{00000000-0005-0000-0000-0000EA880000}"/>
    <cellStyle name="Normal 66 2 2 3 2" xfId="36995" xr:uid="{00000000-0005-0000-0000-0000EB880000}"/>
    <cellStyle name="Normal 66 2 2 4" xfId="29554" xr:uid="{00000000-0005-0000-0000-0000EC880000}"/>
    <cellStyle name="Normal 66 2 3" xfId="18074" xr:uid="{00000000-0005-0000-0000-0000ED880000}"/>
    <cellStyle name="Normal 66 2 3 2" xfId="40717" xr:uid="{00000000-0005-0000-0000-0000EE880000}"/>
    <cellStyle name="Normal 66 2 4" xfId="10634" xr:uid="{00000000-0005-0000-0000-0000EF880000}"/>
    <cellStyle name="Normal 66 2 4 2" xfId="33277" xr:uid="{00000000-0005-0000-0000-0000F0880000}"/>
    <cellStyle name="Normal 66 2 5" xfId="25836" xr:uid="{00000000-0005-0000-0000-0000F1880000}"/>
    <cellStyle name="Normal 66 3" xfId="5061" xr:uid="{00000000-0005-0000-0000-0000F2880000}"/>
    <cellStyle name="Normal 66 3 2" xfId="19945" xr:uid="{00000000-0005-0000-0000-0000F3880000}"/>
    <cellStyle name="Normal 66 3 2 2" xfId="42588" xr:uid="{00000000-0005-0000-0000-0000F4880000}"/>
    <cellStyle name="Normal 66 3 3" xfId="12505" xr:uid="{00000000-0005-0000-0000-0000F5880000}"/>
    <cellStyle name="Normal 66 3 3 2" xfId="35148" xr:uid="{00000000-0005-0000-0000-0000F6880000}"/>
    <cellStyle name="Normal 66 3 4" xfId="27707" xr:uid="{00000000-0005-0000-0000-0000F7880000}"/>
    <cellStyle name="Normal 66 4" xfId="16227" xr:uid="{00000000-0005-0000-0000-0000F8880000}"/>
    <cellStyle name="Normal 66 4 2" xfId="38870" xr:uid="{00000000-0005-0000-0000-0000F9880000}"/>
    <cellStyle name="Normal 66 5" xfId="8787" xr:uid="{00000000-0005-0000-0000-0000FA880000}"/>
    <cellStyle name="Normal 66 5 2" xfId="31430" xr:uid="{00000000-0005-0000-0000-0000FB880000}"/>
    <cellStyle name="Normal 66 6" xfId="23989" xr:uid="{00000000-0005-0000-0000-0000FC880000}"/>
    <cellStyle name="Normal 67" xfId="2272" xr:uid="{00000000-0005-0000-0000-0000FD880000}"/>
    <cellStyle name="Normal 68" xfId="2259" xr:uid="{00000000-0005-0000-0000-0000FE880000}"/>
    <cellStyle name="Normal 68 2" xfId="5983" xr:uid="{00000000-0005-0000-0000-0000FF880000}"/>
    <cellStyle name="Normal 68 2 2" xfId="20867" xr:uid="{00000000-0005-0000-0000-000000890000}"/>
    <cellStyle name="Normal 68 2 2 2" xfId="43510" xr:uid="{00000000-0005-0000-0000-000001890000}"/>
    <cellStyle name="Normal 68 2 3" xfId="13427" xr:uid="{00000000-0005-0000-0000-000002890000}"/>
    <cellStyle name="Normal 68 2 3 2" xfId="36070" xr:uid="{00000000-0005-0000-0000-000003890000}"/>
    <cellStyle name="Normal 68 2 4" xfId="28629" xr:uid="{00000000-0005-0000-0000-000004890000}"/>
    <cellStyle name="Normal 68 3" xfId="17149" xr:uid="{00000000-0005-0000-0000-000005890000}"/>
    <cellStyle name="Normal 68 3 2" xfId="39792" xr:uid="{00000000-0005-0000-0000-000006890000}"/>
    <cellStyle name="Normal 68 4" xfId="9709" xr:uid="{00000000-0005-0000-0000-000007890000}"/>
    <cellStyle name="Normal 68 4 2" xfId="32352" xr:uid="{00000000-0005-0000-0000-000008890000}"/>
    <cellStyle name="Normal 68 5" xfId="24911" xr:uid="{00000000-0005-0000-0000-000009890000}"/>
    <cellStyle name="Normal 69" xfId="4109" xr:uid="{00000000-0005-0000-0000-00000A890000}"/>
    <cellStyle name="Normal 69 2" xfId="7830" xr:uid="{00000000-0005-0000-0000-00000B890000}"/>
    <cellStyle name="Normal 69 2 2" xfId="22714" xr:uid="{00000000-0005-0000-0000-00000C890000}"/>
    <cellStyle name="Normal 69 2 2 2" xfId="45357" xr:uid="{00000000-0005-0000-0000-00000D890000}"/>
    <cellStyle name="Normal 69 2 3" xfId="15274" xr:uid="{00000000-0005-0000-0000-00000E890000}"/>
    <cellStyle name="Normal 69 2 3 2" xfId="37917" xr:uid="{00000000-0005-0000-0000-00000F890000}"/>
    <cellStyle name="Normal 69 2 4" xfId="30476" xr:uid="{00000000-0005-0000-0000-000010890000}"/>
    <cellStyle name="Normal 69 3" xfId="18996" xr:uid="{00000000-0005-0000-0000-000011890000}"/>
    <cellStyle name="Normal 69 3 2" xfId="41639" xr:uid="{00000000-0005-0000-0000-000012890000}"/>
    <cellStyle name="Normal 69 4" xfId="11556" xr:uid="{00000000-0005-0000-0000-000013890000}"/>
    <cellStyle name="Normal 69 4 2" xfId="34199" xr:uid="{00000000-0005-0000-0000-000014890000}"/>
    <cellStyle name="Normal 69 5" xfId="26758" xr:uid="{00000000-0005-0000-0000-000015890000}"/>
    <cellStyle name="Normal 7" xfId="68" xr:uid="{00000000-0005-0000-0000-000016890000}"/>
    <cellStyle name="Normal 7 10" xfId="427" xr:uid="{00000000-0005-0000-0000-000017890000}"/>
    <cellStyle name="Normal 7 10 2" xfId="15330" xr:uid="{00000000-0005-0000-0000-000018890000}"/>
    <cellStyle name="Normal 7 10 2 2" xfId="37973" xr:uid="{00000000-0005-0000-0000-000019890000}"/>
    <cellStyle name="Normal 7 10 3" xfId="23093" xr:uid="{00000000-0005-0000-0000-00001A890000}"/>
    <cellStyle name="Normal 7 11" xfId="7890" xr:uid="{00000000-0005-0000-0000-00001B890000}"/>
    <cellStyle name="Normal 7 11 2" xfId="30533" xr:uid="{00000000-0005-0000-0000-00001C890000}"/>
    <cellStyle name="Normal 7 12" xfId="22788" xr:uid="{00000000-0005-0000-0000-00001D890000}"/>
    <cellStyle name="Normal 7 2" xfId="121" xr:uid="{00000000-0005-0000-0000-00001E890000}"/>
    <cellStyle name="Normal 7 2 10" xfId="7910" xr:uid="{00000000-0005-0000-0000-00001F890000}"/>
    <cellStyle name="Normal 7 2 10 2" xfId="30553" xr:uid="{00000000-0005-0000-0000-000020890000}"/>
    <cellStyle name="Normal 7 2 11" xfId="22828" xr:uid="{00000000-0005-0000-0000-000021890000}"/>
    <cellStyle name="Normal 7 2 2" xfId="203" xr:uid="{00000000-0005-0000-0000-000022890000}"/>
    <cellStyle name="Normal 7 2 2 10" xfId="22906" xr:uid="{00000000-0005-0000-0000-000023890000}"/>
    <cellStyle name="Normal 7 2 2 2" xfId="364" xr:uid="{00000000-0005-0000-0000-000024890000}"/>
    <cellStyle name="Normal 7 2 2 2 2" xfId="822" xr:uid="{00000000-0005-0000-0000-000025890000}"/>
    <cellStyle name="Normal 7 2 2 2 2 2" xfId="1287" xr:uid="{00000000-0005-0000-0000-000026890000}"/>
    <cellStyle name="Normal 7 2 2 2 2 2 2" xfId="2215" xr:uid="{00000000-0005-0000-0000-000027890000}"/>
    <cellStyle name="Normal 7 2 2 2 2 2 2 2" xfId="4065" xr:uid="{00000000-0005-0000-0000-000028890000}"/>
    <cellStyle name="Normal 7 2 2 2 2 2 2 2 2" xfId="7786" xr:uid="{00000000-0005-0000-0000-000029890000}"/>
    <cellStyle name="Normal 7 2 2 2 2 2 2 2 2 2" xfId="22670" xr:uid="{00000000-0005-0000-0000-00002A890000}"/>
    <cellStyle name="Normal 7 2 2 2 2 2 2 2 2 2 2" xfId="45313" xr:uid="{00000000-0005-0000-0000-00002B890000}"/>
    <cellStyle name="Normal 7 2 2 2 2 2 2 2 2 3" xfId="15230" xr:uid="{00000000-0005-0000-0000-00002C890000}"/>
    <cellStyle name="Normal 7 2 2 2 2 2 2 2 2 3 2" xfId="37873" xr:uid="{00000000-0005-0000-0000-00002D890000}"/>
    <cellStyle name="Normal 7 2 2 2 2 2 2 2 2 4" xfId="30432" xr:uid="{00000000-0005-0000-0000-00002E890000}"/>
    <cellStyle name="Normal 7 2 2 2 2 2 2 2 3" xfId="18952" xr:uid="{00000000-0005-0000-0000-00002F890000}"/>
    <cellStyle name="Normal 7 2 2 2 2 2 2 2 3 2" xfId="41595" xr:uid="{00000000-0005-0000-0000-000030890000}"/>
    <cellStyle name="Normal 7 2 2 2 2 2 2 2 4" xfId="11512" xr:uid="{00000000-0005-0000-0000-000031890000}"/>
    <cellStyle name="Normal 7 2 2 2 2 2 2 2 4 2" xfId="34155" xr:uid="{00000000-0005-0000-0000-000032890000}"/>
    <cellStyle name="Normal 7 2 2 2 2 2 2 2 5" xfId="26714" xr:uid="{00000000-0005-0000-0000-000033890000}"/>
    <cellStyle name="Normal 7 2 2 2 2 2 2 3" xfId="5939" xr:uid="{00000000-0005-0000-0000-000034890000}"/>
    <cellStyle name="Normal 7 2 2 2 2 2 2 3 2" xfId="20823" xr:uid="{00000000-0005-0000-0000-000035890000}"/>
    <cellStyle name="Normal 7 2 2 2 2 2 2 3 2 2" xfId="43466" xr:uid="{00000000-0005-0000-0000-000036890000}"/>
    <cellStyle name="Normal 7 2 2 2 2 2 2 3 3" xfId="13383" xr:uid="{00000000-0005-0000-0000-000037890000}"/>
    <cellStyle name="Normal 7 2 2 2 2 2 2 3 3 2" xfId="36026" xr:uid="{00000000-0005-0000-0000-000038890000}"/>
    <cellStyle name="Normal 7 2 2 2 2 2 2 3 4" xfId="28585" xr:uid="{00000000-0005-0000-0000-000039890000}"/>
    <cellStyle name="Normal 7 2 2 2 2 2 2 4" xfId="17105" xr:uid="{00000000-0005-0000-0000-00003A890000}"/>
    <cellStyle name="Normal 7 2 2 2 2 2 2 4 2" xfId="39748" xr:uid="{00000000-0005-0000-0000-00003B890000}"/>
    <cellStyle name="Normal 7 2 2 2 2 2 2 5" xfId="9665" xr:uid="{00000000-0005-0000-0000-00003C890000}"/>
    <cellStyle name="Normal 7 2 2 2 2 2 2 5 2" xfId="32308" xr:uid="{00000000-0005-0000-0000-00003D890000}"/>
    <cellStyle name="Normal 7 2 2 2 2 2 2 6" xfId="24867" xr:uid="{00000000-0005-0000-0000-00003E890000}"/>
    <cellStyle name="Normal 7 2 2 2 2 2 3" xfId="3140" xr:uid="{00000000-0005-0000-0000-00003F890000}"/>
    <cellStyle name="Normal 7 2 2 2 2 2 3 2" xfId="6861" xr:uid="{00000000-0005-0000-0000-000040890000}"/>
    <cellStyle name="Normal 7 2 2 2 2 2 3 2 2" xfId="21745" xr:uid="{00000000-0005-0000-0000-000041890000}"/>
    <cellStyle name="Normal 7 2 2 2 2 2 3 2 2 2" xfId="44388" xr:uid="{00000000-0005-0000-0000-000042890000}"/>
    <cellStyle name="Normal 7 2 2 2 2 2 3 2 3" xfId="14305" xr:uid="{00000000-0005-0000-0000-000043890000}"/>
    <cellStyle name="Normal 7 2 2 2 2 2 3 2 3 2" xfId="36948" xr:uid="{00000000-0005-0000-0000-000044890000}"/>
    <cellStyle name="Normal 7 2 2 2 2 2 3 2 4" xfId="29507" xr:uid="{00000000-0005-0000-0000-000045890000}"/>
    <cellStyle name="Normal 7 2 2 2 2 2 3 3" xfId="18027" xr:uid="{00000000-0005-0000-0000-000046890000}"/>
    <cellStyle name="Normal 7 2 2 2 2 2 3 3 2" xfId="40670" xr:uid="{00000000-0005-0000-0000-000047890000}"/>
    <cellStyle name="Normal 7 2 2 2 2 2 3 4" xfId="10587" xr:uid="{00000000-0005-0000-0000-000048890000}"/>
    <cellStyle name="Normal 7 2 2 2 2 2 3 4 2" xfId="33230" xr:uid="{00000000-0005-0000-0000-000049890000}"/>
    <cellStyle name="Normal 7 2 2 2 2 2 3 5" xfId="25789" xr:uid="{00000000-0005-0000-0000-00004A890000}"/>
    <cellStyle name="Normal 7 2 2 2 2 2 4" xfId="5014" xr:uid="{00000000-0005-0000-0000-00004B890000}"/>
    <cellStyle name="Normal 7 2 2 2 2 2 4 2" xfId="19898" xr:uid="{00000000-0005-0000-0000-00004C890000}"/>
    <cellStyle name="Normal 7 2 2 2 2 2 4 2 2" xfId="42541" xr:uid="{00000000-0005-0000-0000-00004D890000}"/>
    <cellStyle name="Normal 7 2 2 2 2 2 4 3" xfId="12458" xr:uid="{00000000-0005-0000-0000-00004E890000}"/>
    <cellStyle name="Normal 7 2 2 2 2 2 4 3 2" xfId="35101" xr:uid="{00000000-0005-0000-0000-00004F890000}"/>
    <cellStyle name="Normal 7 2 2 2 2 2 4 4" xfId="27660" xr:uid="{00000000-0005-0000-0000-000050890000}"/>
    <cellStyle name="Normal 7 2 2 2 2 2 5" xfId="16180" xr:uid="{00000000-0005-0000-0000-000051890000}"/>
    <cellStyle name="Normal 7 2 2 2 2 2 5 2" xfId="38823" xr:uid="{00000000-0005-0000-0000-000052890000}"/>
    <cellStyle name="Normal 7 2 2 2 2 2 6" xfId="8740" xr:uid="{00000000-0005-0000-0000-000053890000}"/>
    <cellStyle name="Normal 7 2 2 2 2 2 6 2" xfId="31383" xr:uid="{00000000-0005-0000-0000-000054890000}"/>
    <cellStyle name="Normal 7 2 2 2 2 2 7" xfId="23942" xr:uid="{00000000-0005-0000-0000-000055890000}"/>
    <cellStyle name="Normal 7 2 2 2 2 3" xfId="1753" xr:uid="{00000000-0005-0000-0000-000056890000}"/>
    <cellStyle name="Normal 7 2 2 2 2 3 2" xfId="3603" xr:uid="{00000000-0005-0000-0000-000057890000}"/>
    <cellStyle name="Normal 7 2 2 2 2 3 2 2" xfId="7324" xr:uid="{00000000-0005-0000-0000-000058890000}"/>
    <cellStyle name="Normal 7 2 2 2 2 3 2 2 2" xfId="22208" xr:uid="{00000000-0005-0000-0000-000059890000}"/>
    <cellStyle name="Normal 7 2 2 2 2 3 2 2 2 2" xfId="44851" xr:uid="{00000000-0005-0000-0000-00005A890000}"/>
    <cellStyle name="Normal 7 2 2 2 2 3 2 2 3" xfId="14768" xr:uid="{00000000-0005-0000-0000-00005B890000}"/>
    <cellStyle name="Normal 7 2 2 2 2 3 2 2 3 2" xfId="37411" xr:uid="{00000000-0005-0000-0000-00005C890000}"/>
    <cellStyle name="Normal 7 2 2 2 2 3 2 2 4" xfId="29970" xr:uid="{00000000-0005-0000-0000-00005D890000}"/>
    <cellStyle name="Normal 7 2 2 2 2 3 2 3" xfId="18490" xr:uid="{00000000-0005-0000-0000-00005E890000}"/>
    <cellStyle name="Normal 7 2 2 2 2 3 2 3 2" xfId="41133" xr:uid="{00000000-0005-0000-0000-00005F890000}"/>
    <cellStyle name="Normal 7 2 2 2 2 3 2 4" xfId="11050" xr:uid="{00000000-0005-0000-0000-000060890000}"/>
    <cellStyle name="Normal 7 2 2 2 2 3 2 4 2" xfId="33693" xr:uid="{00000000-0005-0000-0000-000061890000}"/>
    <cellStyle name="Normal 7 2 2 2 2 3 2 5" xfId="26252" xr:uid="{00000000-0005-0000-0000-000062890000}"/>
    <cellStyle name="Normal 7 2 2 2 2 3 3" xfId="5477" xr:uid="{00000000-0005-0000-0000-000063890000}"/>
    <cellStyle name="Normal 7 2 2 2 2 3 3 2" xfId="20361" xr:uid="{00000000-0005-0000-0000-000064890000}"/>
    <cellStyle name="Normal 7 2 2 2 2 3 3 2 2" xfId="43004" xr:uid="{00000000-0005-0000-0000-000065890000}"/>
    <cellStyle name="Normal 7 2 2 2 2 3 3 3" xfId="12921" xr:uid="{00000000-0005-0000-0000-000066890000}"/>
    <cellStyle name="Normal 7 2 2 2 2 3 3 3 2" xfId="35564" xr:uid="{00000000-0005-0000-0000-000067890000}"/>
    <cellStyle name="Normal 7 2 2 2 2 3 3 4" xfId="28123" xr:uid="{00000000-0005-0000-0000-000068890000}"/>
    <cellStyle name="Normal 7 2 2 2 2 3 4" xfId="16643" xr:uid="{00000000-0005-0000-0000-000069890000}"/>
    <cellStyle name="Normal 7 2 2 2 2 3 4 2" xfId="39286" xr:uid="{00000000-0005-0000-0000-00006A890000}"/>
    <cellStyle name="Normal 7 2 2 2 2 3 5" xfId="9203" xr:uid="{00000000-0005-0000-0000-00006B890000}"/>
    <cellStyle name="Normal 7 2 2 2 2 3 5 2" xfId="31846" xr:uid="{00000000-0005-0000-0000-00006C890000}"/>
    <cellStyle name="Normal 7 2 2 2 2 3 6" xfId="24405" xr:uid="{00000000-0005-0000-0000-00006D890000}"/>
    <cellStyle name="Normal 7 2 2 2 2 4" xfId="2678" xr:uid="{00000000-0005-0000-0000-00006E890000}"/>
    <cellStyle name="Normal 7 2 2 2 2 4 2" xfId="6399" xr:uid="{00000000-0005-0000-0000-00006F890000}"/>
    <cellStyle name="Normal 7 2 2 2 2 4 2 2" xfId="21283" xr:uid="{00000000-0005-0000-0000-000070890000}"/>
    <cellStyle name="Normal 7 2 2 2 2 4 2 2 2" xfId="43926" xr:uid="{00000000-0005-0000-0000-000071890000}"/>
    <cellStyle name="Normal 7 2 2 2 2 4 2 3" xfId="13843" xr:uid="{00000000-0005-0000-0000-000072890000}"/>
    <cellStyle name="Normal 7 2 2 2 2 4 2 3 2" xfId="36486" xr:uid="{00000000-0005-0000-0000-000073890000}"/>
    <cellStyle name="Normal 7 2 2 2 2 4 2 4" xfId="29045" xr:uid="{00000000-0005-0000-0000-000074890000}"/>
    <cellStyle name="Normal 7 2 2 2 2 4 3" xfId="17565" xr:uid="{00000000-0005-0000-0000-000075890000}"/>
    <cellStyle name="Normal 7 2 2 2 2 4 3 2" xfId="40208" xr:uid="{00000000-0005-0000-0000-000076890000}"/>
    <cellStyle name="Normal 7 2 2 2 2 4 4" xfId="10125" xr:uid="{00000000-0005-0000-0000-000077890000}"/>
    <cellStyle name="Normal 7 2 2 2 2 4 4 2" xfId="32768" xr:uid="{00000000-0005-0000-0000-000078890000}"/>
    <cellStyle name="Normal 7 2 2 2 2 4 5" xfId="25327" xr:uid="{00000000-0005-0000-0000-000079890000}"/>
    <cellStyle name="Normal 7 2 2 2 2 5" xfId="4552" xr:uid="{00000000-0005-0000-0000-00007A890000}"/>
    <cellStyle name="Normal 7 2 2 2 2 5 2" xfId="19436" xr:uid="{00000000-0005-0000-0000-00007B890000}"/>
    <cellStyle name="Normal 7 2 2 2 2 5 2 2" xfId="42079" xr:uid="{00000000-0005-0000-0000-00007C890000}"/>
    <cellStyle name="Normal 7 2 2 2 2 5 3" xfId="11996" xr:uid="{00000000-0005-0000-0000-00007D890000}"/>
    <cellStyle name="Normal 7 2 2 2 2 5 3 2" xfId="34639" xr:uid="{00000000-0005-0000-0000-00007E890000}"/>
    <cellStyle name="Normal 7 2 2 2 2 5 4" xfId="27198" xr:uid="{00000000-0005-0000-0000-00007F890000}"/>
    <cellStyle name="Normal 7 2 2 2 2 6" xfId="15718" xr:uid="{00000000-0005-0000-0000-000080890000}"/>
    <cellStyle name="Normal 7 2 2 2 2 6 2" xfId="38361" xr:uid="{00000000-0005-0000-0000-000081890000}"/>
    <cellStyle name="Normal 7 2 2 2 2 7" xfId="8278" xr:uid="{00000000-0005-0000-0000-000082890000}"/>
    <cellStyle name="Normal 7 2 2 2 2 7 2" xfId="30921" xr:uid="{00000000-0005-0000-0000-000083890000}"/>
    <cellStyle name="Normal 7 2 2 2 2 8" xfId="23480" xr:uid="{00000000-0005-0000-0000-000084890000}"/>
    <cellStyle name="Normal 7 2 2 2 3" xfId="1076" xr:uid="{00000000-0005-0000-0000-000085890000}"/>
    <cellStyle name="Normal 7 2 2 2 3 2" xfId="2004" xr:uid="{00000000-0005-0000-0000-000086890000}"/>
    <cellStyle name="Normal 7 2 2 2 3 2 2" xfId="3854" xr:uid="{00000000-0005-0000-0000-000087890000}"/>
    <cellStyle name="Normal 7 2 2 2 3 2 2 2" xfId="7575" xr:uid="{00000000-0005-0000-0000-000088890000}"/>
    <cellStyle name="Normal 7 2 2 2 3 2 2 2 2" xfId="22459" xr:uid="{00000000-0005-0000-0000-000089890000}"/>
    <cellStyle name="Normal 7 2 2 2 3 2 2 2 2 2" xfId="45102" xr:uid="{00000000-0005-0000-0000-00008A890000}"/>
    <cellStyle name="Normal 7 2 2 2 3 2 2 2 3" xfId="15019" xr:uid="{00000000-0005-0000-0000-00008B890000}"/>
    <cellStyle name="Normal 7 2 2 2 3 2 2 2 3 2" xfId="37662" xr:uid="{00000000-0005-0000-0000-00008C890000}"/>
    <cellStyle name="Normal 7 2 2 2 3 2 2 2 4" xfId="30221" xr:uid="{00000000-0005-0000-0000-00008D890000}"/>
    <cellStyle name="Normal 7 2 2 2 3 2 2 3" xfId="18741" xr:uid="{00000000-0005-0000-0000-00008E890000}"/>
    <cellStyle name="Normal 7 2 2 2 3 2 2 3 2" xfId="41384" xr:uid="{00000000-0005-0000-0000-00008F890000}"/>
    <cellStyle name="Normal 7 2 2 2 3 2 2 4" xfId="11301" xr:uid="{00000000-0005-0000-0000-000090890000}"/>
    <cellStyle name="Normal 7 2 2 2 3 2 2 4 2" xfId="33944" xr:uid="{00000000-0005-0000-0000-000091890000}"/>
    <cellStyle name="Normal 7 2 2 2 3 2 2 5" xfId="26503" xr:uid="{00000000-0005-0000-0000-000092890000}"/>
    <cellStyle name="Normal 7 2 2 2 3 2 3" xfId="5728" xr:uid="{00000000-0005-0000-0000-000093890000}"/>
    <cellStyle name="Normal 7 2 2 2 3 2 3 2" xfId="20612" xr:uid="{00000000-0005-0000-0000-000094890000}"/>
    <cellStyle name="Normal 7 2 2 2 3 2 3 2 2" xfId="43255" xr:uid="{00000000-0005-0000-0000-000095890000}"/>
    <cellStyle name="Normal 7 2 2 2 3 2 3 3" xfId="13172" xr:uid="{00000000-0005-0000-0000-000096890000}"/>
    <cellStyle name="Normal 7 2 2 2 3 2 3 3 2" xfId="35815" xr:uid="{00000000-0005-0000-0000-000097890000}"/>
    <cellStyle name="Normal 7 2 2 2 3 2 3 4" xfId="28374" xr:uid="{00000000-0005-0000-0000-000098890000}"/>
    <cellStyle name="Normal 7 2 2 2 3 2 4" xfId="16894" xr:uid="{00000000-0005-0000-0000-000099890000}"/>
    <cellStyle name="Normal 7 2 2 2 3 2 4 2" xfId="39537" xr:uid="{00000000-0005-0000-0000-00009A890000}"/>
    <cellStyle name="Normal 7 2 2 2 3 2 5" xfId="9454" xr:uid="{00000000-0005-0000-0000-00009B890000}"/>
    <cellStyle name="Normal 7 2 2 2 3 2 5 2" xfId="32097" xr:uid="{00000000-0005-0000-0000-00009C890000}"/>
    <cellStyle name="Normal 7 2 2 2 3 2 6" xfId="24656" xr:uid="{00000000-0005-0000-0000-00009D890000}"/>
    <cellStyle name="Normal 7 2 2 2 3 3" xfId="2929" xr:uid="{00000000-0005-0000-0000-00009E890000}"/>
    <cellStyle name="Normal 7 2 2 2 3 3 2" xfId="6650" xr:uid="{00000000-0005-0000-0000-00009F890000}"/>
    <cellStyle name="Normal 7 2 2 2 3 3 2 2" xfId="21534" xr:uid="{00000000-0005-0000-0000-0000A0890000}"/>
    <cellStyle name="Normal 7 2 2 2 3 3 2 2 2" xfId="44177" xr:uid="{00000000-0005-0000-0000-0000A1890000}"/>
    <cellStyle name="Normal 7 2 2 2 3 3 2 3" xfId="14094" xr:uid="{00000000-0005-0000-0000-0000A2890000}"/>
    <cellStyle name="Normal 7 2 2 2 3 3 2 3 2" xfId="36737" xr:uid="{00000000-0005-0000-0000-0000A3890000}"/>
    <cellStyle name="Normal 7 2 2 2 3 3 2 4" xfId="29296" xr:uid="{00000000-0005-0000-0000-0000A4890000}"/>
    <cellStyle name="Normal 7 2 2 2 3 3 3" xfId="17816" xr:uid="{00000000-0005-0000-0000-0000A5890000}"/>
    <cellStyle name="Normal 7 2 2 2 3 3 3 2" xfId="40459" xr:uid="{00000000-0005-0000-0000-0000A6890000}"/>
    <cellStyle name="Normal 7 2 2 2 3 3 4" xfId="10376" xr:uid="{00000000-0005-0000-0000-0000A7890000}"/>
    <cellStyle name="Normal 7 2 2 2 3 3 4 2" xfId="33019" xr:uid="{00000000-0005-0000-0000-0000A8890000}"/>
    <cellStyle name="Normal 7 2 2 2 3 3 5" xfId="25578" xr:uid="{00000000-0005-0000-0000-0000A9890000}"/>
    <cellStyle name="Normal 7 2 2 2 3 4" xfId="4803" xr:uid="{00000000-0005-0000-0000-0000AA890000}"/>
    <cellStyle name="Normal 7 2 2 2 3 4 2" xfId="19687" xr:uid="{00000000-0005-0000-0000-0000AB890000}"/>
    <cellStyle name="Normal 7 2 2 2 3 4 2 2" xfId="42330" xr:uid="{00000000-0005-0000-0000-0000AC890000}"/>
    <cellStyle name="Normal 7 2 2 2 3 4 3" xfId="12247" xr:uid="{00000000-0005-0000-0000-0000AD890000}"/>
    <cellStyle name="Normal 7 2 2 2 3 4 3 2" xfId="34890" xr:uid="{00000000-0005-0000-0000-0000AE890000}"/>
    <cellStyle name="Normal 7 2 2 2 3 4 4" xfId="27449" xr:uid="{00000000-0005-0000-0000-0000AF890000}"/>
    <cellStyle name="Normal 7 2 2 2 3 5" xfId="15969" xr:uid="{00000000-0005-0000-0000-0000B0890000}"/>
    <cellStyle name="Normal 7 2 2 2 3 5 2" xfId="38612" xr:uid="{00000000-0005-0000-0000-0000B1890000}"/>
    <cellStyle name="Normal 7 2 2 2 3 6" xfId="8529" xr:uid="{00000000-0005-0000-0000-0000B2890000}"/>
    <cellStyle name="Normal 7 2 2 2 3 6 2" xfId="31172" xr:uid="{00000000-0005-0000-0000-0000B3890000}"/>
    <cellStyle name="Normal 7 2 2 2 3 7" xfId="23731" xr:uid="{00000000-0005-0000-0000-0000B4890000}"/>
    <cellStyle name="Normal 7 2 2 2 4" xfId="1542" xr:uid="{00000000-0005-0000-0000-0000B5890000}"/>
    <cellStyle name="Normal 7 2 2 2 4 2" xfId="3392" xr:uid="{00000000-0005-0000-0000-0000B6890000}"/>
    <cellStyle name="Normal 7 2 2 2 4 2 2" xfId="7113" xr:uid="{00000000-0005-0000-0000-0000B7890000}"/>
    <cellStyle name="Normal 7 2 2 2 4 2 2 2" xfId="21997" xr:uid="{00000000-0005-0000-0000-0000B8890000}"/>
    <cellStyle name="Normal 7 2 2 2 4 2 2 2 2" xfId="44640" xr:uid="{00000000-0005-0000-0000-0000B9890000}"/>
    <cellStyle name="Normal 7 2 2 2 4 2 2 3" xfId="14557" xr:uid="{00000000-0005-0000-0000-0000BA890000}"/>
    <cellStyle name="Normal 7 2 2 2 4 2 2 3 2" xfId="37200" xr:uid="{00000000-0005-0000-0000-0000BB890000}"/>
    <cellStyle name="Normal 7 2 2 2 4 2 2 4" xfId="29759" xr:uid="{00000000-0005-0000-0000-0000BC890000}"/>
    <cellStyle name="Normal 7 2 2 2 4 2 3" xfId="18279" xr:uid="{00000000-0005-0000-0000-0000BD890000}"/>
    <cellStyle name="Normal 7 2 2 2 4 2 3 2" xfId="40922" xr:uid="{00000000-0005-0000-0000-0000BE890000}"/>
    <cellStyle name="Normal 7 2 2 2 4 2 4" xfId="10839" xr:uid="{00000000-0005-0000-0000-0000BF890000}"/>
    <cellStyle name="Normal 7 2 2 2 4 2 4 2" xfId="33482" xr:uid="{00000000-0005-0000-0000-0000C0890000}"/>
    <cellStyle name="Normal 7 2 2 2 4 2 5" xfId="26041" xr:uid="{00000000-0005-0000-0000-0000C1890000}"/>
    <cellStyle name="Normal 7 2 2 2 4 3" xfId="5266" xr:uid="{00000000-0005-0000-0000-0000C2890000}"/>
    <cellStyle name="Normal 7 2 2 2 4 3 2" xfId="20150" xr:uid="{00000000-0005-0000-0000-0000C3890000}"/>
    <cellStyle name="Normal 7 2 2 2 4 3 2 2" xfId="42793" xr:uid="{00000000-0005-0000-0000-0000C4890000}"/>
    <cellStyle name="Normal 7 2 2 2 4 3 3" xfId="12710" xr:uid="{00000000-0005-0000-0000-0000C5890000}"/>
    <cellStyle name="Normal 7 2 2 2 4 3 3 2" xfId="35353" xr:uid="{00000000-0005-0000-0000-0000C6890000}"/>
    <cellStyle name="Normal 7 2 2 2 4 3 4" xfId="27912" xr:uid="{00000000-0005-0000-0000-0000C7890000}"/>
    <cellStyle name="Normal 7 2 2 2 4 4" xfId="16432" xr:uid="{00000000-0005-0000-0000-0000C8890000}"/>
    <cellStyle name="Normal 7 2 2 2 4 4 2" xfId="39075" xr:uid="{00000000-0005-0000-0000-0000C9890000}"/>
    <cellStyle name="Normal 7 2 2 2 4 5" xfId="8992" xr:uid="{00000000-0005-0000-0000-0000CA890000}"/>
    <cellStyle name="Normal 7 2 2 2 4 5 2" xfId="31635" xr:uid="{00000000-0005-0000-0000-0000CB890000}"/>
    <cellStyle name="Normal 7 2 2 2 4 6" xfId="24194" xr:uid="{00000000-0005-0000-0000-0000CC890000}"/>
    <cellStyle name="Normal 7 2 2 2 5" xfId="2467" xr:uid="{00000000-0005-0000-0000-0000CD890000}"/>
    <cellStyle name="Normal 7 2 2 2 5 2" xfId="6188" xr:uid="{00000000-0005-0000-0000-0000CE890000}"/>
    <cellStyle name="Normal 7 2 2 2 5 2 2" xfId="21072" xr:uid="{00000000-0005-0000-0000-0000CF890000}"/>
    <cellStyle name="Normal 7 2 2 2 5 2 2 2" xfId="43715" xr:uid="{00000000-0005-0000-0000-0000D0890000}"/>
    <cellStyle name="Normal 7 2 2 2 5 2 3" xfId="13632" xr:uid="{00000000-0005-0000-0000-0000D1890000}"/>
    <cellStyle name="Normal 7 2 2 2 5 2 3 2" xfId="36275" xr:uid="{00000000-0005-0000-0000-0000D2890000}"/>
    <cellStyle name="Normal 7 2 2 2 5 2 4" xfId="28834" xr:uid="{00000000-0005-0000-0000-0000D3890000}"/>
    <cellStyle name="Normal 7 2 2 2 5 3" xfId="17354" xr:uid="{00000000-0005-0000-0000-0000D4890000}"/>
    <cellStyle name="Normal 7 2 2 2 5 3 2" xfId="39997" xr:uid="{00000000-0005-0000-0000-0000D5890000}"/>
    <cellStyle name="Normal 7 2 2 2 5 4" xfId="9914" xr:uid="{00000000-0005-0000-0000-0000D6890000}"/>
    <cellStyle name="Normal 7 2 2 2 5 4 2" xfId="32557" xr:uid="{00000000-0005-0000-0000-0000D7890000}"/>
    <cellStyle name="Normal 7 2 2 2 5 5" xfId="25116" xr:uid="{00000000-0005-0000-0000-0000D8890000}"/>
    <cellStyle name="Normal 7 2 2 2 6" xfId="4341" xr:uid="{00000000-0005-0000-0000-0000D9890000}"/>
    <cellStyle name="Normal 7 2 2 2 6 2" xfId="19225" xr:uid="{00000000-0005-0000-0000-0000DA890000}"/>
    <cellStyle name="Normal 7 2 2 2 6 2 2" xfId="41868" xr:uid="{00000000-0005-0000-0000-0000DB890000}"/>
    <cellStyle name="Normal 7 2 2 2 6 3" xfId="11785" xr:uid="{00000000-0005-0000-0000-0000DC890000}"/>
    <cellStyle name="Normal 7 2 2 2 6 3 2" xfId="34428" xr:uid="{00000000-0005-0000-0000-0000DD890000}"/>
    <cellStyle name="Normal 7 2 2 2 6 4" xfId="26987" xr:uid="{00000000-0005-0000-0000-0000DE890000}"/>
    <cellStyle name="Normal 7 2 2 2 7" xfId="610" xr:uid="{00000000-0005-0000-0000-0000DF890000}"/>
    <cellStyle name="Normal 7 2 2 2 7 2" xfId="15507" xr:uid="{00000000-0005-0000-0000-0000E0890000}"/>
    <cellStyle name="Normal 7 2 2 2 7 2 2" xfId="38150" xr:uid="{00000000-0005-0000-0000-0000E1890000}"/>
    <cellStyle name="Normal 7 2 2 2 7 3" xfId="23270" xr:uid="{00000000-0005-0000-0000-0000E2890000}"/>
    <cellStyle name="Normal 7 2 2 2 8" xfId="8067" xr:uid="{00000000-0005-0000-0000-0000E3890000}"/>
    <cellStyle name="Normal 7 2 2 2 8 2" xfId="30710" xr:uid="{00000000-0005-0000-0000-0000E4890000}"/>
    <cellStyle name="Normal 7 2 2 2 9" xfId="23062" xr:uid="{00000000-0005-0000-0000-0000E5890000}"/>
    <cellStyle name="Normal 7 2 2 3" xfId="717" xr:uid="{00000000-0005-0000-0000-0000E6890000}"/>
    <cellStyle name="Normal 7 2 2 3 2" xfId="1182" xr:uid="{00000000-0005-0000-0000-0000E7890000}"/>
    <cellStyle name="Normal 7 2 2 3 2 2" xfId="2110" xr:uid="{00000000-0005-0000-0000-0000E8890000}"/>
    <cellStyle name="Normal 7 2 2 3 2 2 2" xfId="3960" xr:uid="{00000000-0005-0000-0000-0000E9890000}"/>
    <cellStyle name="Normal 7 2 2 3 2 2 2 2" xfId="7681" xr:uid="{00000000-0005-0000-0000-0000EA890000}"/>
    <cellStyle name="Normal 7 2 2 3 2 2 2 2 2" xfId="22565" xr:uid="{00000000-0005-0000-0000-0000EB890000}"/>
    <cellStyle name="Normal 7 2 2 3 2 2 2 2 2 2" xfId="45208" xr:uid="{00000000-0005-0000-0000-0000EC890000}"/>
    <cellStyle name="Normal 7 2 2 3 2 2 2 2 3" xfId="15125" xr:uid="{00000000-0005-0000-0000-0000ED890000}"/>
    <cellStyle name="Normal 7 2 2 3 2 2 2 2 3 2" xfId="37768" xr:uid="{00000000-0005-0000-0000-0000EE890000}"/>
    <cellStyle name="Normal 7 2 2 3 2 2 2 2 4" xfId="30327" xr:uid="{00000000-0005-0000-0000-0000EF890000}"/>
    <cellStyle name="Normal 7 2 2 3 2 2 2 3" xfId="18847" xr:uid="{00000000-0005-0000-0000-0000F0890000}"/>
    <cellStyle name="Normal 7 2 2 3 2 2 2 3 2" xfId="41490" xr:uid="{00000000-0005-0000-0000-0000F1890000}"/>
    <cellStyle name="Normal 7 2 2 3 2 2 2 4" xfId="11407" xr:uid="{00000000-0005-0000-0000-0000F2890000}"/>
    <cellStyle name="Normal 7 2 2 3 2 2 2 4 2" xfId="34050" xr:uid="{00000000-0005-0000-0000-0000F3890000}"/>
    <cellStyle name="Normal 7 2 2 3 2 2 2 5" xfId="26609" xr:uid="{00000000-0005-0000-0000-0000F4890000}"/>
    <cellStyle name="Normal 7 2 2 3 2 2 3" xfId="5834" xr:uid="{00000000-0005-0000-0000-0000F5890000}"/>
    <cellStyle name="Normal 7 2 2 3 2 2 3 2" xfId="20718" xr:uid="{00000000-0005-0000-0000-0000F6890000}"/>
    <cellStyle name="Normal 7 2 2 3 2 2 3 2 2" xfId="43361" xr:uid="{00000000-0005-0000-0000-0000F7890000}"/>
    <cellStyle name="Normal 7 2 2 3 2 2 3 3" xfId="13278" xr:uid="{00000000-0005-0000-0000-0000F8890000}"/>
    <cellStyle name="Normal 7 2 2 3 2 2 3 3 2" xfId="35921" xr:uid="{00000000-0005-0000-0000-0000F9890000}"/>
    <cellStyle name="Normal 7 2 2 3 2 2 3 4" xfId="28480" xr:uid="{00000000-0005-0000-0000-0000FA890000}"/>
    <cellStyle name="Normal 7 2 2 3 2 2 4" xfId="17000" xr:uid="{00000000-0005-0000-0000-0000FB890000}"/>
    <cellStyle name="Normal 7 2 2 3 2 2 4 2" xfId="39643" xr:uid="{00000000-0005-0000-0000-0000FC890000}"/>
    <cellStyle name="Normal 7 2 2 3 2 2 5" xfId="9560" xr:uid="{00000000-0005-0000-0000-0000FD890000}"/>
    <cellStyle name="Normal 7 2 2 3 2 2 5 2" xfId="32203" xr:uid="{00000000-0005-0000-0000-0000FE890000}"/>
    <cellStyle name="Normal 7 2 2 3 2 2 6" xfId="24762" xr:uid="{00000000-0005-0000-0000-0000FF890000}"/>
    <cellStyle name="Normal 7 2 2 3 2 3" xfId="3035" xr:uid="{00000000-0005-0000-0000-0000008A0000}"/>
    <cellStyle name="Normal 7 2 2 3 2 3 2" xfId="6756" xr:uid="{00000000-0005-0000-0000-0000018A0000}"/>
    <cellStyle name="Normal 7 2 2 3 2 3 2 2" xfId="21640" xr:uid="{00000000-0005-0000-0000-0000028A0000}"/>
    <cellStyle name="Normal 7 2 2 3 2 3 2 2 2" xfId="44283" xr:uid="{00000000-0005-0000-0000-0000038A0000}"/>
    <cellStyle name="Normal 7 2 2 3 2 3 2 3" xfId="14200" xr:uid="{00000000-0005-0000-0000-0000048A0000}"/>
    <cellStyle name="Normal 7 2 2 3 2 3 2 3 2" xfId="36843" xr:uid="{00000000-0005-0000-0000-0000058A0000}"/>
    <cellStyle name="Normal 7 2 2 3 2 3 2 4" xfId="29402" xr:uid="{00000000-0005-0000-0000-0000068A0000}"/>
    <cellStyle name="Normal 7 2 2 3 2 3 3" xfId="17922" xr:uid="{00000000-0005-0000-0000-0000078A0000}"/>
    <cellStyle name="Normal 7 2 2 3 2 3 3 2" xfId="40565" xr:uid="{00000000-0005-0000-0000-0000088A0000}"/>
    <cellStyle name="Normal 7 2 2 3 2 3 4" xfId="10482" xr:uid="{00000000-0005-0000-0000-0000098A0000}"/>
    <cellStyle name="Normal 7 2 2 3 2 3 4 2" xfId="33125" xr:uid="{00000000-0005-0000-0000-00000A8A0000}"/>
    <cellStyle name="Normal 7 2 2 3 2 3 5" xfId="25684" xr:uid="{00000000-0005-0000-0000-00000B8A0000}"/>
    <cellStyle name="Normal 7 2 2 3 2 4" xfId="4909" xr:uid="{00000000-0005-0000-0000-00000C8A0000}"/>
    <cellStyle name="Normal 7 2 2 3 2 4 2" xfId="19793" xr:uid="{00000000-0005-0000-0000-00000D8A0000}"/>
    <cellStyle name="Normal 7 2 2 3 2 4 2 2" xfId="42436" xr:uid="{00000000-0005-0000-0000-00000E8A0000}"/>
    <cellStyle name="Normal 7 2 2 3 2 4 3" xfId="12353" xr:uid="{00000000-0005-0000-0000-00000F8A0000}"/>
    <cellStyle name="Normal 7 2 2 3 2 4 3 2" xfId="34996" xr:uid="{00000000-0005-0000-0000-0000108A0000}"/>
    <cellStyle name="Normal 7 2 2 3 2 4 4" xfId="27555" xr:uid="{00000000-0005-0000-0000-0000118A0000}"/>
    <cellStyle name="Normal 7 2 2 3 2 5" xfId="16075" xr:uid="{00000000-0005-0000-0000-0000128A0000}"/>
    <cellStyle name="Normal 7 2 2 3 2 5 2" xfId="38718" xr:uid="{00000000-0005-0000-0000-0000138A0000}"/>
    <cellStyle name="Normal 7 2 2 3 2 6" xfId="8635" xr:uid="{00000000-0005-0000-0000-0000148A0000}"/>
    <cellStyle name="Normal 7 2 2 3 2 6 2" xfId="31278" xr:uid="{00000000-0005-0000-0000-0000158A0000}"/>
    <cellStyle name="Normal 7 2 2 3 2 7" xfId="23837" xr:uid="{00000000-0005-0000-0000-0000168A0000}"/>
    <cellStyle name="Normal 7 2 2 3 3" xfId="1648" xr:uid="{00000000-0005-0000-0000-0000178A0000}"/>
    <cellStyle name="Normal 7 2 2 3 3 2" xfId="3498" xr:uid="{00000000-0005-0000-0000-0000188A0000}"/>
    <cellStyle name="Normal 7 2 2 3 3 2 2" xfId="7219" xr:uid="{00000000-0005-0000-0000-0000198A0000}"/>
    <cellStyle name="Normal 7 2 2 3 3 2 2 2" xfId="22103" xr:uid="{00000000-0005-0000-0000-00001A8A0000}"/>
    <cellStyle name="Normal 7 2 2 3 3 2 2 2 2" xfId="44746" xr:uid="{00000000-0005-0000-0000-00001B8A0000}"/>
    <cellStyle name="Normal 7 2 2 3 3 2 2 3" xfId="14663" xr:uid="{00000000-0005-0000-0000-00001C8A0000}"/>
    <cellStyle name="Normal 7 2 2 3 3 2 2 3 2" xfId="37306" xr:uid="{00000000-0005-0000-0000-00001D8A0000}"/>
    <cellStyle name="Normal 7 2 2 3 3 2 2 4" xfId="29865" xr:uid="{00000000-0005-0000-0000-00001E8A0000}"/>
    <cellStyle name="Normal 7 2 2 3 3 2 3" xfId="18385" xr:uid="{00000000-0005-0000-0000-00001F8A0000}"/>
    <cellStyle name="Normal 7 2 2 3 3 2 3 2" xfId="41028" xr:uid="{00000000-0005-0000-0000-0000208A0000}"/>
    <cellStyle name="Normal 7 2 2 3 3 2 4" xfId="10945" xr:uid="{00000000-0005-0000-0000-0000218A0000}"/>
    <cellStyle name="Normal 7 2 2 3 3 2 4 2" xfId="33588" xr:uid="{00000000-0005-0000-0000-0000228A0000}"/>
    <cellStyle name="Normal 7 2 2 3 3 2 5" xfId="26147" xr:uid="{00000000-0005-0000-0000-0000238A0000}"/>
    <cellStyle name="Normal 7 2 2 3 3 3" xfId="5372" xr:uid="{00000000-0005-0000-0000-0000248A0000}"/>
    <cellStyle name="Normal 7 2 2 3 3 3 2" xfId="20256" xr:uid="{00000000-0005-0000-0000-0000258A0000}"/>
    <cellStyle name="Normal 7 2 2 3 3 3 2 2" xfId="42899" xr:uid="{00000000-0005-0000-0000-0000268A0000}"/>
    <cellStyle name="Normal 7 2 2 3 3 3 3" xfId="12816" xr:uid="{00000000-0005-0000-0000-0000278A0000}"/>
    <cellStyle name="Normal 7 2 2 3 3 3 3 2" xfId="35459" xr:uid="{00000000-0005-0000-0000-0000288A0000}"/>
    <cellStyle name="Normal 7 2 2 3 3 3 4" xfId="28018" xr:uid="{00000000-0005-0000-0000-0000298A0000}"/>
    <cellStyle name="Normal 7 2 2 3 3 4" xfId="16538" xr:uid="{00000000-0005-0000-0000-00002A8A0000}"/>
    <cellStyle name="Normal 7 2 2 3 3 4 2" xfId="39181" xr:uid="{00000000-0005-0000-0000-00002B8A0000}"/>
    <cellStyle name="Normal 7 2 2 3 3 5" xfId="9098" xr:uid="{00000000-0005-0000-0000-00002C8A0000}"/>
    <cellStyle name="Normal 7 2 2 3 3 5 2" xfId="31741" xr:uid="{00000000-0005-0000-0000-00002D8A0000}"/>
    <cellStyle name="Normal 7 2 2 3 3 6" xfId="24300" xr:uid="{00000000-0005-0000-0000-00002E8A0000}"/>
    <cellStyle name="Normal 7 2 2 3 4" xfId="2573" xr:uid="{00000000-0005-0000-0000-00002F8A0000}"/>
    <cellStyle name="Normal 7 2 2 3 4 2" xfId="6294" xr:uid="{00000000-0005-0000-0000-0000308A0000}"/>
    <cellStyle name="Normal 7 2 2 3 4 2 2" xfId="21178" xr:uid="{00000000-0005-0000-0000-0000318A0000}"/>
    <cellStyle name="Normal 7 2 2 3 4 2 2 2" xfId="43821" xr:uid="{00000000-0005-0000-0000-0000328A0000}"/>
    <cellStyle name="Normal 7 2 2 3 4 2 3" xfId="13738" xr:uid="{00000000-0005-0000-0000-0000338A0000}"/>
    <cellStyle name="Normal 7 2 2 3 4 2 3 2" xfId="36381" xr:uid="{00000000-0005-0000-0000-0000348A0000}"/>
    <cellStyle name="Normal 7 2 2 3 4 2 4" xfId="28940" xr:uid="{00000000-0005-0000-0000-0000358A0000}"/>
    <cellStyle name="Normal 7 2 2 3 4 3" xfId="17460" xr:uid="{00000000-0005-0000-0000-0000368A0000}"/>
    <cellStyle name="Normal 7 2 2 3 4 3 2" xfId="40103" xr:uid="{00000000-0005-0000-0000-0000378A0000}"/>
    <cellStyle name="Normal 7 2 2 3 4 4" xfId="10020" xr:uid="{00000000-0005-0000-0000-0000388A0000}"/>
    <cellStyle name="Normal 7 2 2 3 4 4 2" xfId="32663" xr:uid="{00000000-0005-0000-0000-0000398A0000}"/>
    <cellStyle name="Normal 7 2 2 3 4 5" xfId="25222" xr:uid="{00000000-0005-0000-0000-00003A8A0000}"/>
    <cellStyle name="Normal 7 2 2 3 5" xfId="4447" xr:uid="{00000000-0005-0000-0000-00003B8A0000}"/>
    <cellStyle name="Normal 7 2 2 3 5 2" xfId="19331" xr:uid="{00000000-0005-0000-0000-00003C8A0000}"/>
    <cellStyle name="Normal 7 2 2 3 5 2 2" xfId="41974" xr:uid="{00000000-0005-0000-0000-00003D8A0000}"/>
    <cellStyle name="Normal 7 2 2 3 5 3" xfId="11891" xr:uid="{00000000-0005-0000-0000-00003E8A0000}"/>
    <cellStyle name="Normal 7 2 2 3 5 3 2" xfId="34534" xr:uid="{00000000-0005-0000-0000-00003F8A0000}"/>
    <cellStyle name="Normal 7 2 2 3 5 4" xfId="27093" xr:uid="{00000000-0005-0000-0000-0000408A0000}"/>
    <cellStyle name="Normal 7 2 2 3 6" xfId="15613" xr:uid="{00000000-0005-0000-0000-0000418A0000}"/>
    <cellStyle name="Normal 7 2 2 3 6 2" xfId="38256" xr:uid="{00000000-0005-0000-0000-0000428A0000}"/>
    <cellStyle name="Normal 7 2 2 3 7" xfId="8173" xr:uid="{00000000-0005-0000-0000-0000438A0000}"/>
    <cellStyle name="Normal 7 2 2 3 7 2" xfId="30816" xr:uid="{00000000-0005-0000-0000-0000448A0000}"/>
    <cellStyle name="Normal 7 2 2 3 8" xfId="23375" xr:uid="{00000000-0005-0000-0000-0000458A0000}"/>
    <cellStyle name="Normal 7 2 2 4" xfId="971" xr:uid="{00000000-0005-0000-0000-0000468A0000}"/>
    <cellStyle name="Normal 7 2 2 4 2" xfId="1899" xr:uid="{00000000-0005-0000-0000-0000478A0000}"/>
    <cellStyle name="Normal 7 2 2 4 2 2" xfId="3749" xr:uid="{00000000-0005-0000-0000-0000488A0000}"/>
    <cellStyle name="Normal 7 2 2 4 2 2 2" xfId="7470" xr:uid="{00000000-0005-0000-0000-0000498A0000}"/>
    <cellStyle name="Normal 7 2 2 4 2 2 2 2" xfId="22354" xr:uid="{00000000-0005-0000-0000-00004A8A0000}"/>
    <cellStyle name="Normal 7 2 2 4 2 2 2 2 2" xfId="44997" xr:uid="{00000000-0005-0000-0000-00004B8A0000}"/>
    <cellStyle name="Normal 7 2 2 4 2 2 2 3" xfId="14914" xr:uid="{00000000-0005-0000-0000-00004C8A0000}"/>
    <cellStyle name="Normal 7 2 2 4 2 2 2 3 2" xfId="37557" xr:uid="{00000000-0005-0000-0000-00004D8A0000}"/>
    <cellStyle name="Normal 7 2 2 4 2 2 2 4" xfId="30116" xr:uid="{00000000-0005-0000-0000-00004E8A0000}"/>
    <cellStyle name="Normal 7 2 2 4 2 2 3" xfId="18636" xr:uid="{00000000-0005-0000-0000-00004F8A0000}"/>
    <cellStyle name="Normal 7 2 2 4 2 2 3 2" xfId="41279" xr:uid="{00000000-0005-0000-0000-0000508A0000}"/>
    <cellStyle name="Normal 7 2 2 4 2 2 4" xfId="11196" xr:uid="{00000000-0005-0000-0000-0000518A0000}"/>
    <cellStyle name="Normal 7 2 2 4 2 2 4 2" xfId="33839" xr:uid="{00000000-0005-0000-0000-0000528A0000}"/>
    <cellStyle name="Normal 7 2 2 4 2 2 5" xfId="26398" xr:uid="{00000000-0005-0000-0000-0000538A0000}"/>
    <cellStyle name="Normal 7 2 2 4 2 3" xfId="5623" xr:uid="{00000000-0005-0000-0000-0000548A0000}"/>
    <cellStyle name="Normal 7 2 2 4 2 3 2" xfId="20507" xr:uid="{00000000-0005-0000-0000-0000558A0000}"/>
    <cellStyle name="Normal 7 2 2 4 2 3 2 2" xfId="43150" xr:uid="{00000000-0005-0000-0000-0000568A0000}"/>
    <cellStyle name="Normal 7 2 2 4 2 3 3" xfId="13067" xr:uid="{00000000-0005-0000-0000-0000578A0000}"/>
    <cellStyle name="Normal 7 2 2 4 2 3 3 2" xfId="35710" xr:uid="{00000000-0005-0000-0000-0000588A0000}"/>
    <cellStyle name="Normal 7 2 2 4 2 3 4" xfId="28269" xr:uid="{00000000-0005-0000-0000-0000598A0000}"/>
    <cellStyle name="Normal 7 2 2 4 2 4" xfId="16789" xr:uid="{00000000-0005-0000-0000-00005A8A0000}"/>
    <cellStyle name="Normal 7 2 2 4 2 4 2" xfId="39432" xr:uid="{00000000-0005-0000-0000-00005B8A0000}"/>
    <cellStyle name="Normal 7 2 2 4 2 5" xfId="9349" xr:uid="{00000000-0005-0000-0000-00005C8A0000}"/>
    <cellStyle name="Normal 7 2 2 4 2 5 2" xfId="31992" xr:uid="{00000000-0005-0000-0000-00005D8A0000}"/>
    <cellStyle name="Normal 7 2 2 4 2 6" xfId="24551" xr:uid="{00000000-0005-0000-0000-00005E8A0000}"/>
    <cellStyle name="Normal 7 2 2 4 3" xfId="2824" xr:uid="{00000000-0005-0000-0000-00005F8A0000}"/>
    <cellStyle name="Normal 7 2 2 4 3 2" xfId="6545" xr:uid="{00000000-0005-0000-0000-0000608A0000}"/>
    <cellStyle name="Normal 7 2 2 4 3 2 2" xfId="21429" xr:uid="{00000000-0005-0000-0000-0000618A0000}"/>
    <cellStyle name="Normal 7 2 2 4 3 2 2 2" xfId="44072" xr:uid="{00000000-0005-0000-0000-0000628A0000}"/>
    <cellStyle name="Normal 7 2 2 4 3 2 3" xfId="13989" xr:uid="{00000000-0005-0000-0000-0000638A0000}"/>
    <cellStyle name="Normal 7 2 2 4 3 2 3 2" xfId="36632" xr:uid="{00000000-0005-0000-0000-0000648A0000}"/>
    <cellStyle name="Normal 7 2 2 4 3 2 4" xfId="29191" xr:uid="{00000000-0005-0000-0000-0000658A0000}"/>
    <cellStyle name="Normal 7 2 2 4 3 3" xfId="17711" xr:uid="{00000000-0005-0000-0000-0000668A0000}"/>
    <cellStyle name="Normal 7 2 2 4 3 3 2" xfId="40354" xr:uid="{00000000-0005-0000-0000-0000678A0000}"/>
    <cellStyle name="Normal 7 2 2 4 3 4" xfId="10271" xr:uid="{00000000-0005-0000-0000-0000688A0000}"/>
    <cellStyle name="Normal 7 2 2 4 3 4 2" xfId="32914" xr:uid="{00000000-0005-0000-0000-0000698A0000}"/>
    <cellStyle name="Normal 7 2 2 4 3 5" xfId="25473" xr:uid="{00000000-0005-0000-0000-00006A8A0000}"/>
    <cellStyle name="Normal 7 2 2 4 4" xfId="4698" xr:uid="{00000000-0005-0000-0000-00006B8A0000}"/>
    <cellStyle name="Normal 7 2 2 4 4 2" xfId="19582" xr:uid="{00000000-0005-0000-0000-00006C8A0000}"/>
    <cellStyle name="Normal 7 2 2 4 4 2 2" xfId="42225" xr:uid="{00000000-0005-0000-0000-00006D8A0000}"/>
    <cellStyle name="Normal 7 2 2 4 4 3" xfId="12142" xr:uid="{00000000-0005-0000-0000-00006E8A0000}"/>
    <cellStyle name="Normal 7 2 2 4 4 3 2" xfId="34785" xr:uid="{00000000-0005-0000-0000-00006F8A0000}"/>
    <cellStyle name="Normal 7 2 2 4 4 4" xfId="27344" xr:uid="{00000000-0005-0000-0000-0000708A0000}"/>
    <cellStyle name="Normal 7 2 2 4 5" xfId="15864" xr:uid="{00000000-0005-0000-0000-0000718A0000}"/>
    <cellStyle name="Normal 7 2 2 4 5 2" xfId="38507" xr:uid="{00000000-0005-0000-0000-0000728A0000}"/>
    <cellStyle name="Normal 7 2 2 4 6" xfId="8424" xr:uid="{00000000-0005-0000-0000-0000738A0000}"/>
    <cellStyle name="Normal 7 2 2 4 6 2" xfId="31067" xr:uid="{00000000-0005-0000-0000-0000748A0000}"/>
    <cellStyle name="Normal 7 2 2 4 7" xfId="23626" xr:uid="{00000000-0005-0000-0000-0000758A0000}"/>
    <cellStyle name="Normal 7 2 2 5" xfId="1437" xr:uid="{00000000-0005-0000-0000-0000768A0000}"/>
    <cellStyle name="Normal 7 2 2 5 2" xfId="3287" xr:uid="{00000000-0005-0000-0000-0000778A0000}"/>
    <cellStyle name="Normal 7 2 2 5 2 2" xfId="7008" xr:uid="{00000000-0005-0000-0000-0000788A0000}"/>
    <cellStyle name="Normal 7 2 2 5 2 2 2" xfId="21892" xr:uid="{00000000-0005-0000-0000-0000798A0000}"/>
    <cellStyle name="Normal 7 2 2 5 2 2 2 2" xfId="44535" xr:uid="{00000000-0005-0000-0000-00007A8A0000}"/>
    <cellStyle name="Normal 7 2 2 5 2 2 3" xfId="14452" xr:uid="{00000000-0005-0000-0000-00007B8A0000}"/>
    <cellStyle name="Normal 7 2 2 5 2 2 3 2" xfId="37095" xr:uid="{00000000-0005-0000-0000-00007C8A0000}"/>
    <cellStyle name="Normal 7 2 2 5 2 2 4" xfId="29654" xr:uid="{00000000-0005-0000-0000-00007D8A0000}"/>
    <cellStyle name="Normal 7 2 2 5 2 3" xfId="18174" xr:uid="{00000000-0005-0000-0000-00007E8A0000}"/>
    <cellStyle name="Normal 7 2 2 5 2 3 2" xfId="40817" xr:uid="{00000000-0005-0000-0000-00007F8A0000}"/>
    <cellStyle name="Normal 7 2 2 5 2 4" xfId="10734" xr:uid="{00000000-0005-0000-0000-0000808A0000}"/>
    <cellStyle name="Normal 7 2 2 5 2 4 2" xfId="33377" xr:uid="{00000000-0005-0000-0000-0000818A0000}"/>
    <cellStyle name="Normal 7 2 2 5 2 5" xfId="25936" xr:uid="{00000000-0005-0000-0000-0000828A0000}"/>
    <cellStyle name="Normal 7 2 2 5 3" xfId="5161" xr:uid="{00000000-0005-0000-0000-0000838A0000}"/>
    <cellStyle name="Normal 7 2 2 5 3 2" xfId="20045" xr:uid="{00000000-0005-0000-0000-0000848A0000}"/>
    <cellStyle name="Normal 7 2 2 5 3 2 2" xfId="42688" xr:uid="{00000000-0005-0000-0000-0000858A0000}"/>
    <cellStyle name="Normal 7 2 2 5 3 3" xfId="12605" xr:uid="{00000000-0005-0000-0000-0000868A0000}"/>
    <cellStyle name="Normal 7 2 2 5 3 3 2" xfId="35248" xr:uid="{00000000-0005-0000-0000-0000878A0000}"/>
    <cellStyle name="Normal 7 2 2 5 3 4" xfId="27807" xr:uid="{00000000-0005-0000-0000-0000888A0000}"/>
    <cellStyle name="Normal 7 2 2 5 4" xfId="16327" xr:uid="{00000000-0005-0000-0000-0000898A0000}"/>
    <cellStyle name="Normal 7 2 2 5 4 2" xfId="38970" xr:uid="{00000000-0005-0000-0000-00008A8A0000}"/>
    <cellStyle name="Normal 7 2 2 5 5" xfId="8887" xr:uid="{00000000-0005-0000-0000-00008B8A0000}"/>
    <cellStyle name="Normal 7 2 2 5 5 2" xfId="31530" xr:uid="{00000000-0005-0000-0000-00008C8A0000}"/>
    <cellStyle name="Normal 7 2 2 5 6" xfId="24089" xr:uid="{00000000-0005-0000-0000-00008D8A0000}"/>
    <cellStyle name="Normal 7 2 2 6" xfId="2362" xr:uid="{00000000-0005-0000-0000-00008E8A0000}"/>
    <cellStyle name="Normal 7 2 2 6 2" xfId="6083" xr:uid="{00000000-0005-0000-0000-00008F8A0000}"/>
    <cellStyle name="Normal 7 2 2 6 2 2" xfId="20967" xr:uid="{00000000-0005-0000-0000-0000908A0000}"/>
    <cellStyle name="Normal 7 2 2 6 2 2 2" xfId="43610" xr:uid="{00000000-0005-0000-0000-0000918A0000}"/>
    <cellStyle name="Normal 7 2 2 6 2 3" xfId="13527" xr:uid="{00000000-0005-0000-0000-0000928A0000}"/>
    <cellStyle name="Normal 7 2 2 6 2 3 2" xfId="36170" xr:uid="{00000000-0005-0000-0000-0000938A0000}"/>
    <cellStyle name="Normal 7 2 2 6 2 4" xfId="28729" xr:uid="{00000000-0005-0000-0000-0000948A0000}"/>
    <cellStyle name="Normal 7 2 2 6 3" xfId="17249" xr:uid="{00000000-0005-0000-0000-0000958A0000}"/>
    <cellStyle name="Normal 7 2 2 6 3 2" xfId="39892" xr:uid="{00000000-0005-0000-0000-0000968A0000}"/>
    <cellStyle name="Normal 7 2 2 6 4" xfId="9809" xr:uid="{00000000-0005-0000-0000-0000978A0000}"/>
    <cellStyle name="Normal 7 2 2 6 4 2" xfId="32452" xr:uid="{00000000-0005-0000-0000-0000988A0000}"/>
    <cellStyle name="Normal 7 2 2 6 5" xfId="25011" xr:uid="{00000000-0005-0000-0000-0000998A0000}"/>
    <cellStyle name="Normal 7 2 2 7" xfId="4236" xr:uid="{00000000-0005-0000-0000-00009A8A0000}"/>
    <cellStyle name="Normal 7 2 2 7 2" xfId="19120" xr:uid="{00000000-0005-0000-0000-00009B8A0000}"/>
    <cellStyle name="Normal 7 2 2 7 2 2" xfId="41763" xr:uid="{00000000-0005-0000-0000-00009C8A0000}"/>
    <cellStyle name="Normal 7 2 2 7 3" xfId="11680" xr:uid="{00000000-0005-0000-0000-00009D8A0000}"/>
    <cellStyle name="Normal 7 2 2 7 3 2" xfId="34323" xr:uid="{00000000-0005-0000-0000-00009E8A0000}"/>
    <cellStyle name="Normal 7 2 2 7 4" xfId="26882" xr:uid="{00000000-0005-0000-0000-00009F8A0000}"/>
    <cellStyle name="Normal 7 2 2 8" xfId="504" xr:uid="{00000000-0005-0000-0000-0000A08A0000}"/>
    <cellStyle name="Normal 7 2 2 8 2" xfId="15402" xr:uid="{00000000-0005-0000-0000-0000A18A0000}"/>
    <cellStyle name="Normal 7 2 2 8 2 2" xfId="38045" xr:uid="{00000000-0005-0000-0000-0000A28A0000}"/>
    <cellStyle name="Normal 7 2 2 8 3" xfId="23165" xr:uid="{00000000-0005-0000-0000-0000A38A0000}"/>
    <cellStyle name="Normal 7 2 2 9" xfId="7962" xr:uid="{00000000-0005-0000-0000-0000A48A0000}"/>
    <cellStyle name="Normal 7 2 2 9 2" xfId="30605" xr:uid="{00000000-0005-0000-0000-0000A58A0000}"/>
    <cellStyle name="Normal 7 2 3" xfId="286" xr:uid="{00000000-0005-0000-0000-0000A68A0000}"/>
    <cellStyle name="Normal 7 2 3 2" xfId="770" xr:uid="{00000000-0005-0000-0000-0000A78A0000}"/>
    <cellStyle name="Normal 7 2 3 2 2" xfId="1235" xr:uid="{00000000-0005-0000-0000-0000A88A0000}"/>
    <cellStyle name="Normal 7 2 3 2 2 2" xfId="2163" xr:uid="{00000000-0005-0000-0000-0000A98A0000}"/>
    <cellStyle name="Normal 7 2 3 2 2 2 2" xfId="4013" xr:uid="{00000000-0005-0000-0000-0000AA8A0000}"/>
    <cellStyle name="Normal 7 2 3 2 2 2 2 2" xfId="7734" xr:uid="{00000000-0005-0000-0000-0000AB8A0000}"/>
    <cellStyle name="Normal 7 2 3 2 2 2 2 2 2" xfId="22618" xr:uid="{00000000-0005-0000-0000-0000AC8A0000}"/>
    <cellStyle name="Normal 7 2 3 2 2 2 2 2 2 2" xfId="45261" xr:uid="{00000000-0005-0000-0000-0000AD8A0000}"/>
    <cellStyle name="Normal 7 2 3 2 2 2 2 2 3" xfId="15178" xr:uid="{00000000-0005-0000-0000-0000AE8A0000}"/>
    <cellStyle name="Normal 7 2 3 2 2 2 2 2 3 2" xfId="37821" xr:uid="{00000000-0005-0000-0000-0000AF8A0000}"/>
    <cellStyle name="Normal 7 2 3 2 2 2 2 2 4" xfId="30380" xr:uid="{00000000-0005-0000-0000-0000B08A0000}"/>
    <cellStyle name="Normal 7 2 3 2 2 2 2 3" xfId="18900" xr:uid="{00000000-0005-0000-0000-0000B18A0000}"/>
    <cellStyle name="Normal 7 2 3 2 2 2 2 3 2" xfId="41543" xr:uid="{00000000-0005-0000-0000-0000B28A0000}"/>
    <cellStyle name="Normal 7 2 3 2 2 2 2 4" xfId="11460" xr:uid="{00000000-0005-0000-0000-0000B38A0000}"/>
    <cellStyle name="Normal 7 2 3 2 2 2 2 4 2" xfId="34103" xr:uid="{00000000-0005-0000-0000-0000B48A0000}"/>
    <cellStyle name="Normal 7 2 3 2 2 2 2 5" xfId="26662" xr:uid="{00000000-0005-0000-0000-0000B58A0000}"/>
    <cellStyle name="Normal 7 2 3 2 2 2 3" xfId="5887" xr:uid="{00000000-0005-0000-0000-0000B68A0000}"/>
    <cellStyle name="Normal 7 2 3 2 2 2 3 2" xfId="20771" xr:uid="{00000000-0005-0000-0000-0000B78A0000}"/>
    <cellStyle name="Normal 7 2 3 2 2 2 3 2 2" xfId="43414" xr:uid="{00000000-0005-0000-0000-0000B88A0000}"/>
    <cellStyle name="Normal 7 2 3 2 2 2 3 3" xfId="13331" xr:uid="{00000000-0005-0000-0000-0000B98A0000}"/>
    <cellStyle name="Normal 7 2 3 2 2 2 3 3 2" xfId="35974" xr:uid="{00000000-0005-0000-0000-0000BA8A0000}"/>
    <cellStyle name="Normal 7 2 3 2 2 2 3 4" xfId="28533" xr:uid="{00000000-0005-0000-0000-0000BB8A0000}"/>
    <cellStyle name="Normal 7 2 3 2 2 2 4" xfId="17053" xr:uid="{00000000-0005-0000-0000-0000BC8A0000}"/>
    <cellStyle name="Normal 7 2 3 2 2 2 4 2" xfId="39696" xr:uid="{00000000-0005-0000-0000-0000BD8A0000}"/>
    <cellStyle name="Normal 7 2 3 2 2 2 5" xfId="9613" xr:uid="{00000000-0005-0000-0000-0000BE8A0000}"/>
    <cellStyle name="Normal 7 2 3 2 2 2 5 2" xfId="32256" xr:uid="{00000000-0005-0000-0000-0000BF8A0000}"/>
    <cellStyle name="Normal 7 2 3 2 2 2 6" xfId="24815" xr:uid="{00000000-0005-0000-0000-0000C08A0000}"/>
    <cellStyle name="Normal 7 2 3 2 2 3" xfId="3088" xr:uid="{00000000-0005-0000-0000-0000C18A0000}"/>
    <cellStyle name="Normal 7 2 3 2 2 3 2" xfId="6809" xr:uid="{00000000-0005-0000-0000-0000C28A0000}"/>
    <cellStyle name="Normal 7 2 3 2 2 3 2 2" xfId="21693" xr:uid="{00000000-0005-0000-0000-0000C38A0000}"/>
    <cellStyle name="Normal 7 2 3 2 2 3 2 2 2" xfId="44336" xr:uid="{00000000-0005-0000-0000-0000C48A0000}"/>
    <cellStyle name="Normal 7 2 3 2 2 3 2 3" xfId="14253" xr:uid="{00000000-0005-0000-0000-0000C58A0000}"/>
    <cellStyle name="Normal 7 2 3 2 2 3 2 3 2" xfId="36896" xr:uid="{00000000-0005-0000-0000-0000C68A0000}"/>
    <cellStyle name="Normal 7 2 3 2 2 3 2 4" xfId="29455" xr:uid="{00000000-0005-0000-0000-0000C78A0000}"/>
    <cellStyle name="Normal 7 2 3 2 2 3 3" xfId="17975" xr:uid="{00000000-0005-0000-0000-0000C88A0000}"/>
    <cellStyle name="Normal 7 2 3 2 2 3 3 2" xfId="40618" xr:uid="{00000000-0005-0000-0000-0000C98A0000}"/>
    <cellStyle name="Normal 7 2 3 2 2 3 4" xfId="10535" xr:uid="{00000000-0005-0000-0000-0000CA8A0000}"/>
    <cellStyle name="Normal 7 2 3 2 2 3 4 2" xfId="33178" xr:uid="{00000000-0005-0000-0000-0000CB8A0000}"/>
    <cellStyle name="Normal 7 2 3 2 2 3 5" xfId="25737" xr:uid="{00000000-0005-0000-0000-0000CC8A0000}"/>
    <cellStyle name="Normal 7 2 3 2 2 4" xfId="4962" xr:uid="{00000000-0005-0000-0000-0000CD8A0000}"/>
    <cellStyle name="Normal 7 2 3 2 2 4 2" xfId="19846" xr:uid="{00000000-0005-0000-0000-0000CE8A0000}"/>
    <cellStyle name="Normal 7 2 3 2 2 4 2 2" xfId="42489" xr:uid="{00000000-0005-0000-0000-0000CF8A0000}"/>
    <cellStyle name="Normal 7 2 3 2 2 4 3" xfId="12406" xr:uid="{00000000-0005-0000-0000-0000D08A0000}"/>
    <cellStyle name="Normal 7 2 3 2 2 4 3 2" xfId="35049" xr:uid="{00000000-0005-0000-0000-0000D18A0000}"/>
    <cellStyle name="Normal 7 2 3 2 2 4 4" xfId="27608" xr:uid="{00000000-0005-0000-0000-0000D28A0000}"/>
    <cellStyle name="Normal 7 2 3 2 2 5" xfId="16128" xr:uid="{00000000-0005-0000-0000-0000D38A0000}"/>
    <cellStyle name="Normal 7 2 3 2 2 5 2" xfId="38771" xr:uid="{00000000-0005-0000-0000-0000D48A0000}"/>
    <cellStyle name="Normal 7 2 3 2 2 6" xfId="8688" xr:uid="{00000000-0005-0000-0000-0000D58A0000}"/>
    <cellStyle name="Normal 7 2 3 2 2 6 2" xfId="31331" xr:uid="{00000000-0005-0000-0000-0000D68A0000}"/>
    <cellStyle name="Normal 7 2 3 2 2 7" xfId="23890" xr:uid="{00000000-0005-0000-0000-0000D78A0000}"/>
    <cellStyle name="Normal 7 2 3 2 3" xfId="1701" xr:uid="{00000000-0005-0000-0000-0000D88A0000}"/>
    <cellStyle name="Normal 7 2 3 2 3 2" xfId="3551" xr:uid="{00000000-0005-0000-0000-0000D98A0000}"/>
    <cellStyle name="Normal 7 2 3 2 3 2 2" xfId="7272" xr:uid="{00000000-0005-0000-0000-0000DA8A0000}"/>
    <cellStyle name="Normal 7 2 3 2 3 2 2 2" xfId="22156" xr:uid="{00000000-0005-0000-0000-0000DB8A0000}"/>
    <cellStyle name="Normal 7 2 3 2 3 2 2 2 2" xfId="44799" xr:uid="{00000000-0005-0000-0000-0000DC8A0000}"/>
    <cellStyle name="Normal 7 2 3 2 3 2 2 3" xfId="14716" xr:uid="{00000000-0005-0000-0000-0000DD8A0000}"/>
    <cellStyle name="Normal 7 2 3 2 3 2 2 3 2" xfId="37359" xr:uid="{00000000-0005-0000-0000-0000DE8A0000}"/>
    <cellStyle name="Normal 7 2 3 2 3 2 2 4" xfId="29918" xr:uid="{00000000-0005-0000-0000-0000DF8A0000}"/>
    <cellStyle name="Normal 7 2 3 2 3 2 3" xfId="18438" xr:uid="{00000000-0005-0000-0000-0000E08A0000}"/>
    <cellStyle name="Normal 7 2 3 2 3 2 3 2" xfId="41081" xr:uid="{00000000-0005-0000-0000-0000E18A0000}"/>
    <cellStyle name="Normal 7 2 3 2 3 2 4" xfId="10998" xr:uid="{00000000-0005-0000-0000-0000E28A0000}"/>
    <cellStyle name="Normal 7 2 3 2 3 2 4 2" xfId="33641" xr:uid="{00000000-0005-0000-0000-0000E38A0000}"/>
    <cellStyle name="Normal 7 2 3 2 3 2 5" xfId="26200" xr:uid="{00000000-0005-0000-0000-0000E48A0000}"/>
    <cellStyle name="Normal 7 2 3 2 3 3" xfId="5425" xr:uid="{00000000-0005-0000-0000-0000E58A0000}"/>
    <cellStyle name="Normal 7 2 3 2 3 3 2" xfId="20309" xr:uid="{00000000-0005-0000-0000-0000E68A0000}"/>
    <cellStyle name="Normal 7 2 3 2 3 3 2 2" xfId="42952" xr:uid="{00000000-0005-0000-0000-0000E78A0000}"/>
    <cellStyle name="Normal 7 2 3 2 3 3 3" xfId="12869" xr:uid="{00000000-0005-0000-0000-0000E88A0000}"/>
    <cellStyle name="Normal 7 2 3 2 3 3 3 2" xfId="35512" xr:uid="{00000000-0005-0000-0000-0000E98A0000}"/>
    <cellStyle name="Normal 7 2 3 2 3 3 4" xfId="28071" xr:uid="{00000000-0005-0000-0000-0000EA8A0000}"/>
    <cellStyle name="Normal 7 2 3 2 3 4" xfId="16591" xr:uid="{00000000-0005-0000-0000-0000EB8A0000}"/>
    <cellStyle name="Normal 7 2 3 2 3 4 2" xfId="39234" xr:uid="{00000000-0005-0000-0000-0000EC8A0000}"/>
    <cellStyle name="Normal 7 2 3 2 3 5" xfId="9151" xr:uid="{00000000-0005-0000-0000-0000ED8A0000}"/>
    <cellStyle name="Normal 7 2 3 2 3 5 2" xfId="31794" xr:uid="{00000000-0005-0000-0000-0000EE8A0000}"/>
    <cellStyle name="Normal 7 2 3 2 3 6" xfId="24353" xr:uid="{00000000-0005-0000-0000-0000EF8A0000}"/>
    <cellStyle name="Normal 7 2 3 2 4" xfId="2626" xr:uid="{00000000-0005-0000-0000-0000F08A0000}"/>
    <cellStyle name="Normal 7 2 3 2 4 2" xfId="6347" xr:uid="{00000000-0005-0000-0000-0000F18A0000}"/>
    <cellStyle name="Normal 7 2 3 2 4 2 2" xfId="21231" xr:uid="{00000000-0005-0000-0000-0000F28A0000}"/>
    <cellStyle name="Normal 7 2 3 2 4 2 2 2" xfId="43874" xr:uid="{00000000-0005-0000-0000-0000F38A0000}"/>
    <cellStyle name="Normal 7 2 3 2 4 2 3" xfId="13791" xr:uid="{00000000-0005-0000-0000-0000F48A0000}"/>
    <cellStyle name="Normal 7 2 3 2 4 2 3 2" xfId="36434" xr:uid="{00000000-0005-0000-0000-0000F58A0000}"/>
    <cellStyle name="Normal 7 2 3 2 4 2 4" xfId="28993" xr:uid="{00000000-0005-0000-0000-0000F68A0000}"/>
    <cellStyle name="Normal 7 2 3 2 4 3" xfId="17513" xr:uid="{00000000-0005-0000-0000-0000F78A0000}"/>
    <cellStyle name="Normal 7 2 3 2 4 3 2" xfId="40156" xr:uid="{00000000-0005-0000-0000-0000F88A0000}"/>
    <cellStyle name="Normal 7 2 3 2 4 4" xfId="10073" xr:uid="{00000000-0005-0000-0000-0000F98A0000}"/>
    <cellStyle name="Normal 7 2 3 2 4 4 2" xfId="32716" xr:uid="{00000000-0005-0000-0000-0000FA8A0000}"/>
    <cellStyle name="Normal 7 2 3 2 4 5" xfId="25275" xr:uid="{00000000-0005-0000-0000-0000FB8A0000}"/>
    <cellStyle name="Normal 7 2 3 2 5" xfId="4500" xr:uid="{00000000-0005-0000-0000-0000FC8A0000}"/>
    <cellStyle name="Normal 7 2 3 2 5 2" xfId="19384" xr:uid="{00000000-0005-0000-0000-0000FD8A0000}"/>
    <cellStyle name="Normal 7 2 3 2 5 2 2" xfId="42027" xr:uid="{00000000-0005-0000-0000-0000FE8A0000}"/>
    <cellStyle name="Normal 7 2 3 2 5 3" xfId="11944" xr:uid="{00000000-0005-0000-0000-0000FF8A0000}"/>
    <cellStyle name="Normal 7 2 3 2 5 3 2" xfId="34587" xr:uid="{00000000-0005-0000-0000-0000008B0000}"/>
    <cellStyle name="Normal 7 2 3 2 5 4" xfId="27146" xr:uid="{00000000-0005-0000-0000-0000018B0000}"/>
    <cellStyle name="Normal 7 2 3 2 6" xfId="15666" xr:uid="{00000000-0005-0000-0000-0000028B0000}"/>
    <cellStyle name="Normal 7 2 3 2 6 2" xfId="38309" xr:uid="{00000000-0005-0000-0000-0000038B0000}"/>
    <cellStyle name="Normal 7 2 3 2 7" xfId="8226" xr:uid="{00000000-0005-0000-0000-0000048B0000}"/>
    <cellStyle name="Normal 7 2 3 2 7 2" xfId="30869" xr:uid="{00000000-0005-0000-0000-0000058B0000}"/>
    <cellStyle name="Normal 7 2 3 2 8" xfId="23428" xr:uid="{00000000-0005-0000-0000-0000068B0000}"/>
    <cellStyle name="Normal 7 2 3 3" xfId="1024" xr:uid="{00000000-0005-0000-0000-0000078B0000}"/>
    <cellStyle name="Normal 7 2 3 3 2" xfId="1952" xr:uid="{00000000-0005-0000-0000-0000088B0000}"/>
    <cellStyle name="Normal 7 2 3 3 2 2" xfId="3802" xr:uid="{00000000-0005-0000-0000-0000098B0000}"/>
    <cellStyle name="Normal 7 2 3 3 2 2 2" xfId="7523" xr:uid="{00000000-0005-0000-0000-00000A8B0000}"/>
    <cellStyle name="Normal 7 2 3 3 2 2 2 2" xfId="22407" xr:uid="{00000000-0005-0000-0000-00000B8B0000}"/>
    <cellStyle name="Normal 7 2 3 3 2 2 2 2 2" xfId="45050" xr:uid="{00000000-0005-0000-0000-00000C8B0000}"/>
    <cellStyle name="Normal 7 2 3 3 2 2 2 3" xfId="14967" xr:uid="{00000000-0005-0000-0000-00000D8B0000}"/>
    <cellStyle name="Normal 7 2 3 3 2 2 2 3 2" xfId="37610" xr:uid="{00000000-0005-0000-0000-00000E8B0000}"/>
    <cellStyle name="Normal 7 2 3 3 2 2 2 4" xfId="30169" xr:uid="{00000000-0005-0000-0000-00000F8B0000}"/>
    <cellStyle name="Normal 7 2 3 3 2 2 3" xfId="18689" xr:uid="{00000000-0005-0000-0000-0000108B0000}"/>
    <cellStyle name="Normal 7 2 3 3 2 2 3 2" xfId="41332" xr:uid="{00000000-0005-0000-0000-0000118B0000}"/>
    <cellStyle name="Normal 7 2 3 3 2 2 4" xfId="11249" xr:uid="{00000000-0005-0000-0000-0000128B0000}"/>
    <cellStyle name="Normal 7 2 3 3 2 2 4 2" xfId="33892" xr:uid="{00000000-0005-0000-0000-0000138B0000}"/>
    <cellStyle name="Normal 7 2 3 3 2 2 5" xfId="26451" xr:uid="{00000000-0005-0000-0000-0000148B0000}"/>
    <cellStyle name="Normal 7 2 3 3 2 3" xfId="5676" xr:uid="{00000000-0005-0000-0000-0000158B0000}"/>
    <cellStyle name="Normal 7 2 3 3 2 3 2" xfId="20560" xr:uid="{00000000-0005-0000-0000-0000168B0000}"/>
    <cellStyle name="Normal 7 2 3 3 2 3 2 2" xfId="43203" xr:uid="{00000000-0005-0000-0000-0000178B0000}"/>
    <cellStyle name="Normal 7 2 3 3 2 3 3" xfId="13120" xr:uid="{00000000-0005-0000-0000-0000188B0000}"/>
    <cellStyle name="Normal 7 2 3 3 2 3 3 2" xfId="35763" xr:uid="{00000000-0005-0000-0000-0000198B0000}"/>
    <cellStyle name="Normal 7 2 3 3 2 3 4" xfId="28322" xr:uid="{00000000-0005-0000-0000-00001A8B0000}"/>
    <cellStyle name="Normal 7 2 3 3 2 4" xfId="16842" xr:uid="{00000000-0005-0000-0000-00001B8B0000}"/>
    <cellStyle name="Normal 7 2 3 3 2 4 2" xfId="39485" xr:uid="{00000000-0005-0000-0000-00001C8B0000}"/>
    <cellStyle name="Normal 7 2 3 3 2 5" xfId="9402" xr:uid="{00000000-0005-0000-0000-00001D8B0000}"/>
    <cellStyle name="Normal 7 2 3 3 2 5 2" xfId="32045" xr:uid="{00000000-0005-0000-0000-00001E8B0000}"/>
    <cellStyle name="Normal 7 2 3 3 2 6" xfId="24604" xr:uid="{00000000-0005-0000-0000-00001F8B0000}"/>
    <cellStyle name="Normal 7 2 3 3 3" xfId="2877" xr:uid="{00000000-0005-0000-0000-0000208B0000}"/>
    <cellStyle name="Normal 7 2 3 3 3 2" xfId="6598" xr:uid="{00000000-0005-0000-0000-0000218B0000}"/>
    <cellStyle name="Normal 7 2 3 3 3 2 2" xfId="21482" xr:uid="{00000000-0005-0000-0000-0000228B0000}"/>
    <cellStyle name="Normal 7 2 3 3 3 2 2 2" xfId="44125" xr:uid="{00000000-0005-0000-0000-0000238B0000}"/>
    <cellStyle name="Normal 7 2 3 3 3 2 3" xfId="14042" xr:uid="{00000000-0005-0000-0000-0000248B0000}"/>
    <cellStyle name="Normal 7 2 3 3 3 2 3 2" xfId="36685" xr:uid="{00000000-0005-0000-0000-0000258B0000}"/>
    <cellStyle name="Normal 7 2 3 3 3 2 4" xfId="29244" xr:uid="{00000000-0005-0000-0000-0000268B0000}"/>
    <cellStyle name="Normal 7 2 3 3 3 3" xfId="17764" xr:uid="{00000000-0005-0000-0000-0000278B0000}"/>
    <cellStyle name="Normal 7 2 3 3 3 3 2" xfId="40407" xr:uid="{00000000-0005-0000-0000-0000288B0000}"/>
    <cellStyle name="Normal 7 2 3 3 3 4" xfId="10324" xr:uid="{00000000-0005-0000-0000-0000298B0000}"/>
    <cellStyle name="Normal 7 2 3 3 3 4 2" xfId="32967" xr:uid="{00000000-0005-0000-0000-00002A8B0000}"/>
    <cellStyle name="Normal 7 2 3 3 3 5" xfId="25526" xr:uid="{00000000-0005-0000-0000-00002B8B0000}"/>
    <cellStyle name="Normal 7 2 3 3 4" xfId="4751" xr:uid="{00000000-0005-0000-0000-00002C8B0000}"/>
    <cellStyle name="Normal 7 2 3 3 4 2" xfId="19635" xr:uid="{00000000-0005-0000-0000-00002D8B0000}"/>
    <cellStyle name="Normal 7 2 3 3 4 2 2" xfId="42278" xr:uid="{00000000-0005-0000-0000-00002E8B0000}"/>
    <cellStyle name="Normal 7 2 3 3 4 3" xfId="12195" xr:uid="{00000000-0005-0000-0000-00002F8B0000}"/>
    <cellStyle name="Normal 7 2 3 3 4 3 2" xfId="34838" xr:uid="{00000000-0005-0000-0000-0000308B0000}"/>
    <cellStyle name="Normal 7 2 3 3 4 4" xfId="27397" xr:uid="{00000000-0005-0000-0000-0000318B0000}"/>
    <cellStyle name="Normal 7 2 3 3 5" xfId="15917" xr:uid="{00000000-0005-0000-0000-0000328B0000}"/>
    <cellStyle name="Normal 7 2 3 3 5 2" xfId="38560" xr:uid="{00000000-0005-0000-0000-0000338B0000}"/>
    <cellStyle name="Normal 7 2 3 3 6" xfId="8477" xr:uid="{00000000-0005-0000-0000-0000348B0000}"/>
    <cellStyle name="Normal 7 2 3 3 6 2" xfId="31120" xr:uid="{00000000-0005-0000-0000-0000358B0000}"/>
    <cellStyle name="Normal 7 2 3 3 7" xfId="23679" xr:uid="{00000000-0005-0000-0000-0000368B0000}"/>
    <cellStyle name="Normal 7 2 3 4" xfId="1490" xr:uid="{00000000-0005-0000-0000-0000378B0000}"/>
    <cellStyle name="Normal 7 2 3 4 2" xfId="3340" xr:uid="{00000000-0005-0000-0000-0000388B0000}"/>
    <cellStyle name="Normal 7 2 3 4 2 2" xfId="7061" xr:uid="{00000000-0005-0000-0000-0000398B0000}"/>
    <cellStyle name="Normal 7 2 3 4 2 2 2" xfId="21945" xr:uid="{00000000-0005-0000-0000-00003A8B0000}"/>
    <cellStyle name="Normal 7 2 3 4 2 2 2 2" xfId="44588" xr:uid="{00000000-0005-0000-0000-00003B8B0000}"/>
    <cellStyle name="Normal 7 2 3 4 2 2 3" xfId="14505" xr:uid="{00000000-0005-0000-0000-00003C8B0000}"/>
    <cellStyle name="Normal 7 2 3 4 2 2 3 2" xfId="37148" xr:uid="{00000000-0005-0000-0000-00003D8B0000}"/>
    <cellStyle name="Normal 7 2 3 4 2 2 4" xfId="29707" xr:uid="{00000000-0005-0000-0000-00003E8B0000}"/>
    <cellStyle name="Normal 7 2 3 4 2 3" xfId="18227" xr:uid="{00000000-0005-0000-0000-00003F8B0000}"/>
    <cellStyle name="Normal 7 2 3 4 2 3 2" xfId="40870" xr:uid="{00000000-0005-0000-0000-0000408B0000}"/>
    <cellStyle name="Normal 7 2 3 4 2 4" xfId="10787" xr:uid="{00000000-0005-0000-0000-0000418B0000}"/>
    <cellStyle name="Normal 7 2 3 4 2 4 2" xfId="33430" xr:uid="{00000000-0005-0000-0000-0000428B0000}"/>
    <cellStyle name="Normal 7 2 3 4 2 5" xfId="25989" xr:uid="{00000000-0005-0000-0000-0000438B0000}"/>
    <cellStyle name="Normal 7 2 3 4 3" xfId="5214" xr:uid="{00000000-0005-0000-0000-0000448B0000}"/>
    <cellStyle name="Normal 7 2 3 4 3 2" xfId="20098" xr:uid="{00000000-0005-0000-0000-0000458B0000}"/>
    <cellStyle name="Normal 7 2 3 4 3 2 2" xfId="42741" xr:uid="{00000000-0005-0000-0000-0000468B0000}"/>
    <cellStyle name="Normal 7 2 3 4 3 3" xfId="12658" xr:uid="{00000000-0005-0000-0000-0000478B0000}"/>
    <cellStyle name="Normal 7 2 3 4 3 3 2" xfId="35301" xr:uid="{00000000-0005-0000-0000-0000488B0000}"/>
    <cellStyle name="Normal 7 2 3 4 3 4" xfId="27860" xr:uid="{00000000-0005-0000-0000-0000498B0000}"/>
    <cellStyle name="Normal 7 2 3 4 4" xfId="16380" xr:uid="{00000000-0005-0000-0000-00004A8B0000}"/>
    <cellStyle name="Normal 7 2 3 4 4 2" xfId="39023" xr:uid="{00000000-0005-0000-0000-00004B8B0000}"/>
    <cellStyle name="Normal 7 2 3 4 5" xfId="8940" xr:uid="{00000000-0005-0000-0000-00004C8B0000}"/>
    <cellStyle name="Normal 7 2 3 4 5 2" xfId="31583" xr:uid="{00000000-0005-0000-0000-00004D8B0000}"/>
    <cellStyle name="Normal 7 2 3 4 6" xfId="24142" xr:uid="{00000000-0005-0000-0000-00004E8B0000}"/>
    <cellStyle name="Normal 7 2 3 5" xfId="2415" xr:uid="{00000000-0005-0000-0000-00004F8B0000}"/>
    <cellStyle name="Normal 7 2 3 5 2" xfId="6136" xr:uid="{00000000-0005-0000-0000-0000508B0000}"/>
    <cellStyle name="Normal 7 2 3 5 2 2" xfId="21020" xr:uid="{00000000-0005-0000-0000-0000518B0000}"/>
    <cellStyle name="Normal 7 2 3 5 2 2 2" xfId="43663" xr:uid="{00000000-0005-0000-0000-0000528B0000}"/>
    <cellStyle name="Normal 7 2 3 5 2 3" xfId="13580" xr:uid="{00000000-0005-0000-0000-0000538B0000}"/>
    <cellStyle name="Normal 7 2 3 5 2 3 2" xfId="36223" xr:uid="{00000000-0005-0000-0000-0000548B0000}"/>
    <cellStyle name="Normal 7 2 3 5 2 4" xfId="28782" xr:uid="{00000000-0005-0000-0000-0000558B0000}"/>
    <cellStyle name="Normal 7 2 3 5 3" xfId="17302" xr:uid="{00000000-0005-0000-0000-0000568B0000}"/>
    <cellStyle name="Normal 7 2 3 5 3 2" xfId="39945" xr:uid="{00000000-0005-0000-0000-0000578B0000}"/>
    <cellStyle name="Normal 7 2 3 5 4" xfId="9862" xr:uid="{00000000-0005-0000-0000-0000588B0000}"/>
    <cellStyle name="Normal 7 2 3 5 4 2" xfId="32505" xr:uid="{00000000-0005-0000-0000-0000598B0000}"/>
    <cellStyle name="Normal 7 2 3 5 5" xfId="25064" xr:uid="{00000000-0005-0000-0000-00005A8B0000}"/>
    <cellStyle name="Normal 7 2 3 6" xfId="4289" xr:uid="{00000000-0005-0000-0000-00005B8B0000}"/>
    <cellStyle name="Normal 7 2 3 6 2" xfId="19173" xr:uid="{00000000-0005-0000-0000-00005C8B0000}"/>
    <cellStyle name="Normal 7 2 3 6 2 2" xfId="41816" xr:uid="{00000000-0005-0000-0000-00005D8B0000}"/>
    <cellStyle name="Normal 7 2 3 6 3" xfId="11733" xr:uid="{00000000-0005-0000-0000-00005E8B0000}"/>
    <cellStyle name="Normal 7 2 3 6 3 2" xfId="34376" xr:uid="{00000000-0005-0000-0000-00005F8B0000}"/>
    <cellStyle name="Normal 7 2 3 6 4" xfId="26935" xr:uid="{00000000-0005-0000-0000-0000608B0000}"/>
    <cellStyle name="Normal 7 2 3 7" xfId="558" xr:uid="{00000000-0005-0000-0000-0000618B0000}"/>
    <cellStyle name="Normal 7 2 3 7 2" xfId="15455" xr:uid="{00000000-0005-0000-0000-0000628B0000}"/>
    <cellStyle name="Normal 7 2 3 7 2 2" xfId="38098" xr:uid="{00000000-0005-0000-0000-0000638B0000}"/>
    <cellStyle name="Normal 7 2 3 7 3" xfId="23218" xr:uid="{00000000-0005-0000-0000-0000648B0000}"/>
    <cellStyle name="Normal 7 2 3 8" xfId="8015" xr:uid="{00000000-0005-0000-0000-0000658B0000}"/>
    <cellStyle name="Normal 7 2 3 8 2" xfId="30658" xr:uid="{00000000-0005-0000-0000-0000668B0000}"/>
    <cellStyle name="Normal 7 2 3 9" xfId="22984" xr:uid="{00000000-0005-0000-0000-0000678B0000}"/>
    <cellStyle name="Normal 7 2 4" xfId="665" xr:uid="{00000000-0005-0000-0000-0000688B0000}"/>
    <cellStyle name="Normal 7 2 4 2" xfId="1130" xr:uid="{00000000-0005-0000-0000-0000698B0000}"/>
    <cellStyle name="Normal 7 2 4 2 2" xfId="2058" xr:uid="{00000000-0005-0000-0000-00006A8B0000}"/>
    <cellStyle name="Normal 7 2 4 2 2 2" xfId="3908" xr:uid="{00000000-0005-0000-0000-00006B8B0000}"/>
    <cellStyle name="Normal 7 2 4 2 2 2 2" xfId="7629" xr:uid="{00000000-0005-0000-0000-00006C8B0000}"/>
    <cellStyle name="Normal 7 2 4 2 2 2 2 2" xfId="22513" xr:uid="{00000000-0005-0000-0000-00006D8B0000}"/>
    <cellStyle name="Normal 7 2 4 2 2 2 2 2 2" xfId="45156" xr:uid="{00000000-0005-0000-0000-00006E8B0000}"/>
    <cellStyle name="Normal 7 2 4 2 2 2 2 3" xfId="15073" xr:uid="{00000000-0005-0000-0000-00006F8B0000}"/>
    <cellStyle name="Normal 7 2 4 2 2 2 2 3 2" xfId="37716" xr:uid="{00000000-0005-0000-0000-0000708B0000}"/>
    <cellStyle name="Normal 7 2 4 2 2 2 2 4" xfId="30275" xr:uid="{00000000-0005-0000-0000-0000718B0000}"/>
    <cellStyle name="Normal 7 2 4 2 2 2 3" xfId="18795" xr:uid="{00000000-0005-0000-0000-0000728B0000}"/>
    <cellStyle name="Normal 7 2 4 2 2 2 3 2" xfId="41438" xr:uid="{00000000-0005-0000-0000-0000738B0000}"/>
    <cellStyle name="Normal 7 2 4 2 2 2 4" xfId="11355" xr:uid="{00000000-0005-0000-0000-0000748B0000}"/>
    <cellStyle name="Normal 7 2 4 2 2 2 4 2" xfId="33998" xr:uid="{00000000-0005-0000-0000-0000758B0000}"/>
    <cellStyle name="Normal 7 2 4 2 2 2 5" xfId="26557" xr:uid="{00000000-0005-0000-0000-0000768B0000}"/>
    <cellStyle name="Normal 7 2 4 2 2 3" xfId="5782" xr:uid="{00000000-0005-0000-0000-0000778B0000}"/>
    <cellStyle name="Normal 7 2 4 2 2 3 2" xfId="20666" xr:uid="{00000000-0005-0000-0000-0000788B0000}"/>
    <cellStyle name="Normal 7 2 4 2 2 3 2 2" xfId="43309" xr:uid="{00000000-0005-0000-0000-0000798B0000}"/>
    <cellStyle name="Normal 7 2 4 2 2 3 3" xfId="13226" xr:uid="{00000000-0005-0000-0000-00007A8B0000}"/>
    <cellStyle name="Normal 7 2 4 2 2 3 3 2" xfId="35869" xr:uid="{00000000-0005-0000-0000-00007B8B0000}"/>
    <cellStyle name="Normal 7 2 4 2 2 3 4" xfId="28428" xr:uid="{00000000-0005-0000-0000-00007C8B0000}"/>
    <cellStyle name="Normal 7 2 4 2 2 4" xfId="16948" xr:uid="{00000000-0005-0000-0000-00007D8B0000}"/>
    <cellStyle name="Normal 7 2 4 2 2 4 2" xfId="39591" xr:uid="{00000000-0005-0000-0000-00007E8B0000}"/>
    <cellStyle name="Normal 7 2 4 2 2 5" xfId="9508" xr:uid="{00000000-0005-0000-0000-00007F8B0000}"/>
    <cellStyle name="Normal 7 2 4 2 2 5 2" xfId="32151" xr:uid="{00000000-0005-0000-0000-0000808B0000}"/>
    <cellStyle name="Normal 7 2 4 2 2 6" xfId="24710" xr:uid="{00000000-0005-0000-0000-0000818B0000}"/>
    <cellStyle name="Normal 7 2 4 2 3" xfId="2983" xr:uid="{00000000-0005-0000-0000-0000828B0000}"/>
    <cellStyle name="Normal 7 2 4 2 3 2" xfId="6704" xr:uid="{00000000-0005-0000-0000-0000838B0000}"/>
    <cellStyle name="Normal 7 2 4 2 3 2 2" xfId="21588" xr:uid="{00000000-0005-0000-0000-0000848B0000}"/>
    <cellStyle name="Normal 7 2 4 2 3 2 2 2" xfId="44231" xr:uid="{00000000-0005-0000-0000-0000858B0000}"/>
    <cellStyle name="Normal 7 2 4 2 3 2 3" xfId="14148" xr:uid="{00000000-0005-0000-0000-0000868B0000}"/>
    <cellStyle name="Normal 7 2 4 2 3 2 3 2" xfId="36791" xr:uid="{00000000-0005-0000-0000-0000878B0000}"/>
    <cellStyle name="Normal 7 2 4 2 3 2 4" xfId="29350" xr:uid="{00000000-0005-0000-0000-0000888B0000}"/>
    <cellStyle name="Normal 7 2 4 2 3 3" xfId="17870" xr:uid="{00000000-0005-0000-0000-0000898B0000}"/>
    <cellStyle name="Normal 7 2 4 2 3 3 2" xfId="40513" xr:uid="{00000000-0005-0000-0000-00008A8B0000}"/>
    <cellStyle name="Normal 7 2 4 2 3 4" xfId="10430" xr:uid="{00000000-0005-0000-0000-00008B8B0000}"/>
    <cellStyle name="Normal 7 2 4 2 3 4 2" xfId="33073" xr:uid="{00000000-0005-0000-0000-00008C8B0000}"/>
    <cellStyle name="Normal 7 2 4 2 3 5" xfId="25632" xr:uid="{00000000-0005-0000-0000-00008D8B0000}"/>
    <cellStyle name="Normal 7 2 4 2 4" xfId="4857" xr:uid="{00000000-0005-0000-0000-00008E8B0000}"/>
    <cellStyle name="Normal 7 2 4 2 4 2" xfId="19741" xr:uid="{00000000-0005-0000-0000-00008F8B0000}"/>
    <cellStyle name="Normal 7 2 4 2 4 2 2" xfId="42384" xr:uid="{00000000-0005-0000-0000-0000908B0000}"/>
    <cellStyle name="Normal 7 2 4 2 4 3" xfId="12301" xr:uid="{00000000-0005-0000-0000-0000918B0000}"/>
    <cellStyle name="Normal 7 2 4 2 4 3 2" xfId="34944" xr:uid="{00000000-0005-0000-0000-0000928B0000}"/>
    <cellStyle name="Normal 7 2 4 2 4 4" xfId="27503" xr:uid="{00000000-0005-0000-0000-0000938B0000}"/>
    <cellStyle name="Normal 7 2 4 2 5" xfId="16023" xr:uid="{00000000-0005-0000-0000-0000948B0000}"/>
    <cellStyle name="Normal 7 2 4 2 5 2" xfId="38666" xr:uid="{00000000-0005-0000-0000-0000958B0000}"/>
    <cellStyle name="Normal 7 2 4 2 6" xfId="8583" xr:uid="{00000000-0005-0000-0000-0000968B0000}"/>
    <cellStyle name="Normal 7 2 4 2 6 2" xfId="31226" xr:uid="{00000000-0005-0000-0000-0000978B0000}"/>
    <cellStyle name="Normal 7 2 4 2 7" xfId="23785" xr:uid="{00000000-0005-0000-0000-0000988B0000}"/>
    <cellStyle name="Normal 7 2 4 3" xfId="1596" xr:uid="{00000000-0005-0000-0000-0000998B0000}"/>
    <cellStyle name="Normal 7 2 4 3 2" xfId="3446" xr:uid="{00000000-0005-0000-0000-00009A8B0000}"/>
    <cellStyle name="Normal 7 2 4 3 2 2" xfId="7167" xr:uid="{00000000-0005-0000-0000-00009B8B0000}"/>
    <cellStyle name="Normal 7 2 4 3 2 2 2" xfId="22051" xr:uid="{00000000-0005-0000-0000-00009C8B0000}"/>
    <cellStyle name="Normal 7 2 4 3 2 2 2 2" xfId="44694" xr:uid="{00000000-0005-0000-0000-00009D8B0000}"/>
    <cellStyle name="Normal 7 2 4 3 2 2 3" xfId="14611" xr:uid="{00000000-0005-0000-0000-00009E8B0000}"/>
    <cellStyle name="Normal 7 2 4 3 2 2 3 2" xfId="37254" xr:uid="{00000000-0005-0000-0000-00009F8B0000}"/>
    <cellStyle name="Normal 7 2 4 3 2 2 4" xfId="29813" xr:uid="{00000000-0005-0000-0000-0000A08B0000}"/>
    <cellStyle name="Normal 7 2 4 3 2 3" xfId="18333" xr:uid="{00000000-0005-0000-0000-0000A18B0000}"/>
    <cellStyle name="Normal 7 2 4 3 2 3 2" xfId="40976" xr:uid="{00000000-0005-0000-0000-0000A28B0000}"/>
    <cellStyle name="Normal 7 2 4 3 2 4" xfId="10893" xr:uid="{00000000-0005-0000-0000-0000A38B0000}"/>
    <cellStyle name="Normal 7 2 4 3 2 4 2" xfId="33536" xr:uid="{00000000-0005-0000-0000-0000A48B0000}"/>
    <cellStyle name="Normal 7 2 4 3 2 5" xfId="26095" xr:uid="{00000000-0005-0000-0000-0000A58B0000}"/>
    <cellStyle name="Normal 7 2 4 3 3" xfId="5320" xr:uid="{00000000-0005-0000-0000-0000A68B0000}"/>
    <cellStyle name="Normal 7 2 4 3 3 2" xfId="20204" xr:uid="{00000000-0005-0000-0000-0000A78B0000}"/>
    <cellStyle name="Normal 7 2 4 3 3 2 2" xfId="42847" xr:uid="{00000000-0005-0000-0000-0000A88B0000}"/>
    <cellStyle name="Normal 7 2 4 3 3 3" xfId="12764" xr:uid="{00000000-0005-0000-0000-0000A98B0000}"/>
    <cellStyle name="Normal 7 2 4 3 3 3 2" xfId="35407" xr:uid="{00000000-0005-0000-0000-0000AA8B0000}"/>
    <cellStyle name="Normal 7 2 4 3 3 4" xfId="27966" xr:uid="{00000000-0005-0000-0000-0000AB8B0000}"/>
    <cellStyle name="Normal 7 2 4 3 4" xfId="16486" xr:uid="{00000000-0005-0000-0000-0000AC8B0000}"/>
    <cellStyle name="Normal 7 2 4 3 4 2" xfId="39129" xr:uid="{00000000-0005-0000-0000-0000AD8B0000}"/>
    <cellStyle name="Normal 7 2 4 3 5" xfId="9046" xr:uid="{00000000-0005-0000-0000-0000AE8B0000}"/>
    <cellStyle name="Normal 7 2 4 3 5 2" xfId="31689" xr:uid="{00000000-0005-0000-0000-0000AF8B0000}"/>
    <cellStyle name="Normal 7 2 4 3 6" xfId="24248" xr:uid="{00000000-0005-0000-0000-0000B08B0000}"/>
    <cellStyle name="Normal 7 2 4 4" xfId="2521" xr:uid="{00000000-0005-0000-0000-0000B18B0000}"/>
    <cellStyle name="Normal 7 2 4 4 2" xfId="6242" xr:uid="{00000000-0005-0000-0000-0000B28B0000}"/>
    <cellStyle name="Normal 7 2 4 4 2 2" xfId="21126" xr:uid="{00000000-0005-0000-0000-0000B38B0000}"/>
    <cellStyle name="Normal 7 2 4 4 2 2 2" xfId="43769" xr:uid="{00000000-0005-0000-0000-0000B48B0000}"/>
    <cellStyle name="Normal 7 2 4 4 2 3" xfId="13686" xr:uid="{00000000-0005-0000-0000-0000B58B0000}"/>
    <cellStyle name="Normal 7 2 4 4 2 3 2" xfId="36329" xr:uid="{00000000-0005-0000-0000-0000B68B0000}"/>
    <cellStyle name="Normal 7 2 4 4 2 4" xfId="28888" xr:uid="{00000000-0005-0000-0000-0000B78B0000}"/>
    <cellStyle name="Normal 7 2 4 4 3" xfId="17408" xr:uid="{00000000-0005-0000-0000-0000B88B0000}"/>
    <cellStyle name="Normal 7 2 4 4 3 2" xfId="40051" xr:uid="{00000000-0005-0000-0000-0000B98B0000}"/>
    <cellStyle name="Normal 7 2 4 4 4" xfId="9968" xr:uid="{00000000-0005-0000-0000-0000BA8B0000}"/>
    <cellStyle name="Normal 7 2 4 4 4 2" xfId="32611" xr:uid="{00000000-0005-0000-0000-0000BB8B0000}"/>
    <cellStyle name="Normal 7 2 4 4 5" xfId="25170" xr:uid="{00000000-0005-0000-0000-0000BC8B0000}"/>
    <cellStyle name="Normal 7 2 4 5" xfId="4395" xr:uid="{00000000-0005-0000-0000-0000BD8B0000}"/>
    <cellStyle name="Normal 7 2 4 5 2" xfId="19279" xr:uid="{00000000-0005-0000-0000-0000BE8B0000}"/>
    <cellStyle name="Normal 7 2 4 5 2 2" xfId="41922" xr:uid="{00000000-0005-0000-0000-0000BF8B0000}"/>
    <cellStyle name="Normal 7 2 4 5 3" xfId="11839" xr:uid="{00000000-0005-0000-0000-0000C08B0000}"/>
    <cellStyle name="Normal 7 2 4 5 3 2" xfId="34482" xr:uid="{00000000-0005-0000-0000-0000C18B0000}"/>
    <cellStyle name="Normal 7 2 4 5 4" xfId="27041" xr:uid="{00000000-0005-0000-0000-0000C28B0000}"/>
    <cellStyle name="Normal 7 2 4 6" xfId="15561" xr:uid="{00000000-0005-0000-0000-0000C38B0000}"/>
    <cellStyle name="Normal 7 2 4 6 2" xfId="38204" xr:uid="{00000000-0005-0000-0000-0000C48B0000}"/>
    <cellStyle name="Normal 7 2 4 7" xfId="8121" xr:uid="{00000000-0005-0000-0000-0000C58B0000}"/>
    <cellStyle name="Normal 7 2 4 7 2" xfId="30764" xr:uid="{00000000-0005-0000-0000-0000C68B0000}"/>
    <cellStyle name="Normal 7 2 4 8" xfId="23323" xr:uid="{00000000-0005-0000-0000-0000C78B0000}"/>
    <cellStyle name="Normal 7 2 5" xfId="919" xr:uid="{00000000-0005-0000-0000-0000C88B0000}"/>
    <cellStyle name="Normal 7 2 5 2" xfId="1847" xr:uid="{00000000-0005-0000-0000-0000C98B0000}"/>
    <cellStyle name="Normal 7 2 5 2 2" xfId="3697" xr:uid="{00000000-0005-0000-0000-0000CA8B0000}"/>
    <cellStyle name="Normal 7 2 5 2 2 2" xfId="7418" xr:uid="{00000000-0005-0000-0000-0000CB8B0000}"/>
    <cellStyle name="Normal 7 2 5 2 2 2 2" xfId="22302" xr:uid="{00000000-0005-0000-0000-0000CC8B0000}"/>
    <cellStyle name="Normal 7 2 5 2 2 2 2 2" xfId="44945" xr:uid="{00000000-0005-0000-0000-0000CD8B0000}"/>
    <cellStyle name="Normal 7 2 5 2 2 2 3" xfId="14862" xr:uid="{00000000-0005-0000-0000-0000CE8B0000}"/>
    <cellStyle name="Normal 7 2 5 2 2 2 3 2" xfId="37505" xr:uid="{00000000-0005-0000-0000-0000CF8B0000}"/>
    <cellStyle name="Normal 7 2 5 2 2 2 4" xfId="30064" xr:uid="{00000000-0005-0000-0000-0000D08B0000}"/>
    <cellStyle name="Normal 7 2 5 2 2 3" xfId="18584" xr:uid="{00000000-0005-0000-0000-0000D18B0000}"/>
    <cellStyle name="Normal 7 2 5 2 2 3 2" xfId="41227" xr:uid="{00000000-0005-0000-0000-0000D28B0000}"/>
    <cellStyle name="Normal 7 2 5 2 2 4" xfId="11144" xr:uid="{00000000-0005-0000-0000-0000D38B0000}"/>
    <cellStyle name="Normal 7 2 5 2 2 4 2" xfId="33787" xr:uid="{00000000-0005-0000-0000-0000D48B0000}"/>
    <cellStyle name="Normal 7 2 5 2 2 5" xfId="26346" xr:uid="{00000000-0005-0000-0000-0000D58B0000}"/>
    <cellStyle name="Normal 7 2 5 2 3" xfId="5571" xr:uid="{00000000-0005-0000-0000-0000D68B0000}"/>
    <cellStyle name="Normal 7 2 5 2 3 2" xfId="20455" xr:uid="{00000000-0005-0000-0000-0000D78B0000}"/>
    <cellStyle name="Normal 7 2 5 2 3 2 2" xfId="43098" xr:uid="{00000000-0005-0000-0000-0000D88B0000}"/>
    <cellStyle name="Normal 7 2 5 2 3 3" xfId="13015" xr:uid="{00000000-0005-0000-0000-0000D98B0000}"/>
    <cellStyle name="Normal 7 2 5 2 3 3 2" xfId="35658" xr:uid="{00000000-0005-0000-0000-0000DA8B0000}"/>
    <cellStyle name="Normal 7 2 5 2 3 4" xfId="28217" xr:uid="{00000000-0005-0000-0000-0000DB8B0000}"/>
    <cellStyle name="Normal 7 2 5 2 4" xfId="16737" xr:uid="{00000000-0005-0000-0000-0000DC8B0000}"/>
    <cellStyle name="Normal 7 2 5 2 4 2" xfId="39380" xr:uid="{00000000-0005-0000-0000-0000DD8B0000}"/>
    <cellStyle name="Normal 7 2 5 2 5" xfId="9297" xr:uid="{00000000-0005-0000-0000-0000DE8B0000}"/>
    <cellStyle name="Normal 7 2 5 2 5 2" xfId="31940" xr:uid="{00000000-0005-0000-0000-0000DF8B0000}"/>
    <cellStyle name="Normal 7 2 5 2 6" xfId="24499" xr:uid="{00000000-0005-0000-0000-0000E08B0000}"/>
    <cellStyle name="Normal 7 2 5 3" xfId="2772" xr:uid="{00000000-0005-0000-0000-0000E18B0000}"/>
    <cellStyle name="Normal 7 2 5 3 2" xfId="6493" xr:uid="{00000000-0005-0000-0000-0000E28B0000}"/>
    <cellStyle name="Normal 7 2 5 3 2 2" xfId="21377" xr:uid="{00000000-0005-0000-0000-0000E38B0000}"/>
    <cellStyle name="Normal 7 2 5 3 2 2 2" xfId="44020" xr:uid="{00000000-0005-0000-0000-0000E48B0000}"/>
    <cellStyle name="Normal 7 2 5 3 2 3" xfId="13937" xr:uid="{00000000-0005-0000-0000-0000E58B0000}"/>
    <cellStyle name="Normal 7 2 5 3 2 3 2" xfId="36580" xr:uid="{00000000-0005-0000-0000-0000E68B0000}"/>
    <cellStyle name="Normal 7 2 5 3 2 4" xfId="29139" xr:uid="{00000000-0005-0000-0000-0000E78B0000}"/>
    <cellStyle name="Normal 7 2 5 3 3" xfId="17659" xr:uid="{00000000-0005-0000-0000-0000E88B0000}"/>
    <cellStyle name="Normal 7 2 5 3 3 2" xfId="40302" xr:uid="{00000000-0005-0000-0000-0000E98B0000}"/>
    <cellStyle name="Normal 7 2 5 3 4" xfId="10219" xr:uid="{00000000-0005-0000-0000-0000EA8B0000}"/>
    <cellStyle name="Normal 7 2 5 3 4 2" xfId="32862" xr:uid="{00000000-0005-0000-0000-0000EB8B0000}"/>
    <cellStyle name="Normal 7 2 5 3 5" xfId="25421" xr:uid="{00000000-0005-0000-0000-0000EC8B0000}"/>
    <cellStyle name="Normal 7 2 5 4" xfId="4646" xr:uid="{00000000-0005-0000-0000-0000ED8B0000}"/>
    <cellStyle name="Normal 7 2 5 4 2" xfId="19530" xr:uid="{00000000-0005-0000-0000-0000EE8B0000}"/>
    <cellStyle name="Normal 7 2 5 4 2 2" xfId="42173" xr:uid="{00000000-0005-0000-0000-0000EF8B0000}"/>
    <cellStyle name="Normal 7 2 5 4 3" xfId="12090" xr:uid="{00000000-0005-0000-0000-0000F08B0000}"/>
    <cellStyle name="Normal 7 2 5 4 3 2" xfId="34733" xr:uid="{00000000-0005-0000-0000-0000F18B0000}"/>
    <cellStyle name="Normal 7 2 5 4 4" xfId="27292" xr:uid="{00000000-0005-0000-0000-0000F28B0000}"/>
    <cellStyle name="Normal 7 2 5 5" xfId="15812" xr:uid="{00000000-0005-0000-0000-0000F38B0000}"/>
    <cellStyle name="Normal 7 2 5 5 2" xfId="38455" xr:uid="{00000000-0005-0000-0000-0000F48B0000}"/>
    <cellStyle name="Normal 7 2 5 6" xfId="8372" xr:uid="{00000000-0005-0000-0000-0000F58B0000}"/>
    <cellStyle name="Normal 7 2 5 6 2" xfId="31015" xr:uid="{00000000-0005-0000-0000-0000F68B0000}"/>
    <cellStyle name="Normal 7 2 5 7" xfId="23574" xr:uid="{00000000-0005-0000-0000-0000F78B0000}"/>
    <cellStyle name="Normal 7 2 6" xfId="1385" xr:uid="{00000000-0005-0000-0000-0000F88B0000}"/>
    <cellStyle name="Normal 7 2 6 2" xfId="3235" xr:uid="{00000000-0005-0000-0000-0000F98B0000}"/>
    <cellStyle name="Normal 7 2 6 2 2" xfId="6956" xr:uid="{00000000-0005-0000-0000-0000FA8B0000}"/>
    <cellStyle name="Normal 7 2 6 2 2 2" xfId="21840" xr:uid="{00000000-0005-0000-0000-0000FB8B0000}"/>
    <cellStyle name="Normal 7 2 6 2 2 2 2" xfId="44483" xr:uid="{00000000-0005-0000-0000-0000FC8B0000}"/>
    <cellStyle name="Normal 7 2 6 2 2 3" xfId="14400" xr:uid="{00000000-0005-0000-0000-0000FD8B0000}"/>
    <cellStyle name="Normal 7 2 6 2 2 3 2" xfId="37043" xr:uid="{00000000-0005-0000-0000-0000FE8B0000}"/>
    <cellStyle name="Normal 7 2 6 2 2 4" xfId="29602" xr:uid="{00000000-0005-0000-0000-0000FF8B0000}"/>
    <cellStyle name="Normal 7 2 6 2 3" xfId="18122" xr:uid="{00000000-0005-0000-0000-0000008C0000}"/>
    <cellStyle name="Normal 7 2 6 2 3 2" xfId="40765" xr:uid="{00000000-0005-0000-0000-0000018C0000}"/>
    <cellStyle name="Normal 7 2 6 2 4" xfId="10682" xr:uid="{00000000-0005-0000-0000-0000028C0000}"/>
    <cellStyle name="Normal 7 2 6 2 4 2" xfId="33325" xr:uid="{00000000-0005-0000-0000-0000038C0000}"/>
    <cellStyle name="Normal 7 2 6 2 5" xfId="25884" xr:uid="{00000000-0005-0000-0000-0000048C0000}"/>
    <cellStyle name="Normal 7 2 6 3" xfId="5109" xr:uid="{00000000-0005-0000-0000-0000058C0000}"/>
    <cellStyle name="Normal 7 2 6 3 2" xfId="19993" xr:uid="{00000000-0005-0000-0000-0000068C0000}"/>
    <cellStyle name="Normal 7 2 6 3 2 2" xfId="42636" xr:uid="{00000000-0005-0000-0000-0000078C0000}"/>
    <cellStyle name="Normal 7 2 6 3 3" xfId="12553" xr:uid="{00000000-0005-0000-0000-0000088C0000}"/>
    <cellStyle name="Normal 7 2 6 3 3 2" xfId="35196" xr:uid="{00000000-0005-0000-0000-0000098C0000}"/>
    <cellStyle name="Normal 7 2 6 3 4" xfId="27755" xr:uid="{00000000-0005-0000-0000-00000A8C0000}"/>
    <cellStyle name="Normal 7 2 6 4" xfId="16275" xr:uid="{00000000-0005-0000-0000-00000B8C0000}"/>
    <cellStyle name="Normal 7 2 6 4 2" xfId="38918" xr:uid="{00000000-0005-0000-0000-00000C8C0000}"/>
    <cellStyle name="Normal 7 2 6 5" xfId="8835" xr:uid="{00000000-0005-0000-0000-00000D8C0000}"/>
    <cellStyle name="Normal 7 2 6 5 2" xfId="31478" xr:uid="{00000000-0005-0000-0000-00000E8C0000}"/>
    <cellStyle name="Normal 7 2 6 6" xfId="24037" xr:uid="{00000000-0005-0000-0000-00000F8C0000}"/>
    <cellStyle name="Normal 7 2 7" xfId="2310" xr:uid="{00000000-0005-0000-0000-0000108C0000}"/>
    <cellStyle name="Normal 7 2 7 2" xfId="6031" xr:uid="{00000000-0005-0000-0000-0000118C0000}"/>
    <cellStyle name="Normal 7 2 7 2 2" xfId="20915" xr:uid="{00000000-0005-0000-0000-0000128C0000}"/>
    <cellStyle name="Normal 7 2 7 2 2 2" xfId="43558" xr:uid="{00000000-0005-0000-0000-0000138C0000}"/>
    <cellStyle name="Normal 7 2 7 2 3" xfId="13475" xr:uid="{00000000-0005-0000-0000-0000148C0000}"/>
    <cellStyle name="Normal 7 2 7 2 3 2" xfId="36118" xr:uid="{00000000-0005-0000-0000-0000158C0000}"/>
    <cellStyle name="Normal 7 2 7 2 4" xfId="28677" xr:uid="{00000000-0005-0000-0000-0000168C0000}"/>
    <cellStyle name="Normal 7 2 7 3" xfId="17197" xr:uid="{00000000-0005-0000-0000-0000178C0000}"/>
    <cellStyle name="Normal 7 2 7 3 2" xfId="39840" xr:uid="{00000000-0005-0000-0000-0000188C0000}"/>
    <cellStyle name="Normal 7 2 7 4" xfId="9757" xr:uid="{00000000-0005-0000-0000-0000198C0000}"/>
    <cellStyle name="Normal 7 2 7 4 2" xfId="32400" xr:uid="{00000000-0005-0000-0000-00001A8C0000}"/>
    <cellStyle name="Normal 7 2 7 5" xfId="24959" xr:uid="{00000000-0005-0000-0000-00001B8C0000}"/>
    <cellStyle name="Normal 7 2 8" xfId="4184" xr:uid="{00000000-0005-0000-0000-00001C8C0000}"/>
    <cellStyle name="Normal 7 2 8 2" xfId="19068" xr:uid="{00000000-0005-0000-0000-00001D8C0000}"/>
    <cellStyle name="Normal 7 2 8 2 2" xfId="41711" xr:uid="{00000000-0005-0000-0000-00001E8C0000}"/>
    <cellStyle name="Normal 7 2 8 3" xfId="11628" xr:uid="{00000000-0005-0000-0000-00001F8C0000}"/>
    <cellStyle name="Normal 7 2 8 3 2" xfId="34271" xr:uid="{00000000-0005-0000-0000-0000208C0000}"/>
    <cellStyle name="Normal 7 2 8 4" xfId="26830" xr:uid="{00000000-0005-0000-0000-0000218C0000}"/>
    <cellStyle name="Normal 7 2 9" xfId="451" xr:uid="{00000000-0005-0000-0000-0000228C0000}"/>
    <cellStyle name="Normal 7 2 9 2" xfId="15350" xr:uid="{00000000-0005-0000-0000-0000238C0000}"/>
    <cellStyle name="Normal 7 2 9 2 2" xfId="37993" xr:uid="{00000000-0005-0000-0000-0000248C0000}"/>
    <cellStyle name="Normal 7 2 9 3" xfId="23113" xr:uid="{00000000-0005-0000-0000-0000258C0000}"/>
    <cellStyle name="Normal 7 3" xfId="163" xr:uid="{00000000-0005-0000-0000-0000268C0000}"/>
    <cellStyle name="Normal 7 3 10" xfId="22867" xr:uid="{00000000-0005-0000-0000-0000278C0000}"/>
    <cellStyle name="Normal 7 3 2" xfId="325" xr:uid="{00000000-0005-0000-0000-0000288C0000}"/>
    <cellStyle name="Normal 7 3 2 2" xfId="802" xr:uid="{00000000-0005-0000-0000-0000298C0000}"/>
    <cellStyle name="Normal 7 3 2 2 2" xfId="1267" xr:uid="{00000000-0005-0000-0000-00002A8C0000}"/>
    <cellStyle name="Normal 7 3 2 2 2 2" xfId="2195" xr:uid="{00000000-0005-0000-0000-00002B8C0000}"/>
    <cellStyle name="Normal 7 3 2 2 2 2 2" xfId="4045" xr:uid="{00000000-0005-0000-0000-00002C8C0000}"/>
    <cellStyle name="Normal 7 3 2 2 2 2 2 2" xfId="7766" xr:uid="{00000000-0005-0000-0000-00002D8C0000}"/>
    <cellStyle name="Normal 7 3 2 2 2 2 2 2 2" xfId="22650" xr:uid="{00000000-0005-0000-0000-00002E8C0000}"/>
    <cellStyle name="Normal 7 3 2 2 2 2 2 2 2 2" xfId="45293" xr:uid="{00000000-0005-0000-0000-00002F8C0000}"/>
    <cellStyle name="Normal 7 3 2 2 2 2 2 2 3" xfId="15210" xr:uid="{00000000-0005-0000-0000-0000308C0000}"/>
    <cellStyle name="Normal 7 3 2 2 2 2 2 2 3 2" xfId="37853" xr:uid="{00000000-0005-0000-0000-0000318C0000}"/>
    <cellStyle name="Normal 7 3 2 2 2 2 2 2 4" xfId="30412" xr:uid="{00000000-0005-0000-0000-0000328C0000}"/>
    <cellStyle name="Normal 7 3 2 2 2 2 2 3" xfId="18932" xr:uid="{00000000-0005-0000-0000-0000338C0000}"/>
    <cellStyle name="Normal 7 3 2 2 2 2 2 3 2" xfId="41575" xr:uid="{00000000-0005-0000-0000-0000348C0000}"/>
    <cellStyle name="Normal 7 3 2 2 2 2 2 4" xfId="11492" xr:uid="{00000000-0005-0000-0000-0000358C0000}"/>
    <cellStyle name="Normal 7 3 2 2 2 2 2 4 2" xfId="34135" xr:uid="{00000000-0005-0000-0000-0000368C0000}"/>
    <cellStyle name="Normal 7 3 2 2 2 2 2 5" xfId="26694" xr:uid="{00000000-0005-0000-0000-0000378C0000}"/>
    <cellStyle name="Normal 7 3 2 2 2 2 3" xfId="5919" xr:uid="{00000000-0005-0000-0000-0000388C0000}"/>
    <cellStyle name="Normal 7 3 2 2 2 2 3 2" xfId="20803" xr:uid="{00000000-0005-0000-0000-0000398C0000}"/>
    <cellStyle name="Normal 7 3 2 2 2 2 3 2 2" xfId="43446" xr:uid="{00000000-0005-0000-0000-00003A8C0000}"/>
    <cellStyle name="Normal 7 3 2 2 2 2 3 3" xfId="13363" xr:uid="{00000000-0005-0000-0000-00003B8C0000}"/>
    <cellStyle name="Normal 7 3 2 2 2 2 3 3 2" xfId="36006" xr:uid="{00000000-0005-0000-0000-00003C8C0000}"/>
    <cellStyle name="Normal 7 3 2 2 2 2 3 4" xfId="28565" xr:uid="{00000000-0005-0000-0000-00003D8C0000}"/>
    <cellStyle name="Normal 7 3 2 2 2 2 4" xfId="17085" xr:uid="{00000000-0005-0000-0000-00003E8C0000}"/>
    <cellStyle name="Normal 7 3 2 2 2 2 4 2" xfId="39728" xr:uid="{00000000-0005-0000-0000-00003F8C0000}"/>
    <cellStyle name="Normal 7 3 2 2 2 2 5" xfId="9645" xr:uid="{00000000-0005-0000-0000-0000408C0000}"/>
    <cellStyle name="Normal 7 3 2 2 2 2 5 2" xfId="32288" xr:uid="{00000000-0005-0000-0000-0000418C0000}"/>
    <cellStyle name="Normal 7 3 2 2 2 2 6" xfId="24847" xr:uid="{00000000-0005-0000-0000-0000428C0000}"/>
    <cellStyle name="Normal 7 3 2 2 2 3" xfId="3120" xr:uid="{00000000-0005-0000-0000-0000438C0000}"/>
    <cellStyle name="Normal 7 3 2 2 2 3 2" xfId="6841" xr:uid="{00000000-0005-0000-0000-0000448C0000}"/>
    <cellStyle name="Normal 7 3 2 2 2 3 2 2" xfId="21725" xr:uid="{00000000-0005-0000-0000-0000458C0000}"/>
    <cellStyle name="Normal 7 3 2 2 2 3 2 2 2" xfId="44368" xr:uid="{00000000-0005-0000-0000-0000468C0000}"/>
    <cellStyle name="Normal 7 3 2 2 2 3 2 3" xfId="14285" xr:uid="{00000000-0005-0000-0000-0000478C0000}"/>
    <cellStyle name="Normal 7 3 2 2 2 3 2 3 2" xfId="36928" xr:uid="{00000000-0005-0000-0000-0000488C0000}"/>
    <cellStyle name="Normal 7 3 2 2 2 3 2 4" xfId="29487" xr:uid="{00000000-0005-0000-0000-0000498C0000}"/>
    <cellStyle name="Normal 7 3 2 2 2 3 3" xfId="18007" xr:uid="{00000000-0005-0000-0000-00004A8C0000}"/>
    <cellStyle name="Normal 7 3 2 2 2 3 3 2" xfId="40650" xr:uid="{00000000-0005-0000-0000-00004B8C0000}"/>
    <cellStyle name="Normal 7 3 2 2 2 3 4" xfId="10567" xr:uid="{00000000-0005-0000-0000-00004C8C0000}"/>
    <cellStyle name="Normal 7 3 2 2 2 3 4 2" xfId="33210" xr:uid="{00000000-0005-0000-0000-00004D8C0000}"/>
    <cellStyle name="Normal 7 3 2 2 2 3 5" xfId="25769" xr:uid="{00000000-0005-0000-0000-00004E8C0000}"/>
    <cellStyle name="Normal 7 3 2 2 2 4" xfId="4994" xr:uid="{00000000-0005-0000-0000-00004F8C0000}"/>
    <cellStyle name="Normal 7 3 2 2 2 4 2" xfId="19878" xr:uid="{00000000-0005-0000-0000-0000508C0000}"/>
    <cellStyle name="Normal 7 3 2 2 2 4 2 2" xfId="42521" xr:uid="{00000000-0005-0000-0000-0000518C0000}"/>
    <cellStyle name="Normal 7 3 2 2 2 4 3" xfId="12438" xr:uid="{00000000-0005-0000-0000-0000528C0000}"/>
    <cellStyle name="Normal 7 3 2 2 2 4 3 2" xfId="35081" xr:uid="{00000000-0005-0000-0000-0000538C0000}"/>
    <cellStyle name="Normal 7 3 2 2 2 4 4" xfId="27640" xr:uid="{00000000-0005-0000-0000-0000548C0000}"/>
    <cellStyle name="Normal 7 3 2 2 2 5" xfId="16160" xr:uid="{00000000-0005-0000-0000-0000558C0000}"/>
    <cellStyle name="Normal 7 3 2 2 2 5 2" xfId="38803" xr:uid="{00000000-0005-0000-0000-0000568C0000}"/>
    <cellStyle name="Normal 7 3 2 2 2 6" xfId="8720" xr:uid="{00000000-0005-0000-0000-0000578C0000}"/>
    <cellStyle name="Normal 7 3 2 2 2 6 2" xfId="31363" xr:uid="{00000000-0005-0000-0000-0000588C0000}"/>
    <cellStyle name="Normal 7 3 2 2 2 7" xfId="23922" xr:uid="{00000000-0005-0000-0000-0000598C0000}"/>
    <cellStyle name="Normal 7 3 2 2 3" xfId="1733" xr:uid="{00000000-0005-0000-0000-00005A8C0000}"/>
    <cellStyle name="Normal 7 3 2 2 3 2" xfId="3583" xr:uid="{00000000-0005-0000-0000-00005B8C0000}"/>
    <cellStyle name="Normal 7 3 2 2 3 2 2" xfId="7304" xr:uid="{00000000-0005-0000-0000-00005C8C0000}"/>
    <cellStyle name="Normal 7 3 2 2 3 2 2 2" xfId="22188" xr:uid="{00000000-0005-0000-0000-00005D8C0000}"/>
    <cellStyle name="Normal 7 3 2 2 3 2 2 2 2" xfId="44831" xr:uid="{00000000-0005-0000-0000-00005E8C0000}"/>
    <cellStyle name="Normal 7 3 2 2 3 2 2 3" xfId="14748" xr:uid="{00000000-0005-0000-0000-00005F8C0000}"/>
    <cellStyle name="Normal 7 3 2 2 3 2 2 3 2" xfId="37391" xr:uid="{00000000-0005-0000-0000-0000608C0000}"/>
    <cellStyle name="Normal 7 3 2 2 3 2 2 4" xfId="29950" xr:uid="{00000000-0005-0000-0000-0000618C0000}"/>
    <cellStyle name="Normal 7 3 2 2 3 2 3" xfId="18470" xr:uid="{00000000-0005-0000-0000-0000628C0000}"/>
    <cellStyle name="Normal 7 3 2 2 3 2 3 2" xfId="41113" xr:uid="{00000000-0005-0000-0000-0000638C0000}"/>
    <cellStyle name="Normal 7 3 2 2 3 2 4" xfId="11030" xr:uid="{00000000-0005-0000-0000-0000648C0000}"/>
    <cellStyle name="Normal 7 3 2 2 3 2 4 2" xfId="33673" xr:uid="{00000000-0005-0000-0000-0000658C0000}"/>
    <cellStyle name="Normal 7 3 2 2 3 2 5" xfId="26232" xr:uid="{00000000-0005-0000-0000-0000668C0000}"/>
    <cellStyle name="Normal 7 3 2 2 3 3" xfId="5457" xr:uid="{00000000-0005-0000-0000-0000678C0000}"/>
    <cellStyle name="Normal 7 3 2 2 3 3 2" xfId="20341" xr:uid="{00000000-0005-0000-0000-0000688C0000}"/>
    <cellStyle name="Normal 7 3 2 2 3 3 2 2" xfId="42984" xr:uid="{00000000-0005-0000-0000-0000698C0000}"/>
    <cellStyle name="Normal 7 3 2 2 3 3 3" xfId="12901" xr:uid="{00000000-0005-0000-0000-00006A8C0000}"/>
    <cellStyle name="Normal 7 3 2 2 3 3 3 2" xfId="35544" xr:uid="{00000000-0005-0000-0000-00006B8C0000}"/>
    <cellStyle name="Normal 7 3 2 2 3 3 4" xfId="28103" xr:uid="{00000000-0005-0000-0000-00006C8C0000}"/>
    <cellStyle name="Normal 7 3 2 2 3 4" xfId="16623" xr:uid="{00000000-0005-0000-0000-00006D8C0000}"/>
    <cellStyle name="Normal 7 3 2 2 3 4 2" xfId="39266" xr:uid="{00000000-0005-0000-0000-00006E8C0000}"/>
    <cellStyle name="Normal 7 3 2 2 3 5" xfId="9183" xr:uid="{00000000-0005-0000-0000-00006F8C0000}"/>
    <cellStyle name="Normal 7 3 2 2 3 5 2" xfId="31826" xr:uid="{00000000-0005-0000-0000-0000708C0000}"/>
    <cellStyle name="Normal 7 3 2 2 3 6" xfId="24385" xr:uid="{00000000-0005-0000-0000-0000718C0000}"/>
    <cellStyle name="Normal 7 3 2 2 4" xfId="2658" xr:uid="{00000000-0005-0000-0000-0000728C0000}"/>
    <cellStyle name="Normal 7 3 2 2 4 2" xfId="6379" xr:uid="{00000000-0005-0000-0000-0000738C0000}"/>
    <cellStyle name="Normal 7 3 2 2 4 2 2" xfId="21263" xr:uid="{00000000-0005-0000-0000-0000748C0000}"/>
    <cellStyle name="Normal 7 3 2 2 4 2 2 2" xfId="43906" xr:uid="{00000000-0005-0000-0000-0000758C0000}"/>
    <cellStyle name="Normal 7 3 2 2 4 2 3" xfId="13823" xr:uid="{00000000-0005-0000-0000-0000768C0000}"/>
    <cellStyle name="Normal 7 3 2 2 4 2 3 2" xfId="36466" xr:uid="{00000000-0005-0000-0000-0000778C0000}"/>
    <cellStyle name="Normal 7 3 2 2 4 2 4" xfId="29025" xr:uid="{00000000-0005-0000-0000-0000788C0000}"/>
    <cellStyle name="Normal 7 3 2 2 4 3" xfId="17545" xr:uid="{00000000-0005-0000-0000-0000798C0000}"/>
    <cellStyle name="Normal 7 3 2 2 4 3 2" xfId="40188" xr:uid="{00000000-0005-0000-0000-00007A8C0000}"/>
    <cellStyle name="Normal 7 3 2 2 4 4" xfId="10105" xr:uid="{00000000-0005-0000-0000-00007B8C0000}"/>
    <cellStyle name="Normal 7 3 2 2 4 4 2" xfId="32748" xr:uid="{00000000-0005-0000-0000-00007C8C0000}"/>
    <cellStyle name="Normal 7 3 2 2 4 5" xfId="25307" xr:uid="{00000000-0005-0000-0000-00007D8C0000}"/>
    <cellStyle name="Normal 7 3 2 2 5" xfId="4532" xr:uid="{00000000-0005-0000-0000-00007E8C0000}"/>
    <cellStyle name="Normal 7 3 2 2 5 2" xfId="19416" xr:uid="{00000000-0005-0000-0000-00007F8C0000}"/>
    <cellStyle name="Normal 7 3 2 2 5 2 2" xfId="42059" xr:uid="{00000000-0005-0000-0000-0000808C0000}"/>
    <cellStyle name="Normal 7 3 2 2 5 3" xfId="11976" xr:uid="{00000000-0005-0000-0000-0000818C0000}"/>
    <cellStyle name="Normal 7 3 2 2 5 3 2" xfId="34619" xr:uid="{00000000-0005-0000-0000-0000828C0000}"/>
    <cellStyle name="Normal 7 3 2 2 5 4" xfId="27178" xr:uid="{00000000-0005-0000-0000-0000838C0000}"/>
    <cellStyle name="Normal 7 3 2 2 6" xfId="15698" xr:uid="{00000000-0005-0000-0000-0000848C0000}"/>
    <cellStyle name="Normal 7 3 2 2 6 2" xfId="38341" xr:uid="{00000000-0005-0000-0000-0000858C0000}"/>
    <cellStyle name="Normal 7 3 2 2 7" xfId="8258" xr:uid="{00000000-0005-0000-0000-0000868C0000}"/>
    <cellStyle name="Normal 7 3 2 2 7 2" xfId="30901" xr:uid="{00000000-0005-0000-0000-0000878C0000}"/>
    <cellStyle name="Normal 7 3 2 2 8" xfId="23460" xr:uid="{00000000-0005-0000-0000-0000888C0000}"/>
    <cellStyle name="Normal 7 3 2 3" xfId="1056" xr:uid="{00000000-0005-0000-0000-0000898C0000}"/>
    <cellStyle name="Normal 7 3 2 3 2" xfId="1984" xr:uid="{00000000-0005-0000-0000-00008A8C0000}"/>
    <cellStyle name="Normal 7 3 2 3 2 2" xfId="3834" xr:uid="{00000000-0005-0000-0000-00008B8C0000}"/>
    <cellStyle name="Normal 7 3 2 3 2 2 2" xfId="7555" xr:uid="{00000000-0005-0000-0000-00008C8C0000}"/>
    <cellStyle name="Normal 7 3 2 3 2 2 2 2" xfId="22439" xr:uid="{00000000-0005-0000-0000-00008D8C0000}"/>
    <cellStyle name="Normal 7 3 2 3 2 2 2 2 2" xfId="45082" xr:uid="{00000000-0005-0000-0000-00008E8C0000}"/>
    <cellStyle name="Normal 7 3 2 3 2 2 2 3" xfId="14999" xr:uid="{00000000-0005-0000-0000-00008F8C0000}"/>
    <cellStyle name="Normal 7 3 2 3 2 2 2 3 2" xfId="37642" xr:uid="{00000000-0005-0000-0000-0000908C0000}"/>
    <cellStyle name="Normal 7 3 2 3 2 2 2 4" xfId="30201" xr:uid="{00000000-0005-0000-0000-0000918C0000}"/>
    <cellStyle name="Normal 7 3 2 3 2 2 3" xfId="18721" xr:uid="{00000000-0005-0000-0000-0000928C0000}"/>
    <cellStyle name="Normal 7 3 2 3 2 2 3 2" xfId="41364" xr:uid="{00000000-0005-0000-0000-0000938C0000}"/>
    <cellStyle name="Normal 7 3 2 3 2 2 4" xfId="11281" xr:uid="{00000000-0005-0000-0000-0000948C0000}"/>
    <cellStyle name="Normal 7 3 2 3 2 2 4 2" xfId="33924" xr:uid="{00000000-0005-0000-0000-0000958C0000}"/>
    <cellStyle name="Normal 7 3 2 3 2 2 5" xfId="26483" xr:uid="{00000000-0005-0000-0000-0000968C0000}"/>
    <cellStyle name="Normal 7 3 2 3 2 3" xfId="5708" xr:uid="{00000000-0005-0000-0000-0000978C0000}"/>
    <cellStyle name="Normal 7 3 2 3 2 3 2" xfId="20592" xr:uid="{00000000-0005-0000-0000-0000988C0000}"/>
    <cellStyle name="Normal 7 3 2 3 2 3 2 2" xfId="43235" xr:uid="{00000000-0005-0000-0000-0000998C0000}"/>
    <cellStyle name="Normal 7 3 2 3 2 3 3" xfId="13152" xr:uid="{00000000-0005-0000-0000-00009A8C0000}"/>
    <cellStyle name="Normal 7 3 2 3 2 3 3 2" xfId="35795" xr:uid="{00000000-0005-0000-0000-00009B8C0000}"/>
    <cellStyle name="Normal 7 3 2 3 2 3 4" xfId="28354" xr:uid="{00000000-0005-0000-0000-00009C8C0000}"/>
    <cellStyle name="Normal 7 3 2 3 2 4" xfId="16874" xr:uid="{00000000-0005-0000-0000-00009D8C0000}"/>
    <cellStyle name="Normal 7 3 2 3 2 4 2" xfId="39517" xr:uid="{00000000-0005-0000-0000-00009E8C0000}"/>
    <cellStyle name="Normal 7 3 2 3 2 5" xfId="9434" xr:uid="{00000000-0005-0000-0000-00009F8C0000}"/>
    <cellStyle name="Normal 7 3 2 3 2 5 2" xfId="32077" xr:uid="{00000000-0005-0000-0000-0000A08C0000}"/>
    <cellStyle name="Normal 7 3 2 3 2 6" xfId="24636" xr:uid="{00000000-0005-0000-0000-0000A18C0000}"/>
    <cellStyle name="Normal 7 3 2 3 3" xfId="2909" xr:uid="{00000000-0005-0000-0000-0000A28C0000}"/>
    <cellStyle name="Normal 7 3 2 3 3 2" xfId="6630" xr:uid="{00000000-0005-0000-0000-0000A38C0000}"/>
    <cellStyle name="Normal 7 3 2 3 3 2 2" xfId="21514" xr:uid="{00000000-0005-0000-0000-0000A48C0000}"/>
    <cellStyle name="Normal 7 3 2 3 3 2 2 2" xfId="44157" xr:uid="{00000000-0005-0000-0000-0000A58C0000}"/>
    <cellStyle name="Normal 7 3 2 3 3 2 3" xfId="14074" xr:uid="{00000000-0005-0000-0000-0000A68C0000}"/>
    <cellStyle name="Normal 7 3 2 3 3 2 3 2" xfId="36717" xr:uid="{00000000-0005-0000-0000-0000A78C0000}"/>
    <cellStyle name="Normal 7 3 2 3 3 2 4" xfId="29276" xr:uid="{00000000-0005-0000-0000-0000A88C0000}"/>
    <cellStyle name="Normal 7 3 2 3 3 3" xfId="17796" xr:uid="{00000000-0005-0000-0000-0000A98C0000}"/>
    <cellStyle name="Normal 7 3 2 3 3 3 2" xfId="40439" xr:uid="{00000000-0005-0000-0000-0000AA8C0000}"/>
    <cellStyle name="Normal 7 3 2 3 3 4" xfId="10356" xr:uid="{00000000-0005-0000-0000-0000AB8C0000}"/>
    <cellStyle name="Normal 7 3 2 3 3 4 2" xfId="32999" xr:uid="{00000000-0005-0000-0000-0000AC8C0000}"/>
    <cellStyle name="Normal 7 3 2 3 3 5" xfId="25558" xr:uid="{00000000-0005-0000-0000-0000AD8C0000}"/>
    <cellStyle name="Normal 7 3 2 3 4" xfId="4783" xr:uid="{00000000-0005-0000-0000-0000AE8C0000}"/>
    <cellStyle name="Normal 7 3 2 3 4 2" xfId="19667" xr:uid="{00000000-0005-0000-0000-0000AF8C0000}"/>
    <cellStyle name="Normal 7 3 2 3 4 2 2" xfId="42310" xr:uid="{00000000-0005-0000-0000-0000B08C0000}"/>
    <cellStyle name="Normal 7 3 2 3 4 3" xfId="12227" xr:uid="{00000000-0005-0000-0000-0000B18C0000}"/>
    <cellStyle name="Normal 7 3 2 3 4 3 2" xfId="34870" xr:uid="{00000000-0005-0000-0000-0000B28C0000}"/>
    <cellStyle name="Normal 7 3 2 3 4 4" xfId="27429" xr:uid="{00000000-0005-0000-0000-0000B38C0000}"/>
    <cellStyle name="Normal 7 3 2 3 5" xfId="15949" xr:uid="{00000000-0005-0000-0000-0000B48C0000}"/>
    <cellStyle name="Normal 7 3 2 3 5 2" xfId="38592" xr:uid="{00000000-0005-0000-0000-0000B58C0000}"/>
    <cellStyle name="Normal 7 3 2 3 6" xfId="8509" xr:uid="{00000000-0005-0000-0000-0000B68C0000}"/>
    <cellStyle name="Normal 7 3 2 3 6 2" xfId="31152" xr:uid="{00000000-0005-0000-0000-0000B78C0000}"/>
    <cellStyle name="Normal 7 3 2 3 7" xfId="23711" xr:uid="{00000000-0005-0000-0000-0000B88C0000}"/>
    <cellStyle name="Normal 7 3 2 4" xfId="1522" xr:uid="{00000000-0005-0000-0000-0000B98C0000}"/>
    <cellStyle name="Normal 7 3 2 4 2" xfId="3372" xr:uid="{00000000-0005-0000-0000-0000BA8C0000}"/>
    <cellStyle name="Normal 7 3 2 4 2 2" xfId="7093" xr:uid="{00000000-0005-0000-0000-0000BB8C0000}"/>
    <cellStyle name="Normal 7 3 2 4 2 2 2" xfId="21977" xr:uid="{00000000-0005-0000-0000-0000BC8C0000}"/>
    <cellStyle name="Normal 7 3 2 4 2 2 2 2" xfId="44620" xr:uid="{00000000-0005-0000-0000-0000BD8C0000}"/>
    <cellStyle name="Normal 7 3 2 4 2 2 3" xfId="14537" xr:uid="{00000000-0005-0000-0000-0000BE8C0000}"/>
    <cellStyle name="Normal 7 3 2 4 2 2 3 2" xfId="37180" xr:uid="{00000000-0005-0000-0000-0000BF8C0000}"/>
    <cellStyle name="Normal 7 3 2 4 2 2 4" xfId="29739" xr:uid="{00000000-0005-0000-0000-0000C08C0000}"/>
    <cellStyle name="Normal 7 3 2 4 2 3" xfId="18259" xr:uid="{00000000-0005-0000-0000-0000C18C0000}"/>
    <cellStyle name="Normal 7 3 2 4 2 3 2" xfId="40902" xr:uid="{00000000-0005-0000-0000-0000C28C0000}"/>
    <cellStyle name="Normal 7 3 2 4 2 4" xfId="10819" xr:uid="{00000000-0005-0000-0000-0000C38C0000}"/>
    <cellStyle name="Normal 7 3 2 4 2 4 2" xfId="33462" xr:uid="{00000000-0005-0000-0000-0000C48C0000}"/>
    <cellStyle name="Normal 7 3 2 4 2 5" xfId="26021" xr:uid="{00000000-0005-0000-0000-0000C58C0000}"/>
    <cellStyle name="Normal 7 3 2 4 3" xfId="5246" xr:uid="{00000000-0005-0000-0000-0000C68C0000}"/>
    <cellStyle name="Normal 7 3 2 4 3 2" xfId="20130" xr:uid="{00000000-0005-0000-0000-0000C78C0000}"/>
    <cellStyle name="Normal 7 3 2 4 3 2 2" xfId="42773" xr:uid="{00000000-0005-0000-0000-0000C88C0000}"/>
    <cellStyle name="Normal 7 3 2 4 3 3" xfId="12690" xr:uid="{00000000-0005-0000-0000-0000C98C0000}"/>
    <cellStyle name="Normal 7 3 2 4 3 3 2" xfId="35333" xr:uid="{00000000-0005-0000-0000-0000CA8C0000}"/>
    <cellStyle name="Normal 7 3 2 4 3 4" xfId="27892" xr:uid="{00000000-0005-0000-0000-0000CB8C0000}"/>
    <cellStyle name="Normal 7 3 2 4 4" xfId="16412" xr:uid="{00000000-0005-0000-0000-0000CC8C0000}"/>
    <cellStyle name="Normal 7 3 2 4 4 2" xfId="39055" xr:uid="{00000000-0005-0000-0000-0000CD8C0000}"/>
    <cellStyle name="Normal 7 3 2 4 5" xfId="8972" xr:uid="{00000000-0005-0000-0000-0000CE8C0000}"/>
    <cellStyle name="Normal 7 3 2 4 5 2" xfId="31615" xr:uid="{00000000-0005-0000-0000-0000CF8C0000}"/>
    <cellStyle name="Normal 7 3 2 4 6" xfId="24174" xr:uid="{00000000-0005-0000-0000-0000D08C0000}"/>
    <cellStyle name="Normal 7 3 2 5" xfId="2447" xr:uid="{00000000-0005-0000-0000-0000D18C0000}"/>
    <cellStyle name="Normal 7 3 2 5 2" xfId="6168" xr:uid="{00000000-0005-0000-0000-0000D28C0000}"/>
    <cellStyle name="Normal 7 3 2 5 2 2" xfId="21052" xr:uid="{00000000-0005-0000-0000-0000D38C0000}"/>
    <cellStyle name="Normal 7 3 2 5 2 2 2" xfId="43695" xr:uid="{00000000-0005-0000-0000-0000D48C0000}"/>
    <cellStyle name="Normal 7 3 2 5 2 3" xfId="13612" xr:uid="{00000000-0005-0000-0000-0000D58C0000}"/>
    <cellStyle name="Normal 7 3 2 5 2 3 2" xfId="36255" xr:uid="{00000000-0005-0000-0000-0000D68C0000}"/>
    <cellStyle name="Normal 7 3 2 5 2 4" xfId="28814" xr:uid="{00000000-0005-0000-0000-0000D78C0000}"/>
    <cellStyle name="Normal 7 3 2 5 3" xfId="17334" xr:uid="{00000000-0005-0000-0000-0000D88C0000}"/>
    <cellStyle name="Normal 7 3 2 5 3 2" xfId="39977" xr:uid="{00000000-0005-0000-0000-0000D98C0000}"/>
    <cellStyle name="Normal 7 3 2 5 4" xfId="9894" xr:uid="{00000000-0005-0000-0000-0000DA8C0000}"/>
    <cellStyle name="Normal 7 3 2 5 4 2" xfId="32537" xr:uid="{00000000-0005-0000-0000-0000DB8C0000}"/>
    <cellStyle name="Normal 7 3 2 5 5" xfId="25096" xr:uid="{00000000-0005-0000-0000-0000DC8C0000}"/>
    <cellStyle name="Normal 7 3 2 6" xfId="4321" xr:uid="{00000000-0005-0000-0000-0000DD8C0000}"/>
    <cellStyle name="Normal 7 3 2 6 2" xfId="19205" xr:uid="{00000000-0005-0000-0000-0000DE8C0000}"/>
    <cellStyle name="Normal 7 3 2 6 2 2" xfId="41848" xr:uid="{00000000-0005-0000-0000-0000DF8C0000}"/>
    <cellStyle name="Normal 7 3 2 6 3" xfId="11765" xr:uid="{00000000-0005-0000-0000-0000E08C0000}"/>
    <cellStyle name="Normal 7 3 2 6 3 2" xfId="34408" xr:uid="{00000000-0005-0000-0000-0000E18C0000}"/>
    <cellStyle name="Normal 7 3 2 6 4" xfId="26967" xr:uid="{00000000-0005-0000-0000-0000E28C0000}"/>
    <cellStyle name="Normal 7 3 2 7" xfId="590" xr:uid="{00000000-0005-0000-0000-0000E38C0000}"/>
    <cellStyle name="Normal 7 3 2 7 2" xfId="15487" xr:uid="{00000000-0005-0000-0000-0000E48C0000}"/>
    <cellStyle name="Normal 7 3 2 7 2 2" xfId="38130" xr:uid="{00000000-0005-0000-0000-0000E58C0000}"/>
    <cellStyle name="Normal 7 3 2 7 3" xfId="23250" xr:uid="{00000000-0005-0000-0000-0000E68C0000}"/>
    <cellStyle name="Normal 7 3 2 8" xfId="8047" xr:uid="{00000000-0005-0000-0000-0000E78C0000}"/>
    <cellStyle name="Normal 7 3 2 8 2" xfId="30690" xr:uid="{00000000-0005-0000-0000-0000E88C0000}"/>
    <cellStyle name="Normal 7 3 2 9" xfId="23023" xr:uid="{00000000-0005-0000-0000-0000E98C0000}"/>
    <cellStyle name="Normal 7 3 3" xfId="697" xr:uid="{00000000-0005-0000-0000-0000EA8C0000}"/>
    <cellStyle name="Normal 7 3 3 2" xfId="1162" xr:uid="{00000000-0005-0000-0000-0000EB8C0000}"/>
    <cellStyle name="Normal 7 3 3 2 2" xfId="2090" xr:uid="{00000000-0005-0000-0000-0000EC8C0000}"/>
    <cellStyle name="Normal 7 3 3 2 2 2" xfId="3940" xr:uid="{00000000-0005-0000-0000-0000ED8C0000}"/>
    <cellStyle name="Normal 7 3 3 2 2 2 2" xfId="7661" xr:uid="{00000000-0005-0000-0000-0000EE8C0000}"/>
    <cellStyle name="Normal 7 3 3 2 2 2 2 2" xfId="22545" xr:uid="{00000000-0005-0000-0000-0000EF8C0000}"/>
    <cellStyle name="Normal 7 3 3 2 2 2 2 2 2" xfId="45188" xr:uid="{00000000-0005-0000-0000-0000F08C0000}"/>
    <cellStyle name="Normal 7 3 3 2 2 2 2 3" xfId="15105" xr:uid="{00000000-0005-0000-0000-0000F18C0000}"/>
    <cellStyle name="Normal 7 3 3 2 2 2 2 3 2" xfId="37748" xr:uid="{00000000-0005-0000-0000-0000F28C0000}"/>
    <cellStyle name="Normal 7 3 3 2 2 2 2 4" xfId="30307" xr:uid="{00000000-0005-0000-0000-0000F38C0000}"/>
    <cellStyle name="Normal 7 3 3 2 2 2 3" xfId="18827" xr:uid="{00000000-0005-0000-0000-0000F48C0000}"/>
    <cellStyle name="Normal 7 3 3 2 2 2 3 2" xfId="41470" xr:uid="{00000000-0005-0000-0000-0000F58C0000}"/>
    <cellStyle name="Normal 7 3 3 2 2 2 4" xfId="11387" xr:uid="{00000000-0005-0000-0000-0000F68C0000}"/>
    <cellStyle name="Normal 7 3 3 2 2 2 4 2" xfId="34030" xr:uid="{00000000-0005-0000-0000-0000F78C0000}"/>
    <cellStyle name="Normal 7 3 3 2 2 2 5" xfId="26589" xr:uid="{00000000-0005-0000-0000-0000F88C0000}"/>
    <cellStyle name="Normal 7 3 3 2 2 3" xfId="5814" xr:uid="{00000000-0005-0000-0000-0000F98C0000}"/>
    <cellStyle name="Normal 7 3 3 2 2 3 2" xfId="20698" xr:uid="{00000000-0005-0000-0000-0000FA8C0000}"/>
    <cellStyle name="Normal 7 3 3 2 2 3 2 2" xfId="43341" xr:uid="{00000000-0005-0000-0000-0000FB8C0000}"/>
    <cellStyle name="Normal 7 3 3 2 2 3 3" xfId="13258" xr:uid="{00000000-0005-0000-0000-0000FC8C0000}"/>
    <cellStyle name="Normal 7 3 3 2 2 3 3 2" xfId="35901" xr:uid="{00000000-0005-0000-0000-0000FD8C0000}"/>
    <cellStyle name="Normal 7 3 3 2 2 3 4" xfId="28460" xr:uid="{00000000-0005-0000-0000-0000FE8C0000}"/>
    <cellStyle name="Normal 7 3 3 2 2 4" xfId="16980" xr:uid="{00000000-0005-0000-0000-0000FF8C0000}"/>
    <cellStyle name="Normal 7 3 3 2 2 4 2" xfId="39623" xr:uid="{00000000-0005-0000-0000-0000008D0000}"/>
    <cellStyle name="Normal 7 3 3 2 2 5" xfId="9540" xr:uid="{00000000-0005-0000-0000-0000018D0000}"/>
    <cellStyle name="Normal 7 3 3 2 2 5 2" xfId="32183" xr:uid="{00000000-0005-0000-0000-0000028D0000}"/>
    <cellStyle name="Normal 7 3 3 2 2 6" xfId="24742" xr:uid="{00000000-0005-0000-0000-0000038D0000}"/>
    <cellStyle name="Normal 7 3 3 2 3" xfId="3015" xr:uid="{00000000-0005-0000-0000-0000048D0000}"/>
    <cellStyle name="Normal 7 3 3 2 3 2" xfId="6736" xr:uid="{00000000-0005-0000-0000-0000058D0000}"/>
    <cellStyle name="Normal 7 3 3 2 3 2 2" xfId="21620" xr:uid="{00000000-0005-0000-0000-0000068D0000}"/>
    <cellStyle name="Normal 7 3 3 2 3 2 2 2" xfId="44263" xr:uid="{00000000-0005-0000-0000-0000078D0000}"/>
    <cellStyle name="Normal 7 3 3 2 3 2 3" xfId="14180" xr:uid="{00000000-0005-0000-0000-0000088D0000}"/>
    <cellStyle name="Normal 7 3 3 2 3 2 3 2" xfId="36823" xr:uid="{00000000-0005-0000-0000-0000098D0000}"/>
    <cellStyle name="Normal 7 3 3 2 3 2 4" xfId="29382" xr:uid="{00000000-0005-0000-0000-00000A8D0000}"/>
    <cellStyle name="Normal 7 3 3 2 3 3" xfId="17902" xr:uid="{00000000-0005-0000-0000-00000B8D0000}"/>
    <cellStyle name="Normal 7 3 3 2 3 3 2" xfId="40545" xr:uid="{00000000-0005-0000-0000-00000C8D0000}"/>
    <cellStyle name="Normal 7 3 3 2 3 4" xfId="10462" xr:uid="{00000000-0005-0000-0000-00000D8D0000}"/>
    <cellStyle name="Normal 7 3 3 2 3 4 2" xfId="33105" xr:uid="{00000000-0005-0000-0000-00000E8D0000}"/>
    <cellStyle name="Normal 7 3 3 2 3 5" xfId="25664" xr:uid="{00000000-0005-0000-0000-00000F8D0000}"/>
    <cellStyle name="Normal 7 3 3 2 4" xfId="4889" xr:uid="{00000000-0005-0000-0000-0000108D0000}"/>
    <cellStyle name="Normal 7 3 3 2 4 2" xfId="19773" xr:uid="{00000000-0005-0000-0000-0000118D0000}"/>
    <cellStyle name="Normal 7 3 3 2 4 2 2" xfId="42416" xr:uid="{00000000-0005-0000-0000-0000128D0000}"/>
    <cellStyle name="Normal 7 3 3 2 4 3" xfId="12333" xr:uid="{00000000-0005-0000-0000-0000138D0000}"/>
    <cellStyle name="Normal 7 3 3 2 4 3 2" xfId="34976" xr:uid="{00000000-0005-0000-0000-0000148D0000}"/>
    <cellStyle name="Normal 7 3 3 2 4 4" xfId="27535" xr:uid="{00000000-0005-0000-0000-0000158D0000}"/>
    <cellStyle name="Normal 7 3 3 2 5" xfId="16055" xr:uid="{00000000-0005-0000-0000-0000168D0000}"/>
    <cellStyle name="Normal 7 3 3 2 5 2" xfId="38698" xr:uid="{00000000-0005-0000-0000-0000178D0000}"/>
    <cellStyle name="Normal 7 3 3 2 6" xfId="8615" xr:uid="{00000000-0005-0000-0000-0000188D0000}"/>
    <cellStyle name="Normal 7 3 3 2 6 2" xfId="31258" xr:uid="{00000000-0005-0000-0000-0000198D0000}"/>
    <cellStyle name="Normal 7 3 3 2 7" xfId="23817" xr:uid="{00000000-0005-0000-0000-00001A8D0000}"/>
    <cellStyle name="Normal 7 3 3 3" xfId="1628" xr:uid="{00000000-0005-0000-0000-00001B8D0000}"/>
    <cellStyle name="Normal 7 3 3 3 2" xfId="3478" xr:uid="{00000000-0005-0000-0000-00001C8D0000}"/>
    <cellStyle name="Normal 7 3 3 3 2 2" xfId="7199" xr:uid="{00000000-0005-0000-0000-00001D8D0000}"/>
    <cellStyle name="Normal 7 3 3 3 2 2 2" xfId="22083" xr:uid="{00000000-0005-0000-0000-00001E8D0000}"/>
    <cellStyle name="Normal 7 3 3 3 2 2 2 2" xfId="44726" xr:uid="{00000000-0005-0000-0000-00001F8D0000}"/>
    <cellStyle name="Normal 7 3 3 3 2 2 3" xfId="14643" xr:uid="{00000000-0005-0000-0000-0000208D0000}"/>
    <cellStyle name="Normal 7 3 3 3 2 2 3 2" xfId="37286" xr:uid="{00000000-0005-0000-0000-0000218D0000}"/>
    <cellStyle name="Normal 7 3 3 3 2 2 4" xfId="29845" xr:uid="{00000000-0005-0000-0000-0000228D0000}"/>
    <cellStyle name="Normal 7 3 3 3 2 3" xfId="18365" xr:uid="{00000000-0005-0000-0000-0000238D0000}"/>
    <cellStyle name="Normal 7 3 3 3 2 3 2" xfId="41008" xr:uid="{00000000-0005-0000-0000-0000248D0000}"/>
    <cellStyle name="Normal 7 3 3 3 2 4" xfId="10925" xr:uid="{00000000-0005-0000-0000-0000258D0000}"/>
    <cellStyle name="Normal 7 3 3 3 2 4 2" xfId="33568" xr:uid="{00000000-0005-0000-0000-0000268D0000}"/>
    <cellStyle name="Normal 7 3 3 3 2 5" xfId="26127" xr:uid="{00000000-0005-0000-0000-0000278D0000}"/>
    <cellStyle name="Normal 7 3 3 3 3" xfId="5352" xr:uid="{00000000-0005-0000-0000-0000288D0000}"/>
    <cellStyle name="Normal 7 3 3 3 3 2" xfId="20236" xr:uid="{00000000-0005-0000-0000-0000298D0000}"/>
    <cellStyle name="Normal 7 3 3 3 3 2 2" xfId="42879" xr:uid="{00000000-0005-0000-0000-00002A8D0000}"/>
    <cellStyle name="Normal 7 3 3 3 3 3" xfId="12796" xr:uid="{00000000-0005-0000-0000-00002B8D0000}"/>
    <cellStyle name="Normal 7 3 3 3 3 3 2" xfId="35439" xr:uid="{00000000-0005-0000-0000-00002C8D0000}"/>
    <cellStyle name="Normal 7 3 3 3 3 4" xfId="27998" xr:uid="{00000000-0005-0000-0000-00002D8D0000}"/>
    <cellStyle name="Normal 7 3 3 3 4" xfId="16518" xr:uid="{00000000-0005-0000-0000-00002E8D0000}"/>
    <cellStyle name="Normal 7 3 3 3 4 2" xfId="39161" xr:uid="{00000000-0005-0000-0000-00002F8D0000}"/>
    <cellStyle name="Normal 7 3 3 3 5" xfId="9078" xr:uid="{00000000-0005-0000-0000-0000308D0000}"/>
    <cellStyle name="Normal 7 3 3 3 5 2" xfId="31721" xr:uid="{00000000-0005-0000-0000-0000318D0000}"/>
    <cellStyle name="Normal 7 3 3 3 6" xfId="24280" xr:uid="{00000000-0005-0000-0000-0000328D0000}"/>
    <cellStyle name="Normal 7 3 3 4" xfId="2553" xr:uid="{00000000-0005-0000-0000-0000338D0000}"/>
    <cellStyle name="Normal 7 3 3 4 2" xfId="6274" xr:uid="{00000000-0005-0000-0000-0000348D0000}"/>
    <cellStyle name="Normal 7 3 3 4 2 2" xfId="21158" xr:uid="{00000000-0005-0000-0000-0000358D0000}"/>
    <cellStyle name="Normal 7 3 3 4 2 2 2" xfId="43801" xr:uid="{00000000-0005-0000-0000-0000368D0000}"/>
    <cellStyle name="Normal 7 3 3 4 2 3" xfId="13718" xr:uid="{00000000-0005-0000-0000-0000378D0000}"/>
    <cellStyle name="Normal 7 3 3 4 2 3 2" xfId="36361" xr:uid="{00000000-0005-0000-0000-0000388D0000}"/>
    <cellStyle name="Normal 7 3 3 4 2 4" xfId="28920" xr:uid="{00000000-0005-0000-0000-0000398D0000}"/>
    <cellStyle name="Normal 7 3 3 4 3" xfId="17440" xr:uid="{00000000-0005-0000-0000-00003A8D0000}"/>
    <cellStyle name="Normal 7 3 3 4 3 2" xfId="40083" xr:uid="{00000000-0005-0000-0000-00003B8D0000}"/>
    <cellStyle name="Normal 7 3 3 4 4" xfId="10000" xr:uid="{00000000-0005-0000-0000-00003C8D0000}"/>
    <cellStyle name="Normal 7 3 3 4 4 2" xfId="32643" xr:uid="{00000000-0005-0000-0000-00003D8D0000}"/>
    <cellStyle name="Normal 7 3 3 4 5" xfId="25202" xr:uid="{00000000-0005-0000-0000-00003E8D0000}"/>
    <cellStyle name="Normal 7 3 3 5" xfId="4427" xr:uid="{00000000-0005-0000-0000-00003F8D0000}"/>
    <cellStyle name="Normal 7 3 3 5 2" xfId="19311" xr:uid="{00000000-0005-0000-0000-0000408D0000}"/>
    <cellStyle name="Normal 7 3 3 5 2 2" xfId="41954" xr:uid="{00000000-0005-0000-0000-0000418D0000}"/>
    <cellStyle name="Normal 7 3 3 5 3" xfId="11871" xr:uid="{00000000-0005-0000-0000-0000428D0000}"/>
    <cellStyle name="Normal 7 3 3 5 3 2" xfId="34514" xr:uid="{00000000-0005-0000-0000-0000438D0000}"/>
    <cellStyle name="Normal 7 3 3 5 4" xfId="27073" xr:uid="{00000000-0005-0000-0000-0000448D0000}"/>
    <cellStyle name="Normal 7 3 3 6" xfId="15593" xr:uid="{00000000-0005-0000-0000-0000458D0000}"/>
    <cellStyle name="Normal 7 3 3 6 2" xfId="38236" xr:uid="{00000000-0005-0000-0000-0000468D0000}"/>
    <cellStyle name="Normal 7 3 3 7" xfId="8153" xr:uid="{00000000-0005-0000-0000-0000478D0000}"/>
    <cellStyle name="Normal 7 3 3 7 2" xfId="30796" xr:uid="{00000000-0005-0000-0000-0000488D0000}"/>
    <cellStyle name="Normal 7 3 3 8" xfId="23355" xr:uid="{00000000-0005-0000-0000-0000498D0000}"/>
    <cellStyle name="Normal 7 3 4" xfId="951" xr:uid="{00000000-0005-0000-0000-00004A8D0000}"/>
    <cellStyle name="Normal 7 3 4 2" xfId="1879" xr:uid="{00000000-0005-0000-0000-00004B8D0000}"/>
    <cellStyle name="Normal 7 3 4 2 2" xfId="3729" xr:uid="{00000000-0005-0000-0000-00004C8D0000}"/>
    <cellStyle name="Normal 7 3 4 2 2 2" xfId="7450" xr:uid="{00000000-0005-0000-0000-00004D8D0000}"/>
    <cellStyle name="Normal 7 3 4 2 2 2 2" xfId="22334" xr:uid="{00000000-0005-0000-0000-00004E8D0000}"/>
    <cellStyle name="Normal 7 3 4 2 2 2 2 2" xfId="44977" xr:uid="{00000000-0005-0000-0000-00004F8D0000}"/>
    <cellStyle name="Normal 7 3 4 2 2 2 3" xfId="14894" xr:uid="{00000000-0005-0000-0000-0000508D0000}"/>
    <cellStyle name="Normal 7 3 4 2 2 2 3 2" xfId="37537" xr:uid="{00000000-0005-0000-0000-0000518D0000}"/>
    <cellStyle name="Normal 7 3 4 2 2 2 4" xfId="30096" xr:uid="{00000000-0005-0000-0000-0000528D0000}"/>
    <cellStyle name="Normal 7 3 4 2 2 3" xfId="18616" xr:uid="{00000000-0005-0000-0000-0000538D0000}"/>
    <cellStyle name="Normal 7 3 4 2 2 3 2" xfId="41259" xr:uid="{00000000-0005-0000-0000-0000548D0000}"/>
    <cellStyle name="Normal 7 3 4 2 2 4" xfId="11176" xr:uid="{00000000-0005-0000-0000-0000558D0000}"/>
    <cellStyle name="Normal 7 3 4 2 2 4 2" xfId="33819" xr:uid="{00000000-0005-0000-0000-0000568D0000}"/>
    <cellStyle name="Normal 7 3 4 2 2 5" xfId="26378" xr:uid="{00000000-0005-0000-0000-0000578D0000}"/>
    <cellStyle name="Normal 7 3 4 2 3" xfId="5603" xr:uid="{00000000-0005-0000-0000-0000588D0000}"/>
    <cellStyle name="Normal 7 3 4 2 3 2" xfId="20487" xr:uid="{00000000-0005-0000-0000-0000598D0000}"/>
    <cellStyle name="Normal 7 3 4 2 3 2 2" xfId="43130" xr:uid="{00000000-0005-0000-0000-00005A8D0000}"/>
    <cellStyle name="Normal 7 3 4 2 3 3" xfId="13047" xr:uid="{00000000-0005-0000-0000-00005B8D0000}"/>
    <cellStyle name="Normal 7 3 4 2 3 3 2" xfId="35690" xr:uid="{00000000-0005-0000-0000-00005C8D0000}"/>
    <cellStyle name="Normal 7 3 4 2 3 4" xfId="28249" xr:uid="{00000000-0005-0000-0000-00005D8D0000}"/>
    <cellStyle name="Normal 7 3 4 2 4" xfId="16769" xr:uid="{00000000-0005-0000-0000-00005E8D0000}"/>
    <cellStyle name="Normal 7 3 4 2 4 2" xfId="39412" xr:uid="{00000000-0005-0000-0000-00005F8D0000}"/>
    <cellStyle name="Normal 7 3 4 2 5" xfId="9329" xr:uid="{00000000-0005-0000-0000-0000608D0000}"/>
    <cellStyle name="Normal 7 3 4 2 5 2" xfId="31972" xr:uid="{00000000-0005-0000-0000-0000618D0000}"/>
    <cellStyle name="Normal 7 3 4 2 6" xfId="24531" xr:uid="{00000000-0005-0000-0000-0000628D0000}"/>
    <cellStyle name="Normal 7 3 4 3" xfId="2804" xr:uid="{00000000-0005-0000-0000-0000638D0000}"/>
    <cellStyle name="Normal 7 3 4 3 2" xfId="6525" xr:uid="{00000000-0005-0000-0000-0000648D0000}"/>
    <cellStyle name="Normal 7 3 4 3 2 2" xfId="21409" xr:uid="{00000000-0005-0000-0000-0000658D0000}"/>
    <cellStyle name="Normal 7 3 4 3 2 2 2" xfId="44052" xr:uid="{00000000-0005-0000-0000-0000668D0000}"/>
    <cellStyle name="Normal 7 3 4 3 2 3" xfId="13969" xr:uid="{00000000-0005-0000-0000-0000678D0000}"/>
    <cellStyle name="Normal 7 3 4 3 2 3 2" xfId="36612" xr:uid="{00000000-0005-0000-0000-0000688D0000}"/>
    <cellStyle name="Normal 7 3 4 3 2 4" xfId="29171" xr:uid="{00000000-0005-0000-0000-0000698D0000}"/>
    <cellStyle name="Normal 7 3 4 3 3" xfId="17691" xr:uid="{00000000-0005-0000-0000-00006A8D0000}"/>
    <cellStyle name="Normal 7 3 4 3 3 2" xfId="40334" xr:uid="{00000000-0005-0000-0000-00006B8D0000}"/>
    <cellStyle name="Normal 7 3 4 3 4" xfId="10251" xr:uid="{00000000-0005-0000-0000-00006C8D0000}"/>
    <cellStyle name="Normal 7 3 4 3 4 2" xfId="32894" xr:uid="{00000000-0005-0000-0000-00006D8D0000}"/>
    <cellStyle name="Normal 7 3 4 3 5" xfId="25453" xr:uid="{00000000-0005-0000-0000-00006E8D0000}"/>
    <cellStyle name="Normal 7 3 4 4" xfId="4678" xr:uid="{00000000-0005-0000-0000-00006F8D0000}"/>
    <cellStyle name="Normal 7 3 4 4 2" xfId="19562" xr:uid="{00000000-0005-0000-0000-0000708D0000}"/>
    <cellStyle name="Normal 7 3 4 4 2 2" xfId="42205" xr:uid="{00000000-0005-0000-0000-0000718D0000}"/>
    <cellStyle name="Normal 7 3 4 4 3" xfId="12122" xr:uid="{00000000-0005-0000-0000-0000728D0000}"/>
    <cellStyle name="Normal 7 3 4 4 3 2" xfId="34765" xr:uid="{00000000-0005-0000-0000-0000738D0000}"/>
    <cellStyle name="Normal 7 3 4 4 4" xfId="27324" xr:uid="{00000000-0005-0000-0000-0000748D0000}"/>
    <cellStyle name="Normal 7 3 4 5" xfId="15844" xr:uid="{00000000-0005-0000-0000-0000758D0000}"/>
    <cellStyle name="Normal 7 3 4 5 2" xfId="38487" xr:uid="{00000000-0005-0000-0000-0000768D0000}"/>
    <cellStyle name="Normal 7 3 4 6" xfId="8404" xr:uid="{00000000-0005-0000-0000-0000778D0000}"/>
    <cellStyle name="Normal 7 3 4 6 2" xfId="31047" xr:uid="{00000000-0005-0000-0000-0000788D0000}"/>
    <cellStyle name="Normal 7 3 4 7" xfId="23606" xr:uid="{00000000-0005-0000-0000-0000798D0000}"/>
    <cellStyle name="Normal 7 3 5" xfId="1417" xr:uid="{00000000-0005-0000-0000-00007A8D0000}"/>
    <cellStyle name="Normal 7 3 5 2" xfId="3267" xr:uid="{00000000-0005-0000-0000-00007B8D0000}"/>
    <cellStyle name="Normal 7 3 5 2 2" xfId="6988" xr:uid="{00000000-0005-0000-0000-00007C8D0000}"/>
    <cellStyle name="Normal 7 3 5 2 2 2" xfId="21872" xr:uid="{00000000-0005-0000-0000-00007D8D0000}"/>
    <cellStyle name="Normal 7 3 5 2 2 2 2" xfId="44515" xr:uid="{00000000-0005-0000-0000-00007E8D0000}"/>
    <cellStyle name="Normal 7 3 5 2 2 3" xfId="14432" xr:uid="{00000000-0005-0000-0000-00007F8D0000}"/>
    <cellStyle name="Normal 7 3 5 2 2 3 2" xfId="37075" xr:uid="{00000000-0005-0000-0000-0000808D0000}"/>
    <cellStyle name="Normal 7 3 5 2 2 4" xfId="29634" xr:uid="{00000000-0005-0000-0000-0000818D0000}"/>
    <cellStyle name="Normal 7 3 5 2 3" xfId="18154" xr:uid="{00000000-0005-0000-0000-0000828D0000}"/>
    <cellStyle name="Normal 7 3 5 2 3 2" xfId="40797" xr:uid="{00000000-0005-0000-0000-0000838D0000}"/>
    <cellStyle name="Normal 7 3 5 2 4" xfId="10714" xr:uid="{00000000-0005-0000-0000-0000848D0000}"/>
    <cellStyle name="Normal 7 3 5 2 4 2" xfId="33357" xr:uid="{00000000-0005-0000-0000-0000858D0000}"/>
    <cellStyle name="Normal 7 3 5 2 5" xfId="25916" xr:uid="{00000000-0005-0000-0000-0000868D0000}"/>
    <cellStyle name="Normal 7 3 5 3" xfId="5141" xr:uid="{00000000-0005-0000-0000-0000878D0000}"/>
    <cellStyle name="Normal 7 3 5 3 2" xfId="20025" xr:uid="{00000000-0005-0000-0000-0000888D0000}"/>
    <cellStyle name="Normal 7 3 5 3 2 2" xfId="42668" xr:uid="{00000000-0005-0000-0000-0000898D0000}"/>
    <cellStyle name="Normal 7 3 5 3 3" xfId="12585" xr:uid="{00000000-0005-0000-0000-00008A8D0000}"/>
    <cellStyle name="Normal 7 3 5 3 3 2" xfId="35228" xr:uid="{00000000-0005-0000-0000-00008B8D0000}"/>
    <cellStyle name="Normal 7 3 5 3 4" xfId="27787" xr:uid="{00000000-0005-0000-0000-00008C8D0000}"/>
    <cellStyle name="Normal 7 3 5 4" xfId="16307" xr:uid="{00000000-0005-0000-0000-00008D8D0000}"/>
    <cellStyle name="Normal 7 3 5 4 2" xfId="38950" xr:uid="{00000000-0005-0000-0000-00008E8D0000}"/>
    <cellStyle name="Normal 7 3 5 5" xfId="8867" xr:uid="{00000000-0005-0000-0000-00008F8D0000}"/>
    <cellStyle name="Normal 7 3 5 5 2" xfId="31510" xr:uid="{00000000-0005-0000-0000-0000908D0000}"/>
    <cellStyle name="Normal 7 3 5 6" xfId="24069" xr:uid="{00000000-0005-0000-0000-0000918D0000}"/>
    <cellStyle name="Normal 7 3 6" xfId="2342" xr:uid="{00000000-0005-0000-0000-0000928D0000}"/>
    <cellStyle name="Normal 7 3 6 2" xfId="6063" xr:uid="{00000000-0005-0000-0000-0000938D0000}"/>
    <cellStyle name="Normal 7 3 6 2 2" xfId="20947" xr:uid="{00000000-0005-0000-0000-0000948D0000}"/>
    <cellStyle name="Normal 7 3 6 2 2 2" xfId="43590" xr:uid="{00000000-0005-0000-0000-0000958D0000}"/>
    <cellStyle name="Normal 7 3 6 2 3" xfId="13507" xr:uid="{00000000-0005-0000-0000-0000968D0000}"/>
    <cellStyle name="Normal 7 3 6 2 3 2" xfId="36150" xr:uid="{00000000-0005-0000-0000-0000978D0000}"/>
    <cellStyle name="Normal 7 3 6 2 4" xfId="28709" xr:uid="{00000000-0005-0000-0000-0000988D0000}"/>
    <cellStyle name="Normal 7 3 6 3" xfId="17229" xr:uid="{00000000-0005-0000-0000-0000998D0000}"/>
    <cellStyle name="Normal 7 3 6 3 2" xfId="39872" xr:uid="{00000000-0005-0000-0000-00009A8D0000}"/>
    <cellStyle name="Normal 7 3 6 4" xfId="9789" xr:uid="{00000000-0005-0000-0000-00009B8D0000}"/>
    <cellStyle name="Normal 7 3 6 4 2" xfId="32432" xr:uid="{00000000-0005-0000-0000-00009C8D0000}"/>
    <cellStyle name="Normal 7 3 6 5" xfId="24991" xr:uid="{00000000-0005-0000-0000-00009D8D0000}"/>
    <cellStyle name="Normal 7 3 7" xfId="4216" xr:uid="{00000000-0005-0000-0000-00009E8D0000}"/>
    <cellStyle name="Normal 7 3 7 2" xfId="19100" xr:uid="{00000000-0005-0000-0000-00009F8D0000}"/>
    <cellStyle name="Normal 7 3 7 2 2" xfId="41743" xr:uid="{00000000-0005-0000-0000-0000A08D0000}"/>
    <cellStyle name="Normal 7 3 7 3" xfId="11660" xr:uid="{00000000-0005-0000-0000-0000A18D0000}"/>
    <cellStyle name="Normal 7 3 7 3 2" xfId="34303" xr:uid="{00000000-0005-0000-0000-0000A28D0000}"/>
    <cellStyle name="Normal 7 3 7 4" xfId="26862" xr:uid="{00000000-0005-0000-0000-0000A38D0000}"/>
    <cellStyle name="Normal 7 3 8" xfId="484" xr:uid="{00000000-0005-0000-0000-0000A48D0000}"/>
    <cellStyle name="Normal 7 3 8 2" xfId="15382" xr:uid="{00000000-0005-0000-0000-0000A58D0000}"/>
    <cellStyle name="Normal 7 3 8 2 2" xfId="38025" xr:uid="{00000000-0005-0000-0000-0000A68D0000}"/>
    <cellStyle name="Normal 7 3 8 3" xfId="23145" xr:uid="{00000000-0005-0000-0000-0000A78D0000}"/>
    <cellStyle name="Normal 7 3 9" xfId="7942" xr:uid="{00000000-0005-0000-0000-0000A88D0000}"/>
    <cellStyle name="Normal 7 3 9 2" xfId="30585" xr:uid="{00000000-0005-0000-0000-0000A98D0000}"/>
    <cellStyle name="Normal 7 4" xfId="246" xr:uid="{00000000-0005-0000-0000-0000AA8D0000}"/>
    <cellStyle name="Normal 7 4 2" xfId="750" xr:uid="{00000000-0005-0000-0000-0000AB8D0000}"/>
    <cellStyle name="Normal 7 4 2 2" xfId="1215" xr:uid="{00000000-0005-0000-0000-0000AC8D0000}"/>
    <cellStyle name="Normal 7 4 2 2 2" xfId="2143" xr:uid="{00000000-0005-0000-0000-0000AD8D0000}"/>
    <cellStyle name="Normal 7 4 2 2 2 2" xfId="3993" xr:uid="{00000000-0005-0000-0000-0000AE8D0000}"/>
    <cellStyle name="Normal 7 4 2 2 2 2 2" xfId="7714" xr:uid="{00000000-0005-0000-0000-0000AF8D0000}"/>
    <cellStyle name="Normal 7 4 2 2 2 2 2 2" xfId="22598" xr:uid="{00000000-0005-0000-0000-0000B08D0000}"/>
    <cellStyle name="Normal 7 4 2 2 2 2 2 2 2" xfId="45241" xr:uid="{00000000-0005-0000-0000-0000B18D0000}"/>
    <cellStyle name="Normal 7 4 2 2 2 2 2 3" xfId="15158" xr:uid="{00000000-0005-0000-0000-0000B28D0000}"/>
    <cellStyle name="Normal 7 4 2 2 2 2 2 3 2" xfId="37801" xr:uid="{00000000-0005-0000-0000-0000B38D0000}"/>
    <cellStyle name="Normal 7 4 2 2 2 2 2 4" xfId="30360" xr:uid="{00000000-0005-0000-0000-0000B48D0000}"/>
    <cellStyle name="Normal 7 4 2 2 2 2 3" xfId="18880" xr:uid="{00000000-0005-0000-0000-0000B58D0000}"/>
    <cellStyle name="Normal 7 4 2 2 2 2 3 2" xfId="41523" xr:uid="{00000000-0005-0000-0000-0000B68D0000}"/>
    <cellStyle name="Normal 7 4 2 2 2 2 4" xfId="11440" xr:uid="{00000000-0005-0000-0000-0000B78D0000}"/>
    <cellStyle name="Normal 7 4 2 2 2 2 4 2" xfId="34083" xr:uid="{00000000-0005-0000-0000-0000B88D0000}"/>
    <cellStyle name="Normal 7 4 2 2 2 2 5" xfId="26642" xr:uid="{00000000-0005-0000-0000-0000B98D0000}"/>
    <cellStyle name="Normal 7 4 2 2 2 3" xfId="5867" xr:uid="{00000000-0005-0000-0000-0000BA8D0000}"/>
    <cellStyle name="Normal 7 4 2 2 2 3 2" xfId="20751" xr:uid="{00000000-0005-0000-0000-0000BB8D0000}"/>
    <cellStyle name="Normal 7 4 2 2 2 3 2 2" xfId="43394" xr:uid="{00000000-0005-0000-0000-0000BC8D0000}"/>
    <cellStyle name="Normal 7 4 2 2 2 3 3" xfId="13311" xr:uid="{00000000-0005-0000-0000-0000BD8D0000}"/>
    <cellStyle name="Normal 7 4 2 2 2 3 3 2" xfId="35954" xr:uid="{00000000-0005-0000-0000-0000BE8D0000}"/>
    <cellStyle name="Normal 7 4 2 2 2 3 4" xfId="28513" xr:uid="{00000000-0005-0000-0000-0000BF8D0000}"/>
    <cellStyle name="Normal 7 4 2 2 2 4" xfId="17033" xr:uid="{00000000-0005-0000-0000-0000C08D0000}"/>
    <cellStyle name="Normal 7 4 2 2 2 4 2" xfId="39676" xr:uid="{00000000-0005-0000-0000-0000C18D0000}"/>
    <cellStyle name="Normal 7 4 2 2 2 5" xfId="9593" xr:uid="{00000000-0005-0000-0000-0000C28D0000}"/>
    <cellStyle name="Normal 7 4 2 2 2 5 2" xfId="32236" xr:uid="{00000000-0005-0000-0000-0000C38D0000}"/>
    <cellStyle name="Normal 7 4 2 2 2 6" xfId="24795" xr:uid="{00000000-0005-0000-0000-0000C48D0000}"/>
    <cellStyle name="Normal 7 4 2 2 3" xfId="3068" xr:uid="{00000000-0005-0000-0000-0000C58D0000}"/>
    <cellStyle name="Normal 7 4 2 2 3 2" xfId="6789" xr:uid="{00000000-0005-0000-0000-0000C68D0000}"/>
    <cellStyle name="Normal 7 4 2 2 3 2 2" xfId="21673" xr:uid="{00000000-0005-0000-0000-0000C78D0000}"/>
    <cellStyle name="Normal 7 4 2 2 3 2 2 2" xfId="44316" xr:uid="{00000000-0005-0000-0000-0000C88D0000}"/>
    <cellStyle name="Normal 7 4 2 2 3 2 3" xfId="14233" xr:uid="{00000000-0005-0000-0000-0000C98D0000}"/>
    <cellStyle name="Normal 7 4 2 2 3 2 3 2" xfId="36876" xr:uid="{00000000-0005-0000-0000-0000CA8D0000}"/>
    <cellStyle name="Normal 7 4 2 2 3 2 4" xfId="29435" xr:uid="{00000000-0005-0000-0000-0000CB8D0000}"/>
    <cellStyle name="Normal 7 4 2 2 3 3" xfId="17955" xr:uid="{00000000-0005-0000-0000-0000CC8D0000}"/>
    <cellStyle name="Normal 7 4 2 2 3 3 2" xfId="40598" xr:uid="{00000000-0005-0000-0000-0000CD8D0000}"/>
    <cellStyle name="Normal 7 4 2 2 3 4" xfId="10515" xr:uid="{00000000-0005-0000-0000-0000CE8D0000}"/>
    <cellStyle name="Normal 7 4 2 2 3 4 2" xfId="33158" xr:uid="{00000000-0005-0000-0000-0000CF8D0000}"/>
    <cellStyle name="Normal 7 4 2 2 3 5" xfId="25717" xr:uid="{00000000-0005-0000-0000-0000D08D0000}"/>
    <cellStyle name="Normal 7 4 2 2 4" xfId="4942" xr:uid="{00000000-0005-0000-0000-0000D18D0000}"/>
    <cellStyle name="Normal 7 4 2 2 4 2" xfId="19826" xr:uid="{00000000-0005-0000-0000-0000D28D0000}"/>
    <cellStyle name="Normal 7 4 2 2 4 2 2" xfId="42469" xr:uid="{00000000-0005-0000-0000-0000D38D0000}"/>
    <cellStyle name="Normal 7 4 2 2 4 3" xfId="12386" xr:uid="{00000000-0005-0000-0000-0000D48D0000}"/>
    <cellStyle name="Normal 7 4 2 2 4 3 2" xfId="35029" xr:uid="{00000000-0005-0000-0000-0000D58D0000}"/>
    <cellStyle name="Normal 7 4 2 2 4 4" xfId="27588" xr:uid="{00000000-0005-0000-0000-0000D68D0000}"/>
    <cellStyle name="Normal 7 4 2 2 5" xfId="16108" xr:uid="{00000000-0005-0000-0000-0000D78D0000}"/>
    <cellStyle name="Normal 7 4 2 2 5 2" xfId="38751" xr:uid="{00000000-0005-0000-0000-0000D88D0000}"/>
    <cellStyle name="Normal 7 4 2 2 6" xfId="8668" xr:uid="{00000000-0005-0000-0000-0000D98D0000}"/>
    <cellStyle name="Normal 7 4 2 2 6 2" xfId="31311" xr:uid="{00000000-0005-0000-0000-0000DA8D0000}"/>
    <cellStyle name="Normal 7 4 2 2 7" xfId="23870" xr:uid="{00000000-0005-0000-0000-0000DB8D0000}"/>
    <cellStyle name="Normal 7 4 2 3" xfId="1681" xr:uid="{00000000-0005-0000-0000-0000DC8D0000}"/>
    <cellStyle name="Normal 7 4 2 3 2" xfId="3531" xr:uid="{00000000-0005-0000-0000-0000DD8D0000}"/>
    <cellStyle name="Normal 7 4 2 3 2 2" xfId="7252" xr:uid="{00000000-0005-0000-0000-0000DE8D0000}"/>
    <cellStyle name="Normal 7 4 2 3 2 2 2" xfId="22136" xr:uid="{00000000-0005-0000-0000-0000DF8D0000}"/>
    <cellStyle name="Normal 7 4 2 3 2 2 2 2" xfId="44779" xr:uid="{00000000-0005-0000-0000-0000E08D0000}"/>
    <cellStyle name="Normal 7 4 2 3 2 2 3" xfId="14696" xr:uid="{00000000-0005-0000-0000-0000E18D0000}"/>
    <cellStyle name="Normal 7 4 2 3 2 2 3 2" xfId="37339" xr:uid="{00000000-0005-0000-0000-0000E28D0000}"/>
    <cellStyle name="Normal 7 4 2 3 2 2 4" xfId="29898" xr:uid="{00000000-0005-0000-0000-0000E38D0000}"/>
    <cellStyle name="Normal 7 4 2 3 2 3" xfId="18418" xr:uid="{00000000-0005-0000-0000-0000E48D0000}"/>
    <cellStyle name="Normal 7 4 2 3 2 3 2" xfId="41061" xr:uid="{00000000-0005-0000-0000-0000E58D0000}"/>
    <cellStyle name="Normal 7 4 2 3 2 4" xfId="10978" xr:uid="{00000000-0005-0000-0000-0000E68D0000}"/>
    <cellStyle name="Normal 7 4 2 3 2 4 2" xfId="33621" xr:uid="{00000000-0005-0000-0000-0000E78D0000}"/>
    <cellStyle name="Normal 7 4 2 3 2 5" xfId="26180" xr:uid="{00000000-0005-0000-0000-0000E88D0000}"/>
    <cellStyle name="Normal 7 4 2 3 3" xfId="5405" xr:uid="{00000000-0005-0000-0000-0000E98D0000}"/>
    <cellStyle name="Normal 7 4 2 3 3 2" xfId="20289" xr:uid="{00000000-0005-0000-0000-0000EA8D0000}"/>
    <cellStyle name="Normal 7 4 2 3 3 2 2" xfId="42932" xr:uid="{00000000-0005-0000-0000-0000EB8D0000}"/>
    <cellStyle name="Normal 7 4 2 3 3 3" xfId="12849" xr:uid="{00000000-0005-0000-0000-0000EC8D0000}"/>
    <cellStyle name="Normal 7 4 2 3 3 3 2" xfId="35492" xr:uid="{00000000-0005-0000-0000-0000ED8D0000}"/>
    <cellStyle name="Normal 7 4 2 3 3 4" xfId="28051" xr:uid="{00000000-0005-0000-0000-0000EE8D0000}"/>
    <cellStyle name="Normal 7 4 2 3 4" xfId="16571" xr:uid="{00000000-0005-0000-0000-0000EF8D0000}"/>
    <cellStyle name="Normal 7 4 2 3 4 2" xfId="39214" xr:uid="{00000000-0005-0000-0000-0000F08D0000}"/>
    <cellStyle name="Normal 7 4 2 3 5" xfId="9131" xr:uid="{00000000-0005-0000-0000-0000F18D0000}"/>
    <cellStyle name="Normal 7 4 2 3 5 2" xfId="31774" xr:uid="{00000000-0005-0000-0000-0000F28D0000}"/>
    <cellStyle name="Normal 7 4 2 3 6" xfId="24333" xr:uid="{00000000-0005-0000-0000-0000F38D0000}"/>
    <cellStyle name="Normal 7 4 2 4" xfId="2606" xr:uid="{00000000-0005-0000-0000-0000F48D0000}"/>
    <cellStyle name="Normal 7 4 2 4 2" xfId="6327" xr:uid="{00000000-0005-0000-0000-0000F58D0000}"/>
    <cellStyle name="Normal 7 4 2 4 2 2" xfId="21211" xr:uid="{00000000-0005-0000-0000-0000F68D0000}"/>
    <cellStyle name="Normal 7 4 2 4 2 2 2" xfId="43854" xr:uid="{00000000-0005-0000-0000-0000F78D0000}"/>
    <cellStyle name="Normal 7 4 2 4 2 3" xfId="13771" xr:uid="{00000000-0005-0000-0000-0000F88D0000}"/>
    <cellStyle name="Normal 7 4 2 4 2 3 2" xfId="36414" xr:uid="{00000000-0005-0000-0000-0000F98D0000}"/>
    <cellStyle name="Normal 7 4 2 4 2 4" xfId="28973" xr:uid="{00000000-0005-0000-0000-0000FA8D0000}"/>
    <cellStyle name="Normal 7 4 2 4 3" xfId="17493" xr:uid="{00000000-0005-0000-0000-0000FB8D0000}"/>
    <cellStyle name="Normal 7 4 2 4 3 2" xfId="40136" xr:uid="{00000000-0005-0000-0000-0000FC8D0000}"/>
    <cellStyle name="Normal 7 4 2 4 4" xfId="10053" xr:uid="{00000000-0005-0000-0000-0000FD8D0000}"/>
    <cellStyle name="Normal 7 4 2 4 4 2" xfId="32696" xr:uid="{00000000-0005-0000-0000-0000FE8D0000}"/>
    <cellStyle name="Normal 7 4 2 4 5" xfId="25255" xr:uid="{00000000-0005-0000-0000-0000FF8D0000}"/>
    <cellStyle name="Normal 7 4 2 5" xfId="4480" xr:uid="{00000000-0005-0000-0000-0000008E0000}"/>
    <cellStyle name="Normal 7 4 2 5 2" xfId="19364" xr:uid="{00000000-0005-0000-0000-0000018E0000}"/>
    <cellStyle name="Normal 7 4 2 5 2 2" xfId="42007" xr:uid="{00000000-0005-0000-0000-0000028E0000}"/>
    <cellStyle name="Normal 7 4 2 5 3" xfId="11924" xr:uid="{00000000-0005-0000-0000-0000038E0000}"/>
    <cellStyle name="Normal 7 4 2 5 3 2" xfId="34567" xr:uid="{00000000-0005-0000-0000-0000048E0000}"/>
    <cellStyle name="Normal 7 4 2 5 4" xfId="27126" xr:uid="{00000000-0005-0000-0000-0000058E0000}"/>
    <cellStyle name="Normal 7 4 2 6" xfId="15646" xr:uid="{00000000-0005-0000-0000-0000068E0000}"/>
    <cellStyle name="Normal 7 4 2 6 2" xfId="38289" xr:uid="{00000000-0005-0000-0000-0000078E0000}"/>
    <cellStyle name="Normal 7 4 2 7" xfId="8206" xr:uid="{00000000-0005-0000-0000-0000088E0000}"/>
    <cellStyle name="Normal 7 4 2 7 2" xfId="30849" xr:uid="{00000000-0005-0000-0000-0000098E0000}"/>
    <cellStyle name="Normal 7 4 2 8" xfId="23408" xr:uid="{00000000-0005-0000-0000-00000A8E0000}"/>
    <cellStyle name="Normal 7 4 3" xfId="1004" xr:uid="{00000000-0005-0000-0000-00000B8E0000}"/>
    <cellStyle name="Normal 7 4 3 2" xfId="1932" xr:uid="{00000000-0005-0000-0000-00000C8E0000}"/>
    <cellStyle name="Normal 7 4 3 2 2" xfId="3782" xr:uid="{00000000-0005-0000-0000-00000D8E0000}"/>
    <cellStyle name="Normal 7 4 3 2 2 2" xfId="7503" xr:uid="{00000000-0005-0000-0000-00000E8E0000}"/>
    <cellStyle name="Normal 7 4 3 2 2 2 2" xfId="22387" xr:uid="{00000000-0005-0000-0000-00000F8E0000}"/>
    <cellStyle name="Normal 7 4 3 2 2 2 2 2" xfId="45030" xr:uid="{00000000-0005-0000-0000-0000108E0000}"/>
    <cellStyle name="Normal 7 4 3 2 2 2 3" xfId="14947" xr:uid="{00000000-0005-0000-0000-0000118E0000}"/>
    <cellStyle name="Normal 7 4 3 2 2 2 3 2" xfId="37590" xr:uid="{00000000-0005-0000-0000-0000128E0000}"/>
    <cellStyle name="Normal 7 4 3 2 2 2 4" xfId="30149" xr:uid="{00000000-0005-0000-0000-0000138E0000}"/>
    <cellStyle name="Normal 7 4 3 2 2 3" xfId="18669" xr:uid="{00000000-0005-0000-0000-0000148E0000}"/>
    <cellStyle name="Normal 7 4 3 2 2 3 2" xfId="41312" xr:uid="{00000000-0005-0000-0000-0000158E0000}"/>
    <cellStyle name="Normal 7 4 3 2 2 4" xfId="11229" xr:uid="{00000000-0005-0000-0000-0000168E0000}"/>
    <cellStyle name="Normal 7 4 3 2 2 4 2" xfId="33872" xr:uid="{00000000-0005-0000-0000-0000178E0000}"/>
    <cellStyle name="Normal 7 4 3 2 2 5" xfId="26431" xr:uid="{00000000-0005-0000-0000-0000188E0000}"/>
    <cellStyle name="Normal 7 4 3 2 3" xfId="5656" xr:uid="{00000000-0005-0000-0000-0000198E0000}"/>
    <cellStyle name="Normal 7 4 3 2 3 2" xfId="20540" xr:uid="{00000000-0005-0000-0000-00001A8E0000}"/>
    <cellStyle name="Normal 7 4 3 2 3 2 2" xfId="43183" xr:uid="{00000000-0005-0000-0000-00001B8E0000}"/>
    <cellStyle name="Normal 7 4 3 2 3 3" xfId="13100" xr:uid="{00000000-0005-0000-0000-00001C8E0000}"/>
    <cellStyle name="Normal 7 4 3 2 3 3 2" xfId="35743" xr:uid="{00000000-0005-0000-0000-00001D8E0000}"/>
    <cellStyle name="Normal 7 4 3 2 3 4" xfId="28302" xr:uid="{00000000-0005-0000-0000-00001E8E0000}"/>
    <cellStyle name="Normal 7 4 3 2 4" xfId="16822" xr:uid="{00000000-0005-0000-0000-00001F8E0000}"/>
    <cellStyle name="Normal 7 4 3 2 4 2" xfId="39465" xr:uid="{00000000-0005-0000-0000-0000208E0000}"/>
    <cellStyle name="Normal 7 4 3 2 5" xfId="9382" xr:uid="{00000000-0005-0000-0000-0000218E0000}"/>
    <cellStyle name="Normal 7 4 3 2 5 2" xfId="32025" xr:uid="{00000000-0005-0000-0000-0000228E0000}"/>
    <cellStyle name="Normal 7 4 3 2 6" xfId="24584" xr:uid="{00000000-0005-0000-0000-0000238E0000}"/>
    <cellStyle name="Normal 7 4 3 3" xfId="2857" xr:uid="{00000000-0005-0000-0000-0000248E0000}"/>
    <cellStyle name="Normal 7 4 3 3 2" xfId="6578" xr:uid="{00000000-0005-0000-0000-0000258E0000}"/>
    <cellStyle name="Normal 7 4 3 3 2 2" xfId="21462" xr:uid="{00000000-0005-0000-0000-0000268E0000}"/>
    <cellStyle name="Normal 7 4 3 3 2 2 2" xfId="44105" xr:uid="{00000000-0005-0000-0000-0000278E0000}"/>
    <cellStyle name="Normal 7 4 3 3 2 3" xfId="14022" xr:uid="{00000000-0005-0000-0000-0000288E0000}"/>
    <cellStyle name="Normal 7 4 3 3 2 3 2" xfId="36665" xr:uid="{00000000-0005-0000-0000-0000298E0000}"/>
    <cellStyle name="Normal 7 4 3 3 2 4" xfId="29224" xr:uid="{00000000-0005-0000-0000-00002A8E0000}"/>
    <cellStyle name="Normal 7 4 3 3 3" xfId="17744" xr:uid="{00000000-0005-0000-0000-00002B8E0000}"/>
    <cellStyle name="Normal 7 4 3 3 3 2" xfId="40387" xr:uid="{00000000-0005-0000-0000-00002C8E0000}"/>
    <cellStyle name="Normal 7 4 3 3 4" xfId="10304" xr:uid="{00000000-0005-0000-0000-00002D8E0000}"/>
    <cellStyle name="Normal 7 4 3 3 4 2" xfId="32947" xr:uid="{00000000-0005-0000-0000-00002E8E0000}"/>
    <cellStyle name="Normal 7 4 3 3 5" xfId="25506" xr:uid="{00000000-0005-0000-0000-00002F8E0000}"/>
    <cellStyle name="Normal 7 4 3 4" xfId="4731" xr:uid="{00000000-0005-0000-0000-0000308E0000}"/>
    <cellStyle name="Normal 7 4 3 4 2" xfId="19615" xr:uid="{00000000-0005-0000-0000-0000318E0000}"/>
    <cellStyle name="Normal 7 4 3 4 2 2" xfId="42258" xr:uid="{00000000-0005-0000-0000-0000328E0000}"/>
    <cellStyle name="Normal 7 4 3 4 3" xfId="12175" xr:uid="{00000000-0005-0000-0000-0000338E0000}"/>
    <cellStyle name="Normal 7 4 3 4 3 2" xfId="34818" xr:uid="{00000000-0005-0000-0000-0000348E0000}"/>
    <cellStyle name="Normal 7 4 3 4 4" xfId="27377" xr:uid="{00000000-0005-0000-0000-0000358E0000}"/>
    <cellStyle name="Normal 7 4 3 5" xfId="15897" xr:uid="{00000000-0005-0000-0000-0000368E0000}"/>
    <cellStyle name="Normal 7 4 3 5 2" xfId="38540" xr:uid="{00000000-0005-0000-0000-0000378E0000}"/>
    <cellStyle name="Normal 7 4 3 6" xfId="8457" xr:uid="{00000000-0005-0000-0000-0000388E0000}"/>
    <cellStyle name="Normal 7 4 3 6 2" xfId="31100" xr:uid="{00000000-0005-0000-0000-0000398E0000}"/>
    <cellStyle name="Normal 7 4 3 7" xfId="23659" xr:uid="{00000000-0005-0000-0000-00003A8E0000}"/>
    <cellStyle name="Normal 7 4 4" xfId="1470" xr:uid="{00000000-0005-0000-0000-00003B8E0000}"/>
    <cellStyle name="Normal 7 4 4 2" xfId="3320" xr:uid="{00000000-0005-0000-0000-00003C8E0000}"/>
    <cellStyle name="Normal 7 4 4 2 2" xfId="7041" xr:uid="{00000000-0005-0000-0000-00003D8E0000}"/>
    <cellStyle name="Normal 7 4 4 2 2 2" xfId="21925" xr:uid="{00000000-0005-0000-0000-00003E8E0000}"/>
    <cellStyle name="Normal 7 4 4 2 2 2 2" xfId="44568" xr:uid="{00000000-0005-0000-0000-00003F8E0000}"/>
    <cellStyle name="Normal 7 4 4 2 2 3" xfId="14485" xr:uid="{00000000-0005-0000-0000-0000408E0000}"/>
    <cellStyle name="Normal 7 4 4 2 2 3 2" xfId="37128" xr:uid="{00000000-0005-0000-0000-0000418E0000}"/>
    <cellStyle name="Normal 7 4 4 2 2 4" xfId="29687" xr:uid="{00000000-0005-0000-0000-0000428E0000}"/>
    <cellStyle name="Normal 7 4 4 2 3" xfId="18207" xr:uid="{00000000-0005-0000-0000-0000438E0000}"/>
    <cellStyle name="Normal 7 4 4 2 3 2" xfId="40850" xr:uid="{00000000-0005-0000-0000-0000448E0000}"/>
    <cellStyle name="Normal 7 4 4 2 4" xfId="10767" xr:uid="{00000000-0005-0000-0000-0000458E0000}"/>
    <cellStyle name="Normal 7 4 4 2 4 2" xfId="33410" xr:uid="{00000000-0005-0000-0000-0000468E0000}"/>
    <cellStyle name="Normal 7 4 4 2 5" xfId="25969" xr:uid="{00000000-0005-0000-0000-0000478E0000}"/>
    <cellStyle name="Normal 7 4 4 3" xfId="5194" xr:uid="{00000000-0005-0000-0000-0000488E0000}"/>
    <cellStyle name="Normal 7 4 4 3 2" xfId="20078" xr:uid="{00000000-0005-0000-0000-0000498E0000}"/>
    <cellStyle name="Normal 7 4 4 3 2 2" xfId="42721" xr:uid="{00000000-0005-0000-0000-00004A8E0000}"/>
    <cellStyle name="Normal 7 4 4 3 3" xfId="12638" xr:uid="{00000000-0005-0000-0000-00004B8E0000}"/>
    <cellStyle name="Normal 7 4 4 3 3 2" xfId="35281" xr:uid="{00000000-0005-0000-0000-00004C8E0000}"/>
    <cellStyle name="Normal 7 4 4 3 4" xfId="27840" xr:uid="{00000000-0005-0000-0000-00004D8E0000}"/>
    <cellStyle name="Normal 7 4 4 4" xfId="16360" xr:uid="{00000000-0005-0000-0000-00004E8E0000}"/>
    <cellStyle name="Normal 7 4 4 4 2" xfId="39003" xr:uid="{00000000-0005-0000-0000-00004F8E0000}"/>
    <cellStyle name="Normal 7 4 4 5" xfId="8920" xr:uid="{00000000-0005-0000-0000-0000508E0000}"/>
    <cellStyle name="Normal 7 4 4 5 2" xfId="31563" xr:uid="{00000000-0005-0000-0000-0000518E0000}"/>
    <cellStyle name="Normal 7 4 4 6" xfId="24122" xr:uid="{00000000-0005-0000-0000-0000528E0000}"/>
    <cellStyle name="Normal 7 4 5" xfId="2395" xr:uid="{00000000-0005-0000-0000-0000538E0000}"/>
    <cellStyle name="Normal 7 4 5 2" xfId="6116" xr:uid="{00000000-0005-0000-0000-0000548E0000}"/>
    <cellStyle name="Normal 7 4 5 2 2" xfId="21000" xr:uid="{00000000-0005-0000-0000-0000558E0000}"/>
    <cellStyle name="Normal 7 4 5 2 2 2" xfId="43643" xr:uid="{00000000-0005-0000-0000-0000568E0000}"/>
    <cellStyle name="Normal 7 4 5 2 3" xfId="13560" xr:uid="{00000000-0005-0000-0000-0000578E0000}"/>
    <cellStyle name="Normal 7 4 5 2 3 2" xfId="36203" xr:uid="{00000000-0005-0000-0000-0000588E0000}"/>
    <cellStyle name="Normal 7 4 5 2 4" xfId="28762" xr:uid="{00000000-0005-0000-0000-0000598E0000}"/>
    <cellStyle name="Normal 7 4 5 3" xfId="17282" xr:uid="{00000000-0005-0000-0000-00005A8E0000}"/>
    <cellStyle name="Normal 7 4 5 3 2" xfId="39925" xr:uid="{00000000-0005-0000-0000-00005B8E0000}"/>
    <cellStyle name="Normal 7 4 5 4" xfId="9842" xr:uid="{00000000-0005-0000-0000-00005C8E0000}"/>
    <cellStyle name="Normal 7 4 5 4 2" xfId="32485" xr:uid="{00000000-0005-0000-0000-00005D8E0000}"/>
    <cellStyle name="Normal 7 4 5 5" xfId="25044" xr:uid="{00000000-0005-0000-0000-00005E8E0000}"/>
    <cellStyle name="Normal 7 4 6" xfId="4269" xr:uid="{00000000-0005-0000-0000-00005F8E0000}"/>
    <cellStyle name="Normal 7 4 6 2" xfId="19153" xr:uid="{00000000-0005-0000-0000-0000608E0000}"/>
    <cellStyle name="Normal 7 4 6 2 2" xfId="41796" xr:uid="{00000000-0005-0000-0000-0000618E0000}"/>
    <cellStyle name="Normal 7 4 6 3" xfId="11713" xr:uid="{00000000-0005-0000-0000-0000628E0000}"/>
    <cellStyle name="Normal 7 4 6 3 2" xfId="34356" xr:uid="{00000000-0005-0000-0000-0000638E0000}"/>
    <cellStyle name="Normal 7 4 6 4" xfId="26915" xr:uid="{00000000-0005-0000-0000-0000648E0000}"/>
    <cellStyle name="Normal 7 4 7" xfId="538" xr:uid="{00000000-0005-0000-0000-0000658E0000}"/>
    <cellStyle name="Normal 7 4 7 2" xfId="15435" xr:uid="{00000000-0005-0000-0000-0000668E0000}"/>
    <cellStyle name="Normal 7 4 7 2 2" xfId="38078" xr:uid="{00000000-0005-0000-0000-0000678E0000}"/>
    <cellStyle name="Normal 7 4 7 3" xfId="23198" xr:uid="{00000000-0005-0000-0000-0000688E0000}"/>
    <cellStyle name="Normal 7 4 8" xfId="7995" xr:uid="{00000000-0005-0000-0000-0000698E0000}"/>
    <cellStyle name="Normal 7 4 8 2" xfId="30638" xr:uid="{00000000-0005-0000-0000-00006A8E0000}"/>
    <cellStyle name="Normal 7 4 9" xfId="22945" xr:uid="{00000000-0005-0000-0000-00006B8E0000}"/>
    <cellStyle name="Normal 7 5" xfId="645" xr:uid="{00000000-0005-0000-0000-00006C8E0000}"/>
    <cellStyle name="Normal 7 5 2" xfId="1110" xr:uid="{00000000-0005-0000-0000-00006D8E0000}"/>
    <cellStyle name="Normal 7 5 2 2" xfId="2038" xr:uid="{00000000-0005-0000-0000-00006E8E0000}"/>
    <cellStyle name="Normal 7 5 2 2 2" xfId="3888" xr:uid="{00000000-0005-0000-0000-00006F8E0000}"/>
    <cellStyle name="Normal 7 5 2 2 2 2" xfId="7609" xr:uid="{00000000-0005-0000-0000-0000708E0000}"/>
    <cellStyle name="Normal 7 5 2 2 2 2 2" xfId="22493" xr:uid="{00000000-0005-0000-0000-0000718E0000}"/>
    <cellStyle name="Normal 7 5 2 2 2 2 2 2" xfId="45136" xr:uid="{00000000-0005-0000-0000-0000728E0000}"/>
    <cellStyle name="Normal 7 5 2 2 2 2 3" xfId="15053" xr:uid="{00000000-0005-0000-0000-0000738E0000}"/>
    <cellStyle name="Normal 7 5 2 2 2 2 3 2" xfId="37696" xr:uid="{00000000-0005-0000-0000-0000748E0000}"/>
    <cellStyle name="Normal 7 5 2 2 2 2 4" xfId="30255" xr:uid="{00000000-0005-0000-0000-0000758E0000}"/>
    <cellStyle name="Normal 7 5 2 2 2 3" xfId="18775" xr:uid="{00000000-0005-0000-0000-0000768E0000}"/>
    <cellStyle name="Normal 7 5 2 2 2 3 2" xfId="41418" xr:uid="{00000000-0005-0000-0000-0000778E0000}"/>
    <cellStyle name="Normal 7 5 2 2 2 4" xfId="11335" xr:uid="{00000000-0005-0000-0000-0000788E0000}"/>
    <cellStyle name="Normal 7 5 2 2 2 4 2" xfId="33978" xr:uid="{00000000-0005-0000-0000-0000798E0000}"/>
    <cellStyle name="Normal 7 5 2 2 2 5" xfId="26537" xr:uid="{00000000-0005-0000-0000-00007A8E0000}"/>
    <cellStyle name="Normal 7 5 2 2 3" xfId="5762" xr:uid="{00000000-0005-0000-0000-00007B8E0000}"/>
    <cellStyle name="Normal 7 5 2 2 3 2" xfId="20646" xr:uid="{00000000-0005-0000-0000-00007C8E0000}"/>
    <cellStyle name="Normal 7 5 2 2 3 2 2" xfId="43289" xr:uid="{00000000-0005-0000-0000-00007D8E0000}"/>
    <cellStyle name="Normal 7 5 2 2 3 3" xfId="13206" xr:uid="{00000000-0005-0000-0000-00007E8E0000}"/>
    <cellStyle name="Normal 7 5 2 2 3 3 2" xfId="35849" xr:uid="{00000000-0005-0000-0000-00007F8E0000}"/>
    <cellStyle name="Normal 7 5 2 2 3 4" xfId="28408" xr:uid="{00000000-0005-0000-0000-0000808E0000}"/>
    <cellStyle name="Normal 7 5 2 2 4" xfId="16928" xr:uid="{00000000-0005-0000-0000-0000818E0000}"/>
    <cellStyle name="Normal 7 5 2 2 4 2" xfId="39571" xr:uid="{00000000-0005-0000-0000-0000828E0000}"/>
    <cellStyle name="Normal 7 5 2 2 5" xfId="9488" xr:uid="{00000000-0005-0000-0000-0000838E0000}"/>
    <cellStyle name="Normal 7 5 2 2 5 2" xfId="32131" xr:uid="{00000000-0005-0000-0000-0000848E0000}"/>
    <cellStyle name="Normal 7 5 2 2 6" xfId="24690" xr:uid="{00000000-0005-0000-0000-0000858E0000}"/>
    <cellStyle name="Normal 7 5 2 3" xfId="2963" xr:uid="{00000000-0005-0000-0000-0000868E0000}"/>
    <cellStyle name="Normal 7 5 2 3 2" xfId="6684" xr:uid="{00000000-0005-0000-0000-0000878E0000}"/>
    <cellStyle name="Normal 7 5 2 3 2 2" xfId="21568" xr:uid="{00000000-0005-0000-0000-0000888E0000}"/>
    <cellStyle name="Normal 7 5 2 3 2 2 2" xfId="44211" xr:uid="{00000000-0005-0000-0000-0000898E0000}"/>
    <cellStyle name="Normal 7 5 2 3 2 3" xfId="14128" xr:uid="{00000000-0005-0000-0000-00008A8E0000}"/>
    <cellStyle name="Normal 7 5 2 3 2 3 2" xfId="36771" xr:uid="{00000000-0005-0000-0000-00008B8E0000}"/>
    <cellStyle name="Normal 7 5 2 3 2 4" xfId="29330" xr:uid="{00000000-0005-0000-0000-00008C8E0000}"/>
    <cellStyle name="Normal 7 5 2 3 3" xfId="17850" xr:uid="{00000000-0005-0000-0000-00008D8E0000}"/>
    <cellStyle name="Normal 7 5 2 3 3 2" xfId="40493" xr:uid="{00000000-0005-0000-0000-00008E8E0000}"/>
    <cellStyle name="Normal 7 5 2 3 4" xfId="10410" xr:uid="{00000000-0005-0000-0000-00008F8E0000}"/>
    <cellStyle name="Normal 7 5 2 3 4 2" xfId="33053" xr:uid="{00000000-0005-0000-0000-0000908E0000}"/>
    <cellStyle name="Normal 7 5 2 3 5" xfId="25612" xr:uid="{00000000-0005-0000-0000-0000918E0000}"/>
    <cellStyle name="Normal 7 5 2 4" xfId="4837" xr:uid="{00000000-0005-0000-0000-0000928E0000}"/>
    <cellStyle name="Normal 7 5 2 4 2" xfId="19721" xr:uid="{00000000-0005-0000-0000-0000938E0000}"/>
    <cellStyle name="Normal 7 5 2 4 2 2" xfId="42364" xr:uid="{00000000-0005-0000-0000-0000948E0000}"/>
    <cellStyle name="Normal 7 5 2 4 3" xfId="12281" xr:uid="{00000000-0005-0000-0000-0000958E0000}"/>
    <cellStyle name="Normal 7 5 2 4 3 2" xfId="34924" xr:uid="{00000000-0005-0000-0000-0000968E0000}"/>
    <cellStyle name="Normal 7 5 2 4 4" xfId="27483" xr:uid="{00000000-0005-0000-0000-0000978E0000}"/>
    <cellStyle name="Normal 7 5 2 5" xfId="16003" xr:uid="{00000000-0005-0000-0000-0000988E0000}"/>
    <cellStyle name="Normal 7 5 2 5 2" xfId="38646" xr:uid="{00000000-0005-0000-0000-0000998E0000}"/>
    <cellStyle name="Normal 7 5 2 6" xfId="8563" xr:uid="{00000000-0005-0000-0000-00009A8E0000}"/>
    <cellStyle name="Normal 7 5 2 6 2" xfId="31206" xr:uid="{00000000-0005-0000-0000-00009B8E0000}"/>
    <cellStyle name="Normal 7 5 2 7" xfId="23765" xr:uid="{00000000-0005-0000-0000-00009C8E0000}"/>
    <cellStyle name="Normal 7 5 3" xfId="1576" xr:uid="{00000000-0005-0000-0000-00009D8E0000}"/>
    <cellStyle name="Normal 7 5 3 2" xfId="3426" xr:uid="{00000000-0005-0000-0000-00009E8E0000}"/>
    <cellStyle name="Normal 7 5 3 2 2" xfId="7147" xr:uid="{00000000-0005-0000-0000-00009F8E0000}"/>
    <cellStyle name="Normal 7 5 3 2 2 2" xfId="22031" xr:uid="{00000000-0005-0000-0000-0000A08E0000}"/>
    <cellStyle name="Normal 7 5 3 2 2 2 2" xfId="44674" xr:uid="{00000000-0005-0000-0000-0000A18E0000}"/>
    <cellStyle name="Normal 7 5 3 2 2 3" xfId="14591" xr:uid="{00000000-0005-0000-0000-0000A28E0000}"/>
    <cellStyle name="Normal 7 5 3 2 2 3 2" xfId="37234" xr:uid="{00000000-0005-0000-0000-0000A38E0000}"/>
    <cellStyle name="Normal 7 5 3 2 2 4" xfId="29793" xr:uid="{00000000-0005-0000-0000-0000A48E0000}"/>
    <cellStyle name="Normal 7 5 3 2 3" xfId="18313" xr:uid="{00000000-0005-0000-0000-0000A58E0000}"/>
    <cellStyle name="Normal 7 5 3 2 3 2" xfId="40956" xr:uid="{00000000-0005-0000-0000-0000A68E0000}"/>
    <cellStyle name="Normal 7 5 3 2 4" xfId="10873" xr:uid="{00000000-0005-0000-0000-0000A78E0000}"/>
    <cellStyle name="Normal 7 5 3 2 4 2" xfId="33516" xr:uid="{00000000-0005-0000-0000-0000A88E0000}"/>
    <cellStyle name="Normal 7 5 3 2 5" xfId="26075" xr:uid="{00000000-0005-0000-0000-0000A98E0000}"/>
    <cellStyle name="Normal 7 5 3 3" xfId="5300" xr:uid="{00000000-0005-0000-0000-0000AA8E0000}"/>
    <cellStyle name="Normal 7 5 3 3 2" xfId="20184" xr:uid="{00000000-0005-0000-0000-0000AB8E0000}"/>
    <cellStyle name="Normal 7 5 3 3 2 2" xfId="42827" xr:uid="{00000000-0005-0000-0000-0000AC8E0000}"/>
    <cellStyle name="Normal 7 5 3 3 3" xfId="12744" xr:uid="{00000000-0005-0000-0000-0000AD8E0000}"/>
    <cellStyle name="Normal 7 5 3 3 3 2" xfId="35387" xr:uid="{00000000-0005-0000-0000-0000AE8E0000}"/>
    <cellStyle name="Normal 7 5 3 3 4" xfId="27946" xr:uid="{00000000-0005-0000-0000-0000AF8E0000}"/>
    <cellStyle name="Normal 7 5 3 4" xfId="16466" xr:uid="{00000000-0005-0000-0000-0000B08E0000}"/>
    <cellStyle name="Normal 7 5 3 4 2" xfId="39109" xr:uid="{00000000-0005-0000-0000-0000B18E0000}"/>
    <cellStyle name="Normal 7 5 3 5" xfId="9026" xr:uid="{00000000-0005-0000-0000-0000B28E0000}"/>
    <cellStyle name="Normal 7 5 3 5 2" xfId="31669" xr:uid="{00000000-0005-0000-0000-0000B38E0000}"/>
    <cellStyle name="Normal 7 5 3 6" xfId="24228" xr:uid="{00000000-0005-0000-0000-0000B48E0000}"/>
    <cellStyle name="Normal 7 5 4" xfId="2501" xr:uid="{00000000-0005-0000-0000-0000B58E0000}"/>
    <cellStyle name="Normal 7 5 4 2" xfId="6222" xr:uid="{00000000-0005-0000-0000-0000B68E0000}"/>
    <cellStyle name="Normal 7 5 4 2 2" xfId="21106" xr:uid="{00000000-0005-0000-0000-0000B78E0000}"/>
    <cellStyle name="Normal 7 5 4 2 2 2" xfId="43749" xr:uid="{00000000-0005-0000-0000-0000B88E0000}"/>
    <cellStyle name="Normal 7 5 4 2 3" xfId="13666" xr:uid="{00000000-0005-0000-0000-0000B98E0000}"/>
    <cellStyle name="Normal 7 5 4 2 3 2" xfId="36309" xr:uid="{00000000-0005-0000-0000-0000BA8E0000}"/>
    <cellStyle name="Normal 7 5 4 2 4" xfId="28868" xr:uid="{00000000-0005-0000-0000-0000BB8E0000}"/>
    <cellStyle name="Normal 7 5 4 3" xfId="17388" xr:uid="{00000000-0005-0000-0000-0000BC8E0000}"/>
    <cellStyle name="Normal 7 5 4 3 2" xfId="40031" xr:uid="{00000000-0005-0000-0000-0000BD8E0000}"/>
    <cellStyle name="Normal 7 5 4 4" xfId="9948" xr:uid="{00000000-0005-0000-0000-0000BE8E0000}"/>
    <cellStyle name="Normal 7 5 4 4 2" xfId="32591" xr:uid="{00000000-0005-0000-0000-0000BF8E0000}"/>
    <cellStyle name="Normal 7 5 4 5" xfId="25150" xr:uid="{00000000-0005-0000-0000-0000C08E0000}"/>
    <cellStyle name="Normal 7 5 5" xfId="4375" xr:uid="{00000000-0005-0000-0000-0000C18E0000}"/>
    <cellStyle name="Normal 7 5 5 2" xfId="19259" xr:uid="{00000000-0005-0000-0000-0000C28E0000}"/>
    <cellStyle name="Normal 7 5 5 2 2" xfId="41902" xr:uid="{00000000-0005-0000-0000-0000C38E0000}"/>
    <cellStyle name="Normal 7 5 5 3" xfId="11819" xr:uid="{00000000-0005-0000-0000-0000C48E0000}"/>
    <cellStyle name="Normal 7 5 5 3 2" xfId="34462" xr:uid="{00000000-0005-0000-0000-0000C58E0000}"/>
    <cellStyle name="Normal 7 5 5 4" xfId="27021" xr:uid="{00000000-0005-0000-0000-0000C68E0000}"/>
    <cellStyle name="Normal 7 5 6" xfId="15541" xr:uid="{00000000-0005-0000-0000-0000C78E0000}"/>
    <cellStyle name="Normal 7 5 6 2" xfId="38184" xr:uid="{00000000-0005-0000-0000-0000C88E0000}"/>
    <cellStyle name="Normal 7 5 7" xfId="8101" xr:uid="{00000000-0005-0000-0000-0000C98E0000}"/>
    <cellStyle name="Normal 7 5 7 2" xfId="30744" xr:uid="{00000000-0005-0000-0000-0000CA8E0000}"/>
    <cellStyle name="Normal 7 5 8" xfId="23303" xr:uid="{00000000-0005-0000-0000-0000CB8E0000}"/>
    <cellStyle name="Normal 7 6" xfId="899" xr:uid="{00000000-0005-0000-0000-0000CC8E0000}"/>
    <cellStyle name="Normal 7 6 2" xfId="1827" xr:uid="{00000000-0005-0000-0000-0000CD8E0000}"/>
    <cellStyle name="Normal 7 6 2 2" xfId="3677" xr:uid="{00000000-0005-0000-0000-0000CE8E0000}"/>
    <cellStyle name="Normal 7 6 2 2 2" xfId="7398" xr:uid="{00000000-0005-0000-0000-0000CF8E0000}"/>
    <cellStyle name="Normal 7 6 2 2 2 2" xfId="22282" xr:uid="{00000000-0005-0000-0000-0000D08E0000}"/>
    <cellStyle name="Normal 7 6 2 2 2 2 2" xfId="44925" xr:uid="{00000000-0005-0000-0000-0000D18E0000}"/>
    <cellStyle name="Normal 7 6 2 2 2 3" xfId="14842" xr:uid="{00000000-0005-0000-0000-0000D28E0000}"/>
    <cellStyle name="Normal 7 6 2 2 2 3 2" xfId="37485" xr:uid="{00000000-0005-0000-0000-0000D38E0000}"/>
    <cellStyle name="Normal 7 6 2 2 2 4" xfId="30044" xr:uid="{00000000-0005-0000-0000-0000D48E0000}"/>
    <cellStyle name="Normal 7 6 2 2 3" xfId="18564" xr:uid="{00000000-0005-0000-0000-0000D58E0000}"/>
    <cellStyle name="Normal 7 6 2 2 3 2" xfId="41207" xr:uid="{00000000-0005-0000-0000-0000D68E0000}"/>
    <cellStyle name="Normal 7 6 2 2 4" xfId="11124" xr:uid="{00000000-0005-0000-0000-0000D78E0000}"/>
    <cellStyle name="Normal 7 6 2 2 4 2" xfId="33767" xr:uid="{00000000-0005-0000-0000-0000D88E0000}"/>
    <cellStyle name="Normal 7 6 2 2 5" xfId="26326" xr:uid="{00000000-0005-0000-0000-0000D98E0000}"/>
    <cellStyle name="Normal 7 6 2 3" xfId="5551" xr:uid="{00000000-0005-0000-0000-0000DA8E0000}"/>
    <cellStyle name="Normal 7 6 2 3 2" xfId="20435" xr:uid="{00000000-0005-0000-0000-0000DB8E0000}"/>
    <cellStyle name="Normal 7 6 2 3 2 2" xfId="43078" xr:uid="{00000000-0005-0000-0000-0000DC8E0000}"/>
    <cellStyle name="Normal 7 6 2 3 3" xfId="12995" xr:uid="{00000000-0005-0000-0000-0000DD8E0000}"/>
    <cellStyle name="Normal 7 6 2 3 3 2" xfId="35638" xr:uid="{00000000-0005-0000-0000-0000DE8E0000}"/>
    <cellStyle name="Normal 7 6 2 3 4" xfId="28197" xr:uid="{00000000-0005-0000-0000-0000DF8E0000}"/>
    <cellStyle name="Normal 7 6 2 4" xfId="16717" xr:uid="{00000000-0005-0000-0000-0000E08E0000}"/>
    <cellStyle name="Normal 7 6 2 4 2" xfId="39360" xr:uid="{00000000-0005-0000-0000-0000E18E0000}"/>
    <cellStyle name="Normal 7 6 2 5" xfId="9277" xr:uid="{00000000-0005-0000-0000-0000E28E0000}"/>
    <cellStyle name="Normal 7 6 2 5 2" xfId="31920" xr:uid="{00000000-0005-0000-0000-0000E38E0000}"/>
    <cellStyle name="Normal 7 6 2 6" xfId="24479" xr:uid="{00000000-0005-0000-0000-0000E48E0000}"/>
    <cellStyle name="Normal 7 6 3" xfId="2752" xr:uid="{00000000-0005-0000-0000-0000E58E0000}"/>
    <cellStyle name="Normal 7 6 3 2" xfId="6473" xr:uid="{00000000-0005-0000-0000-0000E68E0000}"/>
    <cellStyle name="Normal 7 6 3 2 2" xfId="21357" xr:uid="{00000000-0005-0000-0000-0000E78E0000}"/>
    <cellStyle name="Normal 7 6 3 2 2 2" xfId="44000" xr:uid="{00000000-0005-0000-0000-0000E88E0000}"/>
    <cellStyle name="Normal 7 6 3 2 3" xfId="13917" xr:uid="{00000000-0005-0000-0000-0000E98E0000}"/>
    <cellStyle name="Normal 7 6 3 2 3 2" xfId="36560" xr:uid="{00000000-0005-0000-0000-0000EA8E0000}"/>
    <cellStyle name="Normal 7 6 3 2 4" xfId="29119" xr:uid="{00000000-0005-0000-0000-0000EB8E0000}"/>
    <cellStyle name="Normal 7 6 3 3" xfId="17639" xr:uid="{00000000-0005-0000-0000-0000EC8E0000}"/>
    <cellStyle name="Normal 7 6 3 3 2" xfId="40282" xr:uid="{00000000-0005-0000-0000-0000ED8E0000}"/>
    <cellStyle name="Normal 7 6 3 4" xfId="10199" xr:uid="{00000000-0005-0000-0000-0000EE8E0000}"/>
    <cellStyle name="Normal 7 6 3 4 2" xfId="32842" xr:uid="{00000000-0005-0000-0000-0000EF8E0000}"/>
    <cellStyle name="Normal 7 6 3 5" xfId="25401" xr:uid="{00000000-0005-0000-0000-0000F08E0000}"/>
    <cellStyle name="Normal 7 6 4" xfId="4626" xr:uid="{00000000-0005-0000-0000-0000F18E0000}"/>
    <cellStyle name="Normal 7 6 4 2" xfId="19510" xr:uid="{00000000-0005-0000-0000-0000F28E0000}"/>
    <cellStyle name="Normal 7 6 4 2 2" xfId="42153" xr:uid="{00000000-0005-0000-0000-0000F38E0000}"/>
    <cellStyle name="Normal 7 6 4 3" xfId="12070" xr:uid="{00000000-0005-0000-0000-0000F48E0000}"/>
    <cellStyle name="Normal 7 6 4 3 2" xfId="34713" xr:uid="{00000000-0005-0000-0000-0000F58E0000}"/>
    <cellStyle name="Normal 7 6 4 4" xfId="27272" xr:uid="{00000000-0005-0000-0000-0000F68E0000}"/>
    <cellStyle name="Normal 7 6 5" xfId="15792" xr:uid="{00000000-0005-0000-0000-0000F78E0000}"/>
    <cellStyle name="Normal 7 6 5 2" xfId="38435" xr:uid="{00000000-0005-0000-0000-0000F88E0000}"/>
    <cellStyle name="Normal 7 6 6" xfId="8352" xr:uid="{00000000-0005-0000-0000-0000F98E0000}"/>
    <cellStyle name="Normal 7 6 6 2" xfId="30995" xr:uid="{00000000-0005-0000-0000-0000FA8E0000}"/>
    <cellStyle name="Normal 7 6 7" xfId="23554" xr:uid="{00000000-0005-0000-0000-0000FB8E0000}"/>
    <cellStyle name="Normal 7 7" xfId="1365" xr:uid="{00000000-0005-0000-0000-0000FC8E0000}"/>
    <cellStyle name="Normal 7 7 2" xfId="3215" xr:uid="{00000000-0005-0000-0000-0000FD8E0000}"/>
    <cellStyle name="Normal 7 7 2 2" xfId="6936" xr:uid="{00000000-0005-0000-0000-0000FE8E0000}"/>
    <cellStyle name="Normal 7 7 2 2 2" xfId="21820" xr:uid="{00000000-0005-0000-0000-0000FF8E0000}"/>
    <cellStyle name="Normal 7 7 2 2 2 2" xfId="44463" xr:uid="{00000000-0005-0000-0000-0000008F0000}"/>
    <cellStyle name="Normal 7 7 2 2 3" xfId="14380" xr:uid="{00000000-0005-0000-0000-0000018F0000}"/>
    <cellStyle name="Normal 7 7 2 2 3 2" xfId="37023" xr:uid="{00000000-0005-0000-0000-0000028F0000}"/>
    <cellStyle name="Normal 7 7 2 2 4" xfId="29582" xr:uid="{00000000-0005-0000-0000-0000038F0000}"/>
    <cellStyle name="Normal 7 7 2 3" xfId="18102" xr:uid="{00000000-0005-0000-0000-0000048F0000}"/>
    <cellStyle name="Normal 7 7 2 3 2" xfId="40745" xr:uid="{00000000-0005-0000-0000-0000058F0000}"/>
    <cellStyle name="Normal 7 7 2 4" xfId="10662" xr:uid="{00000000-0005-0000-0000-0000068F0000}"/>
    <cellStyle name="Normal 7 7 2 4 2" xfId="33305" xr:uid="{00000000-0005-0000-0000-0000078F0000}"/>
    <cellStyle name="Normal 7 7 2 5" xfId="25864" xr:uid="{00000000-0005-0000-0000-0000088F0000}"/>
    <cellStyle name="Normal 7 7 3" xfId="5089" xr:uid="{00000000-0005-0000-0000-0000098F0000}"/>
    <cellStyle name="Normal 7 7 3 2" xfId="19973" xr:uid="{00000000-0005-0000-0000-00000A8F0000}"/>
    <cellStyle name="Normal 7 7 3 2 2" xfId="42616" xr:uid="{00000000-0005-0000-0000-00000B8F0000}"/>
    <cellStyle name="Normal 7 7 3 3" xfId="12533" xr:uid="{00000000-0005-0000-0000-00000C8F0000}"/>
    <cellStyle name="Normal 7 7 3 3 2" xfId="35176" xr:uid="{00000000-0005-0000-0000-00000D8F0000}"/>
    <cellStyle name="Normal 7 7 3 4" xfId="27735" xr:uid="{00000000-0005-0000-0000-00000E8F0000}"/>
    <cellStyle name="Normal 7 7 4" xfId="16255" xr:uid="{00000000-0005-0000-0000-00000F8F0000}"/>
    <cellStyle name="Normal 7 7 4 2" xfId="38898" xr:uid="{00000000-0005-0000-0000-0000108F0000}"/>
    <cellStyle name="Normal 7 7 5" xfId="8815" xr:uid="{00000000-0005-0000-0000-0000118F0000}"/>
    <cellStyle name="Normal 7 7 5 2" xfId="31458" xr:uid="{00000000-0005-0000-0000-0000128F0000}"/>
    <cellStyle name="Normal 7 7 6" xfId="24017" xr:uid="{00000000-0005-0000-0000-0000138F0000}"/>
    <cellStyle name="Normal 7 8" xfId="2290" xr:uid="{00000000-0005-0000-0000-0000148F0000}"/>
    <cellStyle name="Normal 7 8 2" xfId="6011" xr:uid="{00000000-0005-0000-0000-0000158F0000}"/>
    <cellStyle name="Normal 7 8 2 2" xfId="20895" xr:uid="{00000000-0005-0000-0000-0000168F0000}"/>
    <cellStyle name="Normal 7 8 2 2 2" xfId="43538" xr:uid="{00000000-0005-0000-0000-0000178F0000}"/>
    <cellStyle name="Normal 7 8 2 3" xfId="13455" xr:uid="{00000000-0005-0000-0000-0000188F0000}"/>
    <cellStyle name="Normal 7 8 2 3 2" xfId="36098" xr:uid="{00000000-0005-0000-0000-0000198F0000}"/>
    <cellStyle name="Normal 7 8 2 4" xfId="28657" xr:uid="{00000000-0005-0000-0000-00001A8F0000}"/>
    <cellStyle name="Normal 7 8 3" xfId="17177" xr:uid="{00000000-0005-0000-0000-00001B8F0000}"/>
    <cellStyle name="Normal 7 8 3 2" xfId="39820" xr:uid="{00000000-0005-0000-0000-00001C8F0000}"/>
    <cellStyle name="Normal 7 8 4" xfId="9737" xr:uid="{00000000-0005-0000-0000-00001D8F0000}"/>
    <cellStyle name="Normal 7 8 4 2" xfId="32380" xr:uid="{00000000-0005-0000-0000-00001E8F0000}"/>
    <cellStyle name="Normal 7 8 5" xfId="24939" xr:uid="{00000000-0005-0000-0000-00001F8F0000}"/>
    <cellStyle name="Normal 7 9" xfId="4164" xr:uid="{00000000-0005-0000-0000-0000208F0000}"/>
    <cellStyle name="Normal 7 9 2" xfId="19048" xr:uid="{00000000-0005-0000-0000-0000218F0000}"/>
    <cellStyle name="Normal 7 9 2 2" xfId="41691" xr:uid="{00000000-0005-0000-0000-0000228F0000}"/>
    <cellStyle name="Normal 7 9 3" xfId="11608" xr:uid="{00000000-0005-0000-0000-0000238F0000}"/>
    <cellStyle name="Normal 7 9 3 2" xfId="34251" xr:uid="{00000000-0005-0000-0000-0000248F0000}"/>
    <cellStyle name="Normal 7 9 4" xfId="26810" xr:uid="{00000000-0005-0000-0000-0000258F0000}"/>
    <cellStyle name="Normal 70" xfId="4110" xr:uid="{00000000-0005-0000-0000-0000268F0000}"/>
    <cellStyle name="Normal 70 2" xfId="7831" xr:uid="{00000000-0005-0000-0000-0000278F0000}"/>
    <cellStyle name="Normal 70 2 2" xfId="22715" xr:uid="{00000000-0005-0000-0000-0000288F0000}"/>
    <cellStyle name="Normal 70 2 2 2" xfId="45358" xr:uid="{00000000-0005-0000-0000-0000298F0000}"/>
    <cellStyle name="Normal 70 2 3" xfId="15275" xr:uid="{00000000-0005-0000-0000-00002A8F0000}"/>
    <cellStyle name="Normal 70 2 3 2" xfId="37918" xr:uid="{00000000-0005-0000-0000-00002B8F0000}"/>
    <cellStyle name="Normal 70 2 4" xfId="30477" xr:uid="{00000000-0005-0000-0000-00002C8F0000}"/>
    <cellStyle name="Normal 70 3" xfId="18997" xr:uid="{00000000-0005-0000-0000-00002D8F0000}"/>
    <cellStyle name="Normal 70 3 2" xfId="41640" xr:uid="{00000000-0005-0000-0000-00002E8F0000}"/>
    <cellStyle name="Normal 70 4" xfId="11557" xr:uid="{00000000-0005-0000-0000-00002F8F0000}"/>
    <cellStyle name="Normal 70 4 2" xfId="34200" xr:uid="{00000000-0005-0000-0000-0000308F0000}"/>
    <cellStyle name="Normal 70 5" xfId="26759" xr:uid="{00000000-0005-0000-0000-0000318F0000}"/>
    <cellStyle name="Normal 71" xfId="4111" xr:uid="{00000000-0005-0000-0000-0000328F0000}"/>
    <cellStyle name="Normal 71 2" xfId="7832" xr:uid="{00000000-0005-0000-0000-0000338F0000}"/>
    <cellStyle name="Normal 71 2 2" xfId="22716" xr:uid="{00000000-0005-0000-0000-0000348F0000}"/>
    <cellStyle name="Normal 71 2 2 2" xfId="45359" xr:uid="{00000000-0005-0000-0000-0000358F0000}"/>
    <cellStyle name="Normal 71 2 3" xfId="15276" xr:uid="{00000000-0005-0000-0000-0000368F0000}"/>
    <cellStyle name="Normal 71 2 3 2" xfId="37919" xr:uid="{00000000-0005-0000-0000-0000378F0000}"/>
    <cellStyle name="Normal 71 2 4" xfId="30478" xr:uid="{00000000-0005-0000-0000-0000388F0000}"/>
    <cellStyle name="Normal 71 3" xfId="18998" xr:uid="{00000000-0005-0000-0000-0000398F0000}"/>
    <cellStyle name="Normal 71 3 2" xfId="41641" xr:uid="{00000000-0005-0000-0000-00003A8F0000}"/>
    <cellStyle name="Normal 71 4" xfId="11558" xr:uid="{00000000-0005-0000-0000-00003B8F0000}"/>
    <cellStyle name="Normal 71 4 2" xfId="34201" xr:uid="{00000000-0005-0000-0000-00003C8F0000}"/>
    <cellStyle name="Normal 71 5" xfId="26760" xr:uid="{00000000-0005-0000-0000-00003D8F0000}"/>
    <cellStyle name="Normal 72" xfId="4112" xr:uid="{00000000-0005-0000-0000-00003E8F0000}"/>
    <cellStyle name="Normal 72 2" xfId="7833" xr:uid="{00000000-0005-0000-0000-00003F8F0000}"/>
    <cellStyle name="Normal 72 2 2" xfId="22717" xr:uid="{00000000-0005-0000-0000-0000408F0000}"/>
    <cellStyle name="Normal 72 2 2 2" xfId="45360" xr:uid="{00000000-0005-0000-0000-0000418F0000}"/>
    <cellStyle name="Normal 72 2 3" xfId="15277" xr:uid="{00000000-0005-0000-0000-0000428F0000}"/>
    <cellStyle name="Normal 72 2 3 2" xfId="37920" xr:uid="{00000000-0005-0000-0000-0000438F0000}"/>
    <cellStyle name="Normal 72 2 4" xfId="30479" xr:uid="{00000000-0005-0000-0000-0000448F0000}"/>
    <cellStyle name="Normal 72 3" xfId="18999" xr:uid="{00000000-0005-0000-0000-0000458F0000}"/>
    <cellStyle name="Normal 72 3 2" xfId="41642" xr:uid="{00000000-0005-0000-0000-0000468F0000}"/>
    <cellStyle name="Normal 72 4" xfId="11559" xr:uid="{00000000-0005-0000-0000-0000478F0000}"/>
    <cellStyle name="Normal 72 4 2" xfId="34202" xr:uid="{00000000-0005-0000-0000-0000488F0000}"/>
    <cellStyle name="Normal 72 5" xfId="26761" xr:uid="{00000000-0005-0000-0000-0000498F0000}"/>
    <cellStyle name="Normal 73" xfId="4113" xr:uid="{00000000-0005-0000-0000-00004A8F0000}"/>
    <cellStyle name="Normal 73 2" xfId="7834" xr:uid="{00000000-0005-0000-0000-00004B8F0000}"/>
    <cellStyle name="Normal 73 2 2" xfId="22718" xr:uid="{00000000-0005-0000-0000-00004C8F0000}"/>
    <cellStyle name="Normal 73 2 2 2" xfId="45361" xr:uid="{00000000-0005-0000-0000-00004D8F0000}"/>
    <cellStyle name="Normal 73 2 3" xfId="15278" xr:uid="{00000000-0005-0000-0000-00004E8F0000}"/>
    <cellStyle name="Normal 73 2 3 2" xfId="37921" xr:uid="{00000000-0005-0000-0000-00004F8F0000}"/>
    <cellStyle name="Normal 73 2 4" xfId="30480" xr:uid="{00000000-0005-0000-0000-0000508F0000}"/>
    <cellStyle name="Normal 73 3" xfId="19000" xr:uid="{00000000-0005-0000-0000-0000518F0000}"/>
    <cellStyle name="Normal 73 3 2" xfId="41643" xr:uid="{00000000-0005-0000-0000-0000528F0000}"/>
    <cellStyle name="Normal 73 4" xfId="11560" xr:uid="{00000000-0005-0000-0000-0000538F0000}"/>
    <cellStyle name="Normal 73 4 2" xfId="34203" xr:uid="{00000000-0005-0000-0000-0000548F0000}"/>
    <cellStyle name="Normal 73 5" xfId="26762" xr:uid="{00000000-0005-0000-0000-0000558F0000}"/>
    <cellStyle name="Normal 74" xfId="4114" xr:uid="{00000000-0005-0000-0000-0000568F0000}"/>
    <cellStyle name="Normal 74 2" xfId="7835" xr:uid="{00000000-0005-0000-0000-0000578F0000}"/>
    <cellStyle name="Normal 74 2 2" xfId="22719" xr:uid="{00000000-0005-0000-0000-0000588F0000}"/>
    <cellStyle name="Normal 74 2 2 2" xfId="45362" xr:uid="{00000000-0005-0000-0000-0000598F0000}"/>
    <cellStyle name="Normal 74 2 3" xfId="15279" xr:uid="{00000000-0005-0000-0000-00005A8F0000}"/>
    <cellStyle name="Normal 74 2 3 2" xfId="37922" xr:uid="{00000000-0005-0000-0000-00005B8F0000}"/>
    <cellStyle name="Normal 74 2 4" xfId="30481" xr:uid="{00000000-0005-0000-0000-00005C8F0000}"/>
    <cellStyle name="Normal 74 3" xfId="19001" xr:uid="{00000000-0005-0000-0000-00005D8F0000}"/>
    <cellStyle name="Normal 74 3 2" xfId="41644" xr:uid="{00000000-0005-0000-0000-00005E8F0000}"/>
    <cellStyle name="Normal 74 4" xfId="11561" xr:uid="{00000000-0005-0000-0000-00005F8F0000}"/>
    <cellStyle name="Normal 74 4 2" xfId="34204" xr:uid="{00000000-0005-0000-0000-0000608F0000}"/>
    <cellStyle name="Normal 74 5" xfId="26763" xr:uid="{00000000-0005-0000-0000-0000618F0000}"/>
    <cellStyle name="Normal 75" xfId="4115" xr:uid="{00000000-0005-0000-0000-0000628F0000}"/>
    <cellStyle name="Normal 75 2" xfId="7836" xr:uid="{00000000-0005-0000-0000-0000638F0000}"/>
    <cellStyle name="Normal 75 2 2" xfId="22720" xr:uid="{00000000-0005-0000-0000-0000648F0000}"/>
    <cellStyle name="Normal 75 2 2 2" xfId="45363" xr:uid="{00000000-0005-0000-0000-0000658F0000}"/>
    <cellStyle name="Normal 75 2 3" xfId="15280" xr:uid="{00000000-0005-0000-0000-0000668F0000}"/>
    <cellStyle name="Normal 75 2 3 2" xfId="37923" xr:uid="{00000000-0005-0000-0000-0000678F0000}"/>
    <cellStyle name="Normal 75 2 4" xfId="30482" xr:uid="{00000000-0005-0000-0000-0000688F0000}"/>
    <cellStyle name="Normal 75 3" xfId="19002" xr:uid="{00000000-0005-0000-0000-0000698F0000}"/>
    <cellStyle name="Normal 75 3 2" xfId="41645" xr:uid="{00000000-0005-0000-0000-00006A8F0000}"/>
    <cellStyle name="Normal 75 4" xfId="11562" xr:uid="{00000000-0005-0000-0000-00006B8F0000}"/>
    <cellStyle name="Normal 75 4 2" xfId="34205" xr:uid="{00000000-0005-0000-0000-00006C8F0000}"/>
    <cellStyle name="Normal 75 5" xfId="26764" xr:uid="{00000000-0005-0000-0000-00006D8F0000}"/>
    <cellStyle name="Normal 76" xfId="4116" xr:uid="{00000000-0005-0000-0000-00006E8F0000}"/>
    <cellStyle name="Normal 76 2" xfId="7837" xr:uid="{00000000-0005-0000-0000-00006F8F0000}"/>
    <cellStyle name="Normal 76 2 2" xfId="22721" xr:uid="{00000000-0005-0000-0000-0000708F0000}"/>
    <cellStyle name="Normal 76 2 2 2" xfId="45364" xr:uid="{00000000-0005-0000-0000-0000718F0000}"/>
    <cellStyle name="Normal 76 2 3" xfId="15281" xr:uid="{00000000-0005-0000-0000-0000728F0000}"/>
    <cellStyle name="Normal 76 2 3 2" xfId="37924" xr:uid="{00000000-0005-0000-0000-0000738F0000}"/>
    <cellStyle name="Normal 76 2 4" xfId="30483" xr:uid="{00000000-0005-0000-0000-0000748F0000}"/>
    <cellStyle name="Normal 76 3" xfId="19003" xr:uid="{00000000-0005-0000-0000-0000758F0000}"/>
    <cellStyle name="Normal 76 3 2" xfId="41646" xr:uid="{00000000-0005-0000-0000-0000768F0000}"/>
    <cellStyle name="Normal 76 4" xfId="11563" xr:uid="{00000000-0005-0000-0000-0000778F0000}"/>
    <cellStyle name="Normal 76 4 2" xfId="34206" xr:uid="{00000000-0005-0000-0000-0000788F0000}"/>
    <cellStyle name="Normal 76 5" xfId="26765" xr:uid="{00000000-0005-0000-0000-0000798F0000}"/>
    <cellStyle name="Normal 77" xfId="4117" xr:uid="{00000000-0005-0000-0000-00007A8F0000}"/>
    <cellStyle name="Normal 77 2" xfId="7838" xr:uid="{00000000-0005-0000-0000-00007B8F0000}"/>
    <cellStyle name="Normal 77 2 2" xfId="22722" xr:uid="{00000000-0005-0000-0000-00007C8F0000}"/>
    <cellStyle name="Normal 77 2 2 2" xfId="45365" xr:uid="{00000000-0005-0000-0000-00007D8F0000}"/>
    <cellStyle name="Normal 77 2 3" xfId="15282" xr:uid="{00000000-0005-0000-0000-00007E8F0000}"/>
    <cellStyle name="Normal 77 2 3 2" xfId="37925" xr:uid="{00000000-0005-0000-0000-00007F8F0000}"/>
    <cellStyle name="Normal 77 2 4" xfId="30484" xr:uid="{00000000-0005-0000-0000-0000808F0000}"/>
    <cellStyle name="Normal 77 3" xfId="19004" xr:uid="{00000000-0005-0000-0000-0000818F0000}"/>
    <cellStyle name="Normal 77 3 2" xfId="41647" xr:uid="{00000000-0005-0000-0000-0000828F0000}"/>
    <cellStyle name="Normal 77 4" xfId="11564" xr:uid="{00000000-0005-0000-0000-0000838F0000}"/>
    <cellStyle name="Normal 77 4 2" xfId="34207" xr:uid="{00000000-0005-0000-0000-0000848F0000}"/>
    <cellStyle name="Normal 77 5" xfId="26766" xr:uid="{00000000-0005-0000-0000-0000858F0000}"/>
    <cellStyle name="Normal 78" xfId="4118" xr:uid="{00000000-0005-0000-0000-0000868F0000}"/>
    <cellStyle name="Normal 78 2" xfId="7839" xr:uid="{00000000-0005-0000-0000-0000878F0000}"/>
    <cellStyle name="Normal 78 2 2" xfId="22723" xr:uid="{00000000-0005-0000-0000-0000888F0000}"/>
    <cellStyle name="Normal 78 2 2 2" xfId="45366" xr:uid="{00000000-0005-0000-0000-0000898F0000}"/>
    <cellStyle name="Normal 78 2 3" xfId="15283" xr:uid="{00000000-0005-0000-0000-00008A8F0000}"/>
    <cellStyle name="Normal 78 2 3 2" xfId="37926" xr:uid="{00000000-0005-0000-0000-00008B8F0000}"/>
    <cellStyle name="Normal 78 2 4" xfId="30485" xr:uid="{00000000-0005-0000-0000-00008C8F0000}"/>
    <cellStyle name="Normal 78 3" xfId="19005" xr:uid="{00000000-0005-0000-0000-00008D8F0000}"/>
    <cellStyle name="Normal 78 3 2" xfId="41648" xr:uid="{00000000-0005-0000-0000-00008E8F0000}"/>
    <cellStyle name="Normal 78 4" xfId="11565" xr:uid="{00000000-0005-0000-0000-00008F8F0000}"/>
    <cellStyle name="Normal 78 4 2" xfId="34208" xr:uid="{00000000-0005-0000-0000-0000908F0000}"/>
    <cellStyle name="Normal 78 5" xfId="26767" xr:uid="{00000000-0005-0000-0000-0000918F0000}"/>
    <cellStyle name="Normal 79" xfId="4119" xr:uid="{00000000-0005-0000-0000-0000928F0000}"/>
    <cellStyle name="Normal 79 2" xfId="7840" xr:uid="{00000000-0005-0000-0000-0000938F0000}"/>
    <cellStyle name="Normal 79 2 2" xfId="22724" xr:uid="{00000000-0005-0000-0000-0000948F0000}"/>
    <cellStyle name="Normal 79 2 2 2" xfId="45367" xr:uid="{00000000-0005-0000-0000-0000958F0000}"/>
    <cellStyle name="Normal 79 2 3" xfId="15284" xr:uid="{00000000-0005-0000-0000-0000968F0000}"/>
    <cellStyle name="Normal 79 2 3 2" xfId="37927" xr:uid="{00000000-0005-0000-0000-0000978F0000}"/>
    <cellStyle name="Normal 79 2 4" xfId="30486" xr:uid="{00000000-0005-0000-0000-0000988F0000}"/>
    <cellStyle name="Normal 79 3" xfId="19006" xr:uid="{00000000-0005-0000-0000-0000998F0000}"/>
    <cellStyle name="Normal 79 3 2" xfId="41649" xr:uid="{00000000-0005-0000-0000-00009A8F0000}"/>
    <cellStyle name="Normal 79 4" xfId="11566" xr:uid="{00000000-0005-0000-0000-00009B8F0000}"/>
    <cellStyle name="Normal 79 4 2" xfId="34209" xr:uid="{00000000-0005-0000-0000-00009C8F0000}"/>
    <cellStyle name="Normal 79 5" xfId="26768" xr:uid="{00000000-0005-0000-0000-00009D8F0000}"/>
    <cellStyle name="Normal 8" xfId="69" xr:uid="{00000000-0005-0000-0000-00009E8F0000}"/>
    <cellStyle name="Normal 8 10" xfId="1350" xr:uid="{00000000-0005-0000-0000-00009F8F0000}"/>
    <cellStyle name="Normal 8 10 2" xfId="3200" xr:uid="{00000000-0005-0000-0000-0000A08F0000}"/>
    <cellStyle name="Normal 8 10 2 2" xfId="6921" xr:uid="{00000000-0005-0000-0000-0000A18F0000}"/>
    <cellStyle name="Normal 8 10 2 2 2" xfId="21805" xr:uid="{00000000-0005-0000-0000-0000A28F0000}"/>
    <cellStyle name="Normal 8 10 2 2 2 2" xfId="44448" xr:uid="{00000000-0005-0000-0000-0000A38F0000}"/>
    <cellStyle name="Normal 8 10 2 2 3" xfId="14365" xr:uid="{00000000-0005-0000-0000-0000A48F0000}"/>
    <cellStyle name="Normal 8 10 2 2 3 2" xfId="37008" xr:uid="{00000000-0005-0000-0000-0000A58F0000}"/>
    <cellStyle name="Normal 8 10 2 2 4" xfId="29567" xr:uid="{00000000-0005-0000-0000-0000A68F0000}"/>
    <cellStyle name="Normal 8 10 2 3" xfId="18087" xr:uid="{00000000-0005-0000-0000-0000A78F0000}"/>
    <cellStyle name="Normal 8 10 2 3 2" xfId="40730" xr:uid="{00000000-0005-0000-0000-0000A88F0000}"/>
    <cellStyle name="Normal 8 10 2 4" xfId="10647" xr:uid="{00000000-0005-0000-0000-0000A98F0000}"/>
    <cellStyle name="Normal 8 10 2 4 2" xfId="33290" xr:uid="{00000000-0005-0000-0000-0000AA8F0000}"/>
    <cellStyle name="Normal 8 10 2 5" xfId="25849" xr:uid="{00000000-0005-0000-0000-0000AB8F0000}"/>
    <cellStyle name="Normal 8 10 3" xfId="5074" xr:uid="{00000000-0005-0000-0000-0000AC8F0000}"/>
    <cellStyle name="Normal 8 10 3 2" xfId="19958" xr:uid="{00000000-0005-0000-0000-0000AD8F0000}"/>
    <cellStyle name="Normal 8 10 3 2 2" xfId="42601" xr:uid="{00000000-0005-0000-0000-0000AE8F0000}"/>
    <cellStyle name="Normal 8 10 3 3" xfId="12518" xr:uid="{00000000-0005-0000-0000-0000AF8F0000}"/>
    <cellStyle name="Normal 8 10 3 3 2" xfId="35161" xr:uid="{00000000-0005-0000-0000-0000B08F0000}"/>
    <cellStyle name="Normal 8 10 3 4" xfId="27720" xr:uid="{00000000-0005-0000-0000-0000B18F0000}"/>
    <cellStyle name="Normal 8 10 4" xfId="16240" xr:uid="{00000000-0005-0000-0000-0000B28F0000}"/>
    <cellStyle name="Normal 8 10 4 2" xfId="38883" xr:uid="{00000000-0005-0000-0000-0000B38F0000}"/>
    <cellStyle name="Normal 8 10 5" xfId="8800" xr:uid="{00000000-0005-0000-0000-0000B48F0000}"/>
    <cellStyle name="Normal 8 10 5 2" xfId="31443" xr:uid="{00000000-0005-0000-0000-0000B58F0000}"/>
    <cellStyle name="Normal 8 10 6" xfId="24002" xr:uid="{00000000-0005-0000-0000-0000B68F0000}"/>
    <cellStyle name="Normal 8 11" xfId="2275" xr:uid="{00000000-0005-0000-0000-0000B78F0000}"/>
    <cellStyle name="Normal 8 11 2" xfId="5996" xr:uid="{00000000-0005-0000-0000-0000B88F0000}"/>
    <cellStyle name="Normal 8 11 2 2" xfId="20880" xr:uid="{00000000-0005-0000-0000-0000B98F0000}"/>
    <cellStyle name="Normal 8 11 2 2 2" xfId="43523" xr:uid="{00000000-0005-0000-0000-0000BA8F0000}"/>
    <cellStyle name="Normal 8 11 2 3" xfId="13440" xr:uid="{00000000-0005-0000-0000-0000BB8F0000}"/>
    <cellStyle name="Normal 8 11 2 3 2" xfId="36083" xr:uid="{00000000-0005-0000-0000-0000BC8F0000}"/>
    <cellStyle name="Normal 8 11 2 4" xfId="28642" xr:uid="{00000000-0005-0000-0000-0000BD8F0000}"/>
    <cellStyle name="Normal 8 11 3" xfId="17162" xr:uid="{00000000-0005-0000-0000-0000BE8F0000}"/>
    <cellStyle name="Normal 8 11 3 2" xfId="39805" xr:uid="{00000000-0005-0000-0000-0000BF8F0000}"/>
    <cellStyle name="Normal 8 11 4" xfId="9722" xr:uid="{00000000-0005-0000-0000-0000C08F0000}"/>
    <cellStyle name="Normal 8 11 4 2" xfId="32365" xr:uid="{00000000-0005-0000-0000-0000C18F0000}"/>
    <cellStyle name="Normal 8 11 5" xfId="24924" xr:uid="{00000000-0005-0000-0000-0000C28F0000}"/>
    <cellStyle name="Normal 8 12" xfId="4149" xr:uid="{00000000-0005-0000-0000-0000C38F0000}"/>
    <cellStyle name="Normal 8 12 2" xfId="19033" xr:uid="{00000000-0005-0000-0000-0000C48F0000}"/>
    <cellStyle name="Normal 8 12 2 2" xfId="41676" xr:uid="{00000000-0005-0000-0000-0000C58F0000}"/>
    <cellStyle name="Normal 8 12 3" xfId="11593" xr:uid="{00000000-0005-0000-0000-0000C68F0000}"/>
    <cellStyle name="Normal 8 12 3 2" xfId="34236" xr:uid="{00000000-0005-0000-0000-0000C78F0000}"/>
    <cellStyle name="Normal 8 12 4" xfId="26795" xr:uid="{00000000-0005-0000-0000-0000C88F0000}"/>
    <cellStyle name="Normal 8 13" xfId="384" xr:uid="{00000000-0005-0000-0000-0000C98F0000}"/>
    <cellStyle name="Normal 8 13 2" xfId="15315" xr:uid="{00000000-0005-0000-0000-0000CA8F0000}"/>
    <cellStyle name="Normal 8 13 2 2" xfId="37958" xr:uid="{00000000-0005-0000-0000-0000CB8F0000}"/>
    <cellStyle name="Normal 8 13 3" xfId="23078" xr:uid="{00000000-0005-0000-0000-0000CC8F0000}"/>
    <cellStyle name="Normal 8 14" xfId="7875" xr:uid="{00000000-0005-0000-0000-0000CD8F0000}"/>
    <cellStyle name="Normal 8 14 2" xfId="30518" xr:uid="{00000000-0005-0000-0000-0000CE8F0000}"/>
    <cellStyle name="Normal 8 2" xfId="388" xr:uid="{00000000-0005-0000-0000-0000CF8F0000}"/>
    <cellStyle name="Normal 8 2 10" xfId="15316" xr:uid="{00000000-0005-0000-0000-0000D08F0000}"/>
    <cellStyle name="Normal 8 2 10 2" xfId="37959" xr:uid="{00000000-0005-0000-0000-0000D18F0000}"/>
    <cellStyle name="Normal 8 2 11" xfId="7876" xr:uid="{00000000-0005-0000-0000-0000D28F0000}"/>
    <cellStyle name="Normal 8 2 11 2" xfId="30519" xr:uid="{00000000-0005-0000-0000-0000D38F0000}"/>
    <cellStyle name="Normal 8 2 12" xfId="23079" xr:uid="{00000000-0005-0000-0000-0000D48F0000}"/>
    <cellStyle name="Normal 8 2 2" xfId="437" xr:uid="{00000000-0005-0000-0000-0000D58F0000}"/>
    <cellStyle name="Normal 8 2 2 10" xfId="7896" xr:uid="{00000000-0005-0000-0000-0000D68F0000}"/>
    <cellStyle name="Normal 8 2 2 10 2" xfId="30539" xr:uid="{00000000-0005-0000-0000-0000D78F0000}"/>
    <cellStyle name="Normal 8 2 2 11" xfId="23099" xr:uid="{00000000-0005-0000-0000-0000D88F0000}"/>
    <cellStyle name="Normal 8 2 2 2" xfId="490" xr:uid="{00000000-0005-0000-0000-0000D98F0000}"/>
    <cellStyle name="Normal 8 2 2 2 10" xfId="23151" xr:uid="{00000000-0005-0000-0000-0000DA8F0000}"/>
    <cellStyle name="Normal 8 2 2 2 2" xfId="596" xr:uid="{00000000-0005-0000-0000-0000DB8F0000}"/>
    <cellStyle name="Normal 8 2 2 2 2 2" xfId="808" xr:uid="{00000000-0005-0000-0000-0000DC8F0000}"/>
    <cellStyle name="Normal 8 2 2 2 2 2 2" xfId="1273" xr:uid="{00000000-0005-0000-0000-0000DD8F0000}"/>
    <cellStyle name="Normal 8 2 2 2 2 2 2 2" xfId="2201" xr:uid="{00000000-0005-0000-0000-0000DE8F0000}"/>
    <cellStyle name="Normal 8 2 2 2 2 2 2 2 2" xfId="4051" xr:uid="{00000000-0005-0000-0000-0000DF8F0000}"/>
    <cellStyle name="Normal 8 2 2 2 2 2 2 2 2 2" xfId="7772" xr:uid="{00000000-0005-0000-0000-0000E08F0000}"/>
    <cellStyle name="Normal 8 2 2 2 2 2 2 2 2 2 2" xfId="22656" xr:uid="{00000000-0005-0000-0000-0000E18F0000}"/>
    <cellStyle name="Normal 8 2 2 2 2 2 2 2 2 2 2 2" xfId="45299" xr:uid="{00000000-0005-0000-0000-0000E28F0000}"/>
    <cellStyle name="Normal 8 2 2 2 2 2 2 2 2 2 3" xfId="15216" xr:uid="{00000000-0005-0000-0000-0000E38F0000}"/>
    <cellStyle name="Normal 8 2 2 2 2 2 2 2 2 2 3 2" xfId="37859" xr:uid="{00000000-0005-0000-0000-0000E48F0000}"/>
    <cellStyle name="Normal 8 2 2 2 2 2 2 2 2 2 4" xfId="30418" xr:uid="{00000000-0005-0000-0000-0000E58F0000}"/>
    <cellStyle name="Normal 8 2 2 2 2 2 2 2 2 3" xfId="18938" xr:uid="{00000000-0005-0000-0000-0000E68F0000}"/>
    <cellStyle name="Normal 8 2 2 2 2 2 2 2 2 3 2" xfId="41581" xr:uid="{00000000-0005-0000-0000-0000E78F0000}"/>
    <cellStyle name="Normal 8 2 2 2 2 2 2 2 2 4" xfId="11498" xr:uid="{00000000-0005-0000-0000-0000E88F0000}"/>
    <cellStyle name="Normal 8 2 2 2 2 2 2 2 2 4 2" xfId="34141" xr:uid="{00000000-0005-0000-0000-0000E98F0000}"/>
    <cellStyle name="Normal 8 2 2 2 2 2 2 2 2 5" xfId="26700" xr:uid="{00000000-0005-0000-0000-0000EA8F0000}"/>
    <cellStyle name="Normal 8 2 2 2 2 2 2 2 3" xfId="5925" xr:uid="{00000000-0005-0000-0000-0000EB8F0000}"/>
    <cellStyle name="Normal 8 2 2 2 2 2 2 2 3 2" xfId="20809" xr:uid="{00000000-0005-0000-0000-0000EC8F0000}"/>
    <cellStyle name="Normal 8 2 2 2 2 2 2 2 3 2 2" xfId="43452" xr:uid="{00000000-0005-0000-0000-0000ED8F0000}"/>
    <cellStyle name="Normal 8 2 2 2 2 2 2 2 3 3" xfId="13369" xr:uid="{00000000-0005-0000-0000-0000EE8F0000}"/>
    <cellStyle name="Normal 8 2 2 2 2 2 2 2 3 3 2" xfId="36012" xr:uid="{00000000-0005-0000-0000-0000EF8F0000}"/>
    <cellStyle name="Normal 8 2 2 2 2 2 2 2 3 4" xfId="28571" xr:uid="{00000000-0005-0000-0000-0000F08F0000}"/>
    <cellStyle name="Normal 8 2 2 2 2 2 2 2 4" xfId="17091" xr:uid="{00000000-0005-0000-0000-0000F18F0000}"/>
    <cellStyle name="Normal 8 2 2 2 2 2 2 2 4 2" xfId="39734" xr:uid="{00000000-0005-0000-0000-0000F28F0000}"/>
    <cellStyle name="Normal 8 2 2 2 2 2 2 2 5" xfId="9651" xr:uid="{00000000-0005-0000-0000-0000F38F0000}"/>
    <cellStyle name="Normal 8 2 2 2 2 2 2 2 5 2" xfId="32294" xr:uid="{00000000-0005-0000-0000-0000F48F0000}"/>
    <cellStyle name="Normal 8 2 2 2 2 2 2 2 6" xfId="24853" xr:uid="{00000000-0005-0000-0000-0000F58F0000}"/>
    <cellStyle name="Normal 8 2 2 2 2 2 2 3" xfId="3126" xr:uid="{00000000-0005-0000-0000-0000F68F0000}"/>
    <cellStyle name="Normal 8 2 2 2 2 2 2 3 2" xfId="6847" xr:uid="{00000000-0005-0000-0000-0000F78F0000}"/>
    <cellStyle name="Normal 8 2 2 2 2 2 2 3 2 2" xfId="21731" xr:uid="{00000000-0005-0000-0000-0000F88F0000}"/>
    <cellStyle name="Normal 8 2 2 2 2 2 2 3 2 2 2" xfId="44374" xr:uid="{00000000-0005-0000-0000-0000F98F0000}"/>
    <cellStyle name="Normal 8 2 2 2 2 2 2 3 2 3" xfId="14291" xr:uid="{00000000-0005-0000-0000-0000FA8F0000}"/>
    <cellStyle name="Normal 8 2 2 2 2 2 2 3 2 3 2" xfId="36934" xr:uid="{00000000-0005-0000-0000-0000FB8F0000}"/>
    <cellStyle name="Normal 8 2 2 2 2 2 2 3 2 4" xfId="29493" xr:uid="{00000000-0005-0000-0000-0000FC8F0000}"/>
    <cellStyle name="Normal 8 2 2 2 2 2 2 3 3" xfId="18013" xr:uid="{00000000-0005-0000-0000-0000FD8F0000}"/>
    <cellStyle name="Normal 8 2 2 2 2 2 2 3 3 2" xfId="40656" xr:uid="{00000000-0005-0000-0000-0000FE8F0000}"/>
    <cellStyle name="Normal 8 2 2 2 2 2 2 3 4" xfId="10573" xr:uid="{00000000-0005-0000-0000-0000FF8F0000}"/>
    <cellStyle name="Normal 8 2 2 2 2 2 2 3 4 2" xfId="33216" xr:uid="{00000000-0005-0000-0000-000000900000}"/>
    <cellStyle name="Normal 8 2 2 2 2 2 2 3 5" xfId="25775" xr:uid="{00000000-0005-0000-0000-000001900000}"/>
    <cellStyle name="Normal 8 2 2 2 2 2 2 4" xfId="5000" xr:uid="{00000000-0005-0000-0000-000002900000}"/>
    <cellStyle name="Normal 8 2 2 2 2 2 2 4 2" xfId="19884" xr:uid="{00000000-0005-0000-0000-000003900000}"/>
    <cellStyle name="Normal 8 2 2 2 2 2 2 4 2 2" xfId="42527" xr:uid="{00000000-0005-0000-0000-000004900000}"/>
    <cellStyle name="Normal 8 2 2 2 2 2 2 4 3" xfId="12444" xr:uid="{00000000-0005-0000-0000-000005900000}"/>
    <cellStyle name="Normal 8 2 2 2 2 2 2 4 3 2" xfId="35087" xr:uid="{00000000-0005-0000-0000-000006900000}"/>
    <cellStyle name="Normal 8 2 2 2 2 2 2 4 4" xfId="27646" xr:uid="{00000000-0005-0000-0000-000007900000}"/>
    <cellStyle name="Normal 8 2 2 2 2 2 2 5" xfId="16166" xr:uid="{00000000-0005-0000-0000-000008900000}"/>
    <cellStyle name="Normal 8 2 2 2 2 2 2 5 2" xfId="38809" xr:uid="{00000000-0005-0000-0000-000009900000}"/>
    <cellStyle name="Normal 8 2 2 2 2 2 2 6" xfId="8726" xr:uid="{00000000-0005-0000-0000-00000A900000}"/>
    <cellStyle name="Normal 8 2 2 2 2 2 2 6 2" xfId="31369" xr:uid="{00000000-0005-0000-0000-00000B900000}"/>
    <cellStyle name="Normal 8 2 2 2 2 2 2 7" xfId="23928" xr:uid="{00000000-0005-0000-0000-00000C900000}"/>
    <cellStyle name="Normal 8 2 2 2 2 2 3" xfId="1739" xr:uid="{00000000-0005-0000-0000-00000D900000}"/>
    <cellStyle name="Normal 8 2 2 2 2 2 3 2" xfId="3589" xr:uid="{00000000-0005-0000-0000-00000E900000}"/>
    <cellStyle name="Normal 8 2 2 2 2 2 3 2 2" xfId="7310" xr:uid="{00000000-0005-0000-0000-00000F900000}"/>
    <cellStyle name="Normal 8 2 2 2 2 2 3 2 2 2" xfId="22194" xr:uid="{00000000-0005-0000-0000-000010900000}"/>
    <cellStyle name="Normal 8 2 2 2 2 2 3 2 2 2 2" xfId="44837" xr:uid="{00000000-0005-0000-0000-000011900000}"/>
    <cellStyle name="Normal 8 2 2 2 2 2 3 2 2 3" xfId="14754" xr:uid="{00000000-0005-0000-0000-000012900000}"/>
    <cellStyle name="Normal 8 2 2 2 2 2 3 2 2 3 2" xfId="37397" xr:uid="{00000000-0005-0000-0000-000013900000}"/>
    <cellStyle name="Normal 8 2 2 2 2 2 3 2 2 4" xfId="29956" xr:uid="{00000000-0005-0000-0000-000014900000}"/>
    <cellStyle name="Normal 8 2 2 2 2 2 3 2 3" xfId="18476" xr:uid="{00000000-0005-0000-0000-000015900000}"/>
    <cellStyle name="Normal 8 2 2 2 2 2 3 2 3 2" xfId="41119" xr:uid="{00000000-0005-0000-0000-000016900000}"/>
    <cellStyle name="Normal 8 2 2 2 2 2 3 2 4" xfId="11036" xr:uid="{00000000-0005-0000-0000-000017900000}"/>
    <cellStyle name="Normal 8 2 2 2 2 2 3 2 4 2" xfId="33679" xr:uid="{00000000-0005-0000-0000-000018900000}"/>
    <cellStyle name="Normal 8 2 2 2 2 2 3 2 5" xfId="26238" xr:uid="{00000000-0005-0000-0000-000019900000}"/>
    <cellStyle name="Normal 8 2 2 2 2 2 3 3" xfId="5463" xr:uid="{00000000-0005-0000-0000-00001A900000}"/>
    <cellStyle name="Normal 8 2 2 2 2 2 3 3 2" xfId="20347" xr:uid="{00000000-0005-0000-0000-00001B900000}"/>
    <cellStyle name="Normal 8 2 2 2 2 2 3 3 2 2" xfId="42990" xr:uid="{00000000-0005-0000-0000-00001C900000}"/>
    <cellStyle name="Normal 8 2 2 2 2 2 3 3 3" xfId="12907" xr:uid="{00000000-0005-0000-0000-00001D900000}"/>
    <cellStyle name="Normal 8 2 2 2 2 2 3 3 3 2" xfId="35550" xr:uid="{00000000-0005-0000-0000-00001E900000}"/>
    <cellStyle name="Normal 8 2 2 2 2 2 3 3 4" xfId="28109" xr:uid="{00000000-0005-0000-0000-00001F900000}"/>
    <cellStyle name="Normal 8 2 2 2 2 2 3 4" xfId="16629" xr:uid="{00000000-0005-0000-0000-000020900000}"/>
    <cellStyle name="Normal 8 2 2 2 2 2 3 4 2" xfId="39272" xr:uid="{00000000-0005-0000-0000-000021900000}"/>
    <cellStyle name="Normal 8 2 2 2 2 2 3 5" xfId="9189" xr:uid="{00000000-0005-0000-0000-000022900000}"/>
    <cellStyle name="Normal 8 2 2 2 2 2 3 5 2" xfId="31832" xr:uid="{00000000-0005-0000-0000-000023900000}"/>
    <cellStyle name="Normal 8 2 2 2 2 2 3 6" xfId="24391" xr:uid="{00000000-0005-0000-0000-000024900000}"/>
    <cellStyle name="Normal 8 2 2 2 2 2 4" xfId="2664" xr:uid="{00000000-0005-0000-0000-000025900000}"/>
    <cellStyle name="Normal 8 2 2 2 2 2 4 2" xfId="6385" xr:uid="{00000000-0005-0000-0000-000026900000}"/>
    <cellStyle name="Normal 8 2 2 2 2 2 4 2 2" xfId="21269" xr:uid="{00000000-0005-0000-0000-000027900000}"/>
    <cellStyle name="Normal 8 2 2 2 2 2 4 2 2 2" xfId="43912" xr:uid="{00000000-0005-0000-0000-000028900000}"/>
    <cellStyle name="Normal 8 2 2 2 2 2 4 2 3" xfId="13829" xr:uid="{00000000-0005-0000-0000-000029900000}"/>
    <cellStyle name="Normal 8 2 2 2 2 2 4 2 3 2" xfId="36472" xr:uid="{00000000-0005-0000-0000-00002A900000}"/>
    <cellStyle name="Normal 8 2 2 2 2 2 4 2 4" xfId="29031" xr:uid="{00000000-0005-0000-0000-00002B900000}"/>
    <cellStyle name="Normal 8 2 2 2 2 2 4 3" xfId="17551" xr:uid="{00000000-0005-0000-0000-00002C900000}"/>
    <cellStyle name="Normal 8 2 2 2 2 2 4 3 2" xfId="40194" xr:uid="{00000000-0005-0000-0000-00002D900000}"/>
    <cellStyle name="Normal 8 2 2 2 2 2 4 4" xfId="10111" xr:uid="{00000000-0005-0000-0000-00002E900000}"/>
    <cellStyle name="Normal 8 2 2 2 2 2 4 4 2" xfId="32754" xr:uid="{00000000-0005-0000-0000-00002F900000}"/>
    <cellStyle name="Normal 8 2 2 2 2 2 4 5" xfId="25313" xr:uid="{00000000-0005-0000-0000-000030900000}"/>
    <cellStyle name="Normal 8 2 2 2 2 2 5" xfId="4538" xr:uid="{00000000-0005-0000-0000-000031900000}"/>
    <cellStyle name="Normal 8 2 2 2 2 2 5 2" xfId="19422" xr:uid="{00000000-0005-0000-0000-000032900000}"/>
    <cellStyle name="Normal 8 2 2 2 2 2 5 2 2" xfId="42065" xr:uid="{00000000-0005-0000-0000-000033900000}"/>
    <cellStyle name="Normal 8 2 2 2 2 2 5 3" xfId="11982" xr:uid="{00000000-0005-0000-0000-000034900000}"/>
    <cellStyle name="Normal 8 2 2 2 2 2 5 3 2" xfId="34625" xr:uid="{00000000-0005-0000-0000-000035900000}"/>
    <cellStyle name="Normal 8 2 2 2 2 2 5 4" xfId="27184" xr:uid="{00000000-0005-0000-0000-000036900000}"/>
    <cellStyle name="Normal 8 2 2 2 2 2 6" xfId="15704" xr:uid="{00000000-0005-0000-0000-000037900000}"/>
    <cellStyle name="Normal 8 2 2 2 2 2 6 2" xfId="38347" xr:uid="{00000000-0005-0000-0000-000038900000}"/>
    <cellStyle name="Normal 8 2 2 2 2 2 7" xfId="8264" xr:uid="{00000000-0005-0000-0000-000039900000}"/>
    <cellStyle name="Normal 8 2 2 2 2 2 7 2" xfId="30907" xr:uid="{00000000-0005-0000-0000-00003A900000}"/>
    <cellStyle name="Normal 8 2 2 2 2 2 8" xfId="23466" xr:uid="{00000000-0005-0000-0000-00003B900000}"/>
    <cellStyle name="Normal 8 2 2 2 2 3" xfId="1062" xr:uid="{00000000-0005-0000-0000-00003C900000}"/>
    <cellStyle name="Normal 8 2 2 2 2 3 2" xfId="1990" xr:uid="{00000000-0005-0000-0000-00003D900000}"/>
    <cellStyle name="Normal 8 2 2 2 2 3 2 2" xfId="3840" xr:uid="{00000000-0005-0000-0000-00003E900000}"/>
    <cellStyle name="Normal 8 2 2 2 2 3 2 2 2" xfId="7561" xr:uid="{00000000-0005-0000-0000-00003F900000}"/>
    <cellStyle name="Normal 8 2 2 2 2 3 2 2 2 2" xfId="22445" xr:uid="{00000000-0005-0000-0000-000040900000}"/>
    <cellStyle name="Normal 8 2 2 2 2 3 2 2 2 2 2" xfId="45088" xr:uid="{00000000-0005-0000-0000-000041900000}"/>
    <cellStyle name="Normal 8 2 2 2 2 3 2 2 2 3" xfId="15005" xr:uid="{00000000-0005-0000-0000-000042900000}"/>
    <cellStyle name="Normal 8 2 2 2 2 3 2 2 2 3 2" xfId="37648" xr:uid="{00000000-0005-0000-0000-000043900000}"/>
    <cellStyle name="Normal 8 2 2 2 2 3 2 2 2 4" xfId="30207" xr:uid="{00000000-0005-0000-0000-000044900000}"/>
    <cellStyle name="Normal 8 2 2 2 2 3 2 2 3" xfId="18727" xr:uid="{00000000-0005-0000-0000-000045900000}"/>
    <cellStyle name="Normal 8 2 2 2 2 3 2 2 3 2" xfId="41370" xr:uid="{00000000-0005-0000-0000-000046900000}"/>
    <cellStyle name="Normal 8 2 2 2 2 3 2 2 4" xfId="11287" xr:uid="{00000000-0005-0000-0000-000047900000}"/>
    <cellStyle name="Normal 8 2 2 2 2 3 2 2 4 2" xfId="33930" xr:uid="{00000000-0005-0000-0000-000048900000}"/>
    <cellStyle name="Normal 8 2 2 2 2 3 2 2 5" xfId="26489" xr:uid="{00000000-0005-0000-0000-000049900000}"/>
    <cellStyle name="Normal 8 2 2 2 2 3 2 3" xfId="5714" xr:uid="{00000000-0005-0000-0000-00004A900000}"/>
    <cellStyle name="Normal 8 2 2 2 2 3 2 3 2" xfId="20598" xr:uid="{00000000-0005-0000-0000-00004B900000}"/>
    <cellStyle name="Normal 8 2 2 2 2 3 2 3 2 2" xfId="43241" xr:uid="{00000000-0005-0000-0000-00004C900000}"/>
    <cellStyle name="Normal 8 2 2 2 2 3 2 3 3" xfId="13158" xr:uid="{00000000-0005-0000-0000-00004D900000}"/>
    <cellStyle name="Normal 8 2 2 2 2 3 2 3 3 2" xfId="35801" xr:uid="{00000000-0005-0000-0000-00004E900000}"/>
    <cellStyle name="Normal 8 2 2 2 2 3 2 3 4" xfId="28360" xr:uid="{00000000-0005-0000-0000-00004F900000}"/>
    <cellStyle name="Normal 8 2 2 2 2 3 2 4" xfId="16880" xr:uid="{00000000-0005-0000-0000-000050900000}"/>
    <cellStyle name="Normal 8 2 2 2 2 3 2 4 2" xfId="39523" xr:uid="{00000000-0005-0000-0000-000051900000}"/>
    <cellStyle name="Normal 8 2 2 2 2 3 2 5" xfId="9440" xr:uid="{00000000-0005-0000-0000-000052900000}"/>
    <cellStyle name="Normal 8 2 2 2 2 3 2 5 2" xfId="32083" xr:uid="{00000000-0005-0000-0000-000053900000}"/>
    <cellStyle name="Normal 8 2 2 2 2 3 2 6" xfId="24642" xr:uid="{00000000-0005-0000-0000-000054900000}"/>
    <cellStyle name="Normal 8 2 2 2 2 3 3" xfId="2915" xr:uid="{00000000-0005-0000-0000-000055900000}"/>
    <cellStyle name="Normal 8 2 2 2 2 3 3 2" xfId="6636" xr:uid="{00000000-0005-0000-0000-000056900000}"/>
    <cellStyle name="Normal 8 2 2 2 2 3 3 2 2" xfId="21520" xr:uid="{00000000-0005-0000-0000-000057900000}"/>
    <cellStyle name="Normal 8 2 2 2 2 3 3 2 2 2" xfId="44163" xr:uid="{00000000-0005-0000-0000-000058900000}"/>
    <cellStyle name="Normal 8 2 2 2 2 3 3 2 3" xfId="14080" xr:uid="{00000000-0005-0000-0000-000059900000}"/>
    <cellStyle name="Normal 8 2 2 2 2 3 3 2 3 2" xfId="36723" xr:uid="{00000000-0005-0000-0000-00005A900000}"/>
    <cellStyle name="Normal 8 2 2 2 2 3 3 2 4" xfId="29282" xr:uid="{00000000-0005-0000-0000-00005B900000}"/>
    <cellStyle name="Normal 8 2 2 2 2 3 3 3" xfId="17802" xr:uid="{00000000-0005-0000-0000-00005C900000}"/>
    <cellStyle name="Normal 8 2 2 2 2 3 3 3 2" xfId="40445" xr:uid="{00000000-0005-0000-0000-00005D900000}"/>
    <cellStyle name="Normal 8 2 2 2 2 3 3 4" xfId="10362" xr:uid="{00000000-0005-0000-0000-00005E900000}"/>
    <cellStyle name="Normal 8 2 2 2 2 3 3 4 2" xfId="33005" xr:uid="{00000000-0005-0000-0000-00005F900000}"/>
    <cellStyle name="Normal 8 2 2 2 2 3 3 5" xfId="25564" xr:uid="{00000000-0005-0000-0000-000060900000}"/>
    <cellStyle name="Normal 8 2 2 2 2 3 4" xfId="4789" xr:uid="{00000000-0005-0000-0000-000061900000}"/>
    <cellStyle name="Normal 8 2 2 2 2 3 4 2" xfId="19673" xr:uid="{00000000-0005-0000-0000-000062900000}"/>
    <cellStyle name="Normal 8 2 2 2 2 3 4 2 2" xfId="42316" xr:uid="{00000000-0005-0000-0000-000063900000}"/>
    <cellStyle name="Normal 8 2 2 2 2 3 4 3" xfId="12233" xr:uid="{00000000-0005-0000-0000-000064900000}"/>
    <cellStyle name="Normal 8 2 2 2 2 3 4 3 2" xfId="34876" xr:uid="{00000000-0005-0000-0000-000065900000}"/>
    <cellStyle name="Normal 8 2 2 2 2 3 4 4" xfId="27435" xr:uid="{00000000-0005-0000-0000-000066900000}"/>
    <cellStyle name="Normal 8 2 2 2 2 3 5" xfId="15955" xr:uid="{00000000-0005-0000-0000-000067900000}"/>
    <cellStyle name="Normal 8 2 2 2 2 3 5 2" xfId="38598" xr:uid="{00000000-0005-0000-0000-000068900000}"/>
    <cellStyle name="Normal 8 2 2 2 2 3 6" xfId="8515" xr:uid="{00000000-0005-0000-0000-000069900000}"/>
    <cellStyle name="Normal 8 2 2 2 2 3 6 2" xfId="31158" xr:uid="{00000000-0005-0000-0000-00006A900000}"/>
    <cellStyle name="Normal 8 2 2 2 2 3 7" xfId="23717" xr:uid="{00000000-0005-0000-0000-00006B900000}"/>
    <cellStyle name="Normal 8 2 2 2 2 4" xfId="1528" xr:uid="{00000000-0005-0000-0000-00006C900000}"/>
    <cellStyle name="Normal 8 2 2 2 2 4 2" xfId="3378" xr:uid="{00000000-0005-0000-0000-00006D900000}"/>
    <cellStyle name="Normal 8 2 2 2 2 4 2 2" xfId="7099" xr:uid="{00000000-0005-0000-0000-00006E900000}"/>
    <cellStyle name="Normal 8 2 2 2 2 4 2 2 2" xfId="21983" xr:uid="{00000000-0005-0000-0000-00006F900000}"/>
    <cellStyle name="Normal 8 2 2 2 2 4 2 2 2 2" xfId="44626" xr:uid="{00000000-0005-0000-0000-000070900000}"/>
    <cellStyle name="Normal 8 2 2 2 2 4 2 2 3" xfId="14543" xr:uid="{00000000-0005-0000-0000-000071900000}"/>
    <cellStyle name="Normal 8 2 2 2 2 4 2 2 3 2" xfId="37186" xr:uid="{00000000-0005-0000-0000-000072900000}"/>
    <cellStyle name="Normal 8 2 2 2 2 4 2 2 4" xfId="29745" xr:uid="{00000000-0005-0000-0000-000073900000}"/>
    <cellStyle name="Normal 8 2 2 2 2 4 2 3" xfId="18265" xr:uid="{00000000-0005-0000-0000-000074900000}"/>
    <cellStyle name="Normal 8 2 2 2 2 4 2 3 2" xfId="40908" xr:uid="{00000000-0005-0000-0000-000075900000}"/>
    <cellStyle name="Normal 8 2 2 2 2 4 2 4" xfId="10825" xr:uid="{00000000-0005-0000-0000-000076900000}"/>
    <cellStyle name="Normal 8 2 2 2 2 4 2 4 2" xfId="33468" xr:uid="{00000000-0005-0000-0000-000077900000}"/>
    <cellStyle name="Normal 8 2 2 2 2 4 2 5" xfId="26027" xr:uid="{00000000-0005-0000-0000-000078900000}"/>
    <cellStyle name="Normal 8 2 2 2 2 4 3" xfId="5252" xr:uid="{00000000-0005-0000-0000-000079900000}"/>
    <cellStyle name="Normal 8 2 2 2 2 4 3 2" xfId="20136" xr:uid="{00000000-0005-0000-0000-00007A900000}"/>
    <cellStyle name="Normal 8 2 2 2 2 4 3 2 2" xfId="42779" xr:uid="{00000000-0005-0000-0000-00007B900000}"/>
    <cellStyle name="Normal 8 2 2 2 2 4 3 3" xfId="12696" xr:uid="{00000000-0005-0000-0000-00007C900000}"/>
    <cellStyle name="Normal 8 2 2 2 2 4 3 3 2" xfId="35339" xr:uid="{00000000-0005-0000-0000-00007D900000}"/>
    <cellStyle name="Normal 8 2 2 2 2 4 3 4" xfId="27898" xr:uid="{00000000-0005-0000-0000-00007E900000}"/>
    <cellStyle name="Normal 8 2 2 2 2 4 4" xfId="16418" xr:uid="{00000000-0005-0000-0000-00007F900000}"/>
    <cellStyle name="Normal 8 2 2 2 2 4 4 2" xfId="39061" xr:uid="{00000000-0005-0000-0000-000080900000}"/>
    <cellStyle name="Normal 8 2 2 2 2 4 5" xfId="8978" xr:uid="{00000000-0005-0000-0000-000081900000}"/>
    <cellStyle name="Normal 8 2 2 2 2 4 5 2" xfId="31621" xr:uid="{00000000-0005-0000-0000-000082900000}"/>
    <cellStyle name="Normal 8 2 2 2 2 4 6" xfId="24180" xr:uid="{00000000-0005-0000-0000-000083900000}"/>
    <cellStyle name="Normal 8 2 2 2 2 5" xfId="2453" xr:uid="{00000000-0005-0000-0000-000084900000}"/>
    <cellStyle name="Normal 8 2 2 2 2 5 2" xfId="6174" xr:uid="{00000000-0005-0000-0000-000085900000}"/>
    <cellStyle name="Normal 8 2 2 2 2 5 2 2" xfId="21058" xr:uid="{00000000-0005-0000-0000-000086900000}"/>
    <cellStyle name="Normal 8 2 2 2 2 5 2 2 2" xfId="43701" xr:uid="{00000000-0005-0000-0000-000087900000}"/>
    <cellStyle name="Normal 8 2 2 2 2 5 2 3" xfId="13618" xr:uid="{00000000-0005-0000-0000-000088900000}"/>
    <cellStyle name="Normal 8 2 2 2 2 5 2 3 2" xfId="36261" xr:uid="{00000000-0005-0000-0000-000089900000}"/>
    <cellStyle name="Normal 8 2 2 2 2 5 2 4" xfId="28820" xr:uid="{00000000-0005-0000-0000-00008A900000}"/>
    <cellStyle name="Normal 8 2 2 2 2 5 3" xfId="17340" xr:uid="{00000000-0005-0000-0000-00008B900000}"/>
    <cellStyle name="Normal 8 2 2 2 2 5 3 2" xfId="39983" xr:uid="{00000000-0005-0000-0000-00008C900000}"/>
    <cellStyle name="Normal 8 2 2 2 2 5 4" xfId="9900" xr:uid="{00000000-0005-0000-0000-00008D900000}"/>
    <cellStyle name="Normal 8 2 2 2 2 5 4 2" xfId="32543" xr:uid="{00000000-0005-0000-0000-00008E900000}"/>
    <cellStyle name="Normal 8 2 2 2 2 5 5" xfId="25102" xr:uid="{00000000-0005-0000-0000-00008F900000}"/>
    <cellStyle name="Normal 8 2 2 2 2 6" xfId="4327" xr:uid="{00000000-0005-0000-0000-000090900000}"/>
    <cellStyle name="Normal 8 2 2 2 2 6 2" xfId="19211" xr:uid="{00000000-0005-0000-0000-000091900000}"/>
    <cellStyle name="Normal 8 2 2 2 2 6 2 2" xfId="41854" xr:uid="{00000000-0005-0000-0000-000092900000}"/>
    <cellStyle name="Normal 8 2 2 2 2 6 3" xfId="11771" xr:uid="{00000000-0005-0000-0000-000093900000}"/>
    <cellStyle name="Normal 8 2 2 2 2 6 3 2" xfId="34414" xr:uid="{00000000-0005-0000-0000-000094900000}"/>
    <cellStyle name="Normal 8 2 2 2 2 6 4" xfId="26973" xr:uid="{00000000-0005-0000-0000-000095900000}"/>
    <cellStyle name="Normal 8 2 2 2 2 7" xfId="15493" xr:uid="{00000000-0005-0000-0000-000096900000}"/>
    <cellStyle name="Normal 8 2 2 2 2 7 2" xfId="38136" xr:uid="{00000000-0005-0000-0000-000097900000}"/>
    <cellStyle name="Normal 8 2 2 2 2 8" xfId="8053" xr:uid="{00000000-0005-0000-0000-000098900000}"/>
    <cellStyle name="Normal 8 2 2 2 2 8 2" xfId="30696" xr:uid="{00000000-0005-0000-0000-000099900000}"/>
    <cellStyle name="Normal 8 2 2 2 2 9" xfId="23256" xr:uid="{00000000-0005-0000-0000-00009A900000}"/>
    <cellStyle name="Normal 8 2 2 2 3" xfId="703" xr:uid="{00000000-0005-0000-0000-00009B900000}"/>
    <cellStyle name="Normal 8 2 2 2 3 2" xfId="1168" xr:uid="{00000000-0005-0000-0000-00009C900000}"/>
    <cellStyle name="Normal 8 2 2 2 3 2 2" xfId="2096" xr:uid="{00000000-0005-0000-0000-00009D900000}"/>
    <cellStyle name="Normal 8 2 2 2 3 2 2 2" xfId="3946" xr:uid="{00000000-0005-0000-0000-00009E900000}"/>
    <cellStyle name="Normal 8 2 2 2 3 2 2 2 2" xfId="7667" xr:uid="{00000000-0005-0000-0000-00009F900000}"/>
    <cellStyle name="Normal 8 2 2 2 3 2 2 2 2 2" xfId="22551" xr:uid="{00000000-0005-0000-0000-0000A0900000}"/>
    <cellStyle name="Normal 8 2 2 2 3 2 2 2 2 2 2" xfId="45194" xr:uid="{00000000-0005-0000-0000-0000A1900000}"/>
    <cellStyle name="Normal 8 2 2 2 3 2 2 2 2 3" xfId="15111" xr:uid="{00000000-0005-0000-0000-0000A2900000}"/>
    <cellStyle name="Normal 8 2 2 2 3 2 2 2 2 3 2" xfId="37754" xr:uid="{00000000-0005-0000-0000-0000A3900000}"/>
    <cellStyle name="Normal 8 2 2 2 3 2 2 2 2 4" xfId="30313" xr:uid="{00000000-0005-0000-0000-0000A4900000}"/>
    <cellStyle name="Normal 8 2 2 2 3 2 2 2 3" xfId="18833" xr:uid="{00000000-0005-0000-0000-0000A5900000}"/>
    <cellStyle name="Normal 8 2 2 2 3 2 2 2 3 2" xfId="41476" xr:uid="{00000000-0005-0000-0000-0000A6900000}"/>
    <cellStyle name="Normal 8 2 2 2 3 2 2 2 4" xfId="11393" xr:uid="{00000000-0005-0000-0000-0000A7900000}"/>
    <cellStyle name="Normal 8 2 2 2 3 2 2 2 4 2" xfId="34036" xr:uid="{00000000-0005-0000-0000-0000A8900000}"/>
    <cellStyle name="Normal 8 2 2 2 3 2 2 2 5" xfId="26595" xr:uid="{00000000-0005-0000-0000-0000A9900000}"/>
    <cellStyle name="Normal 8 2 2 2 3 2 2 3" xfId="5820" xr:uid="{00000000-0005-0000-0000-0000AA900000}"/>
    <cellStyle name="Normal 8 2 2 2 3 2 2 3 2" xfId="20704" xr:uid="{00000000-0005-0000-0000-0000AB900000}"/>
    <cellStyle name="Normal 8 2 2 2 3 2 2 3 2 2" xfId="43347" xr:uid="{00000000-0005-0000-0000-0000AC900000}"/>
    <cellStyle name="Normal 8 2 2 2 3 2 2 3 3" xfId="13264" xr:uid="{00000000-0005-0000-0000-0000AD900000}"/>
    <cellStyle name="Normal 8 2 2 2 3 2 2 3 3 2" xfId="35907" xr:uid="{00000000-0005-0000-0000-0000AE900000}"/>
    <cellStyle name="Normal 8 2 2 2 3 2 2 3 4" xfId="28466" xr:uid="{00000000-0005-0000-0000-0000AF900000}"/>
    <cellStyle name="Normal 8 2 2 2 3 2 2 4" xfId="16986" xr:uid="{00000000-0005-0000-0000-0000B0900000}"/>
    <cellStyle name="Normal 8 2 2 2 3 2 2 4 2" xfId="39629" xr:uid="{00000000-0005-0000-0000-0000B1900000}"/>
    <cellStyle name="Normal 8 2 2 2 3 2 2 5" xfId="9546" xr:uid="{00000000-0005-0000-0000-0000B2900000}"/>
    <cellStyle name="Normal 8 2 2 2 3 2 2 5 2" xfId="32189" xr:uid="{00000000-0005-0000-0000-0000B3900000}"/>
    <cellStyle name="Normal 8 2 2 2 3 2 2 6" xfId="24748" xr:uid="{00000000-0005-0000-0000-0000B4900000}"/>
    <cellStyle name="Normal 8 2 2 2 3 2 3" xfId="3021" xr:uid="{00000000-0005-0000-0000-0000B5900000}"/>
    <cellStyle name="Normal 8 2 2 2 3 2 3 2" xfId="6742" xr:uid="{00000000-0005-0000-0000-0000B6900000}"/>
    <cellStyle name="Normal 8 2 2 2 3 2 3 2 2" xfId="21626" xr:uid="{00000000-0005-0000-0000-0000B7900000}"/>
    <cellStyle name="Normal 8 2 2 2 3 2 3 2 2 2" xfId="44269" xr:uid="{00000000-0005-0000-0000-0000B8900000}"/>
    <cellStyle name="Normal 8 2 2 2 3 2 3 2 3" xfId="14186" xr:uid="{00000000-0005-0000-0000-0000B9900000}"/>
    <cellStyle name="Normal 8 2 2 2 3 2 3 2 3 2" xfId="36829" xr:uid="{00000000-0005-0000-0000-0000BA900000}"/>
    <cellStyle name="Normal 8 2 2 2 3 2 3 2 4" xfId="29388" xr:uid="{00000000-0005-0000-0000-0000BB900000}"/>
    <cellStyle name="Normal 8 2 2 2 3 2 3 3" xfId="17908" xr:uid="{00000000-0005-0000-0000-0000BC900000}"/>
    <cellStyle name="Normal 8 2 2 2 3 2 3 3 2" xfId="40551" xr:uid="{00000000-0005-0000-0000-0000BD900000}"/>
    <cellStyle name="Normal 8 2 2 2 3 2 3 4" xfId="10468" xr:uid="{00000000-0005-0000-0000-0000BE900000}"/>
    <cellStyle name="Normal 8 2 2 2 3 2 3 4 2" xfId="33111" xr:uid="{00000000-0005-0000-0000-0000BF900000}"/>
    <cellStyle name="Normal 8 2 2 2 3 2 3 5" xfId="25670" xr:uid="{00000000-0005-0000-0000-0000C0900000}"/>
    <cellStyle name="Normal 8 2 2 2 3 2 4" xfId="4895" xr:uid="{00000000-0005-0000-0000-0000C1900000}"/>
    <cellStyle name="Normal 8 2 2 2 3 2 4 2" xfId="19779" xr:uid="{00000000-0005-0000-0000-0000C2900000}"/>
    <cellStyle name="Normal 8 2 2 2 3 2 4 2 2" xfId="42422" xr:uid="{00000000-0005-0000-0000-0000C3900000}"/>
    <cellStyle name="Normal 8 2 2 2 3 2 4 3" xfId="12339" xr:uid="{00000000-0005-0000-0000-0000C4900000}"/>
    <cellStyle name="Normal 8 2 2 2 3 2 4 3 2" xfId="34982" xr:uid="{00000000-0005-0000-0000-0000C5900000}"/>
    <cellStyle name="Normal 8 2 2 2 3 2 4 4" xfId="27541" xr:uid="{00000000-0005-0000-0000-0000C6900000}"/>
    <cellStyle name="Normal 8 2 2 2 3 2 5" xfId="16061" xr:uid="{00000000-0005-0000-0000-0000C7900000}"/>
    <cellStyle name="Normal 8 2 2 2 3 2 5 2" xfId="38704" xr:uid="{00000000-0005-0000-0000-0000C8900000}"/>
    <cellStyle name="Normal 8 2 2 2 3 2 6" xfId="8621" xr:uid="{00000000-0005-0000-0000-0000C9900000}"/>
    <cellStyle name="Normal 8 2 2 2 3 2 6 2" xfId="31264" xr:uid="{00000000-0005-0000-0000-0000CA900000}"/>
    <cellStyle name="Normal 8 2 2 2 3 2 7" xfId="23823" xr:uid="{00000000-0005-0000-0000-0000CB900000}"/>
    <cellStyle name="Normal 8 2 2 2 3 3" xfId="1634" xr:uid="{00000000-0005-0000-0000-0000CC900000}"/>
    <cellStyle name="Normal 8 2 2 2 3 3 2" xfId="3484" xr:uid="{00000000-0005-0000-0000-0000CD900000}"/>
    <cellStyle name="Normal 8 2 2 2 3 3 2 2" xfId="7205" xr:uid="{00000000-0005-0000-0000-0000CE900000}"/>
    <cellStyle name="Normal 8 2 2 2 3 3 2 2 2" xfId="22089" xr:uid="{00000000-0005-0000-0000-0000CF900000}"/>
    <cellStyle name="Normal 8 2 2 2 3 3 2 2 2 2" xfId="44732" xr:uid="{00000000-0005-0000-0000-0000D0900000}"/>
    <cellStyle name="Normal 8 2 2 2 3 3 2 2 3" xfId="14649" xr:uid="{00000000-0005-0000-0000-0000D1900000}"/>
    <cellStyle name="Normal 8 2 2 2 3 3 2 2 3 2" xfId="37292" xr:uid="{00000000-0005-0000-0000-0000D2900000}"/>
    <cellStyle name="Normal 8 2 2 2 3 3 2 2 4" xfId="29851" xr:uid="{00000000-0005-0000-0000-0000D3900000}"/>
    <cellStyle name="Normal 8 2 2 2 3 3 2 3" xfId="18371" xr:uid="{00000000-0005-0000-0000-0000D4900000}"/>
    <cellStyle name="Normal 8 2 2 2 3 3 2 3 2" xfId="41014" xr:uid="{00000000-0005-0000-0000-0000D5900000}"/>
    <cellStyle name="Normal 8 2 2 2 3 3 2 4" xfId="10931" xr:uid="{00000000-0005-0000-0000-0000D6900000}"/>
    <cellStyle name="Normal 8 2 2 2 3 3 2 4 2" xfId="33574" xr:uid="{00000000-0005-0000-0000-0000D7900000}"/>
    <cellStyle name="Normal 8 2 2 2 3 3 2 5" xfId="26133" xr:uid="{00000000-0005-0000-0000-0000D8900000}"/>
    <cellStyle name="Normal 8 2 2 2 3 3 3" xfId="5358" xr:uid="{00000000-0005-0000-0000-0000D9900000}"/>
    <cellStyle name="Normal 8 2 2 2 3 3 3 2" xfId="20242" xr:uid="{00000000-0005-0000-0000-0000DA900000}"/>
    <cellStyle name="Normal 8 2 2 2 3 3 3 2 2" xfId="42885" xr:uid="{00000000-0005-0000-0000-0000DB900000}"/>
    <cellStyle name="Normal 8 2 2 2 3 3 3 3" xfId="12802" xr:uid="{00000000-0005-0000-0000-0000DC900000}"/>
    <cellStyle name="Normal 8 2 2 2 3 3 3 3 2" xfId="35445" xr:uid="{00000000-0005-0000-0000-0000DD900000}"/>
    <cellStyle name="Normal 8 2 2 2 3 3 3 4" xfId="28004" xr:uid="{00000000-0005-0000-0000-0000DE900000}"/>
    <cellStyle name="Normal 8 2 2 2 3 3 4" xfId="16524" xr:uid="{00000000-0005-0000-0000-0000DF900000}"/>
    <cellStyle name="Normal 8 2 2 2 3 3 4 2" xfId="39167" xr:uid="{00000000-0005-0000-0000-0000E0900000}"/>
    <cellStyle name="Normal 8 2 2 2 3 3 5" xfId="9084" xr:uid="{00000000-0005-0000-0000-0000E1900000}"/>
    <cellStyle name="Normal 8 2 2 2 3 3 5 2" xfId="31727" xr:uid="{00000000-0005-0000-0000-0000E2900000}"/>
    <cellStyle name="Normal 8 2 2 2 3 3 6" xfId="24286" xr:uid="{00000000-0005-0000-0000-0000E3900000}"/>
    <cellStyle name="Normal 8 2 2 2 3 4" xfId="2559" xr:uid="{00000000-0005-0000-0000-0000E4900000}"/>
    <cellStyle name="Normal 8 2 2 2 3 4 2" xfId="6280" xr:uid="{00000000-0005-0000-0000-0000E5900000}"/>
    <cellStyle name="Normal 8 2 2 2 3 4 2 2" xfId="21164" xr:uid="{00000000-0005-0000-0000-0000E6900000}"/>
    <cellStyle name="Normal 8 2 2 2 3 4 2 2 2" xfId="43807" xr:uid="{00000000-0005-0000-0000-0000E7900000}"/>
    <cellStyle name="Normal 8 2 2 2 3 4 2 3" xfId="13724" xr:uid="{00000000-0005-0000-0000-0000E8900000}"/>
    <cellStyle name="Normal 8 2 2 2 3 4 2 3 2" xfId="36367" xr:uid="{00000000-0005-0000-0000-0000E9900000}"/>
    <cellStyle name="Normal 8 2 2 2 3 4 2 4" xfId="28926" xr:uid="{00000000-0005-0000-0000-0000EA900000}"/>
    <cellStyle name="Normal 8 2 2 2 3 4 3" xfId="17446" xr:uid="{00000000-0005-0000-0000-0000EB900000}"/>
    <cellStyle name="Normal 8 2 2 2 3 4 3 2" xfId="40089" xr:uid="{00000000-0005-0000-0000-0000EC900000}"/>
    <cellStyle name="Normal 8 2 2 2 3 4 4" xfId="10006" xr:uid="{00000000-0005-0000-0000-0000ED900000}"/>
    <cellStyle name="Normal 8 2 2 2 3 4 4 2" xfId="32649" xr:uid="{00000000-0005-0000-0000-0000EE900000}"/>
    <cellStyle name="Normal 8 2 2 2 3 4 5" xfId="25208" xr:uid="{00000000-0005-0000-0000-0000EF900000}"/>
    <cellStyle name="Normal 8 2 2 2 3 5" xfId="4433" xr:uid="{00000000-0005-0000-0000-0000F0900000}"/>
    <cellStyle name="Normal 8 2 2 2 3 5 2" xfId="19317" xr:uid="{00000000-0005-0000-0000-0000F1900000}"/>
    <cellStyle name="Normal 8 2 2 2 3 5 2 2" xfId="41960" xr:uid="{00000000-0005-0000-0000-0000F2900000}"/>
    <cellStyle name="Normal 8 2 2 2 3 5 3" xfId="11877" xr:uid="{00000000-0005-0000-0000-0000F3900000}"/>
    <cellStyle name="Normal 8 2 2 2 3 5 3 2" xfId="34520" xr:uid="{00000000-0005-0000-0000-0000F4900000}"/>
    <cellStyle name="Normal 8 2 2 2 3 5 4" xfId="27079" xr:uid="{00000000-0005-0000-0000-0000F5900000}"/>
    <cellStyle name="Normal 8 2 2 2 3 6" xfId="15599" xr:uid="{00000000-0005-0000-0000-0000F6900000}"/>
    <cellStyle name="Normal 8 2 2 2 3 6 2" xfId="38242" xr:uid="{00000000-0005-0000-0000-0000F7900000}"/>
    <cellStyle name="Normal 8 2 2 2 3 7" xfId="8159" xr:uid="{00000000-0005-0000-0000-0000F8900000}"/>
    <cellStyle name="Normal 8 2 2 2 3 7 2" xfId="30802" xr:uid="{00000000-0005-0000-0000-0000F9900000}"/>
    <cellStyle name="Normal 8 2 2 2 3 8" xfId="23361" xr:uid="{00000000-0005-0000-0000-0000FA900000}"/>
    <cellStyle name="Normal 8 2 2 2 4" xfId="957" xr:uid="{00000000-0005-0000-0000-0000FB900000}"/>
    <cellStyle name="Normal 8 2 2 2 4 2" xfId="1885" xr:uid="{00000000-0005-0000-0000-0000FC900000}"/>
    <cellStyle name="Normal 8 2 2 2 4 2 2" xfId="3735" xr:uid="{00000000-0005-0000-0000-0000FD900000}"/>
    <cellStyle name="Normal 8 2 2 2 4 2 2 2" xfId="7456" xr:uid="{00000000-0005-0000-0000-0000FE900000}"/>
    <cellStyle name="Normal 8 2 2 2 4 2 2 2 2" xfId="22340" xr:uid="{00000000-0005-0000-0000-0000FF900000}"/>
    <cellStyle name="Normal 8 2 2 2 4 2 2 2 2 2" xfId="44983" xr:uid="{00000000-0005-0000-0000-000000910000}"/>
    <cellStyle name="Normal 8 2 2 2 4 2 2 2 3" xfId="14900" xr:uid="{00000000-0005-0000-0000-000001910000}"/>
    <cellStyle name="Normal 8 2 2 2 4 2 2 2 3 2" xfId="37543" xr:uid="{00000000-0005-0000-0000-000002910000}"/>
    <cellStyle name="Normal 8 2 2 2 4 2 2 2 4" xfId="30102" xr:uid="{00000000-0005-0000-0000-000003910000}"/>
    <cellStyle name="Normal 8 2 2 2 4 2 2 3" xfId="18622" xr:uid="{00000000-0005-0000-0000-000004910000}"/>
    <cellStyle name="Normal 8 2 2 2 4 2 2 3 2" xfId="41265" xr:uid="{00000000-0005-0000-0000-000005910000}"/>
    <cellStyle name="Normal 8 2 2 2 4 2 2 4" xfId="11182" xr:uid="{00000000-0005-0000-0000-000006910000}"/>
    <cellStyle name="Normal 8 2 2 2 4 2 2 4 2" xfId="33825" xr:uid="{00000000-0005-0000-0000-000007910000}"/>
    <cellStyle name="Normal 8 2 2 2 4 2 2 5" xfId="26384" xr:uid="{00000000-0005-0000-0000-000008910000}"/>
    <cellStyle name="Normal 8 2 2 2 4 2 3" xfId="5609" xr:uid="{00000000-0005-0000-0000-000009910000}"/>
    <cellStyle name="Normal 8 2 2 2 4 2 3 2" xfId="20493" xr:uid="{00000000-0005-0000-0000-00000A910000}"/>
    <cellStyle name="Normal 8 2 2 2 4 2 3 2 2" xfId="43136" xr:uid="{00000000-0005-0000-0000-00000B910000}"/>
    <cellStyle name="Normal 8 2 2 2 4 2 3 3" xfId="13053" xr:uid="{00000000-0005-0000-0000-00000C910000}"/>
    <cellStyle name="Normal 8 2 2 2 4 2 3 3 2" xfId="35696" xr:uid="{00000000-0005-0000-0000-00000D910000}"/>
    <cellStyle name="Normal 8 2 2 2 4 2 3 4" xfId="28255" xr:uid="{00000000-0005-0000-0000-00000E910000}"/>
    <cellStyle name="Normal 8 2 2 2 4 2 4" xfId="16775" xr:uid="{00000000-0005-0000-0000-00000F910000}"/>
    <cellStyle name="Normal 8 2 2 2 4 2 4 2" xfId="39418" xr:uid="{00000000-0005-0000-0000-000010910000}"/>
    <cellStyle name="Normal 8 2 2 2 4 2 5" xfId="9335" xr:uid="{00000000-0005-0000-0000-000011910000}"/>
    <cellStyle name="Normal 8 2 2 2 4 2 5 2" xfId="31978" xr:uid="{00000000-0005-0000-0000-000012910000}"/>
    <cellStyle name="Normal 8 2 2 2 4 2 6" xfId="24537" xr:uid="{00000000-0005-0000-0000-000013910000}"/>
    <cellStyle name="Normal 8 2 2 2 4 3" xfId="2810" xr:uid="{00000000-0005-0000-0000-000014910000}"/>
    <cellStyle name="Normal 8 2 2 2 4 3 2" xfId="6531" xr:uid="{00000000-0005-0000-0000-000015910000}"/>
    <cellStyle name="Normal 8 2 2 2 4 3 2 2" xfId="21415" xr:uid="{00000000-0005-0000-0000-000016910000}"/>
    <cellStyle name="Normal 8 2 2 2 4 3 2 2 2" xfId="44058" xr:uid="{00000000-0005-0000-0000-000017910000}"/>
    <cellStyle name="Normal 8 2 2 2 4 3 2 3" xfId="13975" xr:uid="{00000000-0005-0000-0000-000018910000}"/>
    <cellStyle name="Normal 8 2 2 2 4 3 2 3 2" xfId="36618" xr:uid="{00000000-0005-0000-0000-000019910000}"/>
    <cellStyle name="Normal 8 2 2 2 4 3 2 4" xfId="29177" xr:uid="{00000000-0005-0000-0000-00001A910000}"/>
    <cellStyle name="Normal 8 2 2 2 4 3 3" xfId="17697" xr:uid="{00000000-0005-0000-0000-00001B910000}"/>
    <cellStyle name="Normal 8 2 2 2 4 3 3 2" xfId="40340" xr:uid="{00000000-0005-0000-0000-00001C910000}"/>
    <cellStyle name="Normal 8 2 2 2 4 3 4" xfId="10257" xr:uid="{00000000-0005-0000-0000-00001D910000}"/>
    <cellStyle name="Normal 8 2 2 2 4 3 4 2" xfId="32900" xr:uid="{00000000-0005-0000-0000-00001E910000}"/>
    <cellStyle name="Normal 8 2 2 2 4 3 5" xfId="25459" xr:uid="{00000000-0005-0000-0000-00001F910000}"/>
    <cellStyle name="Normal 8 2 2 2 4 4" xfId="4684" xr:uid="{00000000-0005-0000-0000-000020910000}"/>
    <cellStyle name="Normal 8 2 2 2 4 4 2" xfId="19568" xr:uid="{00000000-0005-0000-0000-000021910000}"/>
    <cellStyle name="Normal 8 2 2 2 4 4 2 2" xfId="42211" xr:uid="{00000000-0005-0000-0000-000022910000}"/>
    <cellStyle name="Normal 8 2 2 2 4 4 3" xfId="12128" xr:uid="{00000000-0005-0000-0000-000023910000}"/>
    <cellStyle name="Normal 8 2 2 2 4 4 3 2" xfId="34771" xr:uid="{00000000-0005-0000-0000-000024910000}"/>
    <cellStyle name="Normal 8 2 2 2 4 4 4" xfId="27330" xr:uid="{00000000-0005-0000-0000-000025910000}"/>
    <cellStyle name="Normal 8 2 2 2 4 5" xfId="15850" xr:uid="{00000000-0005-0000-0000-000026910000}"/>
    <cellStyle name="Normal 8 2 2 2 4 5 2" xfId="38493" xr:uid="{00000000-0005-0000-0000-000027910000}"/>
    <cellStyle name="Normal 8 2 2 2 4 6" xfId="8410" xr:uid="{00000000-0005-0000-0000-000028910000}"/>
    <cellStyle name="Normal 8 2 2 2 4 6 2" xfId="31053" xr:uid="{00000000-0005-0000-0000-000029910000}"/>
    <cellStyle name="Normal 8 2 2 2 4 7" xfId="23612" xr:uid="{00000000-0005-0000-0000-00002A910000}"/>
    <cellStyle name="Normal 8 2 2 2 5" xfId="1423" xr:uid="{00000000-0005-0000-0000-00002B910000}"/>
    <cellStyle name="Normal 8 2 2 2 5 2" xfId="3273" xr:uid="{00000000-0005-0000-0000-00002C910000}"/>
    <cellStyle name="Normal 8 2 2 2 5 2 2" xfId="6994" xr:uid="{00000000-0005-0000-0000-00002D910000}"/>
    <cellStyle name="Normal 8 2 2 2 5 2 2 2" xfId="21878" xr:uid="{00000000-0005-0000-0000-00002E910000}"/>
    <cellStyle name="Normal 8 2 2 2 5 2 2 2 2" xfId="44521" xr:uid="{00000000-0005-0000-0000-00002F910000}"/>
    <cellStyle name="Normal 8 2 2 2 5 2 2 3" xfId="14438" xr:uid="{00000000-0005-0000-0000-000030910000}"/>
    <cellStyle name="Normal 8 2 2 2 5 2 2 3 2" xfId="37081" xr:uid="{00000000-0005-0000-0000-000031910000}"/>
    <cellStyle name="Normal 8 2 2 2 5 2 2 4" xfId="29640" xr:uid="{00000000-0005-0000-0000-000032910000}"/>
    <cellStyle name="Normal 8 2 2 2 5 2 3" xfId="18160" xr:uid="{00000000-0005-0000-0000-000033910000}"/>
    <cellStyle name="Normal 8 2 2 2 5 2 3 2" xfId="40803" xr:uid="{00000000-0005-0000-0000-000034910000}"/>
    <cellStyle name="Normal 8 2 2 2 5 2 4" xfId="10720" xr:uid="{00000000-0005-0000-0000-000035910000}"/>
    <cellStyle name="Normal 8 2 2 2 5 2 4 2" xfId="33363" xr:uid="{00000000-0005-0000-0000-000036910000}"/>
    <cellStyle name="Normal 8 2 2 2 5 2 5" xfId="25922" xr:uid="{00000000-0005-0000-0000-000037910000}"/>
    <cellStyle name="Normal 8 2 2 2 5 3" xfId="5147" xr:uid="{00000000-0005-0000-0000-000038910000}"/>
    <cellStyle name="Normal 8 2 2 2 5 3 2" xfId="20031" xr:uid="{00000000-0005-0000-0000-000039910000}"/>
    <cellStyle name="Normal 8 2 2 2 5 3 2 2" xfId="42674" xr:uid="{00000000-0005-0000-0000-00003A910000}"/>
    <cellStyle name="Normal 8 2 2 2 5 3 3" xfId="12591" xr:uid="{00000000-0005-0000-0000-00003B910000}"/>
    <cellStyle name="Normal 8 2 2 2 5 3 3 2" xfId="35234" xr:uid="{00000000-0005-0000-0000-00003C910000}"/>
    <cellStyle name="Normal 8 2 2 2 5 3 4" xfId="27793" xr:uid="{00000000-0005-0000-0000-00003D910000}"/>
    <cellStyle name="Normal 8 2 2 2 5 4" xfId="16313" xr:uid="{00000000-0005-0000-0000-00003E910000}"/>
    <cellStyle name="Normal 8 2 2 2 5 4 2" xfId="38956" xr:uid="{00000000-0005-0000-0000-00003F910000}"/>
    <cellStyle name="Normal 8 2 2 2 5 5" xfId="8873" xr:uid="{00000000-0005-0000-0000-000040910000}"/>
    <cellStyle name="Normal 8 2 2 2 5 5 2" xfId="31516" xr:uid="{00000000-0005-0000-0000-000041910000}"/>
    <cellStyle name="Normal 8 2 2 2 5 6" xfId="24075" xr:uid="{00000000-0005-0000-0000-000042910000}"/>
    <cellStyle name="Normal 8 2 2 2 6" xfId="2348" xr:uid="{00000000-0005-0000-0000-000043910000}"/>
    <cellStyle name="Normal 8 2 2 2 6 2" xfId="6069" xr:uid="{00000000-0005-0000-0000-000044910000}"/>
    <cellStyle name="Normal 8 2 2 2 6 2 2" xfId="20953" xr:uid="{00000000-0005-0000-0000-000045910000}"/>
    <cellStyle name="Normal 8 2 2 2 6 2 2 2" xfId="43596" xr:uid="{00000000-0005-0000-0000-000046910000}"/>
    <cellStyle name="Normal 8 2 2 2 6 2 3" xfId="13513" xr:uid="{00000000-0005-0000-0000-000047910000}"/>
    <cellStyle name="Normal 8 2 2 2 6 2 3 2" xfId="36156" xr:uid="{00000000-0005-0000-0000-000048910000}"/>
    <cellStyle name="Normal 8 2 2 2 6 2 4" xfId="28715" xr:uid="{00000000-0005-0000-0000-000049910000}"/>
    <cellStyle name="Normal 8 2 2 2 6 3" xfId="17235" xr:uid="{00000000-0005-0000-0000-00004A910000}"/>
    <cellStyle name="Normal 8 2 2 2 6 3 2" xfId="39878" xr:uid="{00000000-0005-0000-0000-00004B910000}"/>
    <cellStyle name="Normal 8 2 2 2 6 4" xfId="9795" xr:uid="{00000000-0005-0000-0000-00004C910000}"/>
    <cellStyle name="Normal 8 2 2 2 6 4 2" xfId="32438" xr:uid="{00000000-0005-0000-0000-00004D910000}"/>
    <cellStyle name="Normal 8 2 2 2 6 5" xfId="24997" xr:uid="{00000000-0005-0000-0000-00004E910000}"/>
    <cellStyle name="Normal 8 2 2 2 7" xfId="4222" xr:uid="{00000000-0005-0000-0000-00004F910000}"/>
    <cellStyle name="Normal 8 2 2 2 7 2" xfId="19106" xr:uid="{00000000-0005-0000-0000-000050910000}"/>
    <cellStyle name="Normal 8 2 2 2 7 2 2" xfId="41749" xr:uid="{00000000-0005-0000-0000-000051910000}"/>
    <cellStyle name="Normal 8 2 2 2 7 3" xfId="11666" xr:uid="{00000000-0005-0000-0000-000052910000}"/>
    <cellStyle name="Normal 8 2 2 2 7 3 2" xfId="34309" xr:uid="{00000000-0005-0000-0000-000053910000}"/>
    <cellStyle name="Normal 8 2 2 2 7 4" xfId="26868" xr:uid="{00000000-0005-0000-0000-000054910000}"/>
    <cellStyle name="Normal 8 2 2 2 8" xfId="15388" xr:uid="{00000000-0005-0000-0000-000055910000}"/>
    <cellStyle name="Normal 8 2 2 2 8 2" xfId="38031" xr:uid="{00000000-0005-0000-0000-000056910000}"/>
    <cellStyle name="Normal 8 2 2 2 9" xfId="7948" xr:uid="{00000000-0005-0000-0000-000057910000}"/>
    <cellStyle name="Normal 8 2 2 2 9 2" xfId="30591" xr:uid="{00000000-0005-0000-0000-000058910000}"/>
    <cellStyle name="Normal 8 2 2 3" xfId="544" xr:uid="{00000000-0005-0000-0000-000059910000}"/>
    <cellStyle name="Normal 8 2 2 3 2" xfId="756" xr:uid="{00000000-0005-0000-0000-00005A910000}"/>
    <cellStyle name="Normal 8 2 2 3 2 2" xfId="1221" xr:uid="{00000000-0005-0000-0000-00005B910000}"/>
    <cellStyle name="Normal 8 2 2 3 2 2 2" xfId="2149" xr:uid="{00000000-0005-0000-0000-00005C910000}"/>
    <cellStyle name="Normal 8 2 2 3 2 2 2 2" xfId="3999" xr:uid="{00000000-0005-0000-0000-00005D910000}"/>
    <cellStyle name="Normal 8 2 2 3 2 2 2 2 2" xfId="7720" xr:uid="{00000000-0005-0000-0000-00005E910000}"/>
    <cellStyle name="Normal 8 2 2 3 2 2 2 2 2 2" xfId="22604" xr:uid="{00000000-0005-0000-0000-00005F910000}"/>
    <cellStyle name="Normal 8 2 2 3 2 2 2 2 2 2 2" xfId="45247" xr:uid="{00000000-0005-0000-0000-000060910000}"/>
    <cellStyle name="Normal 8 2 2 3 2 2 2 2 2 3" xfId="15164" xr:uid="{00000000-0005-0000-0000-000061910000}"/>
    <cellStyle name="Normal 8 2 2 3 2 2 2 2 2 3 2" xfId="37807" xr:uid="{00000000-0005-0000-0000-000062910000}"/>
    <cellStyle name="Normal 8 2 2 3 2 2 2 2 2 4" xfId="30366" xr:uid="{00000000-0005-0000-0000-000063910000}"/>
    <cellStyle name="Normal 8 2 2 3 2 2 2 2 3" xfId="18886" xr:uid="{00000000-0005-0000-0000-000064910000}"/>
    <cellStyle name="Normal 8 2 2 3 2 2 2 2 3 2" xfId="41529" xr:uid="{00000000-0005-0000-0000-000065910000}"/>
    <cellStyle name="Normal 8 2 2 3 2 2 2 2 4" xfId="11446" xr:uid="{00000000-0005-0000-0000-000066910000}"/>
    <cellStyle name="Normal 8 2 2 3 2 2 2 2 4 2" xfId="34089" xr:uid="{00000000-0005-0000-0000-000067910000}"/>
    <cellStyle name="Normal 8 2 2 3 2 2 2 2 5" xfId="26648" xr:uid="{00000000-0005-0000-0000-000068910000}"/>
    <cellStyle name="Normal 8 2 2 3 2 2 2 3" xfId="5873" xr:uid="{00000000-0005-0000-0000-000069910000}"/>
    <cellStyle name="Normal 8 2 2 3 2 2 2 3 2" xfId="20757" xr:uid="{00000000-0005-0000-0000-00006A910000}"/>
    <cellStyle name="Normal 8 2 2 3 2 2 2 3 2 2" xfId="43400" xr:uid="{00000000-0005-0000-0000-00006B910000}"/>
    <cellStyle name="Normal 8 2 2 3 2 2 2 3 3" xfId="13317" xr:uid="{00000000-0005-0000-0000-00006C910000}"/>
    <cellStyle name="Normal 8 2 2 3 2 2 2 3 3 2" xfId="35960" xr:uid="{00000000-0005-0000-0000-00006D910000}"/>
    <cellStyle name="Normal 8 2 2 3 2 2 2 3 4" xfId="28519" xr:uid="{00000000-0005-0000-0000-00006E910000}"/>
    <cellStyle name="Normal 8 2 2 3 2 2 2 4" xfId="17039" xr:uid="{00000000-0005-0000-0000-00006F910000}"/>
    <cellStyle name="Normal 8 2 2 3 2 2 2 4 2" xfId="39682" xr:uid="{00000000-0005-0000-0000-000070910000}"/>
    <cellStyle name="Normal 8 2 2 3 2 2 2 5" xfId="9599" xr:uid="{00000000-0005-0000-0000-000071910000}"/>
    <cellStyle name="Normal 8 2 2 3 2 2 2 5 2" xfId="32242" xr:uid="{00000000-0005-0000-0000-000072910000}"/>
    <cellStyle name="Normal 8 2 2 3 2 2 2 6" xfId="24801" xr:uid="{00000000-0005-0000-0000-000073910000}"/>
    <cellStyle name="Normal 8 2 2 3 2 2 3" xfId="3074" xr:uid="{00000000-0005-0000-0000-000074910000}"/>
    <cellStyle name="Normal 8 2 2 3 2 2 3 2" xfId="6795" xr:uid="{00000000-0005-0000-0000-000075910000}"/>
    <cellStyle name="Normal 8 2 2 3 2 2 3 2 2" xfId="21679" xr:uid="{00000000-0005-0000-0000-000076910000}"/>
    <cellStyle name="Normal 8 2 2 3 2 2 3 2 2 2" xfId="44322" xr:uid="{00000000-0005-0000-0000-000077910000}"/>
    <cellStyle name="Normal 8 2 2 3 2 2 3 2 3" xfId="14239" xr:uid="{00000000-0005-0000-0000-000078910000}"/>
    <cellStyle name="Normal 8 2 2 3 2 2 3 2 3 2" xfId="36882" xr:uid="{00000000-0005-0000-0000-000079910000}"/>
    <cellStyle name="Normal 8 2 2 3 2 2 3 2 4" xfId="29441" xr:uid="{00000000-0005-0000-0000-00007A910000}"/>
    <cellStyle name="Normal 8 2 2 3 2 2 3 3" xfId="17961" xr:uid="{00000000-0005-0000-0000-00007B910000}"/>
    <cellStyle name="Normal 8 2 2 3 2 2 3 3 2" xfId="40604" xr:uid="{00000000-0005-0000-0000-00007C910000}"/>
    <cellStyle name="Normal 8 2 2 3 2 2 3 4" xfId="10521" xr:uid="{00000000-0005-0000-0000-00007D910000}"/>
    <cellStyle name="Normal 8 2 2 3 2 2 3 4 2" xfId="33164" xr:uid="{00000000-0005-0000-0000-00007E910000}"/>
    <cellStyle name="Normal 8 2 2 3 2 2 3 5" xfId="25723" xr:uid="{00000000-0005-0000-0000-00007F910000}"/>
    <cellStyle name="Normal 8 2 2 3 2 2 4" xfId="4948" xr:uid="{00000000-0005-0000-0000-000080910000}"/>
    <cellStyle name="Normal 8 2 2 3 2 2 4 2" xfId="19832" xr:uid="{00000000-0005-0000-0000-000081910000}"/>
    <cellStyle name="Normal 8 2 2 3 2 2 4 2 2" xfId="42475" xr:uid="{00000000-0005-0000-0000-000082910000}"/>
    <cellStyle name="Normal 8 2 2 3 2 2 4 3" xfId="12392" xr:uid="{00000000-0005-0000-0000-000083910000}"/>
    <cellStyle name="Normal 8 2 2 3 2 2 4 3 2" xfId="35035" xr:uid="{00000000-0005-0000-0000-000084910000}"/>
    <cellStyle name="Normal 8 2 2 3 2 2 4 4" xfId="27594" xr:uid="{00000000-0005-0000-0000-000085910000}"/>
    <cellStyle name="Normal 8 2 2 3 2 2 5" xfId="16114" xr:uid="{00000000-0005-0000-0000-000086910000}"/>
    <cellStyle name="Normal 8 2 2 3 2 2 5 2" xfId="38757" xr:uid="{00000000-0005-0000-0000-000087910000}"/>
    <cellStyle name="Normal 8 2 2 3 2 2 6" xfId="8674" xr:uid="{00000000-0005-0000-0000-000088910000}"/>
    <cellStyle name="Normal 8 2 2 3 2 2 6 2" xfId="31317" xr:uid="{00000000-0005-0000-0000-000089910000}"/>
    <cellStyle name="Normal 8 2 2 3 2 2 7" xfId="23876" xr:uid="{00000000-0005-0000-0000-00008A910000}"/>
    <cellStyle name="Normal 8 2 2 3 2 3" xfId="1687" xr:uid="{00000000-0005-0000-0000-00008B910000}"/>
    <cellStyle name="Normal 8 2 2 3 2 3 2" xfId="3537" xr:uid="{00000000-0005-0000-0000-00008C910000}"/>
    <cellStyle name="Normal 8 2 2 3 2 3 2 2" xfId="7258" xr:uid="{00000000-0005-0000-0000-00008D910000}"/>
    <cellStyle name="Normal 8 2 2 3 2 3 2 2 2" xfId="22142" xr:uid="{00000000-0005-0000-0000-00008E910000}"/>
    <cellStyle name="Normal 8 2 2 3 2 3 2 2 2 2" xfId="44785" xr:uid="{00000000-0005-0000-0000-00008F910000}"/>
    <cellStyle name="Normal 8 2 2 3 2 3 2 2 3" xfId="14702" xr:uid="{00000000-0005-0000-0000-000090910000}"/>
    <cellStyle name="Normal 8 2 2 3 2 3 2 2 3 2" xfId="37345" xr:uid="{00000000-0005-0000-0000-000091910000}"/>
    <cellStyle name="Normal 8 2 2 3 2 3 2 2 4" xfId="29904" xr:uid="{00000000-0005-0000-0000-000092910000}"/>
    <cellStyle name="Normal 8 2 2 3 2 3 2 3" xfId="18424" xr:uid="{00000000-0005-0000-0000-000093910000}"/>
    <cellStyle name="Normal 8 2 2 3 2 3 2 3 2" xfId="41067" xr:uid="{00000000-0005-0000-0000-000094910000}"/>
    <cellStyle name="Normal 8 2 2 3 2 3 2 4" xfId="10984" xr:uid="{00000000-0005-0000-0000-000095910000}"/>
    <cellStyle name="Normal 8 2 2 3 2 3 2 4 2" xfId="33627" xr:uid="{00000000-0005-0000-0000-000096910000}"/>
    <cellStyle name="Normal 8 2 2 3 2 3 2 5" xfId="26186" xr:uid="{00000000-0005-0000-0000-000097910000}"/>
    <cellStyle name="Normal 8 2 2 3 2 3 3" xfId="5411" xr:uid="{00000000-0005-0000-0000-000098910000}"/>
    <cellStyle name="Normal 8 2 2 3 2 3 3 2" xfId="20295" xr:uid="{00000000-0005-0000-0000-000099910000}"/>
    <cellStyle name="Normal 8 2 2 3 2 3 3 2 2" xfId="42938" xr:uid="{00000000-0005-0000-0000-00009A910000}"/>
    <cellStyle name="Normal 8 2 2 3 2 3 3 3" xfId="12855" xr:uid="{00000000-0005-0000-0000-00009B910000}"/>
    <cellStyle name="Normal 8 2 2 3 2 3 3 3 2" xfId="35498" xr:uid="{00000000-0005-0000-0000-00009C910000}"/>
    <cellStyle name="Normal 8 2 2 3 2 3 3 4" xfId="28057" xr:uid="{00000000-0005-0000-0000-00009D910000}"/>
    <cellStyle name="Normal 8 2 2 3 2 3 4" xfId="16577" xr:uid="{00000000-0005-0000-0000-00009E910000}"/>
    <cellStyle name="Normal 8 2 2 3 2 3 4 2" xfId="39220" xr:uid="{00000000-0005-0000-0000-00009F910000}"/>
    <cellStyle name="Normal 8 2 2 3 2 3 5" xfId="9137" xr:uid="{00000000-0005-0000-0000-0000A0910000}"/>
    <cellStyle name="Normal 8 2 2 3 2 3 5 2" xfId="31780" xr:uid="{00000000-0005-0000-0000-0000A1910000}"/>
    <cellStyle name="Normal 8 2 2 3 2 3 6" xfId="24339" xr:uid="{00000000-0005-0000-0000-0000A2910000}"/>
    <cellStyle name="Normal 8 2 2 3 2 4" xfId="2612" xr:uid="{00000000-0005-0000-0000-0000A3910000}"/>
    <cellStyle name="Normal 8 2 2 3 2 4 2" xfId="6333" xr:uid="{00000000-0005-0000-0000-0000A4910000}"/>
    <cellStyle name="Normal 8 2 2 3 2 4 2 2" xfId="21217" xr:uid="{00000000-0005-0000-0000-0000A5910000}"/>
    <cellStyle name="Normal 8 2 2 3 2 4 2 2 2" xfId="43860" xr:uid="{00000000-0005-0000-0000-0000A6910000}"/>
    <cellStyle name="Normal 8 2 2 3 2 4 2 3" xfId="13777" xr:uid="{00000000-0005-0000-0000-0000A7910000}"/>
    <cellStyle name="Normal 8 2 2 3 2 4 2 3 2" xfId="36420" xr:uid="{00000000-0005-0000-0000-0000A8910000}"/>
    <cellStyle name="Normal 8 2 2 3 2 4 2 4" xfId="28979" xr:uid="{00000000-0005-0000-0000-0000A9910000}"/>
    <cellStyle name="Normal 8 2 2 3 2 4 3" xfId="17499" xr:uid="{00000000-0005-0000-0000-0000AA910000}"/>
    <cellStyle name="Normal 8 2 2 3 2 4 3 2" xfId="40142" xr:uid="{00000000-0005-0000-0000-0000AB910000}"/>
    <cellStyle name="Normal 8 2 2 3 2 4 4" xfId="10059" xr:uid="{00000000-0005-0000-0000-0000AC910000}"/>
    <cellStyle name="Normal 8 2 2 3 2 4 4 2" xfId="32702" xr:uid="{00000000-0005-0000-0000-0000AD910000}"/>
    <cellStyle name="Normal 8 2 2 3 2 4 5" xfId="25261" xr:uid="{00000000-0005-0000-0000-0000AE910000}"/>
    <cellStyle name="Normal 8 2 2 3 2 5" xfId="4486" xr:uid="{00000000-0005-0000-0000-0000AF910000}"/>
    <cellStyle name="Normal 8 2 2 3 2 5 2" xfId="19370" xr:uid="{00000000-0005-0000-0000-0000B0910000}"/>
    <cellStyle name="Normal 8 2 2 3 2 5 2 2" xfId="42013" xr:uid="{00000000-0005-0000-0000-0000B1910000}"/>
    <cellStyle name="Normal 8 2 2 3 2 5 3" xfId="11930" xr:uid="{00000000-0005-0000-0000-0000B2910000}"/>
    <cellStyle name="Normal 8 2 2 3 2 5 3 2" xfId="34573" xr:uid="{00000000-0005-0000-0000-0000B3910000}"/>
    <cellStyle name="Normal 8 2 2 3 2 5 4" xfId="27132" xr:uid="{00000000-0005-0000-0000-0000B4910000}"/>
    <cellStyle name="Normal 8 2 2 3 2 6" xfId="15652" xr:uid="{00000000-0005-0000-0000-0000B5910000}"/>
    <cellStyle name="Normal 8 2 2 3 2 6 2" xfId="38295" xr:uid="{00000000-0005-0000-0000-0000B6910000}"/>
    <cellStyle name="Normal 8 2 2 3 2 7" xfId="8212" xr:uid="{00000000-0005-0000-0000-0000B7910000}"/>
    <cellStyle name="Normal 8 2 2 3 2 7 2" xfId="30855" xr:uid="{00000000-0005-0000-0000-0000B8910000}"/>
    <cellStyle name="Normal 8 2 2 3 2 8" xfId="23414" xr:uid="{00000000-0005-0000-0000-0000B9910000}"/>
    <cellStyle name="Normal 8 2 2 3 3" xfId="1010" xr:uid="{00000000-0005-0000-0000-0000BA910000}"/>
    <cellStyle name="Normal 8 2 2 3 3 2" xfId="1938" xr:uid="{00000000-0005-0000-0000-0000BB910000}"/>
    <cellStyle name="Normal 8 2 2 3 3 2 2" xfId="3788" xr:uid="{00000000-0005-0000-0000-0000BC910000}"/>
    <cellStyle name="Normal 8 2 2 3 3 2 2 2" xfId="7509" xr:uid="{00000000-0005-0000-0000-0000BD910000}"/>
    <cellStyle name="Normal 8 2 2 3 3 2 2 2 2" xfId="22393" xr:uid="{00000000-0005-0000-0000-0000BE910000}"/>
    <cellStyle name="Normal 8 2 2 3 3 2 2 2 2 2" xfId="45036" xr:uid="{00000000-0005-0000-0000-0000BF910000}"/>
    <cellStyle name="Normal 8 2 2 3 3 2 2 2 3" xfId="14953" xr:uid="{00000000-0005-0000-0000-0000C0910000}"/>
    <cellStyle name="Normal 8 2 2 3 3 2 2 2 3 2" xfId="37596" xr:uid="{00000000-0005-0000-0000-0000C1910000}"/>
    <cellStyle name="Normal 8 2 2 3 3 2 2 2 4" xfId="30155" xr:uid="{00000000-0005-0000-0000-0000C2910000}"/>
    <cellStyle name="Normal 8 2 2 3 3 2 2 3" xfId="18675" xr:uid="{00000000-0005-0000-0000-0000C3910000}"/>
    <cellStyle name="Normal 8 2 2 3 3 2 2 3 2" xfId="41318" xr:uid="{00000000-0005-0000-0000-0000C4910000}"/>
    <cellStyle name="Normal 8 2 2 3 3 2 2 4" xfId="11235" xr:uid="{00000000-0005-0000-0000-0000C5910000}"/>
    <cellStyle name="Normal 8 2 2 3 3 2 2 4 2" xfId="33878" xr:uid="{00000000-0005-0000-0000-0000C6910000}"/>
    <cellStyle name="Normal 8 2 2 3 3 2 2 5" xfId="26437" xr:uid="{00000000-0005-0000-0000-0000C7910000}"/>
    <cellStyle name="Normal 8 2 2 3 3 2 3" xfId="5662" xr:uid="{00000000-0005-0000-0000-0000C8910000}"/>
    <cellStyle name="Normal 8 2 2 3 3 2 3 2" xfId="20546" xr:uid="{00000000-0005-0000-0000-0000C9910000}"/>
    <cellStyle name="Normal 8 2 2 3 3 2 3 2 2" xfId="43189" xr:uid="{00000000-0005-0000-0000-0000CA910000}"/>
    <cellStyle name="Normal 8 2 2 3 3 2 3 3" xfId="13106" xr:uid="{00000000-0005-0000-0000-0000CB910000}"/>
    <cellStyle name="Normal 8 2 2 3 3 2 3 3 2" xfId="35749" xr:uid="{00000000-0005-0000-0000-0000CC910000}"/>
    <cellStyle name="Normal 8 2 2 3 3 2 3 4" xfId="28308" xr:uid="{00000000-0005-0000-0000-0000CD910000}"/>
    <cellStyle name="Normal 8 2 2 3 3 2 4" xfId="16828" xr:uid="{00000000-0005-0000-0000-0000CE910000}"/>
    <cellStyle name="Normal 8 2 2 3 3 2 4 2" xfId="39471" xr:uid="{00000000-0005-0000-0000-0000CF910000}"/>
    <cellStyle name="Normal 8 2 2 3 3 2 5" xfId="9388" xr:uid="{00000000-0005-0000-0000-0000D0910000}"/>
    <cellStyle name="Normal 8 2 2 3 3 2 5 2" xfId="32031" xr:uid="{00000000-0005-0000-0000-0000D1910000}"/>
    <cellStyle name="Normal 8 2 2 3 3 2 6" xfId="24590" xr:uid="{00000000-0005-0000-0000-0000D2910000}"/>
    <cellStyle name="Normal 8 2 2 3 3 3" xfId="2863" xr:uid="{00000000-0005-0000-0000-0000D3910000}"/>
    <cellStyle name="Normal 8 2 2 3 3 3 2" xfId="6584" xr:uid="{00000000-0005-0000-0000-0000D4910000}"/>
    <cellStyle name="Normal 8 2 2 3 3 3 2 2" xfId="21468" xr:uid="{00000000-0005-0000-0000-0000D5910000}"/>
    <cellStyle name="Normal 8 2 2 3 3 3 2 2 2" xfId="44111" xr:uid="{00000000-0005-0000-0000-0000D6910000}"/>
    <cellStyle name="Normal 8 2 2 3 3 3 2 3" xfId="14028" xr:uid="{00000000-0005-0000-0000-0000D7910000}"/>
    <cellStyle name="Normal 8 2 2 3 3 3 2 3 2" xfId="36671" xr:uid="{00000000-0005-0000-0000-0000D8910000}"/>
    <cellStyle name="Normal 8 2 2 3 3 3 2 4" xfId="29230" xr:uid="{00000000-0005-0000-0000-0000D9910000}"/>
    <cellStyle name="Normal 8 2 2 3 3 3 3" xfId="17750" xr:uid="{00000000-0005-0000-0000-0000DA910000}"/>
    <cellStyle name="Normal 8 2 2 3 3 3 3 2" xfId="40393" xr:uid="{00000000-0005-0000-0000-0000DB910000}"/>
    <cellStyle name="Normal 8 2 2 3 3 3 4" xfId="10310" xr:uid="{00000000-0005-0000-0000-0000DC910000}"/>
    <cellStyle name="Normal 8 2 2 3 3 3 4 2" xfId="32953" xr:uid="{00000000-0005-0000-0000-0000DD910000}"/>
    <cellStyle name="Normal 8 2 2 3 3 3 5" xfId="25512" xr:uid="{00000000-0005-0000-0000-0000DE910000}"/>
    <cellStyle name="Normal 8 2 2 3 3 4" xfId="4737" xr:uid="{00000000-0005-0000-0000-0000DF910000}"/>
    <cellStyle name="Normal 8 2 2 3 3 4 2" xfId="19621" xr:uid="{00000000-0005-0000-0000-0000E0910000}"/>
    <cellStyle name="Normal 8 2 2 3 3 4 2 2" xfId="42264" xr:uid="{00000000-0005-0000-0000-0000E1910000}"/>
    <cellStyle name="Normal 8 2 2 3 3 4 3" xfId="12181" xr:uid="{00000000-0005-0000-0000-0000E2910000}"/>
    <cellStyle name="Normal 8 2 2 3 3 4 3 2" xfId="34824" xr:uid="{00000000-0005-0000-0000-0000E3910000}"/>
    <cellStyle name="Normal 8 2 2 3 3 4 4" xfId="27383" xr:uid="{00000000-0005-0000-0000-0000E4910000}"/>
    <cellStyle name="Normal 8 2 2 3 3 5" xfId="15903" xr:uid="{00000000-0005-0000-0000-0000E5910000}"/>
    <cellStyle name="Normal 8 2 2 3 3 5 2" xfId="38546" xr:uid="{00000000-0005-0000-0000-0000E6910000}"/>
    <cellStyle name="Normal 8 2 2 3 3 6" xfId="8463" xr:uid="{00000000-0005-0000-0000-0000E7910000}"/>
    <cellStyle name="Normal 8 2 2 3 3 6 2" xfId="31106" xr:uid="{00000000-0005-0000-0000-0000E8910000}"/>
    <cellStyle name="Normal 8 2 2 3 3 7" xfId="23665" xr:uid="{00000000-0005-0000-0000-0000E9910000}"/>
    <cellStyle name="Normal 8 2 2 3 4" xfId="1476" xr:uid="{00000000-0005-0000-0000-0000EA910000}"/>
    <cellStyle name="Normal 8 2 2 3 4 2" xfId="3326" xr:uid="{00000000-0005-0000-0000-0000EB910000}"/>
    <cellStyle name="Normal 8 2 2 3 4 2 2" xfId="7047" xr:uid="{00000000-0005-0000-0000-0000EC910000}"/>
    <cellStyle name="Normal 8 2 2 3 4 2 2 2" xfId="21931" xr:uid="{00000000-0005-0000-0000-0000ED910000}"/>
    <cellStyle name="Normal 8 2 2 3 4 2 2 2 2" xfId="44574" xr:uid="{00000000-0005-0000-0000-0000EE910000}"/>
    <cellStyle name="Normal 8 2 2 3 4 2 2 3" xfId="14491" xr:uid="{00000000-0005-0000-0000-0000EF910000}"/>
    <cellStyle name="Normal 8 2 2 3 4 2 2 3 2" xfId="37134" xr:uid="{00000000-0005-0000-0000-0000F0910000}"/>
    <cellStyle name="Normal 8 2 2 3 4 2 2 4" xfId="29693" xr:uid="{00000000-0005-0000-0000-0000F1910000}"/>
    <cellStyle name="Normal 8 2 2 3 4 2 3" xfId="18213" xr:uid="{00000000-0005-0000-0000-0000F2910000}"/>
    <cellStyle name="Normal 8 2 2 3 4 2 3 2" xfId="40856" xr:uid="{00000000-0005-0000-0000-0000F3910000}"/>
    <cellStyle name="Normal 8 2 2 3 4 2 4" xfId="10773" xr:uid="{00000000-0005-0000-0000-0000F4910000}"/>
    <cellStyle name="Normal 8 2 2 3 4 2 4 2" xfId="33416" xr:uid="{00000000-0005-0000-0000-0000F5910000}"/>
    <cellStyle name="Normal 8 2 2 3 4 2 5" xfId="25975" xr:uid="{00000000-0005-0000-0000-0000F6910000}"/>
    <cellStyle name="Normal 8 2 2 3 4 3" xfId="5200" xr:uid="{00000000-0005-0000-0000-0000F7910000}"/>
    <cellStyle name="Normal 8 2 2 3 4 3 2" xfId="20084" xr:uid="{00000000-0005-0000-0000-0000F8910000}"/>
    <cellStyle name="Normal 8 2 2 3 4 3 2 2" xfId="42727" xr:uid="{00000000-0005-0000-0000-0000F9910000}"/>
    <cellStyle name="Normal 8 2 2 3 4 3 3" xfId="12644" xr:uid="{00000000-0005-0000-0000-0000FA910000}"/>
    <cellStyle name="Normal 8 2 2 3 4 3 3 2" xfId="35287" xr:uid="{00000000-0005-0000-0000-0000FB910000}"/>
    <cellStyle name="Normal 8 2 2 3 4 3 4" xfId="27846" xr:uid="{00000000-0005-0000-0000-0000FC910000}"/>
    <cellStyle name="Normal 8 2 2 3 4 4" xfId="16366" xr:uid="{00000000-0005-0000-0000-0000FD910000}"/>
    <cellStyle name="Normal 8 2 2 3 4 4 2" xfId="39009" xr:uid="{00000000-0005-0000-0000-0000FE910000}"/>
    <cellStyle name="Normal 8 2 2 3 4 5" xfId="8926" xr:uid="{00000000-0005-0000-0000-0000FF910000}"/>
    <cellStyle name="Normal 8 2 2 3 4 5 2" xfId="31569" xr:uid="{00000000-0005-0000-0000-000000920000}"/>
    <cellStyle name="Normal 8 2 2 3 4 6" xfId="24128" xr:uid="{00000000-0005-0000-0000-000001920000}"/>
    <cellStyle name="Normal 8 2 2 3 5" xfId="2401" xr:uid="{00000000-0005-0000-0000-000002920000}"/>
    <cellStyle name="Normal 8 2 2 3 5 2" xfId="6122" xr:uid="{00000000-0005-0000-0000-000003920000}"/>
    <cellStyle name="Normal 8 2 2 3 5 2 2" xfId="21006" xr:uid="{00000000-0005-0000-0000-000004920000}"/>
    <cellStyle name="Normal 8 2 2 3 5 2 2 2" xfId="43649" xr:uid="{00000000-0005-0000-0000-000005920000}"/>
    <cellStyle name="Normal 8 2 2 3 5 2 3" xfId="13566" xr:uid="{00000000-0005-0000-0000-000006920000}"/>
    <cellStyle name="Normal 8 2 2 3 5 2 3 2" xfId="36209" xr:uid="{00000000-0005-0000-0000-000007920000}"/>
    <cellStyle name="Normal 8 2 2 3 5 2 4" xfId="28768" xr:uid="{00000000-0005-0000-0000-000008920000}"/>
    <cellStyle name="Normal 8 2 2 3 5 3" xfId="17288" xr:uid="{00000000-0005-0000-0000-000009920000}"/>
    <cellStyle name="Normal 8 2 2 3 5 3 2" xfId="39931" xr:uid="{00000000-0005-0000-0000-00000A920000}"/>
    <cellStyle name="Normal 8 2 2 3 5 4" xfId="9848" xr:uid="{00000000-0005-0000-0000-00000B920000}"/>
    <cellStyle name="Normal 8 2 2 3 5 4 2" xfId="32491" xr:uid="{00000000-0005-0000-0000-00000C920000}"/>
    <cellStyle name="Normal 8 2 2 3 5 5" xfId="25050" xr:uid="{00000000-0005-0000-0000-00000D920000}"/>
    <cellStyle name="Normal 8 2 2 3 6" xfId="4275" xr:uid="{00000000-0005-0000-0000-00000E920000}"/>
    <cellStyle name="Normal 8 2 2 3 6 2" xfId="19159" xr:uid="{00000000-0005-0000-0000-00000F920000}"/>
    <cellStyle name="Normal 8 2 2 3 6 2 2" xfId="41802" xr:uid="{00000000-0005-0000-0000-000010920000}"/>
    <cellStyle name="Normal 8 2 2 3 6 3" xfId="11719" xr:uid="{00000000-0005-0000-0000-000011920000}"/>
    <cellStyle name="Normal 8 2 2 3 6 3 2" xfId="34362" xr:uid="{00000000-0005-0000-0000-000012920000}"/>
    <cellStyle name="Normal 8 2 2 3 6 4" xfId="26921" xr:uid="{00000000-0005-0000-0000-000013920000}"/>
    <cellStyle name="Normal 8 2 2 3 7" xfId="15441" xr:uid="{00000000-0005-0000-0000-000014920000}"/>
    <cellStyle name="Normal 8 2 2 3 7 2" xfId="38084" xr:uid="{00000000-0005-0000-0000-000015920000}"/>
    <cellStyle name="Normal 8 2 2 3 8" xfId="8001" xr:uid="{00000000-0005-0000-0000-000016920000}"/>
    <cellStyle name="Normal 8 2 2 3 8 2" xfId="30644" xr:uid="{00000000-0005-0000-0000-000017920000}"/>
    <cellStyle name="Normal 8 2 2 3 9" xfId="23204" xr:uid="{00000000-0005-0000-0000-000018920000}"/>
    <cellStyle name="Normal 8 2 2 4" xfId="651" xr:uid="{00000000-0005-0000-0000-000019920000}"/>
    <cellStyle name="Normal 8 2 2 4 2" xfId="1116" xr:uid="{00000000-0005-0000-0000-00001A920000}"/>
    <cellStyle name="Normal 8 2 2 4 2 2" xfId="2044" xr:uid="{00000000-0005-0000-0000-00001B920000}"/>
    <cellStyle name="Normal 8 2 2 4 2 2 2" xfId="3894" xr:uid="{00000000-0005-0000-0000-00001C920000}"/>
    <cellStyle name="Normal 8 2 2 4 2 2 2 2" xfId="7615" xr:uid="{00000000-0005-0000-0000-00001D920000}"/>
    <cellStyle name="Normal 8 2 2 4 2 2 2 2 2" xfId="22499" xr:uid="{00000000-0005-0000-0000-00001E920000}"/>
    <cellStyle name="Normal 8 2 2 4 2 2 2 2 2 2" xfId="45142" xr:uid="{00000000-0005-0000-0000-00001F920000}"/>
    <cellStyle name="Normal 8 2 2 4 2 2 2 2 3" xfId="15059" xr:uid="{00000000-0005-0000-0000-000020920000}"/>
    <cellStyle name="Normal 8 2 2 4 2 2 2 2 3 2" xfId="37702" xr:uid="{00000000-0005-0000-0000-000021920000}"/>
    <cellStyle name="Normal 8 2 2 4 2 2 2 2 4" xfId="30261" xr:uid="{00000000-0005-0000-0000-000022920000}"/>
    <cellStyle name="Normal 8 2 2 4 2 2 2 3" xfId="18781" xr:uid="{00000000-0005-0000-0000-000023920000}"/>
    <cellStyle name="Normal 8 2 2 4 2 2 2 3 2" xfId="41424" xr:uid="{00000000-0005-0000-0000-000024920000}"/>
    <cellStyle name="Normal 8 2 2 4 2 2 2 4" xfId="11341" xr:uid="{00000000-0005-0000-0000-000025920000}"/>
    <cellStyle name="Normal 8 2 2 4 2 2 2 4 2" xfId="33984" xr:uid="{00000000-0005-0000-0000-000026920000}"/>
    <cellStyle name="Normal 8 2 2 4 2 2 2 5" xfId="26543" xr:uid="{00000000-0005-0000-0000-000027920000}"/>
    <cellStyle name="Normal 8 2 2 4 2 2 3" xfId="5768" xr:uid="{00000000-0005-0000-0000-000028920000}"/>
    <cellStyle name="Normal 8 2 2 4 2 2 3 2" xfId="20652" xr:uid="{00000000-0005-0000-0000-000029920000}"/>
    <cellStyle name="Normal 8 2 2 4 2 2 3 2 2" xfId="43295" xr:uid="{00000000-0005-0000-0000-00002A920000}"/>
    <cellStyle name="Normal 8 2 2 4 2 2 3 3" xfId="13212" xr:uid="{00000000-0005-0000-0000-00002B920000}"/>
    <cellStyle name="Normal 8 2 2 4 2 2 3 3 2" xfId="35855" xr:uid="{00000000-0005-0000-0000-00002C920000}"/>
    <cellStyle name="Normal 8 2 2 4 2 2 3 4" xfId="28414" xr:uid="{00000000-0005-0000-0000-00002D920000}"/>
    <cellStyle name="Normal 8 2 2 4 2 2 4" xfId="16934" xr:uid="{00000000-0005-0000-0000-00002E920000}"/>
    <cellStyle name="Normal 8 2 2 4 2 2 4 2" xfId="39577" xr:uid="{00000000-0005-0000-0000-00002F920000}"/>
    <cellStyle name="Normal 8 2 2 4 2 2 5" xfId="9494" xr:uid="{00000000-0005-0000-0000-000030920000}"/>
    <cellStyle name="Normal 8 2 2 4 2 2 5 2" xfId="32137" xr:uid="{00000000-0005-0000-0000-000031920000}"/>
    <cellStyle name="Normal 8 2 2 4 2 2 6" xfId="24696" xr:uid="{00000000-0005-0000-0000-000032920000}"/>
    <cellStyle name="Normal 8 2 2 4 2 3" xfId="2969" xr:uid="{00000000-0005-0000-0000-000033920000}"/>
    <cellStyle name="Normal 8 2 2 4 2 3 2" xfId="6690" xr:uid="{00000000-0005-0000-0000-000034920000}"/>
    <cellStyle name="Normal 8 2 2 4 2 3 2 2" xfId="21574" xr:uid="{00000000-0005-0000-0000-000035920000}"/>
    <cellStyle name="Normal 8 2 2 4 2 3 2 2 2" xfId="44217" xr:uid="{00000000-0005-0000-0000-000036920000}"/>
    <cellStyle name="Normal 8 2 2 4 2 3 2 3" xfId="14134" xr:uid="{00000000-0005-0000-0000-000037920000}"/>
    <cellStyle name="Normal 8 2 2 4 2 3 2 3 2" xfId="36777" xr:uid="{00000000-0005-0000-0000-000038920000}"/>
    <cellStyle name="Normal 8 2 2 4 2 3 2 4" xfId="29336" xr:uid="{00000000-0005-0000-0000-000039920000}"/>
    <cellStyle name="Normal 8 2 2 4 2 3 3" xfId="17856" xr:uid="{00000000-0005-0000-0000-00003A920000}"/>
    <cellStyle name="Normal 8 2 2 4 2 3 3 2" xfId="40499" xr:uid="{00000000-0005-0000-0000-00003B920000}"/>
    <cellStyle name="Normal 8 2 2 4 2 3 4" xfId="10416" xr:uid="{00000000-0005-0000-0000-00003C920000}"/>
    <cellStyle name="Normal 8 2 2 4 2 3 4 2" xfId="33059" xr:uid="{00000000-0005-0000-0000-00003D920000}"/>
    <cellStyle name="Normal 8 2 2 4 2 3 5" xfId="25618" xr:uid="{00000000-0005-0000-0000-00003E920000}"/>
    <cellStyle name="Normal 8 2 2 4 2 4" xfId="4843" xr:uid="{00000000-0005-0000-0000-00003F920000}"/>
    <cellStyle name="Normal 8 2 2 4 2 4 2" xfId="19727" xr:uid="{00000000-0005-0000-0000-000040920000}"/>
    <cellStyle name="Normal 8 2 2 4 2 4 2 2" xfId="42370" xr:uid="{00000000-0005-0000-0000-000041920000}"/>
    <cellStyle name="Normal 8 2 2 4 2 4 3" xfId="12287" xr:uid="{00000000-0005-0000-0000-000042920000}"/>
    <cellStyle name="Normal 8 2 2 4 2 4 3 2" xfId="34930" xr:uid="{00000000-0005-0000-0000-000043920000}"/>
    <cellStyle name="Normal 8 2 2 4 2 4 4" xfId="27489" xr:uid="{00000000-0005-0000-0000-000044920000}"/>
    <cellStyle name="Normal 8 2 2 4 2 5" xfId="16009" xr:uid="{00000000-0005-0000-0000-000045920000}"/>
    <cellStyle name="Normal 8 2 2 4 2 5 2" xfId="38652" xr:uid="{00000000-0005-0000-0000-000046920000}"/>
    <cellStyle name="Normal 8 2 2 4 2 6" xfId="8569" xr:uid="{00000000-0005-0000-0000-000047920000}"/>
    <cellStyle name="Normal 8 2 2 4 2 6 2" xfId="31212" xr:uid="{00000000-0005-0000-0000-000048920000}"/>
    <cellStyle name="Normal 8 2 2 4 2 7" xfId="23771" xr:uid="{00000000-0005-0000-0000-000049920000}"/>
    <cellStyle name="Normal 8 2 2 4 3" xfId="1582" xr:uid="{00000000-0005-0000-0000-00004A920000}"/>
    <cellStyle name="Normal 8 2 2 4 3 2" xfId="3432" xr:uid="{00000000-0005-0000-0000-00004B920000}"/>
    <cellStyle name="Normal 8 2 2 4 3 2 2" xfId="7153" xr:uid="{00000000-0005-0000-0000-00004C920000}"/>
    <cellStyle name="Normal 8 2 2 4 3 2 2 2" xfId="22037" xr:uid="{00000000-0005-0000-0000-00004D920000}"/>
    <cellStyle name="Normal 8 2 2 4 3 2 2 2 2" xfId="44680" xr:uid="{00000000-0005-0000-0000-00004E920000}"/>
    <cellStyle name="Normal 8 2 2 4 3 2 2 3" xfId="14597" xr:uid="{00000000-0005-0000-0000-00004F920000}"/>
    <cellStyle name="Normal 8 2 2 4 3 2 2 3 2" xfId="37240" xr:uid="{00000000-0005-0000-0000-000050920000}"/>
    <cellStyle name="Normal 8 2 2 4 3 2 2 4" xfId="29799" xr:uid="{00000000-0005-0000-0000-000051920000}"/>
    <cellStyle name="Normal 8 2 2 4 3 2 3" xfId="18319" xr:uid="{00000000-0005-0000-0000-000052920000}"/>
    <cellStyle name="Normal 8 2 2 4 3 2 3 2" xfId="40962" xr:uid="{00000000-0005-0000-0000-000053920000}"/>
    <cellStyle name="Normal 8 2 2 4 3 2 4" xfId="10879" xr:uid="{00000000-0005-0000-0000-000054920000}"/>
    <cellStyle name="Normal 8 2 2 4 3 2 4 2" xfId="33522" xr:uid="{00000000-0005-0000-0000-000055920000}"/>
    <cellStyle name="Normal 8 2 2 4 3 2 5" xfId="26081" xr:uid="{00000000-0005-0000-0000-000056920000}"/>
    <cellStyle name="Normal 8 2 2 4 3 3" xfId="5306" xr:uid="{00000000-0005-0000-0000-000057920000}"/>
    <cellStyle name="Normal 8 2 2 4 3 3 2" xfId="20190" xr:uid="{00000000-0005-0000-0000-000058920000}"/>
    <cellStyle name="Normal 8 2 2 4 3 3 2 2" xfId="42833" xr:uid="{00000000-0005-0000-0000-000059920000}"/>
    <cellStyle name="Normal 8 2 2 4 3 3 3" xfId="12750" xr:uid="{00000000-0005-0000-0000-00005A920000}"/>
    <cellStyle name="Normal 8 2 2 4 3 3 3 2" xfId="35393" xr:uid="{00000000-0005-0000-0000-00005B920000}"/>
    <cellStyle name="Normal 8 2 2 4 3 3 4" xfId="27952" xr:uid="{00000000-0005-0000-0000-00005C920000}"/>
    <cellStyle name="Normal 8 2 2 4 3 4" xfId="16472" xr:uid="{00000000-0005-0000-0000-00005D920000}"/>
    <cellStyle name="Normal 8 2 2 4 3 4 2" xfId="39115" xr:uid="{00000000-0005-0000-0000-00005E920000}"/>
    <cellStyle name="Normal 8 2 2 4 3 5" xfId="9032" xr:uid="{00000000-0005-0000-0000-00005F920000}"/>
    <cellStyle name="Normal 8 2 2 4 3 5 2" xfId="31675" xr:uid="{00000000-0005-0000-0000-000060920000}"/>
    <cellStyle name="Normal 8 2 2 4 3 6" xfId="24234" xr:uid="{00000000-0005-0000-0000-000061920000}"/>
    <cellStyle name="Normal 8 2 2 4 4" xfId="2507" xr:uid="{00000000-0005-0000-0000-000062920000}"/>
    <cellStyle name="Normal 8 2 2 4 4 2" xfId="6228" xr:uid="{00000000-0005-0000-0000-000063920000}"/>
    <cellStyle name="Normal 8 2 2 4 4 2 2" xfId="21112" xr:uid="{00000000-0005-0000-0000-000064920000}"/>
    <cellStyle name="Normal 8 2 2 4 4 2 2 2" xfId="43755" xr:uid="{00000000-0005-0000-0000-000065920000}"/>
    <cellStyle name="Normal 8 2 2 4 4 2 3" xfId="13672" xr:uid="{00000000-0005-0000-0000-000066920000}"/>
    <cellStyle name="Normal 8 2 2 4 4 2 3 2" xfId="36315" xr:uid="{00000000-0005-0000-0000-000067920000}"/>
    <cellStyle name="Normal 8 2 2 4 4 2 4" xfId="28874" xr:uid="{00000000-0005-0000-0000-000068920000}"/>
    <cellStyle name="Normal 8 2 2 4 4 3" xfId="17394" xr:uid="{00000000-0005-0000-0000-000069920000}"/>
    <cellStyle name="Normal 8 2 2 4 4 3 2" xfId="40037" xr:uid="{00000000-0005-0000-0000-00006A920000}"/>
    <cellStyle name="Normal 8 2 2 4 4 4" xfId="9954" xr:uid="{00000000-0005-0000-0000-00006B920000}"/>
    <cellStyle name="Normal 8 2 2 4 4 4 2" xfId="32597" xr:uid="{00000000-0005-0000-0000-00006C920000}"/>
    <cellStyle name="Normal 8 2 2 4 4 5" xfId="25156" xr:uid="{00000000-0005-0000-0000-00006D920000}"/>
    <cellStyle name="Normal 8 2 2 4 5" xfId="4381" xr:uid="{00000000-0005-0000-0000-00006E920000}"/>
    <cellStyle name="Normal 8 2 2 4 5 2" xfId="19265" xr:uid="{00000000-0005-0000-0000-00006F920000}"/>
    <cellStyle name="Normal 8 2 2 4 5 2 2" xfId="41908" xr:uid="{00000000-0005-0000-0000-000070920000}"/>
    <cellStyle name="Normal 8 2 2 4 5 3" xfId="11825" xr:uid="{00000000-0005-0000-0000-000071920000}"/>
    <cellStyle name="Normal 8 2 2 4 5 3 2" xfId="34468" xr:uid="{00000000-0005-0000-0000-000072920000}"/>
    <cellStyle name="Normal 8 2 2 4 5 4" xfId="27027" xr:uid="{00000000-0005-0000-0000-000073920000}"/>
    <cellStyle name="Normal 8 2 2 4 6" xfId="15547" xr:uid="{00000000-0005-0000-0000-000074920000}"/>
    <cellStyle name="Normal 8 2 2 4 6 2" xfId="38190" xr:uid="{00000000-0005-0000-0000-000075920000}"/>
    <cellStyle name="Normal 8 2 2 4 7" xfId="8107" xr:uid="{00000000-0005-0000-0000-000076920000}"/>
    <cellStyle name="Normal 8 2 2 4 7 2" xfId="30750" xr:uid="{00000000-0005-0000-0000-000077920000}"/>
    <cellStyle name="Normal 8 2 2 4 8" xfId="23309" xr:uid="{00000000-0005-0000-0000-000078920000}"/>
    <cellStyle name="Normal 8 2 2 5" xfId="905" xr:uid="{00000000-0005-0000-0000-000079920000}"/>
    <cellStyle name="Normal 8 2 2 5 2" xfId="1833" xr:uid="{00000000-0005-0000-0000-00007A920000}"/>
    <cellStyle name="Normal 8 2 2 5 2 2" xfId="3683" xr:uid="{00000000-0005-0000-0000-00007B920000}"/>
    <cellStyle name="Normal 8 2 2 5 2 2 2" xfId="7404" xr:uid="{00000000-0005-0000-0000-00007C920000}"/>
    <cellStyle name="Normal 8 2 2 5 2 2 2 2" xfId="22288" xr:uid="{00000000-0005-0000-0000-00007D920000}"/>
    <cellStyle name="Normal 8 2 2 5 2 2 2 2 2" xfId="44931" xr:uid="{00000000-0005-0000-0000-00007E920000}"/>
    <cellStyle name="Normal 8 2 2 5 2 2 2 3" xfId="14848" xr:uid="{00000000-0005-0000-0000-00007F920000}"/>
    <cellStyle name="Normal 8 2 2 5 2 2 2 3 2" xfId="37491" xr:uid="{00000000-0005-0000-0000-000080920000}"/>
    <cellStyle name="Normal 8 2 2 5 2 2 2 4" xfId="30050" xr:uid="{00000000-0005-0000-0000-000081920000}"/>
    <cellStyle name="Normal 8 2 2 5 2 2 3" xfId="18570" xr:uid="{00000000-0005-0000-0000-000082920000}"/>
    <cellStyle name="Normal 8 2 2 5 2 2 3 2" xfId="41213" xr:uid="{00000000-0005-0000-0000-000083920000}"/>
    <cellStyle name="Normal 8 2 2 5 2 2 4" xfId="11130" xr:uid="{00000000-0005-0000-0000-000084920000}"/>
    <cellStyle name="Normal 8 2 2 5 2 2 4 2" xfId="33773" xr:uid="{00000000-0005-0000-0000-000085920000}"/>
    <cellStyle name="Normal 8 2 2 5 2 2 5" xfId="26332" xr:uid="{00000000-0005-0000-0000-000086920000}"/>
    <cellStyle name="Normal 8 2 2 5 2 3" xfId="5557" xr:uid="{00000000-0005-0000-0000-000087920000}"/>
    <cellStyle name="Normal 8 2 2 5 2 3 2" xfId="20441" xr:uid="{00000000-0005-0000-0000-000088920000}"/>
    <cellStyle name="Normal 8 2 2 5 2 3 2 2" xfId="43084" xr:uid="{00000000-0005-0000-0000-000089920000}"/>
    <cellStyle name="Normal 8 2 2 5 2 3 3" xfId="13001" xr:uid="{00000000-0005-0000-0000-00008A920000}"/>
    <cellStyle name="Normal 8 2 2 5 2 3 3 2" xfId="35644" xr:uid="{00000000-0005-0000-0000-00008B920000}"/>
    <cellStyle name="Normal 8 2 2 5 2 3 4" xfId="28203" xr:uid="{00000000-0005-0000-0000-00008C920000}"/>
    <cellStyle name="Normal 8 2 2 5 2 4" xfId="16723" xr:uid="{00000000-0005-0000-0000-00008D920000}"/>
    <cellStyle name="Normal 8 2 2 5 2 4 2" xfId="39366" xr:uid="{00000000-0005-0000-0000-00008E920000}"/>
    <cellStyle name="Normal 8 2 2 5 2 5" xfId="9283" xr:uid="{00000000-0005-0000-0000-00008F920000}"/>
    <cellStyle name="Normal 8 2 2 5 2 5 2" xfId="31926" xr:uid="{00000000-0005-0000-0000-000090920000}"/>
    <cellStyle name="Normal 8 2 2 5 2 6" xfId="24485" xr:uid="{00000000-0005-0000-0000-000091920000}"/>
    <cellStyle name="Normal 8 2 2 5 3" xfId="2758" xr:uid="{00000000-0005-0000-0000-000092920000}"/>
    <cellStyle name="Normal 8 2 2 5 3 2" xfId="6479" xr:uid="{00000000-0005-0000-0000-000093920000}"/>
    <cellStyle name="Normal 8 2 2 5 3 2 2" xfId="21363" xr:uid="{00000000-0005-0000-0000-000094920000}"/>
    <cellStyle name="Normal 8 2 2 5 3 2 2 2" xfId="44006" xr:uid="{00000000-0005-0000-0000-000095920000}"/>
    <cellStyle name="Normal 8 2 2 5 3 2 3" xfId="13923" xr:uid="{00000000-0005-0000-0000-000096920000}"/>
    <cellStyle name="Normal 8 2 2 5 3 2 3 2" xfId="36566" xr:uid="{00000000-0005-0000-0000-000097920000}"/>
    <cellStyle name="Normal 8 2 2 5 3 2 4" xfId="29125" xr:uid="{00000000-0005-0000-0000-000098920000}"/>
    <cellStyle name="Normal 8 2 2 5 3 3" xfId="17645" xr:uid="{00000000-0005-0000-0000-000099920000}"/>
    <cellStyle name="Normal 8 2 2 5 3 3 2" xfId="40288" xr:uid="{00000000-0005-0000-0000-00009A920000}"/>
    <cellStyle name="Normal 8 2 2 5 3 4" xfId="10205" xr:uid="{00000000-0005-0000-0000-00009B920000}"/>
    <cellStyle name="Normal 8 2 2 5 3 4 2" xfId="32848" xr:uid="{00000000-0005-0000-0000-00009C920000}"/>
    <cellStyle name="Normal 8 2 2 5 3 5" xfId="25407" xr:uid="{00000000-0005-0000-0000-00009D920000}"/>
    <cellStyle name="Normal 8 2 2 5 4" xfId="4632" xr:uid="{00000000-0005-0000-0000-00009E920000}"/>
    <cellStyle name="Normal 8 2 2 5 4 2" xfId="19516" xr:uid="{00000000-0005-0000-0000-00009F920000}"/>
    <cellStyle name="Normal 8 2 2 5 4 2 2" xfId="42159" xr:uid="{00000000-0005-0000-0000-0000A0920000}"/>
    <cellStyle name="Normal 8 2 2 5 4 3" xfId="12076" xr:uid="{00000000-0005-0000-0000-0000A1920000}"/>
    <cellStyle name="Normal 8 2 2 5 4 3 2" xfId="34719" xr:uid="{00000000-0005-0000-0000-0000A2920000}"/>
    <cellStyle name="Normal 8 2 2 5 4 4" xfId="27278" xr:uid="{00000000-0005-0000-0000-0000A3920000}"/>
    <cellStyle name="Normal 8 2 2 5 5" xfId="15798" xr:uid="{00000000-0005-0000-0000-0000A4920000}"/>
    <cellStyle name="Normal 8 2 2 5 5 2" xfId="38441" xr:uid="{00000000-0005-0000-0000-0000A5920000}"/>
    <cellStyle name="Normal 8 2 2 5 6" xfId="8358" xr:uid="{00000000-0005-0000-0000-0000A6920000}"/>
    <cellStyle name="Normal 8 2 2 5 6 2" xfId="31001" xr:uid="{00000000-0005-0000-0000-0000A7920000}"/>
    <cellStyle name="Normal 8 2 2 5 7" xfId="23560" xr:uid="{00000000-0005-0000-0000-0000A8920000}"/>
    <cellStyle name="Normal 8 2 2 6" xfId="1371" xr:uid="{00000000-0005-0000-0000-0000A9920000}"/>
    <cellStyle name="Normal 8 2 2 6 2" xfId="3221" xr:uid="{00000000-0005-0000-0000-0000AA920000}"/>
    <cellStyle name="Normal 8 2 2 6 2 2" xfId="6942" xr:uid="{00000000-0005-0000-0000-0000AB920000}"/>
    <cellStyle name="Normal 8 2 2 6 2 2 2" xfId="21826" xr:uid="{00000000-0005-0000-0000-0000AC920000}"/>
    <cellStyle name="Normal 8 2 2 6 2 2 2 2" xfId="44469" xr:uid="{00000000-0005-0000-0000-0000AD920000}"/>
    <cellStyle name="Normal 8 2 2 6 2 2 3" xfId="14386" xr:uid="{00000000-0005-0000-0000-0000AE920000}"/>
    <cellStyle name="Normal 8 2 2 6 2 2 3 2" xfId="37029" xr:uid="{00000000-0005-0000-0000-0000AF920000}"/>
    <cellStyle name="Normal 8 2 2 6 2 2 4" xfId="29588" xr:uid="{00000000-0005-0000-0000-0000B0920000}"/>
    <cellStyle name="Normal 8 2 2 6 2 3" xfId="18108" xr:uid="{00000000-0005-0000-0000-0000B1920000}"/>
    <cellStyle name="Normal 8 2 2 6 2 3 2" xfId="40751" xr:uid="{00000000-0005-0000-0000-0000B2920000}"/>
    <cellStyle name="Normal 8 2 2 6 2 4" xfId="10668" xr:uid="{00000000-0005-0000-0000-0000B3920000}"/>
    <cellStyle name="Normal 8 2 2 6 2 4 2" xfId="33311" xr:uid="{00000000-0005-0000-0000-0000B4920000}"/>
    <cellStyle name="Normal 8 2 2 6 2 5" xfId="25870" xr:uid="{00000000-0005-0000-0000-0000B5920000}"/>
    <cellStyle name="Normal 8 2 2 6 3" xfId="5095" xr:uid="{00000000-0005-0000-0000-0000B6920000}"/>
    <cellStyle name="Normal 8 2 2 6 3 2" xfId="19979" xr:uid="{00000000-0005-0000-0000-0000B7920000}"/>
    <cellStyle name="Normal 8 2 2 6 3 2 2" xfId="42622" xr:uid="{00000000-0005-0000-0000-0000B8920000}"/>
    <cellStyle name="Normal 8 2 2 6 3 3" xfId="12539" xr:uid="{00000000-0005-0000-0000-0000B9920000}"/>
    <cellStyle name="Normal 8 2 2 6 3 3 2" xfId="35182" xr:uid="{00000000-0005-0000-0000-0000BA920000}"/>
    <cellStyle name="Normal 8 2 2 6 3 4" xfId="27741" xr:uid="{00000000-0005-0000-0000-0000BB920000}"/>
    <cellStyle name="Normal 8 2 2 6 4" xfId="16261" xr:uid="{00000000-0005-0000-0000-0000BC920000}"/>
    <cellStyle name="Normal 8 2 2 6 4 2" xfId="38904" xr:uid="{00000000-0005-0000-0000-0000BD920000}"/>
    <cellStyle name="Normal 8 2 2 6 5" xfId="8821" xr:uid="{00000000-0005-0000-0000-0000BE920000}"/>
    <cellStyle name="Normal 8 2 2 6 5 2" xfId="31464" xr:uid="{00000000-0005-0000-0000-0000BF920000}"/>
    <cellStyle name="Normal 8 2 2 6 6" xfId="24023" xr:uid="{00000000-0005-0000-0000-0000C0920000}"/>
    <cellStyle name="Normal 8 2 2 7" xfId="2296" xr:uid="{00000000-0005-0000-0000-0000C1920000}"/>
    <cellStyle name="Normal 8 2 2 7 2" xfId="6017" xr:uid="{00000000-0005-0000-0000-0000C2920000}"/>
    <cellStyle name="Normal 8 2 2 7 2 2" xfId="20901" xr:uid="{00000000-0005-0000-0000-0000C3920000}"/>
    <cellStyle name="Normal 8 2 2 7 2 2 2" xfId="43544" xr:uid="{00000000-0005-0000-0000-0000C4920000}"/>
    <cellStyle name="Normal 8 2 2 7 2 3" xfId="13461" xr:uid="{00000000-0005-0000-0000-0000C5920000}"/>
    <cellStyle name="Normal 8 2 2 7 2 3 2" xfId="36104" xr:uid="{00000000-0005-0000-0000-0000C6920000}"/>
    <cellStyle name="Normal 8 2 2 7 2 4" xfId="28663" xr:uid="{00000000-0005-0000-0000-0000C7920000}"/>
    <cellStyle name="Normal 8 2 2 7 3" xfId="17183" xr:uid="{00000000-0005-0000-0000-0000C8920000}"/>
    <cellStyle name="Normal 8 2 2 7 3 2" xfId="39826" xr:uid="{00000000-0005-0000-0000-0000C9920000}"/>
    <cellStyle name="Normal 8 2 2 7 4" xfId="9743" xr:uid="{00000000-0005-0000-0000-0000CA920000}"/>
    <cellStyle name="Normal 8 2 2 7 4 2" xfId="32386" xr:uid="{00000000-0005-0000-0000-0000CB920000}"/>
    <cellStyle name="Normal 8 2 2 7 5" xfId="24945" xr:uid="{00000000-0005-0000-0000-0000CC920000}"/>
    <cellStyle name="Normal 8 2 2 8" xfId="4170" xr:uid="{00000000-0005-0000-0000-0000CD920000}"/>
    <cellStyle name="Normal 8 2 2 8 2" xfId="19054" xr:uid="{00000000-0005-0000-0000-0000CE920000}"/>
    <cellStyle name="Normal 8 2 2 8 2 2" xfId="41697" xr:uid="{00000000-0005-0000-0000-0000CF920000}"/>
    <cellStyle name="Normal 8 2 2 8 3" xfId="11614" xr:uid="{00000000-0005-0000-0000-0000D0920000}"/>
    <cellStyle name="Normal 8 2 2 8 3 2" xfId="34257" xr:uid="{00000000-0005-0000-0000-0000D1920000}"/>
    <cellStyle name="Normal 8 2 2 8 4" xfId="26816" xr:uid="{00000000-0005-0000-0000-0000D2920000}"/>
    <cellStyle name="Normal 8 2 2 9" xfId="15336" xr:uid="{00000000-0005-0000-0000-0000D3920000}"/>
    <cellStyle name="Normal 8 2 2 9 2" xfId="37979" xr:uid="{00000000-0005-0000-0000-0000D4920000}"/>
    <cellStyle name="Normal 8 2 3" xfId="470" xr:uid="{00000000-0005-0000-0000-0000D5920000}"/>
    <cellStyle name="Normal 8 2 3 10" xfId="23131" xr:uid="{00000000-0005-0000-0000-0000D6920000}"/>
    <cellStyle name="Normal 8 2 3 2" xfId="576" xr:uid="{00000000-0005-0000-0000-0000D7920000}"/>
    <cellStyle name="Normal 8 2 3 2 2" xfId="788" xr:uid="{00000000-0005-0000-0000-0000D8920000}"/>
    <cellStyle name="Normal 8 2 3 2 2 2" xfId="1253" xr:uid="{00000000-0005-0000-0000-0000D9920000}"/>
    <cellStyle name="Normal 8 2 3 2 2 2 2" xfId="2181" xr:uid="{00000000-0005-0000-0000-0000DA920000}"/>
    <cellStyle name="Normal 8 2 3 2 2 2 2 2" xfId="4031" xr:uid="{00000000-0005-0000-0000-0000DB920000}"/>
    <cellStyle name="Normal 8 2 3 2 2 2 2 2 2" xfId="7752" xr:uid="{00000000-0005-0000-0000-0000DC920000}"/>
    <cellStyle name="Normal 8 2 3 2 2 2 2 2 2 2" xfId="22636" xr:uid="{00000000-0005-0000-0000-0000DD920000}"/>
    <cellStyle name="Normal 8 2 3 2 2 2 2 2 2 2 2" xfId="45279" xr:uid="{00000000-0005-0000-0000-0000DE920000}"/>
    <cellStyle name="Normal 8 2 3 2 2 2 2 2 2 3" xfId="15196" xr:uid="{00000000-0005-0000-0000-0000DF920000}"/>
    <cellStyle name="Normal 8 2 3 2 2 2 2 2 2 3 2" xfId="37839" xr:uid="{00000000-0005-0000-0000-0000E0920000}"/>
    <cellStyle name="Normal 8 2 3 2 2 2 2 2 2 4" xfId="30398" xr:uid="{00000000-0005-0000-0000-0000E1920000}"/>
    <cellStyle name="Normal 8 2 3 2 2 2 2 2 3" xfId="18918" xr:uid="{00000000-0005-0000-0000-0000E2920000}"/>
    <cellStyle name="Normal 8 2 3 2 2 2 2 2 3 2" xfId="41561" xr:uid="{00000000-0005-0000-0000-0000E3920000}"/>
    <cellStyle name="Normal 8 2 3 2 2 2 2 2 4" xfId="11478" xr:uid="{00000000-0005-0000-0000-0000E4920000}"/>
    <cellStyle name="Normal 8 2 3 2 2 2 2 2 4 2" xfId="34121" xr:uid="{00000000-0005-0000-0000-0000E5920000}"/>
    <cellStyle name="Normal 8 2 3 2 2 2 2 2 5" xfId="26680" xr:uid="{00000000-0005-0000-0000-0000E6920000}"/>
    <cellStyle name="Normal 8 2 3 2 2 2 2 3" xfId="5905" xr:uid="{00000000-0005-0000-0000-0000E7920000}"/>
    <cellStyle name="Normal 8 2 3 2 2 2 2 3 2" xfId="20789" xr:uid="{00000000-0005-0000-0000-0000E8920000}"/>
    <cellStyle name="Normal 8 2 3 2 2 2 2 3 2 2" xfId="43432" xr:uid="{00000000-0005-0000-0000-0000E9920000}"/>
    <cellStyle name="Normal 8 2 3 2 2 2 2 3 3" xfId="13349" xr:uid="{00000000-0005-0000-0000-0000EA920000}"/>
    <cellStyle name="Normal 8 2 3 2 2 2 2 3 3 2" xfId="35992" xr:uid="{00000000-0005-0000-0000-0000EB920000}"/>
    <cellStyle name="Normal 8 2 3 2 2 2 2 3 4" xfId="28551" xr:uid="{00000000-0005-0000-0000-0000EC920000}"/>
    <cellStyle name="Normal 8 2 3 2 2 2 2 4" xfId="17071" xr:uid="{00000000-0005-0000-0000-0000ED920000}"/>
    <cellStyle name="Normal 8 2 3 2 2 2 2 4 2" xfId="39714" xr:uid="{00000000-0005-0000-0000-0000EE920000}"/>
    <cellStyle name="Normal 8 2 3 2 2 2 2 5" xfId="9631" xr:uid="{00000000-0005-0000-0000-0000EF920000}"/>
    <cellStyle name="Normal 8 2 3 2 2 2 2 5 2" xfId="32274" xr:uid="{00000000-0005-0000-0000-0000F0920000}"/>
    <cellStyle name="Normal 8 2 3 2 2 2 2 6" xfId="24833" xr:uid="{00000000-0005-0000-0000-0000F1920000}"/>
    <cellStyle name="Normal 8 2 3 2 2 2 3" xfId="3106" xr:uid="{00000000-0005-0000-0000-0000F2920000}"/>
    <cellStyle name="Normal 8 2 3 2 2 2 3 2" xfId="6827" xr:uid="{00000000-0005-0000-0000-0000F3920000}"/>
    <cellStyle name="Normal 8 2 3 2 2 2 3 2 2" xfId="21711" xr:uid="{00000000-0005-0000-0000-0000F4920000}"/>
    <cellStyle name="Normal 8 2 3 2 2 2 3 2 2 2" xfId="44354" xr:uid="{00000000-0005-0000-0000-0000F5920000}"/>
    <cellStyle name="Normal 8 2 3 2 2 2 3 2 3" xfId="14271" xr:uid="{00000000-0005-0000-0000-0000F6920000}"/>
    <cellStyle name="Normal 8 2 3 2 2 2 3 2 3 2" xfId="36914" xr:uid="{00000000-0005-0000-0000-0000F7920000}"/>
    <cellStyle name="Normal 8 2 3 2 2 2 3 2 4" xfId="29473" xr:uid="{00000000-0005-0000-0000-0000F8920000}"/>
    <cellStyle name="Normal 8 2 3 2 2 2 3 3" xfId="17993" xr:uid="{00000000-0005-0000-0000-0000F9920000}"/>
    <cellStyle name="Normal 8 2 3 2 2 2 3 3 2" xfId="40636" xr:uid="{00000000-0005-0000-0000-0000FA920000}"/>
    <cellStyle name="Normal 8 2 3 2 2 2 3 4" xfId="10553" xr:uid="{00000000-0005-0000-0000-0000FB920000}"/>
    <cellStyle name="Normal 8 2 3 2 2 2 3 4 2" xfId="33196" xr:uid="{00000000-0005-0000-0000-0000FC920000}"/>
    <cellStyle name="Normal 8 2 3 2 2 2 3 5" xfId="25755" xr:uid="{00000000-0005-0000-0000-0000FD920000}"/>
    <cellStyle name="Normal 8 2 3 2 2 2 4" xfId="4980" xr:uid="{00000000-0005-0000-0000-0000FE920000}"/>
    <cellStyle name="Normal 8 2 3 2 2 2 4 2" xfId="19864" xr:uid="{00000000-0005-0000-0000-0000FF920000}"/>
    <cellStyle name="Normal 8 2 3 2 2 2 4 2 2" xfId="42507" xr:uid="{00000000-0005-0000-0000-000000930000}"/>
    <cellStyle name="Normal 8 2 3 2 2 2 4 3" xfId="12424" xr:uid="{00000000-0005-0000-0000-000001930000}"/>
    <cellStyle name="Normal 8 2 3 2 2 2 4 3 2" xfId="35067" xr:uid="{00000000-0005-0000-0000-000002930000}"/>
    <cellStyle name="Normal 8 2 3 2 2 2 4 4" xfId="27626" xr:uid="{00000000-0005-0000-0000-000003930000}"/>
    <cellStyle name="Normal 8 2 3 2 2 2 5" xfId="16146" xr:uid="{00000000-0005-0000-0000-000004930000}"/>
    <cellStyle name="Normal 8 2 3 2 2 2 5 2" xfId="38789" xr:uid="{00000000-0005-0000-0000-000005930000}"/>
    <cellStyle name="Normal 8 2 3 2 2 2 6" xfId="8706" xr:uid="{00000000-0005-0000-0000-000006930000}"/>
    <cellStyle name="Normal 8 2 3 2 2 2 6 2" xfId="31349" xr:uid="{00000000-0005-0000-0000-000007930000}"/>
    <cellStyle name="Normal 8 2 3 2 2 2 7" xfId="23908" xr:uid="{00000000-0005-0000-0000-000008930000}"/>
    <cellStyle name="Normal 8 2 3 2 2 3" xfId="1719" xr:uid="{00000000-0005-0000-0000-000009930000}"/>
    <cellStyle name="Normal 8 2 3 2 2 3 2" xfId="3569" xr:uid="{00000000-0005-0000-0000-00000A930000}"/>
    <cellStyle name="Normal 8 2 3 2 2 3 2 2" xfId="7290" xr:uid="{00000000-0005-0000-0000-00000B930000}"/>
    <cellStyle name="Normal 8 2 3 2 2 3 2 2 2" xfId="22174" xr:uid="{00000000-0005-0000-0000-00000C930000}"/>
    <cellStyle name="Normal 8 2 3 2 2 3 2 2 2 2" xfId="44817" xr:uid="{00000000-0005-0000-0000-00000D930000}"/>
    <cellStyle name="Normal 8 2 3 2 2 3 2 2 3" xfId="14734" xr:uid="{00000000-0005-0000-0000-00000E930000}"/>
    <cellStyle name="Normal 8 2 3 2 2 3 2 2 3 2" xfId="37377" xr:uid="{00000000-0005-0000-0000-00000F930000}"/>
    <cellStyle name="Normal 8 2 3 2 2 3 2 2 4" xfId="29936" xr:uid="{00000000-0005-0000-0000-000010930000}"/>
    <cellStyle name="Normal 8 2 3 2 2 3 2 3" xfId="18456" xr:uid="{00000000-0005-0000-0000-000011930000}"/>
    <cellStyle name="Normal 8 2 3 2 2 3 2 3 2" xfId="41099" xr:uid="{00000000-0005-0000-0000-000012930000}"/>
    <cellStyle name="Normal 8 2 3 2 2 3 2 4" xfId="11016" xr:uid="{00000000-0005-0000-0000-000013930000}"/>
    <cellStyle name="Normal 8 2 3 2 2 3 2 4 2" xfId="33659" xr:uid="{00000000-0005-0000-0000-000014930000}"/>
    <cellStyle name="Normal 8 2 3 2 2 3 2 5" xfId="26218" xr:uid="{00000000-0005-0000-0000-000015930000}"/>
    <cellStyle name="Normal 8 2 3 2 2 3 3" xfId="5443" xr:uid="{00000000-0005-0000-0000-000016930000}"/>
    <cellStyle name="Normal 8 2 3 2 2 3 3 2" xfId="20327" xr:uid="{00000000-0005-0000-0000-000017930000}"/>
    <cellStyle name="Normal 8 2 3 2 2 3 3 2 2" xfId="42970" xr:uid="{00000000-0005-0000-0000-000018930000}"/>
    <cellStyle name="Normal 8 2 3 2 2 3 3 3" xfId="12887" xr:uid="{00000000-0005-0000-0000-000019930000}"/>
    <cellStyle name="Normal 8 2 3 2 2 3 3 3 2" xfId="35530" xr:uid="{00000000-0005-0000-0000-00001A930000}"/>
    <cellStyle name="Normal 8 2 3 2 2 3 3 4" xfId="28089" xr:uid="{00000000-0005-0000-0000-00001B930000}"/>
    <cellStyle name="Normal 8 2 3 2 2 3 4" xfId="16609" xr:uid="{00000000-0005-0000-0000-00001C930000}"/>
    <cellStyle name="Normal 8 2 3 2 2 3 4 2" xfId="39252" xr:uid="{00000000-0005-0000-0000-00001D930000}"/>
    <cellStyle name="Normal 8 2 3 2 2 3 5" xfId="9169" xr:uid="{00000000-0005-0000-0000-00001E930000}"/>
    <cellStyle name="Normal 8 2 3 2 2 3 5 2" xfId="31812" xr:uid="{00000000-0005-0000-0000-00001F930000}"/>
    <cellStyle name="Normal 8 2 3 2 2 3 6" xfId="24371" xr:uid="{00000000-0005-0000-0000-000020930000}"/>
    <cellStyle name="Normal 8 2 3 2 2 4" xfId="2644" xr:uid="{00000000-0005-0000-0000-000021930000}"/>
    <cellStyle name="Normal 8 2 3 2 2 4 2" xfId="6365" xr:uid="{00000000-0005-0000-0000-000022930000}"/>
    <cellStyle name="Normal 8 2 3 2 2 4 2 2" xfId="21249" xr:uid="{00000000-0005-0000-0000-000023930000}"/>
    <cellStyle name="Normal 8 2 3 2 2 4 2 2 2" xfId="43892" xr:uid="{00000000-0005-0000-0000-000024930000}"/>
    <cellStyle name="Normal 8 2 3 2 2 4 2 3" xfId="13809" xr:uid="{00000000-0005-0000-0000-000025930000}"/>
    <cellStyle name="Normal 8 2 3 2 2 4 2 3 2" xfId="36452" xr:uid="{00000000-0005-0000-0000-000026930000}"/>
    <cellStyle name="Normal 8 2 3 2 2 4 2 4" xfId="29011" xr:uid="{00000000-0005-0000-0000-000027930000}"/>
    <cellStyle name="Normal 8 2 3 2 2 4 3" xfId="17531" xr:uid="{00000000-0005-0000-0000-000028930000}"/>
    <cellStyle name="Normal 8 2 3 2 2 4 3 2" xfId="40174" xr:uid="{00000000-0005-0000-0000-000029930000}"/>
    <cellStyle name="Normal 8 2 3 2 2 4 4" xfId="10091" xr:uid="{00000000-0005-0000-0000-00002A930000}"/>
    <cellStyle name="Normal 8 2 3 2 2 4 4 2" xfId="32734" xr:uid="{00000000-0005-0000-0000-00002B930000}"/>
    <cellStyle name="Normal 8 2 3 2 2 4 5" xfId="25293" xr:uid="{00000000-0005-0000-0000-00002C930000}"/>
    <cellStyle name="Normal 8 2 3 2 2 5" xfId="4518" xr:uid="{00000000-0005-0000-0000-00002D930000}"/>
    <cellStyle name="Normal 8 2 3 2 2 5 2" xfId="19402" xr:uid="{00000000-0005-0000-0000-00002E930000}"/>
    <cellStyle name="Normal 8 2 3 2 2 5 2 2" xfId="42045" xr:uid="{00000000-0005-0000-0000-00002F930000}"/>
    <cellStyle name="Normal 8 2 3 2 2 5 3" xfId="11962" xr:uid="{00000000-0005-0000-0000-000030930000}"/>
    <cellStyle name="Normal 8 2 3 2 2 5 3 2" xfId="34605" xr:uid="{00000000-0005-0000-0000-000031930000}"/>
    <cellStyle name="Normal 8 2 3 2 2 5 4" xfId="27164" xr:uid="{00000000-0005-0000-0000-000032930000}"/>
    <cellStyle name="Normal 8 2 3 2 2 6" xfId="15684" xr:uid="{00000000-0005-0000-0000-000033930000}"/>
    <cellStyle name="Normal 8 2 3 2 2 6 2" xfId="38327" xr:uid="{00000000-0005-0000-0000-000034930000}"/>
    <cellStyle name="Normal 8 2 3 2 2 7" xfId="8244" xr:uid="{00000000-0005-0000-0000-000035930000}"/>
    <cellStyle name="Normal 8 2 3 2 2 7 2" xfId="30887" xr:uid="{00000000-0005-0000-0000-000036930000}"/>
    <cellStyle name="Normal 8 2 3 2 2 8" xfId="23446" xr:uid="{00000000-0005-0000-0000-000037930000}"/>
    <cellStyle name="Normal 8 2 3 2 3" xfId="1042" xr:uid="{00000000-0005-0000-0000-000038930000}"/>
    <cellStyle name="Normal 8 2 3 2 3 2" xfId="1970" xr:uid="{00000000-0005-0000-0000-000039930000}"/>
    <cellStyle name="Normal 8 2 3 2 3 2 2" xfId="3820" xr:uid="{00000000-0005-0000-0000-00003A930000}"/>
    <cellStyle name="Normal 8 2 3 2 3 2 2 2" xfId="7541" xr:uid="{00000000-0005-0000-0000-00003B930000}"/>
    <cellStyle name="Normal 8 2 3 2 3 2 2 2 2" xfId="22425" xr:uid="{00000000-0005-0000-0000-00003C930000}"/>
    <cellStyle name="Normal 8 2 3 2 3 2 2 2 2 2" xfId="45068" xr:uid="{00000000-0005-0000-0000-00003D930000}"/>
    <cellStyle name="Normal 8 2 3 2 3 2 2 2 3" xfId="14985" xr:uid="{00000000-0005-0000-0000-00003E930000}"/>
    <cellStyle name="Normal 8 2 3 2 3 2 2 2 3 2" xfId="37628" xr:uid="{00000000-0005-0000-0000-00003F930000}"/>
    <cellStyle name="Normal 8 2 3 2 3 2 2 2 4" xfId="30187" xr:uid="{00000000-0005-0000-0000-000040930000}"/>
    <cellStyle name="Normal 8 2 3 2 3 2 2 3" xfId="18707" xr:uid="{00000000-0005-0000-0000-000041930000}"/>
    <cellStyle name="Normal 8 2 3 2 3 2 2 3 2" xfId="41350" xr:uid="{00000000-0005-0000-0000-000042930000}"/>
    <cellStyle name="Normal 8 2 3 2 3 2 2 4" xfId="11267" xr:uid="{00000000-0005-0000-0000-000043930000}"/>
    <cellStyle name="Normal 8 2 3 2 3 2 2 4 2" xfId="33910" xr:uid="{00000000-0005-0000-0000-000044930000}"/>
    <cellStyle name="Normal 8 2 3 2 3 2 2 5" xfId="26469" xr:uid="{00000000-0005-0000-0000-000045930000}"/>
    <cellStyle name="Normal 8 2 3 2 3 2 3" xfId="5694" xr:uid="{00000000-0005-0000-0000-000046930000}"/>
    <cellStyle name="Normal 8 2 3 2 3 2 3 2" xfId="20578" xr:uid="{00000000-0005-0000-0000-000047930000}"/>
    <cellStyle name="Normal 8 2 3 2 3 2 3 2 2" xfId="43221" xr:uid="{00000000-0005-0000-0000-000048930000}"/>
    <cellStyle name="Normal 8 2 3 2 3 2 3 3" xfId="13138" xr:uid="{00000000-0005-0000-0000-000049930000}"/>
    <cellStyle name="Normal 8 2 3 2 3 2 3 3 2" xfId="35781" xr:uid="{00000000-0005-0000-0000-00004A930000}"/>
    <cellStyle name="Normal 8 2 3 2 3 2 3 4" xfId="28340" xr:uid="{00000000-0005-0000-0000-00004B930000}"/>
    <cellStyle name="Normal 8 2 3 2 3 2 4" xfId="16860" xr:uid="{00000000-0005-0000-0000-00004C930000}"/>
    <cellStyle name="Normal 8 2 3 2 3 2 4 2" xfId="39503" xr:uid="{00000000-0005-0000-0000-00004D930000}"/>
    <cellStyle name="Normal 8 2 3 2 3 2 5" xfId="9420" xr:uid="{00000000-0005-0000-0000-00004E930000}"/>
    <cellStyle name="Normal 8 2 3 2 3 2 5 2" xfId="32063" xr:uid="{00000000-0005-0000-0000-00004F930000}"/>
    <cellStyle name="Normal 8 2 3 2 3 2 6" xfId="24622" xr:uid="{00000000-0005-0000-0000-000050930000}"/>
    <cellStyle name="Normal 8 2 3 2 3 3" xfId="2895" xr:uid="{00000000-0005-0000-0000-000051930000}"/>
    <cellStyle name="Normal 8 2 3 2 3 3 2" xfId="6616" xr:uid="{00000000-0005-0000-0000-000052930000}"/>
    <cellStyle name="Normal 8 2 3 2 3 3 2 2" xfId="21500" xr:uid="{00000000-0005-0000-0000-000053930000}"/>
    <cellStyle name="Normal 8 2 3 2 3 3 2 2 2" xfId="44143" xr:uid="{00000000-0005-0000-0000-000054930000}"/>
    <cellStyle name="Normal 8 2 3 2 3 3 2 3" xfId="14060" xr:uid="{00000000-0005-0000-0000-000055930000}"/>
    <cellStyle name="Normal 8 2 3 2 3 3 2 3 2" xfId="36703" xr:uid="{00000000-0005-0000-0000-000056930000}"/>
    <cellStyle name="Normal 8 2 3 2 3 3 2 4" xfId="29262" xr:uid="{00000000-0005-0000-0000-000057930000}"/>
    <cellStyle name="Normal 8 2 3 2 3 3 3" xfId="17782" xr:uid="{00000000-0005-0000-0000-000058930000}"/>
    <cellStyle name="Normal 8 2 3 2 3 3 3 2" xfId="40425" xr:uid="{00000000-0005-0000-0000-000059930000}"/>
    <cellStyle name="Normal 8 2 3 2 3 3 4" xfId="10342" xr:uid="{00000000-0005-0000-0000-00005A930000}"/>
    <cellStyle name="Normal 8 2 3 2 3 3 4 2" xfId="32985" xr:uid="{00000000-0005-0000-0000-00005B930000}"/>
    <cellStyle name="Normal 8 2 3 2 3 3 5" xfId="25544" xr:uid="{00000000-0005-0000-0000-00005C930000}"/>
    <cellStyle name="Normal 8 2 3 2 3 4" xfId="4769" xr:uid="{00000000-0005-0000-0000-00005D930000}"/>
    <cellStyle name="Normal 8 2 3 2 3 4 2" xfId="19653" xr:uid="{00000000-0005-0000-0000-00005E930000}"/>
    <cellStyle name="Normal 8 2 3 2 3 4 2 2" xfId="42296" xr:uid="{00000000-0005-0000-0000-00005F930000}"/>
    <cellStyle name="Normal 8 2 3 2 3 4 3" xfId="12213" xr:uid="{00000000-0005-0000-0000-000060930000}"/>
    <cellStyle name="Normal 8 2 3 2 3 4 3 2" xfId="34856" xr:uid="{00000000-0005-0000-0000-000061930000}"/>
    <cellStyle name="Normal 8 2 3 2 3 4 4" xfId="27415" xr:uid="{00000000-0005-0000-0000-000062930000}"/>
    <cellStyle name="Normal 8 2 3 2 3 5" xfId="15935" xr:uid="{00000000-0005-0000-0000-000063930000}"/>
    <cellStyle name="Normal 8 2 3 2 3 5 2" xfId="38578" xr:uid="{00000000-0005-0000-0000-000064930000}"/>
    <cellStyle name="Normal 8 2 3 2 3 6" xfId="8495" xr:uid="{00000000-0005-0000-0000-000065930000}"/>
    <cellStyle name="Normal 8 2 3 2 3 6 2" xfId="31138" xr:uid="{00000000-0005-0000-0000-000066930000}"/>
    <cellStyle name="Normal 8 2 3 2 3 7" xfId="23697" xr:uid="{00000000-0005-0000-0000-000067930000}"/>
    <cellStyle name="Normal 8 2 3 2 4" xfId="1508" xr:uid="{00000000-0005-0000-0000-000068930000}"/>
    <cellStyle name="Normal 8 2 3 2 4 2" xfId="3358" xr:uid="{00000000-0005-0000-0000-000069930000}"/>
    <cellStyle name="Normal 8 2 3 2 4 2 2" xfId="7079" xr:uid="{00000000-0005-0000-0000-00006A930000}"/>
    <cellStyle name="Normal 8 2 3 2 4 2 2 2" xfId="21963" xr:uid="{00000000-0005-0000-0000-00006B930000}"/>
    <cellStyle name="Normal 8 2 3 2 4 2 2 2 2" xfId="44606" xr:uid="{00000000-0005-0000-0000-00006C930000}"/>
    <cellStyle name="Normal 8 2 3 2 4 2 2 3" xfId="14523" xr:uid="{00000000-0005-0000-0000-00006D930000}"/>
    <cellStyle name="Normal 8 2 3 2 4 2 2 3 2" xfId="37166" xr:uid="{00000000-0005-0000-0000-00006E930000}"/>
    <cellStyle name="Normal 8 2 3 2 4 2 2 4" xfId="29725" xr:uid="{00000000-0005-0000-0000-00006F930000}"/>
    <cellStyle name="Normal 8 2 3 2 4 2 3" xfId="18245" xr:uid="{00000000-0005-0000-0000-000070930000}"/>
    <cellStyle name="Normal 8 2 3 2 4 2 3 2" xfId="40888" xr:uid="{00000000-0005-0000-0000-000071930000}"/>
    <cellStyle name="Normal 8 2 3 2 4 2 4" xfId="10805" xr:uid="{00000000-0005-0000-0000-000072930000}"/>
    <cellStyle name="Normal 8 2 3 2 4 2 4 2" xfId="33448" xr:uid="{00000000-0005-0000-0000-000073930000}"/>
    <cellStyle name="Normal 8 2 3 2 4 2 5" xfId="26007" xr:uid="{00000000-0005-0000-0000-000074930000}"/>
    <cellStyle name="Normal 8 2 3 2 4 3" xfId="5232" xr:uid="{00000000-0005-0000-0000-000075930000}"/>
    <cellStyle name="Normal 8 2 3 2 4 3 2" xfId="20116" xr:uid="{00000000-0005-0000-0000-000076930000}"/>
    <cellStyle name="Normal 8 2 3 2 4 3 2 2" xfId="42759" xr:uid="{00000000-0005-0000-0000-000077930000}"/>
    <cellStyle name="Normal 8 2 3 2 4 3 3" xfId="12676" xr:uid="{00000000-0005-0000-0000-000078930000}"/>
    <cellStyle name="Normal 8 2 3 2 4 3 3 2" xfId="35319" xr:uid="{00000000-0005-0000-0000-000079930000}"/>
    <cellStyle name="Normal 8 2 3 2 4 3 4" xfId="27878" xr:uid="{00000000-0005-0000-0000-00007A930000}"/>
    <cellStyle name="Normal 8 2 3 2 4 4" xfId="16398" xr:uid="{00000000-0005-0000-0000-00007B930000}"/>
    <cellStyle name="Normal 8 2 3 2 4 4 2" xfId="39041" xr:uid="{00000000-0005-0000-0000-00007C930000}"/>
    <cellStyle name="Normal 8 2 3 2 4 5" xfId="8958" xr:uid="{00000000-0005-0000-0000-00007D930000}"/>
    <cellStyle name="Normal 8 2 3 2 4 5 2" xfId="31601" xr:uid="{00000000-0005-0000-0000-00007E930000}"/>
    <cellStyle name="Normal 8 2 3 2 4 6" xfId="24160" xr:uid="{00000000-0005-0000-0000-00007F930000}"/>
    <cellStyle name="Normal 8 2 3 2 5" xfId="2433" xr:uid="{00000000-0005-0000-0000-000080930000}"/>
    <cellStyle name="Normal 8 2 3 2 5 2" xfId="6154" xr:uid="{00000000-0005-0000-0000-000081930000}"/>
    <cellStyle name="Normal 8 2 3 2 5 2 2" xfId="21038" xr:uid="{00000000-0005-0000-0000-000082930000}"/>
    <cellStyle name="Normal 8 2 3 2 5 2 2 2" xfId="43681" xr:uid="{00000000-0005-0000-0000-000083930000}"/>
    <cellStyle name="Normal 8 2 3 2 5 2 3" xfId="13598" xr:uid="{00000000-0005-0000-0000-000084930000}"/>
    <cellStyle name="Normal 8 2 3 2 5 2 3 2" xfId="36241" xr:uid="{00000000-0005-0000-0000-000085930000}"/>
    <cellStyle name="Normal 8 2 3 2 5 2 4" xfId="28800" xr:uid="{00000000-0005-0000-0000-000086930000}"/>
    <cellStyle name="Normal 8 2 3 2 5 3" xfId="17320" xr:uid="{00000000-0005-0000-0000-000087930000}"/>
    <cellStyle name="Normal 8 2 3 2 5 3 2" xfId="39963" xr:uid="{00000000-0005-0000-0000-000088930000}"/>
    <cellStyle name="Normal 8 2 3 2 5 4" xfId="9880" xr:uid="{00000000-0005-0000-0000-000089930000}"/>
    <cellStyle name="Normal 8 2 3 2 5 4 2" xfId="32523" xr:uid="{00000000-0005-0000-0000-00008A930000}"/>
    <cellStyle name="Normal 8 2 3 2 5 5" xfId="25082" xr:uid="{00000000-0005-0000-0000-00008B930000}"/>
    <cellStyle name="Normal 8 2 3 2 6" xfId="4307" xr:uid="{00000000-0005-0000-0000-00008C930000}"/>
    <cellStyle name="Normal 8 2 3 2 6 2" xfId="19191" xr:uid="{00000000-0005-0000-0000-00008D930000}"/>
    <cellStyle name="Normal 8 2 3 2 6 2 2" xfId="41834" xr:uid="{00000000-0005-0000-0000-00008E930000}"/>
    <cellStyle name="Normal 8 2 3 2 6 3" xfId="11751" xr:uid="{00000000-0005-0000-0000-00008F930000}"/>
    <cellStyle name="Normal 8 2 3 2 6 3 2" xfId="34394" xr:uid="{00000000-0005-0000-0000-000090930000}"/>
    <cellStyle name="Normal 8 2 3 2 6 4" xfId="26953" xr:uid="{00000000-0005-0000-0000-000091930000}"/>
    <cellStyle name="Normal 8 2 3 2 7" xfId="15473" xr:uid="{00000000-0005-0000-0000-000092930000}"/>
    <cellStyle name="Normal 8 2 3 2 7 2" xfId="38116" xr:uid="{00000000-0005-0000-0000-000093930000}"/>
    <cellStyle name="Normal 8 2 3 2 8" xfId="8033" xr:uid="{00000000-0005-0000-0000-000094930000}"/>
    <cellStyle name="Normal 8 2 3 2 8 2" xfId="30676" xr:uid="{00000000-0005-0000-0000-000095930000}"/>
    <cellStyle name="Normal 8 2 3 2 9" xfId="23236" xr:uid="{00000000-0005-0000-0000-000096930000}"/>
    <cellStyle name="Normal 8 2 3 3" xfId="683" xr:uid="{00000000-0005-0000-0000-000097930000}"/>
    <cellStyle name="Normal 8 2 3 3 2" xfId="1148" xr:uid="{00000000-0005-0000-0000-000098930000}"/>
    <cellStyle name="Normal 8 2 3 3 2 2" xfId="2076" xr:uid="{00000000-0005-0000-0000-000099930000}"/>
    <cellStyle name="Normal 8 2 3 3 2 2 2" xfId="3926" xr:uid="{00000000-0005-0000-0000-00009A930000}"/>
    <cellStyle name="Normal 8 2 3 3 2 2 2 2" xfId="7647" xr:uid="{00000000-0005-0000-0000-00009B930000}"/>
    <cellStyle name="Normal 8 2 3 3 2 2 2 2 2" xfId="22531" xr:uid="{00000000-0005-0000-0000-00009C930000}"/>
    <cellStyle name="Normal 8 2 3 3 2 2 2 2 2 2" xfId="45174" xr:uid="{00000000-0005-0000-0000-00009D930000}"/>
    <cellStyle name="Normal 8 2 3 3 2 2 2 2 3" xfId="15091" xr:uid="{00000000-0005-0000-0000-00009E930000}"/>
    <cellStyle name="Normal 8 2 3 3 2 2 2 2 3 2" xfId="37734" xr:uid="{00000000-0005-0000-0000-00009F930000}"/>
    <cellStyle name="Normal 8 2 3 3 2 2 2 2 4" xfId="30293" xr:uid="{00000000-0005-0000-0000-0000A0930000}"/>
    <cellStyle name="Normal 8 2 3 3 2 2 2 3" xfId="18813" xr:uid="{00000000-0005-0000-0000-0000A1930000}"/>
    <cellStyle name="Normal 8 2 3 3 2 2 2 3 2" xfId="41456" xr:uid="{00000000-0005-0000-0000-0000A2930000}"/>
    <cellStyle name="Normal 8 2 3 3 2 2 2 4" xfId="11373" xr:uid="{00000000-0005-0000-0000-0000A3930000}"/>
    <cellStyle name="Normal 8 2 3 3 2 2 2 4 2" xfId="34016" xr:uid="{00000000-0005-0000-0000-0000A4930000}"/>
    <cellStyle name="Normal 8 2 3 3 2 2 2 5" xfId="26575" xr:uid="{00000000-0005-0000-0000-0000A5930000}"/>
    <cellStyle name="Normal 8 2 3 3 2 2 3" xfId="5800" xr:uid="{00000000-0005-0000-0000-0000A6930000}"/>
    <cellStyle name="Normal 8 2 3 3 2 2 3 2" xfId="20684" xr:uid="{00000000-0005-0000-0000-0000A7930000}"/>
    <cellStyle name="Normal 8 2 3 3 2 2 3 2 2" xfId="43327" xr:uid="{00000000-0005-0000-0000-0000A8930000}"/>
    <cellStyle name="Normal 8 2 3 3 2 2 3 3" xfId="13244" xr:uid="{00000000-0005-0000-0000-0000A9930000}"/>
    <cellStyle name="Normal 8 2 3 3 2 2 3 3 2" xfId="35887" xr:uid="{00000000-0005-0000-0000-0000AA930000}"/>
    <cellStyle name="Normal 8 2 3 3 2 2 3 4" xfId="28446" xr:uid="{00000000-0005-0000-0000-0000AB930000}"/>
    <cellStyle name="Normal 8 2 3 3 2 2 4" xfId="16966" xr:uid="{00000000-0005-0000-0000-0000AC930000}"/>
    <cellStyle name="Normal 8 2 3 3 2 2 4 2" xfId="39609" xr:uid="{00000000-0005-0000-0000-0000AD930000}"/>
    <cellStyle name="Normal 8 2 3 3 2 2 5" xfId="9526" xr:uid="{00000000-0005-0000-0000-0000AE930000}"/>
    <cellStyle name="Normal 8 2 3 3 2 2 5 2" xfId="32169" xr:uid="{00000000-0005-0000-0000-0000AF930000}"/>
    <cellStyle name="Normal 8 2 3 3 2 2 6" xfId="24728" xr:uid="{00000000-0005-0000-0000-0000B0930000}"/>
    <cellStyle name="Normal 8 2 3 3 2 3" xfId="3001" xr:uid="{00000000-0005-0000-0000-0000B1930000}"/>
    <cellStyle name="Normal 8 2 3 3 2 3 2" xfId="6722" xr:uid="{00000000-0005-0000-0000-0000B2930000}"/>
    <cellStyle name="Normal 8 2 3 3 2 3 2 2" xfId="21606" xr:uid="{00000000-0005-0000-0000-0000B3930000}"/>
    <cellStyle name="Normal 8 2 3 3 2 3 2 2 2" xfId="44249" xr:uid="{00000000-0005-0000-0000-0000B4930000}"/>
    <cellStyle name="Normal 8 2 3 3 2 3 2 3" xfId="14166" xr:uid="{00000000-0005-0000-0000-0000B5930000}"/>
    <cellStyle name="Normal 8 2 3 3 2 3 2 3 2" xfId="36809" xr:uid="{00000000-0005-0000-0000-0000B6930000}"/>
    <cellStyle name="Normal 8 2 3 3 2 3 2 4" xfId="29368" xr:uid="{00000000-0005-0000-0000-0000B7930000}"/>
    <cellStyle name="Normal 8 2 3 3 2 3 3" xfId="17888" xr:uid="{00000000-0005-0000-0000-0000B8930000}"/>
    <cellStyle name="Normal 8 2 3 3 2 3 3 2" xfId="40531" xr:uid="{00000000-0005-0000-0000-0000B9930000}"/>
    <cellStyle name="Normal 8 2 3 3 2 3 4" xfId="10448" xr:uid="{00000000-0005-0000-0000-0000BA930000}"/>
    <cellStyle name="Normal 8 2 3 3 2 3 4 2" xfId="33091" xr:uid="{00000000-0005-0000-0000-0000BB930000}"/>
    <cellStyle name="Normal 8 2 3 3 2 3 5" xfId="25650" xr:uid="{00000000-0005-0000-0000-0000BC930000}"/>
    <cellStyle name="Normal 8 2 3 3 2 4" xfId="4875" xr:uid="{00000000-0005-0000-0000-0000BD930000}"/>
    <cellStyle name="Normal 8 2 3 3 2 4 2" xfId="19759" xr:uid="{00000000-0005-0000-0000-0000BE930000}"/>
    <cellStyle name="Normal 8 2 3 3 2 4 2 2" xfId="42402" xr:uid="{00000000-0005-0000-0000-0000BF930000}"/>
    <cellStyle name="Normal 8 2 3 3 2 4 3" xfId="12319" xr:uid="{00000000-0005-0000-0000-0000C0930000}"/>
    <cellStyle name="Normal 8 2 3 3 2 4 3 2" xfId="34962" xr:uid="{00000000-0005-0000-0000-0000C1930000}"/>
    <cellStyle name="Normal 8 2 3 3 2 4 4" xfId="27521" xr:uid="{00000000-0005-0000-0000-0000C2930000}"/>
    <cellStyle name="Normal 8 2 3 3 2 5" xfId="16041" xr:uid="{00000000-0005-0000-0000-0000C3930000}"/>
    <cellStyle name="Normal 8 2 3 3 2 5 2" xfId="38684" xr:uid="{00000000-0005-0000-0000-0000C4930000}"/>
    <cellStyle name="Normal 8 2 3 3 2 6" xfId="8601" xr:uid="{00000000-0005-0000-0000-0000C5930000}"/>
    <cellStyle name="Normal 8 2 3 3 2 6 2" xfId="31244" xr:uid="{00000000-0005-0000-0000-0000C6930000}"/>
    <cellStyle name="Normal 8 2 3 3 2 7" xfId="23803" xr:uid="{00000000-0005-0000-0000-0000C7930000}"/>
    <cellStyle name="Normal 8 2 3 3 3" xfId="1614" xr:uid="{00000000-0005-0000-0000-0000C8930000}"/>
    <cellStyle name="Normal 8 2 3 3 3 2" xfId="3464" xr:uid="{00000000-0005-0000-0000-0000C9930000}"/>
    <cellStyle name="Normal 8 2 3 3 3 2 2" xfId="7185" xr:uid="{00000000-0005-0000-0000-0000CA930000}"/>
    <cellStyle name="Normal 8 2 3 3 3 2 2 2" xfId="22069" xr:uid="{00000000-0005-0000-0000-0000CB930000}"/>
    <cellStyle name="Normal 8 2 3 3 3 2 2 2 2" xfId="44712" xr:uid="{00000000-0005-0000-0000-0000CC930000}"/>
    <cellStyle name="Normal 8 2 3 3 3 2 2 3" xfId="14629" xr:uid="{00000000-0005-0000-0000-0000CD930000}"/>
    <cellStyle name="Normal 8 2 3 3 3 2 2 3 2" xfId="37272" xr:uid="{00000000-0005-0000-0000-0000CE930000}"/>
    <cellStyle name="Normal 8 2 3 3 3 2 2 4" xfId="29831" xr:uid="{00000000-0005-0000-0000-0000CF930000}"/>
    <cellStyle name="Normal 8 2 3 3 3 2 3" xfId="18351" xr:uid="{00000000-0005-0000-0000-0000D0930000}"/>
    <cellStyle name="Normal 8 2 3 3 3 2 3 2" xfId="40994" xr:uid="{00000000-0005-0000-0000-0000D1930000}"/>
    <cellStyle name="Normal 8 2 3 3 3 2 4" xfId="10911" xr:uid="{00000000-0005-0000-0000-0000D2930000}"/>
    <cellStyle name="Normal 8 2 3 3 3 2 4 2" xfId="33554" xr:uid="{00000000-0005-0000-0000-0000D3930000}"/>
    <cellStyle name="Normal 8 2 3 3 3 2 5" xfId="26113" xr:uid="{00000000-0005-0000-0000-0000D4930000}"/>
    <cellStyle name="Normal 8 2 3 3 3 3" xfId="5338" xr:uid="{00000000-0005-0000-0000-0000D5930000}"/>
    <cellStyle name="Normal 8 2 3 3 3 3 2" xfId="20222" xr:uid="{00000000-0005-0000-0000-0000D6930000}"/>
    <cellStyle name="Normal 8 2 3 3 3 3 2 2" xfId="42865" xr:uid="{00000000-0005-0000-0000-0000D7930000}"/>
    <cellStyle name="Normal 8 2 3 3 3 3 3" xfId="12782" xr:uid="{00000000-0005-0000-0000-0000D8930000}"/>
    <cellStyle name="Normal 8 2 3 3 3 3 3 2" xfId="35425" xr:uid="{00000000-0005-0000-0000-0000D9930000}"/>
    <cellStyle name="Normal 8 2 3 3 3 3 4" xfId="27984" xr:uid="{00000000-0005-0000-0000-0000DA930000}"/>
    <cellStyle name="Normal 8 2 3 3 3 4" xfId="16504" xr:uid="{00000000-0005-0000-0000-0000DB930000}"/>
    <cellStyle name="Normal 8 2 3 3 3 4 2" xfId="39147" xr:uid="{00000000-0005-0000-0000-0000DC930000}"/>
    <cellStyle name="Normal 8 2 3 3 3 5" xfId="9064" xr:uid="{00000000-0005-0000-0000-0000DD930000}"/>
    <cellStyle name="Normal 8 2 3 3 3 5 2" xfId="31707" xr:uid="{00000000-0005-0000-0000-0000DE930000}"/>
    <cellStyle name="Normal 8 2 3 3 3 6" xfId="24266" xr:uid="{00000000-0005-0000-0000-0000DF930000}"/>
    <cellStyle name="Normal 8 2 3 3 4" xfId="2539" xr:uid="{00000000-0005-0000-0000-0000E0930000}"/>
    <cellStyle name="Normal 8 2 3 3 4 2" xfId="6260" xr:uid="{00000000-0005-0000-0000-0000E1930000}"/>
    <cellStyle name="Normal 8 2 3 3 4 2 2" xfId="21144" xr:uid="{00000000-0005-0000-0000-0000E2930000}"/>
    <cellStyle name="Normal 8 2 3 3 4 2 2 2" xfId="43787" xr:uid="{00000000-0005-0000-0000-0000E3930000}"/>
    <cellStyle name="Normal 8 2 3 3 4 2 3" xfId="13704" xr:uid="{00000000-0005-0000-0000-0000E4930000}"/>
    <cellStyle name="Normal 8 2 3 3 4 2 3 2" xfId="36347" xr:uid="{00000000-0005-0000-0000-0000E5930000}"/>
    <cellStyle name="Normal 8 2 3 3 4 2 4" xfId="28906" xr:uid="{00000000-0005-0000-0000-0000E6930000}"/>
    <cellStyle name="Normal 8 2 3 3 4 3" xfId="17426" xr:uid="{00000000-0005-0000-0000-0000E7930000}"/>
    <cellStyle name="Normal 8 2 3 3 4 3 2" xfId="40069" xr:uid="{00000000-0005-0000-0000-0000E8930000}"/>
    <cellStyle name="Normal 8 2 3 3 4 4" xfId="9986" xr:uid="{00000000-0005-0000-0000-0000E9930000}"/>
    <cellStyle name="Normal 8 2 3 3 4 4 2" xfId="32629" xr:uid="{00000000-0005-0000-0000-0000EA930000}"/>
    <cellStyle name="Normal 8 2 3 3 4 5" xfId="25188" xr:uid="{00000000-0005-0000-0000-0000EB930000}"/>
    <cellStyle name="Normal 8 2 3 3 5" xfId="4413" xr:uid="{00000000-0005-0000-0000-0000EC930000}"/>
    <cellStyle name="Normal 8 2 3 3 5 2" xfId="19297" xr:uid="{00000000-0005-0000-0000-0000ED930000}"/>
    <cellStyle name="Normal 8 2 3 3 5 2 2" xfId="41940" xr:uid="{00000000-0005-0000-0000-0000EE930000}"/>
    <cellStyle name="Normal 8 2 3 3 5 3" xfId="11857" xr:uid="{00000000-0005-0000-0000-0000EF930000}"/>
    <cellStyle name="Normal 8 2 3 3 5 3 2" xfId="34500" xr:uid="{00000000-0005-0000-0000-0000F0930000}"/>
    <cellStyle name="Normal 8 2 3 3 5 4" xfId="27059" xr:uid="{00000000-0005-0000-0000-0000F1930000}"/>
    <cellStyle name="Normal 8 2 3 3 6" xfId="15579" xr:uid="{00000000-0005-0000-0000-0000F2930000}"/>
    <cellStyle name="Normal 8 2 3 3 6 2" xfId="38222" xr:uid="{00000000-0005-0000-0000-0000F3930000}"/>
    <cellStyle name="Normal 8 2 3 3 7" xfId="8139" xr:uid="{00000000-0005-0000-0000-0000F4930000}"/>
    <cellStyle name="Normal 8 2 3 3 7 2" xfId="30782" xr:uid="{00000000-0005-0000-0000-0000F5930000}"/>
    <cellStyle name="Normal 8 2 3 3 8" xfId="23341" xr:uid="{00000000-0005-0000-0000-0000F6930000}"/>
    <cellStyle name="Normal 8 2 3 4" xfId="937" xr:uid="{00000000-0005-0000-0000-0000F7930000}"/>
    <cellStyle name="Normal 8 2 3 4 2" xfId="1865" xr:uid="{00000000-0005-0000-0000-0000F8930000}"/>
    <cellStyle name="Normal 8 2 3 4 2 2" xfId="3715" xr:uid="{00000000-0005-0000-0000-0000F9930000}"/>
    <cellStyle name="Normal 8 2 3 4 2 2 2" xfId="7436" xr:uid="{00000000-0005-0000-0000-0000FA930000}"/>
    <cellStyle name="Normal 8 2 3 4 2 2 2 2" xfId="22320" xr:uid="{00000000-0005-0000-0000-0000FB930000}"/>
    <cellStyle name="Normal 8 2 3 4 2 2 2 2 2" xfId="44963" xr:uid="{00000000-0005-0000-0000-0000FC930000}"/>
    <cellStyle name="Normal 8 2 3 4 2 2 2 3" xfId="14880" xr:uid="{00000000-0005-0000-0000-0000FD930000}"/>
    <cellStyle name="Normal 8 2 3 4 2 2 2 3 2" xfId="37523" xr:uid="{00000000-0005-0000-0000-0000FE930000}"/>
    <cellStyle name="Normal 8 2 3 4 2 2 2 4" xfId="30082" xr:uid="{00000000-0005-0000-0000-0000FF930000}"/>
    <cellStyle name="Normal 8 2 3 4 2 2 3" xfId="18602" xr:uid="{00000000-0005-0000-0000-000000940000}"/>
    <cellStyle name="Normal 8 2 3 4 2 2 3 2" xfId="41245" xr:uid="{00000000-0005-0000-0000-000001940000}"/>
    <cellStyle name="Normal 8 2 3 4 2 2 4" xfId="11162" xr:uid="{00000000-0005-0000-0000-000002940000}"/>
    <cellStyle name="Normal 8 2 3 4 2 2 4 2" xfId="33805" xr:uid="{00000000-0005-0000-0000-000003940000}"/>
    <cellStyle name="Normal 8 2 3 4 2 2 5" xfId="26364" xr:uid="{00000000-0005-0000-0000-000004940000}"/>
    <cellStyle name="Normal 8 2 3 4 2 3" xfId="5589" xr:uid="{00000000-0005-0000-0000-000005940000}"/>
    <cellStyle name="Normal 8 2 3 4 2 3 2" xfId="20473" xr:uid="{00000000-0005-0000-0000-000006940000}"/>
    <cellStyle name="Normal 8 2 3 4 2 3 2 2" xfId="43116" xr:uid="{00000000-0005-0000-0000-000007940000}"/>
    <cellStyle name="Normal 8 2 3 4 2 3 3" xfId="13033" xr:uid="{00000000-0005-0000-0000-000008940000}"/>
    <cellStyle name="Normal 8 2 3 4 2 3 3 2" xfId="35676" xr:uid="{00000000-0005-0000-0000-000009940000}"/>
    <cellStyle name="Normal 8 2 3 4 2 3 4" xfId="28235" xr:uid="{00000000-0005-0000-0000-00000A940000}"/>
    <cellStyle name="Normal 8 2 3 4 2 4" xfId="16755" xr:uid="{00000000-0005-0000-0000-00000B940000}"/>
    <cellStyle name="Normal 8 2 3 4 2 4 2" xfId="39398" xr:uid="{00000000-0005-0000-0000-00000C940000}"/>
    <cellStyle name="Normal 8 2 3 4 2 5" xfId="9315" xr:uid="{00000000-0005-0000-0000-00000D940000}"/>
    <cellStyle name="Normal 8 2 3 4 2 5 2" xfId="31958" xr:uid="{00000000-0005-0000-0000-00000E940000}"/>
    <cellStyle name="Normal 8 2 3 4 2 6" xfId="24517" xr:uid="{00000000-0005-0000-0000-00000F940000}"/>
    <cellStyle name="Normal 8 2 3 4 3" xfId="2790" xr:uid="{00000000-0005-0000-0000-000010940000}"/>
    <cellStyle name="Normal 8 2 3 4 3 2" xfId="6511" xr:uid="{00000000-0005-0000-0000-000011940000}"/>
    <cellStyle name="Normal 8 2 3 4 3 2 2" xfId="21395" xr:uid="{00000000-0005-0000-0000-000012940000}"/>
    <cellStyle name="Normal 8 2 3 4 3 2 2 2" xfId="44038" xr:uid="{00000000-0005-0000-0000-000013940000}"/>
    <cellStyle name="Normal 8 2 3 4 3 2 3" xfId="13955" xr:uid="{00000000-0005-0000-0000-000014940000}"/>
    <cellStyle name="Normal 8 2 3 4 3 2 3 2" xfId="36598" xr:uid="{00000000-0005-0000-0000-000015940000}"/>
    <cellStyle name="Normal 8 2 3 4 3 2 4" xfId="29157" xr:uid="{00000000-0005-0000-0000-000016940000}"/>
    <cellStyle name="Normal 8 2 3 4 3 3" xfId="17677" xr:uid="{00000000-0005-0000-0000-000017940000}"/>
    <cellStyle name="Normal 8 2 3 4 3 3 2" xfId="40320" xr:uid="{00000000-0005-0000-0000-000018940000}"/>
    <cellStyle name="Normal 8 2 3 4 3 4" xfId="10237" xr:uid="{00000000-0005-0000-0000-000019940000}"/>
    <cellStyle name="Normal 8 2 3 4 3 4 2" xfId="32880" xr:uid="{00000000-0005-0000-0000-00001A940000}"/>
    <cellStyle name="Normal 8 2 3 4 3 5" xfId="25439" xr:uid="{00000000-0005-0000-0000-00001B940000}"/>
    <cellStyle name="Normal 8 2 3 4 4" xfId="4664" xr:uid="{00000000-0005-0000-0000-00001C940000}"/>
    <cellStyle name="Normal 8 2 3 4 4 2" xfId="19548" xr:uid="{00000000-0005-0000-0000-00001D940000}"/>
    <cellStyle name="Normal 8 2 3 4 4 2 2" xfId="42191" xr:uid="{00000000-0005-0000-0000-00001E940000}"/>
    <cellStyle name="Normal 8 2 3 4 4 3" xfId="12108" xr:uid="{00000000-0005-0000-0000-00001F940000}"/>
    <cellStyle name="Normal 8 2 3 4 4 3 2" xfId="34751" xr:uid="{00000000-0005-0000-0000-000020940000}"/>
    <cellStyle name="Normal 8 2 3 4 4 4" xfId="27310" xr:uid="{00000000-0005-0000-0000-000021940000}"/>
    <cellStyle name="Normal 8 2 3 4 5" xfId="15830" xr:uid="{00000000-0005-0000-0000-000022940000}"/>
    <cellStyle name="Normal 8 2 3 4 5 2" xfId="38473" xr:uid="{00000000-0005-0000-0000-000023940000}"/>
    <cellStyle name="Normal 8 2 3 4 6" xfId="8390" xr:uid="{00000000-0005-0000-0000-000024940000}"/>
    <cellStyle name="Normal 8 2 3 4 6 2" xfId="31033" xr:uid="{00000000-0005-0000-0000-000025940000}"/>
    <cellStyle name="Normal 8 2 3 4 7" xfId="23592" xr:uid="{00000000-0005-0000-0000-000026940000}"/>
    <cellStyle name="Normal 8 2 3 5" xfId="1403" xr:uid="{00000000-0005-0000-0000-000027940000}"/>
    <cellStyle name="Normal 8 2 3 5 2" xfId="3253" xr:uid="{00000000-0005-0000-0000-000028940000}"/>
    <cellStyle name="Normal 8 2 3 5 2 2" xfId="6974" xr:uid="{00000000-0005-0000-0000-000029940000}"/>
    <cellStyle name="Normal 8 2 3 5 2 2 2" xfId="21858" xr:uid="{00000000-0005-0000-0000-00002A940000}"/>
    <cellStyle name="Normal 8 2 3 5 2 2 2 2" xfId="44501" xr:uid="{00000000-0005-0000-0000-00002B940000}"/>
    <cellStyle name="Normal 8 2 3 5 2 2 3" xfId="14418" xr:uid="{00000000-0005-0000-0000-00002C940000}"/>
    <cellStyle name="Normal 8 2 3 5 2 2 3 2" xfId="37061" xr:uid="{00000000-0005-0000-0000-00002D940000}"/>
    <cellStyle name="Normal 8 2 3 5 2 2 4" xfId="29620" xr:uid="{00000000-0005-0000-0000-00002E940000}"/>
    <cellStyle name="Normal 8 2 3 5 2 3" xfId="18140" xr:uid="{00000000-0005-0000-0000-00002F940000}"/>
    <cellStyle name="Normal 8 2 3 5 2 3 2" xfId="40783" xr:uid="{00000000-0005-0000-0000-000030940000}"/>
    <cellStyle name="Normal 8 2 3 5 2 4" xfId="10700" xr:uid="{00000000-0005-0000-0000-000031940000}"/>
    <cellStyle name="Normal 8 2 3 5 2 4 2" xfId="33343" xr:uid="{00000000-0005-0000-0000-000032940000}"/>
    <cellStyle name="Normal 8 2 3 5 2 5" xfId="25902" xr:uid="{00000000-0005-0000-0000-000033940000}"/>
    <cellStyle name="Normal 8 2 3 5 3" xfId="5127" xr:uid="{00000000-0005-0000-0000-000034940000}"/>
    <cellStyle name="Normal 8 2 3 5 3 2" xfId="20011" xr:uid="{00000000-0005-0000-0000-000035940000}"/>
    <cellStyle name="Normal 8 2 3 5 3 2 2" xfId="42654" xr:uid="{00000000-0005-0000-0000-000036940000}"/>
    <cellStyle name="Normal 8 2 3 5 3 3" xfId="12571" xr:uid="{00000000-0005-0000-0000-000037940000}"/>
    <cellStyle name="Normal 8 2 3 5 3 3 2" xfId="35214" xr:uid="{00000000-0005-0000-0000-000038940000}"/>
    <cellStyle name="Normal 8 2 3 5 3 4" xfId="27773" xr:uid="{00000000-0005-0000-0000-000039940000}"/>
    <cellStyle name="Normal 8 2 3 5 4" xfId="16293" xr:uid="{00000000-0005-0000-0000-00003A940000}"/>
    <cellStyle name="Normal 8 2 3 5 4 2" xfId="38936" xr:uid="{00000000-0005-0000-0000-00003B940000}"/>
    <cellStyle name="Normal 8 2 3 5 5" xfId="8853" xr:uid="{00000000-0005-0000-0000-00003C940000}"/>
    <cellStyle name="Normal 8 2 3 5 5 2" xfId="31496" xr:uid="{00000000-0005-0000-0000-00003D940000}"/>
    <cellStyle name="Normal 8 2 3 5 6" xfId="24055" xr:uid="{00000000-0005-0000-0000-00003E940000}"/>
    <cellStyle name="Normal 8 2 3 6" xfId="2328" xr:uid="{00000000-0005-0000-0000-00003F940000}"/>
    <cellStyle name="Normal 8 2 3 6 2" xfId="6049" xr:uid="{00000000-0005-0000-0000-000040940000}"/>
    <cellStyle name="Normal 8 2 3 6 2 2" xfId="20933" xr:uid="{00000000-0005-0000-0000-000041940000}"/>
    <cellStyle name="Normal 8 2 3 6 2 2 2" xfId="43576" xr:uid="{00000000-0005-0000-0000-000042940000}"/>
    <cellStyle name="Normal 8 2 3 6 2 3" xfId="13493" xr:uid="{00000000-0005-0000-0000-000043940000}"/>
    <cellStyle name="Normal 8 2 3 6 2 3 2" xfId="36136" xr:uid="{00000000-0005-0000-0000-000044940000}"/>
    <cellStyle name="Normal 8 2 3 6 2 4" xfId="28695" xr:uid="{00000000-0005-0000-0000-000045940000}"/>
    <cellStyle name="Normal 8 2 3 6 3" xfId="17215" xr:uid="{00000000-0005-0000-0000-000046940000}"/>
    <cellStyle name="Normal 8 2 3 6 3 2" xfId="39858" xr:uid="{00000000-0005-0000-0000-000047940000}"/>
    <cellStyle name="Normal 8 2 3 6 4" xfId="9775" xr:uid="{00000000-0005-0000-0000-000048940000}"/>
    <cellStyle name="Normal 8 2 3 6 4 2" xfId="32418" xr:uid="{00000000-0005-0000-0000-000049940000}"/>
    <cellStyle name="Normal 8 2 3 6 5" xfId="24977" xr:uid="{00000000-0005-0000-0000-00004A940000}"/>
    <cellStyle name="Normal 8 2 3 7" xfId="4202" xr:uid="{00000000-0005-0000-0000-00004B940000}"/>
    <cellStyle name="Normal 8 2 3 7 2" xfId="19086" xr:uid="{00000000-0005-0000-0000-00004C940000}"/>
    <cellStyle name="Normal 8 2 3 7 2 2" xfId="41729" xr:uid="{00000000-0005-0000-0000-00004D940000}"/>
    <cellStyle name="Normal 8 2 3 7 3" xfId="11646" xr:uid="{00000000-0005-0000-0000-00004E940000}"/>
    <cellStyle name="Normal 8 2 3 7 3 2" xfId="34289" xr:uid="{00000000-0005-0000-0000-00004F940000}"/>
    <cellStyle name="Normal 8 2 3 7 4" xfId="26848" xr:uid="{00000000-0005-0000-0000-000050940000}"/>
    <cellStyle name="Normal 8 2 3 8" xfId="15368" xr:uid="{00000000-0005-0000-0000-000051940000}"/>
    <cellStyle name="Normal 8 2 3 8 2" xfId="38011" xr:uid="{00000000-0005-0000-0000-000052940000}"/>
    <cellStyle name="Normal 8 2 3 9" xfId="7928" xr:uid="{00000000-0005-0000-0000-000053940000}"/>
    <cellStyle name="Normal 8 2 3 9 2" xfId="30571" xr:uid="{00000000-0005-0000-0000-000054940000}"/>
    <cellStyle name="Normal 8 2 4" xfId="524" xr:uid="{00000000-0005-0000-0000-000055940000}"/>
    <cellStyle name="Normal 8 2 4 2" xfId="736" xr:uid="{00000000-0005-0000-0000-000056940000}"/>
    <cellStyle name="Normal 8 2 4 2 2" xfId="1201" xr:uid="{00000000-0005-0000-0000-000057940000}"/>
    <cellStyle name="Normal 8 2 4 2 2 2" xfId="2129" xr:uid="{00000000-0005-0000-0000-000058940000}"/>
    <cellStyle name="Normal 8 2 4 2 2 2 2" xfId="3979" xr:uid="{00000000-0005-0000-0000-000059940000}"/>
    <cellStyle name="Normal 8 2 4 2 2 2 2 2" xfId="7700" xr:uid="{00000000-0005-0000-0000-00005A940000}"/>
    <cellStyle name="Normal 8 2 4 2 2 2 2 2 2" xfId="22584" xr:uid="{00000000-0005-0000-0000-00005B940000}"/>
    <cellStyle name="Normal 8 2 4 2 2 2 2 2 2 2" xfId="45227" xr:uid="{00000000-0005-0000-0000-00005C940000}"/>
    <cellStyle name="Normal 8 2 4 2 2 2 2 2 3" xfId="15144" xr:uid="{00000000-0005-0000-0000-00005D940000}"/>
    <cellStyle name="Normal 8 2 4 2 2 2 2 2 3 2" xfId="37787" xr:uid="{00000000-0005-0000-0000-00005E940000}"/>
    <cellStyle name="Normal 8 2 4 2 2 2 2 2 4" xfId="30346" xr:uid="{00000000-0005-0000-0000-00005F940000}"/>
    <cellStyle name="Normal 8 2 4 2 2 2 2 3" xfId="18866" xr:uid="{00000000-0005-0000-0000-000060940000}"/>
    <cellStyle name="Normal 8 2 4 2 2 2 2 3 2" xfId="41509" xr:uid="{00000000-0005-0000-0000-000061940000}"/>
    <cellStyle name="Normal 8 2 4 2 2 2 2 4" xfId="11426" xr:uid="{00000000-0005-0000-0000-000062940000}"/>
    <cellStyle name="Normal 8 2 4 2 2 2 2 4 2" xfId="34069" xr:uid="{00000000-0005-0000-0000-000063940000}"/>
    <cellStyle name="Normal 8 2 4 2 2 2 2 5" xfId="26628" xr:uid="{00000000-0005-0000-0000-000064940000}"/>
    <cellStyle name="Normal 8 2 4 2 2 2 3" xfId="5853" xr:uid="{00000000-0005-0000-0000-000065940000}"/>
    <cellStyle name="Normal 8 2 4 2 2 2 3 2" xfId="20737" xr:uid="{00000000-0005-0000-0000-000066940000}"/>
    <cellStyle name="Normal 8 2 4 2 2 2 3 2 2" xfId="43380" xr:uid="{00000000-0005-0000-0000-000067940000}"/>
    <cellStyle name="Normal 8 2 4 2 2 2 3 3" xfId="13297" xr:uid="{00000000-0005-0000-0000-000068940000}"/>
    <cellStyle name="Normal 8 2 4 2 2 2 3 3 2" xfId="35940" xr:uid="{00000000-0005-0000-0000-000069940000}"/>
    <cellStyle name="Normal 8 2 4 2 2 2 3 4" xfId="28499" xr:uid="{00000000-0005-0000-0000-00006A940000}"/>
    <cellStyle name="Normal 8 2 4 2 2 2 4" xfId="17019" xr:uid="{00000000-0005-0000-0000-00006B940000}"/>
    <cellStyle name="Normal 8 2 4 2 2 2 4 2" xfId="39662" xr:uid="{00000000-0005-0000-0000-00006C940000}"/>
    <cellStyle name="Normal 8 2 4 2 2 2 5" xfId="9579" xr:uid="{00000000-0005-0000-0000-00006D940000}"/>
    <cellStyle name="Normal 8 2 4 2 2 2 5 2" xfId="32222" xr:uid="{00000000-0005-0000-0000-00006E940000}"/>
    <cellStyle name="Normal 8 2 4 2 2 2 6" xfId="24781" xr:uid="{00000000-0005-0000-0000-00006F940000}"/>
    <cellStyle name="Normal 8 2 4 2 2 3" xfId="3054" xr:uid="{00000000-0005-0000-0000-000070940000}"/>
    <cellStyle name="Normal 8 2 4 2 2 3 2" xfId="6775" xr:uid="{00000000-0005-0000-0000-000071940000}"/>
    <cellStyle name="Normal 8 2 4 2 2 3 2 2" xfId="21659" xr:uid="{00000000-0005-0000-0000-000072940000}"/>
    <cellStyle name="Normal 8 2 4 2 2 3 2 2 2" xfId="44302" xr:uid="{00000000-0005-0000-0000-000073940000}"/>
    <cellStyle name="Normal 8 2 4 2 2 3 2 3" xfId="14219" xr:uid="{00000000-0005-0000-0000-000074940000}"/>
    <cellStyle name="Normal 8 2 4 2 2 3 2 3 2" xfId="36862" xr:uid="{00000000-0005-0000-0000-000075940000}"/>
    <cellStyle name="Normal 8 2 4 2 2 3 2 4" xfId="29421" xr:uid="{00000000-0005-0000-0000-000076940000}"/>
    <cellStyle name="Normal 8 2 4 2 2 3 3" xfId="17941" xr:uid="{00000000-0005-0000-0000-000077940000}"/>
    <cellStyle name="Normal 8 2 4 2 2 3 3 2" xfId="40584" xr:uid="{00000000-0005-0000-0000-000078940000}"/>
    <cellStyle name="Normal 8 2 4 2 2 3 4" xfId="10501" xr:uid="{00000000-0005-0000-0000-000079940000}"/>
    <cellStyle name="Normal 8 2 4 2 2 3 4 2" xfId="33144" xr:uid="{00000000-0005-0000-0000-00007A940000}"/>
    <cellStyle name="Normal 8 2 4 2 2 3 5" xfId="25703" xr:uid="{00000000-0005-0000-0000-00007B940000}"/>
    <cellStyle name="Normal 8 2 4 2 2 4" xfId="4928" xr:uid="{00000000-0005-0000-0000-00007C940000}"/>
    <cellStyle name="Normal 8 2 4 2 2 4 2" xfId="19812" xr:uid="{00000000-0005-0000-0000-00007D940000}"/>
    <cellStyle name="Normal 8 2 4 2 2 4 2 2" xfId="42455" xr:uid="{00000000-0005-0000-0000-00007E940000}"/>
    <cellStyle name="Normal 8 2 4 2 2 4 3" xfId="12372" xr:uid="{00000000-0005-0000-0000-00007F940000}"/>
    <cellStyle name="Normal 8 2 4 2 2 4 3 2" xfId="35015" xr:uid="{00000000-0005-0000-0000-000080940000}"/>
    <cellStyle name="Normal 8 2 4 2 2 4 4" xfId="27574" xr:uid="{00000000-0005-0000-0000-000081940000}"/>
    <cellStyle name="Normal 8 2 4 2 2 5" xfId="16094" xr:uid="{00000000-0005-0000-0000-000082940000}"/>
    <cellStyle name="Normal 8 2 4 2 2 5 2" xfId="38737" xr:uid="{00000000-0005-0000-0000-000083940000}"/>
    <cellStyle name="Normal 8 2 4 2 2 6" xfId="8654" xr:uid="{00000000-0005-0000-0000-000084940000}"/>
    <cellStyle name="Normal 8 2 4 2 2 6 2" xfId="31297" xr:uid="{00000000-0005-0000-0000-000085940000}"/>
    <cellStyle name="Normal 8 2 4 2 2 7" xfId="23856" xr:uid="{00000000-0005-0000-0000-000086940000}"/>
    <cellStyle name="Normal 8 2 4 2 3" xfId="1667" xr:uid="{00000000-0005-0000-0000-000087940000}"/>
    <cellStyle name="Normal 8 2 4 2 3 2" xfId="3517" xr:uid="{00000000-0005-0000-0000-000088940000}"/>
    <cellStyle name="Normal 8 2 4 2 3 2 2" xfId="7238" xr:uid="{00000000-0005-0000-0000-000089940000}"/>
    <cellStyle name="Normal 8 2 4 2 3 2 2 2" xfId="22122" xr:uid="{00000000-0005-0000-0000-00008A940000}"/>
    <cellStyle name="Normal 8 2 4 2 3 2 2 2 2" xfId="44765" xr:uid="{00000000-0005-0000-0000-00008B940000}"/>
    <cellStyle name="Normal 8 2 4 2 3 2 2 3" xfId="14682" xr:uid="{00000000-0005-0000-0000-00008C940000}"/>
    <cellStyle name="Normal 8 2 4 2 3 2 2 3 2" xfId="37325" xr:uid="{00000000-0005-0000-0000-00008D940000}"/>
    <cellStyle name="Normal 8 2 4 2 3 2 2 4" xfId="29884" xr:uid="{00000000-0005-0000-0000-00008E940000}"/>
    <cellStyle name="Normal 8 2 4 2 3 2 3" xfId="18404" xr:uid="{00000000-0005-0000-0000-00008F940000}"/>
    <cellStyle name="Normal 8 2 4 2 3 2 3 2" xfId="41047" xr:uid="{00000000-0005-0000-0000-000090940000}"/>
    <cellStyle name="Normal 8 2 4 2 3 2 4" xfId="10964" xr:uid="{00000000-0005-0000-0000-000091940000}"/>
    <cellStyle name="Normal 8 2 4 2 3 2 4 2" xfId="33607" xr:uid="{00000000-0005-0000-0000-000092940000}"/>
    <cellStyle name="Normal 8 2 4 2 3 2 5" xfId="26166" xr:uid="{00000000-0005-0000-0000-000093940000}"/>
    <cellStyle name="Normal 8 2 4 2 3 3" xfId="5391" xr:uid="{00000000-0005-0000-0000-000094940000}"/>
    <cellStyle name="Normal 8 2 4 2 3 3 2" xfId="20275" xr:uid="{00000000-0005-0000-0000-000095940000}"/>
    <cellStyle name="Normal 8 2 4 2 3 3 2 2" xfId="42918" xr:uid="{00000000-0005-0000-0000-000096940000}"/>
    <cellStyle name="Normal 8 2 4 2 3 3 3" xfId="12835" xr:uid="{00000000-0005-0000-0000-000097940000}"/>
    <cellStyle name="Normal 8 2 4 2 3 3 3 2" xfId="35478" xr:uid="{00000000-0005-0000-0000-000098940000}"/>
    <cellStyle name="Normal 8 2 4 2 3 3 4" xfId="28037" xr:uid="{00000000-0005-0000-0000-000099940000}"/>
    <cellStyle name="Normal 8 2 4 2 3 4" xfId="16557" xr:uid="{00000000-0005-0000-0000-00009A940000}"/>
    <cellStyle name="Normal 8 2 4 2 3 4 2" xfId="39200" xr:uid="{00000000-0005-0000-0000-00009B940000}"/>
    <cellStyle name="Normal 8 2 4 2 3 5" xfId="9117" xr:uid="{00000000-0005-0000-0000-00009C940000}"/>
    <cellStyle name="Normal 8 2 4 2 3 5 2" xfId="31760" xr:uid="{00000000-0005-0000-0000-00009D940000}"/>
    <cellStyle name="Normal 8 2 4 2 3 6" xfId="24319" xr:uid="{00000000-0005-0000-0000-00009E940000}"/>
    <cellStyle name="Normal 8 2 4 2 4" xfId="2592" xr:uid="{00000000-0005-0000-0000-00009F940000}"/>
    <cellStyle name="Normal 8 2 4 2 4 2" xfId="6313" xr:uid="{00000000-0005-0000-0000-0000A0940000}"/>
    <cellStyle name="Normal 8 2 4 2 4 2 2" xfId="21197" xr:uid="{00000000-0005-0000-0000-0000A1940000}"/>
    <cellStyle name="Normal 8 2 4 2 4 2 2 2" xfId="43840" xr:uid="{00000000-0005-0000-0000-0000A2940000}"/>
    <cellStyle name="Normal 8 2 4 2 4 2 3" xfId="13757" xr:uid="{00000000-0005-0000-0000-0000A3940000}"/>
    <cellStyle name="Normal 8 2 4 2 4 2 3 2" xfId="36400" xr:uid="{00000000-0005-0000-0000-0000A4940000}"/>
    <cellStyle name="Normal 8 2 4 2 4 2 4" xfId="28959" xr:uid="{00000000-0005-0000-0000-0000A5940000}"/>
    <cellStyle name="Normal 8 2 4 2 4 3" xfId="17479" xr:uid="{00000000-0005-0000-0000-0000A6940000}"/>
    <cellStyle name="Normal 8 2 4 2 4 3 2" xfId="40122" xr:uid="{00000000-0005-0000-0000-0000A7940000}"/>
    <cellStyle name="Normal 8 2 4 2 4 4" xfId="10039" xr:uid="{00000000-0005-0000-0000-0000A8940000}"/>
    <cellStyle name="Normal 8 2 4 2 4 4 2" xfId="32682" xr:uid="{00000000-0005-0000-0000-0000A9940000}"/>
    <cellStyle name="Normal 8 2 4 2 4 5" xfId="25241" xr:uid="{00000000-0005-0000-0000-0000AA940000}"/>
    <cellStyle name="Normal 8 2 4 2 5" xfId="4466" xr:uid="{00000000-0005-0000-0000-0000AB940000}"/>
    <cellStyle name="Normal 8 2 4 2 5 2" xfId="19350" xr:uid="{00000000-0005-0000-0000-0000AC940000}"/>
    <cellStyle name="Normal 8 2 4 2 5 2 2" xfId="41993" xr:uid="{00000000-0005-0000-0000-0000AD940000}"/>
    <cellStyle name="Normal 8 2 4 2 5 3" xfId="11910" xr:uid="{00000000-0005-0000-0000-0000AE940000}"/>
    <cellStyle name="Normal 8 2 4 2 5 3 2" xfId="34553" xr:uid="{00000000-0005-0000-0000-0000AF940000}"/>
    <cellStyle name="Normal 8 2 4 2 5 4" xfId="27112" xr:uid="{00000000-0005-0000-0000-0000B0940000}"/>
    <cellStyle name="Normal 8 2 4 2 6" xfId="15632" xr:uid="{00000000-0005-0000-0000-0000B1940000}"/>
    <cellStyle name="Normal 8 2 4 2 6 2" xfId="38275" xr:uid="{00000000-0005-0000-0000-0000B2940000}"/>
    <cellStyle name="Normal 8 2 4 2 7" xfId="8192" xr:uid="{00000000-0005-0000-0000-0000B3940000}"/>
    <cellStyle name="Normal 8 2 4 2 7 2" xfId="30835" xr:uid="{00000000-0005-0000-0000-0000B4940000}"/>
    <cellStyle name="Normal 8 2 4 2 8" xfId="23394" xr:uid="{00000000-0005-0000-0000-0000B5940000}"/>
    <cellStyle name="Normal 8 2 4 3" xfId="990" xr:uid="{00000000-0005-0000-0000-0000B6940000}"/>
    <cellStyle name="Normal 8 2 4 3 2" xfId="1918" xr:uid="{00000000-0005-0000-0000-0000B7940000}"/>
    <cellStyle name="Normal 8 2 4 3 2 2" xfId="3768" xr:uid="{00000000-0005-0000-0000-0000B8940000}"/>
    <cellStyle name="Normal 8 2 4 3 2 2 2" xfId="7489" xr:uid="{00000000-0005-0000-0000-0000B9940000}"/>
    <cellStyle name="Normal 8 2 4 3 2 2 2 2" xfId="22373" xr:uid="{00000000-0005-0000-0000-0000BA940000}"/>
    <cellStyle name="Normal 8 2 4 3 2 2 2 2 2" xfId="45016" xr:uid="{00000000-0005-0000-0000-0000BB940000}"/>
    <cellStyle name="Normal 8 2 4 3 2 2 2 3" xfId="14933" xr:uid="{00000000-0005-0000-0000-0000BC940000}"/>
    <cellStyle name="Normal 8 2 4 3 2 2 2 3 2" xfId="37576" xr:uid="{00000000-0005-0000-0000-0000BD940000}"/>
    <cellStyle name="Normal 8 2 4 3 2 2 2 4" xfId="30135" xr:uid="{00000000-0005-0000-0000-0000BE940000}"/>
    <cellStyle name="Normal 8 2 4 3 2 2 3" xfId="18655" xr:uid="{00000000-0005-0000-0000-0000BF940000}"/>
    <cellStyle name="Normal 8 2 4 3 2 2 3 2" xfId="41298" xr:uid="{00000000-0005-0000-0000-0000C0940000}"/>
    <cellStyle name="Normal 8 2 4 3 2 2 4" xfId="11215" xr:uid="{00000000-0005-0000-0000-0000C1940000}"/>
    <cellStyle name="Normal 8 2 4 3 2 2 4 2" xfId="33858" xr:uid="{00000000-0005-0000-0000-0000C2940000}"/>
    <cellStyle name="Normal 8 2 4 3 2 2 5" xfId="26417" xr:uid="{00000000-0005-0000-0000-0000C3940000}"/>
    <cellStyle name="Normal 8 2 4 3 2 3" xfId="5642" xr:uid="{00000000-0005-0000-0000-0000C4940000}"/>
    <cellStyle name="Normal 8 2 4 3 2 3 2" xfId="20526" xr:uid="{00000000-0005-0000-0000-0000C5940000}"/>
    <cellStyle name="Normal 8 2 4 3 2 3 2 2" xfId="43169" xr:uid="{00000000-0005-0000-0000-0000C6940000}"/>
    <cellStyle name="Normal 8 2 4 3 2 3 3" xfId="13086" xr:uid="{00000000-0005-0000-0000-0000C7940000}"/>
    <cellStyle name="Normal 8 2 4 3 2 3 3 2" xfId="35729" xr:uid="{00000000-0005-0000-0000-0000C8940000}"/>
    <cellStyle name="Normal 8 2 4 3 2 3 4" xfId="28288" xr:uid="{00000000-0005-0000-0000-0000C9940000}"/>
    <cellStyle name="Normal 8 2 4 3 2 4" xfId="16808" xr:uid="{00000000-0005-0000-0000-0000CA940000}"/>
    <cellStyle name="Normal 8 2 4 3 2 4 2" xfId="39451" xr:uid="{00000000-0005-0000-0000-0000CB940000}"/>
    <cellStyle name="Normal 8 2 4 3 2 5" xfId="9368" xr:uid="{00000000-0005-0000-0000-0000CC940000}"/>
    <cellStyle name="Normal 8 2 4 3 2 5 2" xfId="32011" xr:uid="{00000000-0005-0000-0000-0000CD940000}"/>
    <cellStyle name="Normal 8 2 4 3 2 6" xfId="24570" xr:uid="{00000000-0005-0000-0000-0000CE940000}"/>
    <cellStyle name="Normal 8 2 4 3 3" xfId="2843" xr:uid="{00000000-0005-0000-0000-0000CF940000}"/>
    <cellStyle name="Normal 8 2 4 3 3 2" xfId="6564" xr:uid="{00000000-0005-0000-0000-0000D0940000}"/>
    <cellStyle name="Normal 8 2 4 3 3 2 2" xfId="21448" xr:uid="{00000000-0005-0000-0000-0000D1940000}"/>
    <cellStyle name="Normal 8 2 4 3 3 2 2 2" xfId="44091" xr:uid="{00000000-0005-0000-0000-0000D2940000}"/>
    <cellStyle name="Normal 8 2 4 3 3 2 3" xfId="14008" xr:uid="{00000000-0005-0000-0000-0000D3940000}"/>
    <cellStyle name="Normal 8 2 4 3 3 2 3 2" xfId="36651" xr:uid="{00000000-0005-0000-0000-0000D4940000}"/>
    <cellStyle name="Normal 8 2 4 3 3 2 4" xfId="29210" xr:uid="{00000000-0005-0000-0000-0000D5940000}"/>
    <cellStyle name="Normal 8 2 4 3 3 3" xfId="17730" xr:uid="{00000000-0005-0000-0000-0000D6940000}"/>
    <cellStyle name="Normal 8 2 4 3 3 3 2" xfId="40373" xr:uid="{00000000-0005-0000-0000-0000D7940000}"/>
    <cellStyle name="Normal 8 2 4 3 3 4" xfId="10290" xr:uid="{00000000-0005-0000-0000-0000D8940000}"/>
    <cellStyle name="Normal 8 2 4 3 3 4 2" xfId="32933" xr:uid="{00000000-0005-0000-0000-0000D9940000}"/>
    <cellStyle name="Normal 8 2 4 3 3 5" xfId="25492" xr:uid="{00000000-0005-0000-0000-0000DA940000}"/>
    <cellStyle name="Normal 8 2 4 3 4" xfId="4717" xr:uid="{00000000-0005-0000-0000-0000DB940000}"/>
    <cellStyle name="Normal 8 2 4 3 4 2" xfId="19601" xr:uid="{00000000-0005-0000-0000-0000DC940000}"/>
    <cellStyle name="Normal 8 2 4 3 4 2 2" xfId="42244" xr:uid="{00000000-0005-0000-0000-0000DD940000}"/>
    <cellStyle name="Normal 8 2 4 3 4 3" xfId="12161" xr:uid="{00000000-0005-0000-0000-0000DE940000}"/>
    <cellStyle name="Normal 8 2 4 3 4 3 2" xfId="34804" xr:uid="{00000000-0005-0000-0000-0000DF940000}"/>
    <cellStyle name="Normal 8 2 4 3 4 4" xfId="27363" xr:uid="{00000000-0005-0000-0000-0000E0940000}"/>
    <cellStyle name="Normal 8 2 4 3 5" xfId="15883" xr:uid="{00000000-0005-0000-0000-0000E1940000}"/>
    <cellStyle name="Normal 8 2 4 3 5 2" xfId="38526" xr:uid="{00000000-0005-0000-0000-0000E2940000}"/>
    <cellStyle name="Normal 8 2 4 3 6" xfId="8443" xr:uid="{00000000-0005-0000-0000-0000E3940000}"/>
    <cellStyle name="Normal 8 2 4 3 6 2" xfId="31086" xr:uid="{00000000-0005-0000-0000-0000E4940000}"/>
    <cellStyle name="Normal 8 2 4 3 7" xfId="23645" xr:uid="{00000000-0005-0000-0000-0000E5940000}"/>
    <cellStyle name="Normal 8 2 4 4" xfId="1456" xr:uid="{00000000-0005-0000-0000-0000E6940000}"/>
    <cellStyle name="Normal 8 2 4 4 2" xfId="3306" xr:uid="{00000000-0005-0000-0000-0000E7940000}"/>
    <cellStyle name="Normal 8 2 4 4 2 2" xfId="7027" xr:uid="{00000000-0005-0000-0000-0000E8940000}"/>
    <cellStyle name="Normal 8 2 4 4 2 2 2" xfId="21911" xr:uid="{00000000-0005-0000-0000-0000E9940000}"/>
    <cellStyle name="Normal 8 2 4 4 2 2 2 2" xfId="44554" xr:uid="{00000000-0005-0000-0000-0000EA940000}"/>
    <cellStyle name="Normal 8 2 4 4 2 2 3" xfId="14471" xr:uid="{00000000-0005-0000-0000-0000EB940000}"/>
    <cellStyle name="Normal 8 2 4 4 2 2 3 2" xfId="37114" xr:uid="{00000000-0005-0000-0000-0000EC940000}"/>
    <cellStyle name="Normal 8 2 4 4 2 2 4" xfId="29673" xr:uid="{00000000-0005-0000-0000-0000ED940000}"/>
    <cellStyle name="Normal 8 2 4 4 2 3" xfId="18193" xr:uid="{00000000-0005-0000-0000-0000EE940000}"/>
    <cellStyle name="Normal 8 2 4 4 2 3 2" xfId="40836" xr:uid="{00000000-0005-0000-0000-0000EF940000}"/>
    <cellStyle name="Normal 8 2 4 4 2 4" xfId="10753" xr:uid="{00000000-0005-0000-0000-0000F0940000}"/>
    <cellStyle name="Normal 8 2 4 4 2 4 2" xfId="33396" xr:uid="{00000000-0005-0000-0000-0000F1940000}"/>
    <cellStyle name="Normal 8 2 4 4 2 5" xfId="25955" xr:uid="{00000000-0005-0000-0000-0000F2940000}"/>
    <cellStyle name="Normal 8 2 4 4 3" xfId="5180" xr:uid="{00000000-0005-0000-0000-0000F3940000}"/>
    <cellStyle name="Normal 8 2 4 4 3 2" xfId="20064" xr:uid="{00000000-0005-0000-0000-0000F4940000}"/>
    <cellStyle name="Normal 8 2 4 4 3 2 2" xfId="42707" xr:uid="{00000000-0005-0000-0000-0000F5940000}"/>
    <cellStyle name="Normal 8 2 4 4 3 3" xfId="12624" xr:uid="{00000000-0005-0000-0000-0000F6940000}"/>
    <cellStyle name="Normal 8 2 4 4 3 3 2" xfId="35267" xr:uid="{00000000-0005-0000-0000-0000F7940000}"/>
    <cellStyle name="Normal 8 2 4 4 3 4" xfId="27826" xr:uid="{00000000-0005-0000-0000-0000F8940000}"/>
    <cellStyle name="Normal 8 2 4 4 4" xfId="16346" xr:uid="{00000000-0005-0000-0000-0000F9940000}"/>
    <cellStyle name="Normal 8 2 4 4 4 2" xfId="38989" xr:uid="{00000000-0005-0000-0000-0000FA940000}"/>
    <cellStyle name="Normal 8 2 4 4 5" xfId="8906" xr:uid="{00000000-0005-0000-0000-0000FB940000}"/>
    <cellStyle name="Normal 8 2 4 4 5 2" xfId="31549" xr:uid="{00000000-0005-0000-0000-0000FC940000}"/>
    <cellStyle name="Normal 8 2 4 4 6" xfId="24108" xr:uid="{00000000-0005-0000-0000-0000FD940000}"/>
    <cellStyle name="Normal 8 2 4 5" xfId="2381" xr:uid="{00000000-0005-0000-0000-0000FE940000}"/>
    <cellStyle name="Normal 8 2 4 5 2" xfId="6102" xr:uid="{00000000-0005-0000-0000-0000FF940000}"/>
    <cellStyle name="Normal 8 2 4 5 2 2" xfId="20986" xr:uid="{00000000-0005-0000-0000-000000950000}"/>
    <cellStyle name="Normal 8 2 4 5 2 2 2" xfId="43629" xr:uid="{00000000-0005-0000-0000-000001950000}"/>
    <cellStyle name="Normal 8 2 4 5 2 3" xfId="13546" xr:uid="{00000000-0005-0000-0000-000002950000}"/>
    <cellStyle name="Normal 8 2 4 5 2 3 2" xfId="36189" xr:uid="{00000000-0005-0000-0000-000003950000}"/>
    <cellStyle name="Normal 8 2 4 5 2 4" xfId="28748" xr:uid="{00000000-0005-0000-0000-000004950000}"/>
    <cellStyle name="Normal 8 2 4 5 3" xfId="17268" xr:uid="{00000000-0005-0000-0000-000005950000}"/>
    <cellStyle name="Normal 8 2 4 5 3 2" xfId="39911" xr:uid="{00000000-0005-0000-0000-000006950000}"/>
    <cellStyle name="Normal 8 2 4 5 4" xfId="9828" xr:uid="{00000000-0005-0000-0000-000007950000}"/>
    <cellStyle name="Normal 8 2 4 5 4 2" xfId="32471" xr:uid="{00000000-0005-0000-0000-000008950000}"/>
    <cellStyle name="Normal 8 2 4 5 5" xfId="25030" xr:uid="{00000000-0005-0000-0000-000009950000}"/>
    <cellStyle name="Normal 8 2 4 6" xfId="4255" xr:uid="{00000000-0005-0000-0000-00000A950000}"/>
    <cellStyle name="Normal 8 2 4 6 2" xfId="19139" xr:uid="{00000000-0005-0000-0000-00000B950000}"/>
    <cellStyle name="Normal 8 2 4 6 2 2" xfId="41782" xr:uid="{00000000-0005-0000-0000-00000C950000}"/>
    <cellStyle name="Normal 8 2 4 6 3" xfId="11699" xr:uid="{00000000-0005-0000-0000-00000D950000}"/>
    <cellStyle name="Normal 8 2 4 6 3 2" xfId="34342" xr:uid="{00000000-0005-0000-0000-00000E950000}"/>
    <cellStyle name="Normal 8 2 4 6 4" xfId="26901" xr:uid="{00000000-0005-0000-0000-00000F950000}"/>
    <cellStyle name="Normal 8 2 4 7" xfId="15421" xr:uid="{00000000-0005-0000-0000-000010950000}"/>
    <cellStyle name="Normal 8 2 4 7 2" xfId="38064" xr:uid="{00000000-0005-0000-0000-000011950000}"/>
    <cellStyle name="Normal 8 2 4 8" xfId="7981" xr:uid="{00000000-0005-0000-0000-000012950000}"/>
    <cellStyle name="Normal 8 2 4 8 2" xfId="30624" xr:uid="{00000000-0005-0000-0000-000013950000}"/>
    <cellStyle name="Normal 8 2 4 9" xfId="23184" xr:uid="{00000000-0005-0000-0000-000014950000}"/>
    <cellStyle name="Normal 8 2 5" xfId="630" xr:uid="{00000000-0005-0000-0000-000015950000}"/>
    <cellStyle name="Normal 8 2 5 2" xfId="1096" xr:uid="{00000000-0005-0000-0000-000016950000}"/>
    <cellStyle name="Normal 8 2 5 2 2" xfId="2024" xr:uid="{00000000-0005-0000-0000-000017950000}"/>
    <cellStyle name="Normal 8 2 5 2 2 2" xfId="3874" xr:uid="{00000000-0005-0000-0000-000018950000}"/>
    <cellStyle name="Normal 8 2 5 2 2 2 2" xfId="7595" xr:uid="{00000000-0005-0000-0000-000019950000}"/>
    <cellStyle name="Normal 8 2 5 2 2 2 2 2" xfId="22479" xr:uid="{00000000-0005-0000-0000-00001A950000}"/>
    <cellStyle name="Normal 8 2 5 2 2 2 2 2 2" xfId="45122" xr:uid="{00000000-0005-0000-0000-00001B950000}"/>
    <cellStyle name="Normal 8 2 5 2 2 2 2 3" xfId="15039" xr:uid="{00000000-0005-0000-0000-00001C950000}"/>
    <cellStyle name="Normal 8 2 5 2 2 2 2 3 2" xfId="37682" xr:uid="{00000000-0005-0000-0000-00001D950000}"/>
    <cellStyle name="Normal 8 2 5 2 2 2 2 4" xfId="30241" xr:uid="{00000000-0005-0000-0000-00001E950000}"/>
    <cellStyle name="Normal 8 2 5 2 2 2 3" xfId="18761" xr:uid="{00000000-0005-0000-0000-00001F950000}"/>
    <cellStyle name="Normal 8 2 5 2 2 2 3 2" xfId="41404" xr:uid="{00000000-0005-0000-0000-000020950000}"/>
    <cellStyle name="Normal 8 2 5 2 2 2 4" xfId="11321" xr:uid="{00000000-0005-0000-0000-000021950000}"/>
    <cellStyle name="Normal 8 2 5 2 2 2 4 2" xfId="33964" xr:uid="{00000000-0005-0000-0000-000022950000}"/>
    <cellStyle name="Normal 8 2 5 2 2 2 5" xfId="26523" xr:uid="{00000000-0005-0000-0000-000023950000}"/>
    <cellStyle name="Normal 8 2 5 2 2 3" xfId="5748" xr:uid="{00000000-0005-0000-0000-000024950000}"/>
    <cellStyle name="Normal 8 2 5 2 2 3 2" xfId="20632" xr:uid="{00000000-0005-0000-0000-000025950000}"/>
    <cellStyle name="Normal 8 2 5 2 2 3 2 2" xfId="43275" xr:uid="{00000000-0005-0000-0000-000026950000}"/>
    <cellStyle name="Normal 8 2 5 2 2 3 3" xfId="13192" xr:uid="{00000000-0005-0000-0000-000027950000}"/>
    <cellStyle name="Normal 8 2 5 2 2 3 3 2" xfId="35835" xr:uid="{00000000-0005-0000-0000-000028950000}"/>
    <cellStyle name="Normal 8 2 5 2 2 3 4" xfId="28394" xr:uid="{00000000-0005-0000-0000-000029950000}"/>
    <cellStyle name="Normal 8 2 5 2 2 4" xfId="16914" xr:uid="{00000000-0005-0000-0000-00002A950000}"/>
    <cellStyle name="Normal 8 2 5 2 2 4 2" xfId="39557" xr:uid="{00000000-0005-0000-0000-00002B950000}"/>
    <cellStyle name="Normal 8 2 5 2 2 5" xfId="9474" xr:uid="{00000000-0005-0000-0000-00002C950000}"/>
    <cellStyle name="Normal 8 2 5 2 2 5 2" xfId="32117" xr:uid="{00000000-0005-0000-0000-00002D950000}"/>
    <cellStyle name="Normal 8 2 5 2 2 6" xfId="24676" xr:uid="{00000000-0005-0000-0000-00002E950000}"/>
    <cellStyle name="Normal 8 2 5 2 3" xfId="2949" xr:uid="{00000000-0005-0000-0000-00002F950000}"/>
    <cellStyle name="Normal 8 2 5 2 3 2" xfId="6670" xr:uid="{00000000-0005-0000-0000-000030950000}"/>
    <cellStyle name="Normal 8 2 5 2 3 2 2" xfId="21554" xr:uid="{00000000-0005-0000-0000-000031950000}"/>
    <cellStyle name="Normal 8 2 5 2 3 2 2 2" xfId="44197" xr:uid="{00000000-0005-0000-0000-000032950000}"/>
    <cellStyle name="Normal 8 2 5 2 3 2 3" xfId="14114" xr:uid="{00000000-0005-0000-0000-000033950000}"/>
    <cellStyle name="Normal 8 2 5 2 3 2 3 2" xfId="36757" xr:uid="{00000000-0005-0000-0000-000034950000}"/>
    <cellStyle name="Normal 8 2 5 2 3 2 4" xfId="29316" xr:uid="{00000000-0005-0000-0000-000035950000}"/>
    <cellStyle name="Normal 8 2 5 2 3 3" xfId="17836" xr:uid="{00000000-0005-0000-0000-000036950000}"/>
    <cellStyle name="Normal 8 2 5 2 3 3 2" xfId="40479" xr:uid="{00000000-0005-0000-0000-000037950000}"/>
    <cellStyle name="Normal 8 2 5 2 3 4" xfId="10396" xr:uid="{00000000-0005-0000-0000-000038950000}"/>
    <cellStyle name="Normal 8 2 5 2 3 4 2" xfId="33039" xr:uid="{00000000-0005-0000-0000-000039950000}"/>
    <cellStyle name="Normal 8 2 5 2 3 5" xfId="25598" xr:uid="{00000000-0005-0000-0000-00003A950000}"/>
    <cellStyle name="Normal 8 2 5 2 4" xfId="4823" xr:uid="{00000000-0005-0000-0000-00003B950000}"/>
    <cellStyle name="Normal 8 2 5 2 4 2" xfId="19707" xr:uid="{00000000-0005-0000-0000-00003C950000}"/>
    <cellStyle name="Normal 8 2 5 2 4 2 2" xfId="42350" xr:uid="{00000000-0005-0000-0000-00003D950000}"/>
    <cellStyle name="Normal 8 2 5 2 4 3" xfId="12267" xr:uid="{00000000-0005-0000-0000-00003E950000}"/>
    <cellStyle name="Normal 8 2 5 2 4 3 2" xfId="34910" xr:uid="{00000000-0005-0000-0000-00003F950000}"/>
    <cellStyle name="Normal 8 2 5 2 4 4" xfId="27469" xr:uid="{00000000-0005-0000-0000-000040950000}"/>
    <cellStyle name="Normal 8 2 5 2 5" xfId="15989" xr:uid="{00000000-0005-0000-0000-000041950000}"/>
    <cellStyle name="Normal 8 2 5 2 5 2" xfId="38632" xr:uid="{00000000-0005-0000-0000-000042950000}"/>
    <cellStyle name="Normal 8 2 5 2 6" xfId="8549" xr:uid="{00000000-0005-0000-0000-000043950000}"/>
    <cellStyle name="Normal 8 2 5 2 6 2" xfId="31192" xr:uid="{00000000-0005-0000-0000-000044950000}"/>
    <cellStyle name="Normal 8 2 5 2 7" xfId="23751" xr:uid="{00000000-0005-0000-0000-000045950000}"/>
    <cellStyle name="Normal 8 2 5 3" xfId="1562" xr:uid="{00000000-0005-0000-0000-000046950000}"/>
    <cellStyle name="Normal 8 2 5 3 2" xfId="3412" xr:uid="{00000000-0005-0000-0000-000047950000}"/>
    <cellStyle name="Normal 8 2 5 3 2 2" xfId="7133" xr:uid="{00000000-0005-0000-0000-000048950000}"/>
    <cellStyle name="Normal 8 2 5 3 2 2 2" xfId="22017" xr:uid="{00000000-0005-0000-0000-000049950000}"/>
    <cellStyle name="Normal 8 2 5 3 2 2 2 2" xfId="44660" xr:uid="{00000000-0005-0000-0000-00004A950000}"/>
    <cellStyle name="Normal 8 2 5 3 2 2 3" xfId="14577" xr:uid="{00000000-0005-0000-0000-00004B950000}"/>
    <cellStyle name="Normal 8 2 5 3 2 2 3 2" xfId="37220" xr:uid="{00000000-0005-0000-0000-00004C950000}"/>
    <cellStyle name="Normal 8 2 5 3 2 2 4" xfId="29779" xr:uid="{00000000-0005-0000-0000-00004D950000}"/>
    <cellStyle name="Normal 8 2 5 3 2 3" xfId="18299" xr:uid="{00000000-0005-0000-0000-00004E950000}"/>
    <cellStyle name="Normal 8 2 5 3 2 3 2" xfId="40942" xr:uid="{00000000-0005-0000-0000-00004F950000}"/>
    <cellStyle name="Normal 8 2 5 3 2 4" xfId="10859" xr:uid="{00000000-0005-0000-0000-000050950000}"/>
    <cellStyle name="Normal 8 2 5 3 2 4 2" xfId="33502" xr:uid="{00000000-0005-0000-0000-000051950000}"/>
    <cellStyle name="Normal 8 2 5 3 2 5" xfId="26061" xr:uid="{00000000-0005-0000-0000-000052950000}"/>
    <cellStyle name="Normal 8 2 5 3 3" xfId="5286" xr:uid="{00000000-0005-0000-0000-000053950000}"/>
    <cellStyle name="Normal 8 2 5 3 3 2" xfId="20170" xr:uid="{00000000-0005-0000-0000-000054950000}"/>
    <cellStyle name="Normal 8 2 5 3 3 2 2" xfId="42813" xr:uid="{00000000-0005-0000-0000-000055950000}"/>
    <cellStyle name="Normal 8 2 5 3 3 3" xfId="12730" xr:uid="{00000000-0005-0000-0000-000056950000}"/>
    <cellStyle name="Normal 8 2 5 3 3 3 2" xfId="35373" xr:uid="{00000000-0005-0000-0000-000057950000}"/>
    <cellStyle name="Normal 8 2 5 3 3 4" xfId="27932" xr:uid="{00000000-0005-0000-0000-000058950000}"/>
    <cellStyle name="Normal 8 2 5 3 4" xfId="16452" xr:uid="{00000000-0005-0000-0000-000059950000}"/>
    <cellStyle name="Normal 8 2 5 3 4 2" xfId="39095" xr:uid="{00000000-0005-0000-0000-00005A950000}"/>
    <cellStyle name="Normal 8 2 5 3 5" xfId="9012" xr:uid="{00000000-0005-0000-0000-00005B950000}"/>
    <cellStyle name="Normal 8 2 5 3 5 2" xfId="31655" xr:uid="{00000000-0005-0000-0000-00005C950000}"/>
    <cellStyle name="Normal 8 2 5 3 6" xfId="24214" xr:uid="{00000000-0005-0000-0000-00005D950000}"/>
    <cellStyle name="Normal 8 2 5 4" xfId="2487" xr:uid="{00000000-0005-0000-0000-00005E950000}"/>
    <cellStyle name="Normal 8 2 5 4 2" xfId="6208" xr:uid="{00000000-0005-0000-0000-00005F950000}"/>
    <cellStyle name="Normal 8 2 5 4 2 2" xfId="21092" xr:uid="{00000000-0005-0000-0000-000060950000}"/>
    <cellStyle name="Normal 8 2 5 4 2 2 2" xfId="43735" xr:uid="{00000000-0005-0000-0000-000061950000}"/>
    <cellStyle name="Normal 8 2 5 4 2 3" xfId="13652" xr:uid="{00000000-0005-0000-0000-000062950000}"/>
    <cellStyle name="Normal 8 2 5 4 2 3 2" xfId="36295" xr:uid="{00000000-0005-0000-0000-000063950000}"/>
    <cellStyle name="Normal 8 2 5 4 2 4" xfId="28854" xr:uid="{00000000-0005-0000-0000-000064950000}"/>
    <cellStyle name="Normal 8 2 5 4 3" xfId="17374" xr:uid="{00000000-0005-0000-0000-000065950000}"/>
    <cellStyle name="Normal 8 2 5 4 3 2" xfId="40017" xr:uid="{00000000-0005-0000-0000-000066950000}"/>
    <cellStyle name="Normal 8 2 5 4 4" xfId="9934" xr:uid="{00000000-0005-0000-0000-000067950000}"/>
    <cellStyle name="Normal 8 2 5 4 4 2" xfId="32577" xr:uid="{00000000-0005-0000-0000-000068950000}"/>
    <cellStyle name="Normal 8 2 5 4 5" xfId="25136" xr:uid="{00000000-0005-0000-0000-000069950000}"/>
    <cellStyle name="Normal 8 2 5 5" xfId="4361" xr:uid="{00000000-0005-0000-0000-00006A950000}"/>
    <cellStyle name="Normal 8 2 5 5 2" xfId="19245" xr:uid="{00000000-0005-0000-0000-00006B950000}"/>
    <cellStyle name="Normal 8 2 5 5 2 2" xfId="41888" xr:uid="{00000000-0005-0000-0000-00006C950000}"/>
    <cellStyle name="Normal 8 2 5 5 3" xfId="11805" xr:uid="{00000000-0005-0000-0000-00006D950000}"/>
    <cellStyle name="Normal 8 2 5 5 3 2" xfId="34448" xr:uid="{00000000-0005-0000-0000-00006E950000}"/>
    <cellStyle name="Normal 8 2 5 5 4" xfId="27007" xr:uid="{00000000-0005-0000-0000-00006F950000}"/>
    <cellStyle name="Normal 8 2 5 6" xfId="15527" xr:uid="{00000000-0005-0000-0000-000070950000}"/>
    <cellStyle name="Normal 8 2 5 6 2" xfId="38170" xr:uid="{00000000-0005-0000-0000-000071950000}"/>
    <cellStyle name="Normal 8 2 5 7" xfId="8087" xr:uid="{00000000-0005-0000-0000-000072950000}"/>
    <cellStyle name="Normal 8 2 5 7 2" xfId="30730" xr:uid="{00000000-0005-0000-0000-000073950000}"/>
    <cellStyle name="Normal 8 2 5 8" xfId="23289" xr:uid="{00000000-0005-0000-0000-000074950000}"/>
    <cellStyle name="Normal 8 2 6" xfId="885" xr:uid="{00000000-0005-0000-0000-000075950000}"/>
    <cellStyle name="Normal 8 2 6 2" xfId="1813" xr:uid="{00000000-0005-0000-0000-000076950000}"/>
    <cellStyle name="Normal 8 2 6 2 2" xfId="3663" xr:uid="{00000000-0005-0000-0000-000077950000}"/>
    <cellStyle name="Normal 8 2 6 2 2 2" xfId="7384" xr:uid="{00000000-0005-0000-0000-000078950000}"/>
    <cellStyle name="Normal 8 2 6 2 2 2 2" xfId="22268" xr:uid="{00000000-0005-0000-0000-000079950000}"/>
    <cellStyle name="Normal 8 2 6 2 2 2 2 2" xfId="44911" xr:uid="{00000000-0005-0000-0000-00007A950000}"/>
    <cellStyle name="Normal 8 2 6 2 2 2 3" xfId="14828" xr:uid="{00000000-0005-0000-0000-00007B950000}"/>
    <cellStyle name="Normal 8 2 6 2 2 2 3 2" xfId="37471" xr:uid="{00000000-0005-0000-0000-00007C950000}"/>
    <cellStyle name="Normal 8 2 6 2 2 2 4" xfId="30030" xr:uid="{00000000-0005-0000-0000-00007D950000}"/>
    <cellStyle name="Normal 8 2 6 2 2 3" xfId="18550" xr:uid="{00000000-0005-0000-0000-00007E950000}"/>
    <cellStyle name="Normal 8 2 6 2 2 3 2" xfId="41193" xr:uid="{00000000-0005-0000-0000-00007F950000}"/>
    <cellStyle name="Normal 8 2 6 2 2 4" xfId="11110" xr:uid="{00000000-0005-0000-0000-000080950000}"/>
    <cellStyle name="Normal 8 2 6 2 2 4 2" xfId="33753" xr:uid="{00000000-0005-0000-0000-000081950000}"/>
    <cellStyle name="Normal 8 2 6 2 2 5" xfId="26312" xr:uid="{00000000-0005-0000-0000-000082950000}"/>
    <cellStyle name="Normal 8 2 6 2 3" xfId="5537" xr:uid="{00000000-0005-0000-0000-000083950000}"/>
    <cellStyle name="Normal 8 2 6 2 3 2" xfId="20421" xr:uid="{00000000-0005-0000-0000-000084950000}"/>
    <cellStyle name="Normal 8 2 6 2 3 2 2" xfId="43064" xr:uid="{00000000-0005-0000-0000-000085950000}"/>
    <cellStyle name="Normal 8 2 6 2 3 3" xfId="12981" xr:uid="{00000000-0005-0000-0000-000086950000}"/>
    <cellStyle name="Normal 8 2 6 2 3 3 2" xfId="35624" xr:uid="{00000000-0005-0000-0000-000087950000}"/>
    <cellStyle name="Normal 8 2 6 2 3 4" xfId="28183" xr:uid="{00000000-0005-0000-0000-000088950000}"/>
    <cellStyle name="Normal 8 2 6 2 4" xfId="16703" xr:uid="{00000000-0005-0000-0000-000089950000}"/>
    <cellStyle name="Normal 8 2 6 2 4 2" xfId="39346" xr:uid="{00000000-0005-0000-0000-00008A950000}"/>
    <cellStyle name="Normal 8 2 6 2 5" xfId="9263" xr:uid="{00000000-0005-0000-0000-00008B950000}"/>
    <cellStyle name="Normal 8 2 6 2 5 2" xfId="31906" xr:uid="{00000000-0005-0000-0000-00008C950000}"/>
    <cellStyle name="Normal 8 2 6 2 6" xfId="24465" xr:uid="{00000000-0005-0000-0000-00008D950000}"/>
    <cellStyle name="Normal 8 2 6 3" xfId="2738" xr:uid="{00000000-0005-0000-0000-00008E950000}"/>
    <cellStyle name="Normal 8 2 6 3 2" xfId="6459" xr:uid="{00000000-0005-0000-0000-00008F950000}"/>
    <cellStyle name="Normal 8 2 6 3 2 2" xfId="21343" xr:uid="{00000000-0005-0000-0000-000090950000}"/>
    <cellStyle name="Normal 8 2 6 3 2 2 2" xfId="43986" xr:uid="{00000000-0005-0000-0000-000091950000}"/>
    <cellStyle name="Normal 8 2 6 3 2 3" xfId="13903" xr:uid="{00000000-0005-0000-0000-000092950000}"/>
    <cellStyle name="Normal 8 2 6 3 2 3 2" xfId="36546" xr:uid="{00000000-0005-0000-0000-000093950000}"/>
    <cellStyle name="Normal 8 2 6 3 2 4" xfId="29105" xr:uid="{00000000-0005-0000-0000-000094950000}"/>
    <cellStyle name="Normal 8 2 6 3 3" xfId="17625" xr:uid="{00000000-0005-0000-0000-000095950000}"/>
    <cellStyle name="Normal 8 2 6 3 3 2" xfId="40268" xr:uid="{00000000-0005-0000-0000-000096950000}"/>
    <cellStyle name="Normal 8 2 6 3 4" xfId="10185" xr:uid="{00000000-0005-0000-0000-000097950000}"/>
    <cellStyle name="Normal 8 2 6 3 4 2" xfId="32828" xr:uid="{00000000-0005-0000-0000-000098950000}"/>
    <cellStyle name="Normal 8 2 6 3 5" xfId="25387" xr:uid="{00000000-0005-0000-0000-000099950000}"/>
    <cellStyle name="Normal 8 2 6 4" xfId="4612" xr:uid="{00000000-0005-0000-0000-00009A950000}"/>
    <cellStyle name="Normal 8 2 6 4 2" xfId="19496" xr:uid="{00000000-0005-0000-0000-00009B950000}"/>
    <cellStyle name="Normal 8 2 6 4 2 2" xfId="42139" xr:uid="{00000000-0005-0000-0000-00009C950000}"/>
    <cellStyle name="Normal 8 2 6 4 3" xfId="12056" xr:uid="{00000000-0005-0000-0000-00009D950000}"/>
    <cellStyle name="Normal 8 2 6 4 3 2" xfId="34699" xr:uid="{00000000-0005-0000-0000-00009E950000}"/>
    <cellStyle name="Normal 8 2 6 4 4" xfId="27258" xr:uid="{00000000-0005-0000-0000-00009F950000}"/>
    <cellStyle name="Normal 8 2 6 5" xfId="15778" xr:uid="{00000000-0005-0000-0000-0000A0950000}"/>
    <cellStyle name="Normal 8 2 6 5 2" xfId="38421" xr:uid="{00000000-0005-0000-0000-0000A1950000}"/>
    <cellStyle name="Normal 8 2 6 6" xfId="8338" xr:uid="{00000000-0005-0000-0000-0000A2950000}"/>
    <cellStyle name="Normal 8 2 6 6 2" xfId="30981" xr:uid="{00000000-0005-0000-0000-0000A3950000}"/>
    <cellStyle name="Normal 8 2 6 7" xfId="23540" xr:uid="{00000000-0005-0000-0000-0000A4950000}"/>
    <cellStyle name="Normal 8 2 7" xfId="1351" xr:uid="{00000000-0005-0000-0000-0000A5950000}"/>
    <cellStyle name="Normal 8 2 7 2" xfId="3201" xr:uid="{00000000-0005-0000-0000-0000A6950000}"/>
    <cellStyle name="Normal 8 2 7 2 2" xfId="6922" xr:uid="{00000000-0005-0000-0000-0000A7950000}"/>
    <cellStyle name="Normal 8 2 7 2 2 2" xfId="21806" xr:uid="{00000000-0005-0000-0000-0000A8950000}"/>
    <cellStyle name="Normal 8 2 7 2 2 2 2" xfId="44449" xr:uid="{00000000-0005-0000-0000-0000A9950000}"/>
    <cellStyle name="Normal 8 2 7 2 2 3" xfId="14366" xr:uid="{00000000-0005-0000-0000-0000AA950000}"/>
    <cellStyle name="Normal 8 2 7 2 2 3 2" xfId="37009" xr:uid="{00000000-0005-0000-0000-0000AB950000}"/>
    <cellStyle name="Normal 8 2 7 2 2 4" xfId="29568" xr:uid="{00000000-0005-0000-0000-0000AC950000}"/>
    <cellStyle name="Normal 8 2 7 2 3" xfId="18088" xr:uid="{00000000-0005-0000-0000-0000AD950000}"/>
    <cellStyle name="Normal 8 2 7 2 3 2" xfId="40731" xr:uid="{00000000-0005-0000-0000-0000AE950000}"/>
    <cellStyle name="Normal 8 2 7 2 4" xfId="10648" xr:uid="{00000000-0005-0000-0000-0000AF950000}"/>
    <cellStyle name="Normal 8 2 7 2 4 2" xfId="33291" xr:uid="{00000000-0005-0000-0000-0000B0950000}"/>
    <cellStyle name="Normal 8 2 7 2 5" xfId="25850" xr:uid="{00000000-0005-0000-0000-0000B1950000}"/>
    <cellStyle name="Normal 8 2 7 3" xfId="5075" xr:uid="{00000000-0005-0000-0000-0000B2950000}"/>
    <cellStyle name="Normal 8 2 7 3 2" xfId="19959" xr:uid="{00000000-0005-0000-0000-0000B3950000}"/>
    <cellStyle name="Normal 8 2 7 3 2 2" xfId="42602" xr:uid="{00000000-0005-0000-0000-0000B4950000}"/>
    <cellStyle name="Normal 8 2 7 3 3" xfId="12519" xr:uid="{00000000-0005-0000-0000-0000B5950000}"/>
    <cellStyle name="Normal 8 2 7 3 3 2" xfId="35162" xr:uid="{00000000-0005-0000-0000-0000B6950000}"/>
    <cellStyle name="Normal 8 2 7 3 4" xfId="27721" xr:uid="{00000000-0005-0000-0000-0000B7950000}"/>
    <cellStyle name="Normal 8 2 7 4" xfId="16241" xr:uid="{00000000-0005-0000-0000-0000B8950000}"/>
    <cellStyle name="Normal 8 2 7 4 2" xfId="38884" xr:uid="{00000000-0005-0000-0000-0000B9950000}"/>
    <cellStyle name="Normal 8 2 7 5" xfId="8801" xr:uid="{00000000-0005-0000-0000-0000BA950000}"/>
    <cellStyle name="Normal 8 2 7 5 2" xfId="31444" xr:uid="{00000000-0005-0000-0000-0000BB950000}"/>
    <cellStyle name="Normal 8 2 7 6" xfId="24003" xr:uid="{00000000-0005-0000-0000-0000BC950000}"/>
    <cellStyle name="Normal 8 2 8" xfId="2276" xr:uid="{00000000-0005-0000-0000-0000BD950000}"/>
    <cellStyle name="Normal 8 2 8 2" xfId="5997" xr:uid="{00000000-0005-0000-0000-0000BE950000}"/>
    <cellStyle name="Normal 8 2 8 2 2" xfId="20881" xr:uid="{00000000-0005-0000-0000-0000BF950000}"/>
    <cellStyle name="Normal 8 2 8 2 2 2" xfId="43524" xr:uid="{00000000-0005-0000-0000-0000C0950000}"/>
    <cellStyle name="Normal 8 2 8 2 3" xfId="13441" xr:uid="{00000000-0005-0000-0000-0000C1950000}"/>
    <cellStyle name="Normal 8 2 8 2 3 2" xfId="36084" xr:uid="{00000000-0005-0000-0000-0000C2950000}"/>
    <cellStyle name="Normal 8 2 8 2 4" xfId="28643" xr:uid="{00000000-0005-0000-0000-0000C3950000}"/>
    <cellStyle name="Normal 8 2 8 3" xfId="17163" xr:uid="{00000000-0005-0000-0000-0000C4950000}"/>
    <cellStyle name="Normal 8 2 8 3 2" xfId="39806" xr:uid="{00000000-0005-0000-0000-0000C5950000}"/>
    <cellStyle name="Normal 8 2 8 4" xfId="9723" xr:uid="{00000000-0005-0000-0000-0000C6950000}"/>
    <cellStyle name="Normal 8 2 8 4 2" xfId="32366" xr:uid="{00000000-0005-0000-0000-0000C7950000}"/>
    <cellStyle name="Normal 8 2 8 5" xfId="24925" xr:uid="{00000000-0005-0000-0000-0000C8950000}"/>
    <cellStyle name="Normal 8 2 9" xfId="4150" xr:uid="{00000000-0005-0000-0000-0000C9950000}"/>
    <cellStyle name="Normal 8 2 9 2" xfId="19034" xr:uid="{00000000-0005-0000-0000-0000CA950000}"/>
    <cellStyle name="Normal 8 2 9 2 2" xfId="41677" xr:uid="{00000000-0005-0000-0000-0000CB950000}"/>
    <cellStyle name="Normal 8 2 9 3" xfId="11594" xr:uid="{00000000-0005-0000-0000-0000CC950000}"/>
    <cellStyle name="Normal 8 2 9 3 2" xfId="34237" xr:uid="{00000000-0005-0000-0000-0000CD950000}"/>
    <cellStyle name="Normal 8 2 9 4" xfId="26796" xr:uid="{00000000-0005-0000-0000-0000CE950000}"/>
    <cellStyle name="Normal 8 3" xfId="392" xr:uid="{00000000-0005-0000-0000-0000CF950000}"/>
    <cellStyle name="Normal 8 3 10" xfId="15318" xr:uid="{00000000-0005-0000-0000-0000D0950000}"/>
    <cellStyle name="Normal 8 3 10 2" xfId="37961" xr:uid="{00000000-0005-0000-0000-0000D1950000}"/>
    <cellStyle name="Normal 8 3 11" xfId="7878" xr:uid="{00000000-0005-0000-0000-0000D2950000}"/>
    <cellStyle name="Normal 8 3 11 2" xfId="30521" xr:uid="{00000000-0005-0000-0000-0000D3950000}"/>
    <cellStyle name="Normal 8 3 12" xfId="23081" xr:uid="{00000000-0005-0000-0000-0000D4950000}"/>
    <cellStyle name="Normal 8 3 2" xfId="439" xr:uid="{00000000-0005-0000-0000-0000D5950000}"/>
    <cellStyle name="Normal 8 3 2 10" xfId="7898" xr:uid="{00000000-0005-0000-0000-0000D6950000}"/>
    <cellStyle name="Normal 8 3 2 10 2" xfId="30541" xr:uid="{00000000-0005-0000-0000-0000D7950000}"/>
    <cellStyle name="Normal 8 3 2 11" xfId="23101" xr:uid="{00000000-0005-0000-0000-0000D8950000}"/>
    <cellStyle name="Normal 8 3 2 2" xfId="492" xr:uid="{00000000-0005-0000-0000-0000D9950000}"/>
    <cellStyle name="Normal 8 3 2 2 10" xfId="23153" xr:uid="{00000000-0005-0000-0000-0000DA950000}"/>
    <cellStyle name="Normal 8 3 2 2 2" xfId="598" xr:uid="{00000000-0005-0000-0000-0000DB950000}"/>
    <cellStyle name="Normal 8 3 2 2 2 2" xfId="810" xr:uid="{00000000-0005-0000-0000-0000DC950000}"/>
    <cellStyle name="Normal 8 3 2 2 2 2 2" xfId="1275" xr:uid="{00000000-0005-0000-0000-0000DD950000}"/>
    <cellStyle name="Normal 8 3 2 2 2 2 2 2" xfId="2203" xr:uid="{00000000-0005-0000-0000-0000DE950000}"/>
    <cellStyle name="Normal 8 3 2 2 2 2 2 2 2" xfId="4053" xr:uid="{00000000-0005-0000-0000-0000DF950000}"/>
    <cellStyle name="Normal 8 3 2 2 2 2 2 2 2 2" xfId="7774" xr:uid="{00000000-0005-0000-0000-0000E0950000}"/>
    <cellStyle name="Normal 8 3 2 2 2 2 2 2 2 2 2" xfId="22658" xr:uid="{00000000-0005-0000-0000-0000E1950000}"/>
    <cellStyle name="Normal 8 3 2 2 2 2 2 2 2 2 2 2" xfId="45301" xr:uid="{00000000-0005-0000-0000-0000E2950000}"/>
    <cellStyle name="Normal 8 3 2 2 2 2 2 2 2 2 3" xfId="15218" xr:uid="{00000000-0005-0000-0000-0000E3950000}"/>
    <cellStyle name="Normal 8 3 2 2 2 2 2 2 2 2 3 2" xfId="37861" xr:uid="{00000000-0005-0000-0000-0000E4950000}"/>
    <cellStyle name="Normal 8 3 2 2 2 2 2 2 2 2 4" xfId="30420" xr:uid="{00000000-0005-0000-0000-0000E5950000}"/>
    <cellStyle name="Normal 8 3 2 2 2 2 2 2 2 3" xfId="18940" xr:uid="{00000000-0005-0000-0000-0000E6950000}"/>
    <cellStyle name="Normal 8 3 2 2 2 2 2 2 2 3 2" xfId="41583" xr:uid="{00000000-0005-0000-0000-0000E7950000}"/>
    <cellStyle name="Normal 8 3 2 2 2 2 2 2 2 4" xfId="11500" xr:uid="{00000000-0005-0000-0000-0000E8950000}"/>
    <cellStyle name="Normal 8 3 2 2 2 2 2 2 2 4 2" xfId="34143" xr:uid="{00000000-0005-0000-0000-0000E9950000}"/>
    <cellStyle name="Normal 8 3 2 2 2 2 2 2 2 5" xfId="26702" xr:uid="{00000000-0005-0000-0000-0000EA950000}"/>
    <cellStyle name="Normal 8 3 2 2 2 2 2 2 3" xfId="5927" xr:uid="{00000000-0005-0000-0000-0000EB950000}"/>
    <cellStyle name="Normal 8 3 2 2 2 2 2 2 3 2" xfId="20811" xr:uid="{00000000-0005-0000-0000-0000EC950000}"/>
    <cellStyle name="Normal 8 3 2 2 2 2 2 2 3 2 2" xfId="43454" xr:uid="{00000000-0005-0000-0000-0000ED950000}"/>
    <cellStyle name="Normal 8 3 2 2 2 2 2 2 3 3" xfId="13371" xr:uid="{00000000-0005-0000-0000-0000EE950000}"/>
    <cellStyle name="Normal 8 3 2 2 2 2 2 2 3 3 2" xfId="36014" xr:uid="{00000000-0005-0000-0000-0000EF950000}"/>
    <cellStyle name="Normal 8 3 2 2 2 2 2 2 3 4" xfId="28573" xr:uid="{00000000-0005-0000-0000-0000F0950000}"/>
    <cellStyle name="Normal 8 3 2 2 2 2 2 2 4" xfId="17093" xr:uid="{00000000-0005-0000-0000-0000F1950000}"/>
    <cellStyle name="Normal 8 3 2 2 2 2 2 2 4 2" xfId="39736" xr:uid="{00000000-0005-0000-0000-0000F2950000}"/>
    <cellStyle name="Normal 8 3 2 2 2 2 2 2 5" xfId="9653" xr:uid="{00000000-0005-0000-0000-0000F3950000}"/>
    <cellStyle name="Normal 8 3 2 2 2 2 2 2 5 2" xfId="32296" xr:uid="{00000000-0005-0000-0000-0000F4950000}"/>
    <cellStyle name="Normal 8 3 2 2 2 2 2 2 6" xfId="24855" xr:uid="{00000000-0005-0000-0000-0000F5950000}"/>
    <cellStyle name="Normal 8 3 2 2 2 2 2 3" xfId="3128" xr:uid="{00000000-0005-0000-0000-0000F6950000}"/>
    <cellStyle name="Normal 8 3 2 2 2 2 2 3 2" xfId="6849" xr:uid="{00000000-0005-0000-0000-0000F7950000}"/>
    <cellStyle name="Normal 8 3 2 2 2 2 2 3 2 2" xfId="21733" xr:uid="{00000000-0005-0000-0000-0000F8950000}"/>
    <cellStyle name="Normal 8 3 2 2 2 2 2 3 2 2 2" xfId="44376" xr:uid="{00000000-0005-0000-0000-0000F9950000}"/>
    <cellStyle name="Normal 8 3 2 2 2 2 2 3 2 3" xfId="14293" xr:uid="{00000000-0005-0000-0000-0000FA950000}"/>
    <cellStyle name="Normal 8 3 2 2 2 2 2 3 2 3 2" xfId="36936" xr:uid="{00000000-0005-0000-0000-0000FB950000}"/>
    <cellStyle name="Normal 8 3 2 2 2 2 2 3 2 4" xfId="29495" xr:uid="{00000000-0005-0000-0000-0000FC950000}"/>
    <cellStyle name="Normal 8 3 2 2 2 2 2 3 3" xfId="18015" xr:uid="{00000000-0005-0000-0000-0000FD950000}"/>
    <cellStyle name="Normal 8 3 2 2 2 2 2 3 3 2" xfId="40658" xr:uid="{00000000-0005-0000-0000-0000FE950000}"/>
    <cellStyle name="Normal 8 3 2 2 2 2 2 3 4" xfId="10575" xr:uid="{00000000-0005-0000-0000-0000FF950000}"/>
    <cellStyle name="Normal 8 3 2 2 2 2 2 3 4 2" xfId="33218" xr:uid="{00000000-0005-0000-0000-000000960000}"/>
    <cellStyle name="Normal 8 3 2 2 2 2 2 3 5" xfId="25777" xr:uid="{00000000-0005-0000-0000-000001960000}"/>
    <cellStyle name="Normal 8 3 2 2 2 2 2 4" xfId="5002" xr:uid="{00000000-0005-0000-0000-000002960000}"/>
    <cellStyle name="Normal 8 3 2 2 2 2 2 4 2" xfId="19886" xr:uid="{00000000-0005-0000-0000-000003960000}"/>
    <cellStyle name="Normal 8 3 2 2 2 2 2 4 2 2" xfId="42529" xr:uid="{00000000-0005-0000-0000-000004960000}"/>
    <cellStyle name="Normal 8 3 2 2 2 2 2 4 3" xfId="12446" xr:uid="{00000000-0005-0000-0000-000005960000}"/>
    <cellStyle name="Normal 8 3 2 2 2 2 2 4 3 2" xfId="35089" xr:uid="{00000000-0005-0000-0000-000006960000}"/>
    <cellStyle name="Normal 8 3 2 2 2 2 2 4 4" xfId="27648" xr:uid="{00000000-0005-0000-0000-000007960000}"/>
    <cellStyle name="Normal 8 3 2 2 2 2 2 5" xfId="16168" xr:uid="{00000000-0005-0000-0000-000008960000}"/>
    <cellStyle name="Normal 8 3 2 2 2 2 2 5 2" xfId="38811" xr:uid="{00000000-0005-0000-0000-000009960000}"/>
    <cellStyle name="Normal 8 3 2 2 2 2 2 6" xfId="8728" xr:uid="{00000000-0005-0000-0000-00000A960000}"/>
    <cellStyle name="Normal 8 3 2 2 2 2 2 6 2" xfId="31371" xr:uid="{00000000-0005-0000-0000-00000B960000}"/>
    <cellStyle name="Normal 8 3 2 2 2 2 2 7" xfId="23930" xr:uid="{00000000-0005-0000-0000-00000C960000}"/>
    <cellStyle name="Normal 8 3 2 2 2 2 3" xfId="1741" xr:uid="{00000000-0005-0000-0000-00000D960000}"/>
    <cellStyle name="Normal 8 3 2 2 2 2 3 2" xfId="3591" xr:uid="{00000000-0005-0000-0000-00000E960000}"/>
    <cellStyle name="Normal 8 3 2 2 2 2 3 2 2" xfId="7312" xr:uid="{00000000-0005-0000-0000-00000F960000}"/>
    <cellStyle name="Normal 8 3 2 2 2 2 3 2 2 2" xfId="22196" xr:uid="{00000000-0005-0000-0000-000010960000}"/>
    <cellStyle name="Normal 8 3 2 2 2 2 3 2 2 2 2" xfId="44839" xr:uid="{00000000-0005-0000-0000-000011960000}"/>
    <cellStyle name="Normal 8 3 2 2 2 2 3 2 2 3" xfId="14756" xr:uid="{00000000-0005-0000-0000-000012960000}"/>
    <cellStyle name="Normal 8 3 2 2 2 2 3 2 2 3 2" xfId="37399" xr:uid="{00000000-0005-0000-0000-000013960000}"/>
    <cellStyle name="Normal 8 3 2 2 2 2 3 2 2 4" xfId="29958" xr:uid="{00000000-0005-0000-0000-000014960000}"/>
    <cellStyle name="Normal 8 3 2 2 2 2 3 2 3" xfId="18478" xr:uid="{00000000-0005-0000-0000-000015960000}"/>
    <cellStyle name="Normal 8 3 2 2 2 2 3 2 3 2" xfId="41121" xr:uid="{00000000-0005-0000-0000-000016960000}"/>
    <cellStyle name="Normal 8 3 2 2 2 2 3 2 4" xfId="11038" xr:uid="{00000000-0005-0000-0000-000017960000}"/>
    <cellStyle name="Normal 8 3 2 2 2 2 3 2 4 2" xfId="33681" xr:uid="{00000000-0005-0000-0000-000018960000}"/>
    <cellStyle name="Normal 8 3 2 2 2 2 3 2 5" xfId="26240" xr:uid="{00000000-0005-0000-0000-000019960000}"/>
    <cellStyle name="Normal 8 3 2 2 2 2 3 3" xfId="5465" xr:uid="{00000000-0005-0000-0000-00001A960000}"/>
    <cellStyle name="Normal 8 3 2 2 2 2 3 3 2" xfId="20349" xr:uid="{00000000-0005-0000-0000-00001B960000}"/>
    <cellStyle name="Normal 8 3 2 2 2 2 3 3 2 2" xfId="42992" xr:uid="{00000000-0005-0000-0000-00001C960000}"/>
    <cellStyle name="Normal 8 3 2 2 2 2 3 3 3" xfId="12909" xr:uid="{00000000-0005-0000-0000-00001D960000}"/>
    <cellStyle name="Normal 8 3 2 2 2 2 3 3 3 2" xfId="35552" xr:uid="{00000000-0005-0000-0000-00001E960000}"/>
    <cellStyle name="Normal 8 3 2 2 2 2 3 3 4" xfId="28111" xr:uid="{00000000-0005-0000-0000-00001F960000}"/>
    <cellStyle name="Normal 8 3 2 2 2 2 3 4" xfId="16631" xr:uid="{00000000-0005-0000-0000-000020960000}"/>
    <cellStyle name="Normal 8 3 2 2 2 2 3 4 2" xfId="39274" xr:uid="{00000000-0005-0000-0000-000021960000}"/>
    <cellStyle name="Normal 8 3 2 2 2 2 3 5" xfId="9191" xr:uid="{00000000-0005-0000-0000-000022960000}"/>
    <cellStyle name="Normal 8 3 2 2 2 2 3 5 2" xfId="31834" xr:uid="{00000000-0005-0000-0000-000023960000}"/>
    <cellStyle name="Normal 8 3 2 2 2 2 3 6" xfId="24393" xr:uid="{00000000-0005-0000-0000-000024960000}"/>
    <cellStyle name="Normal 8 3 2 2 2 2 4" xfId="2666" xr:uid="{00000000-0005-0000-0000-000025960000}"/>
    <cellStyle name="Normal 8 3 2 2 2 2 4 2" xfId="6387" xr:uid="{00000000-0005-0000-0000-000026960000}"/>
    <cellStyle name="Normal 8 3 2 2 2 2 4 2 2" xfId="21271" xr:uid="{00000000-0005-0000-0000-000027960000}"/>
    <cellStyle name="Normal 8 3 2 2 2 2 4 2 2 2" xfId="43914" xr:uid="{00000000-0005-0000-0000-000028960000}"/>
    <cellStyle name="Normal 8 3 2 2 2 2 4 2 3" xfId="13831" xr:uid="{00000000-0005-0000-0000-000029960000}"/>
    <cellStyle name="Normal 8 3 2 2 2 2 4 2 3 2" xfId="36474" xr:uid="{00000000-0005-0000-0000-00002A960000}"/>
    <cellStyle name="Normal 8 3 2 2 2 2 4 2 4" xfId="29033" xr:uid="{00000000-0005-0000-0000-00002B960000}"/>
    <cellStyle name="Normal 8 3 2 2 2 2 4 3" xfId="17553" xr:uid="{00000000-0005-0000-0000-00002C960000}"/>
    <cellStyle name="Normal 8 3 2 2 2 2 4 3 2" xfId="40196" xr:uid="{00000000-0005-0000-0000-00002D960000}"/>
    <cellStyle name="Normal 8 3 2 2 2 2 4 4" xfId="10113" xr:uid="{00000000-0005-0000-0000-00002E960000}"/>
    <cellStyle name="Normal 8 3 2 2 2 2 4 4 2" xfId="32756" xr:uid="{00000000-0005-0000-0000-00002F960000}"/>
    <cellStyle name="Normal 8 3 2 2 2 2 4 5" xfId="25315" xr:uid="{00000000-0005-0000-0000-000030960000}"/>
    <cellStyle name="Normal 8 3 2 2 2 2 5" xfId="4540" xr:uid="{00000000-0005-0000-0000-000031960000}"/>
    <cellStyle name="Normal 8 3 2 2 2 2 5 2" xfId="19424" xr:uid="{00000000-0005-0000-0000-000032960000}"/>
    <cellStyle name="Normal 8 3 2 2 2 2 5 2 2" xfId="42067" xr:uid="{00000000-0005-0000-0000-000033960000}"/>
    <cellStyle name="Normal 8 3 2 2 2 2 5 3" xfId="11984" xr:uid="{00000000-0005-0000-0000-000034960000}"/>
    <cellStyle name="Normal 8 3 2 2 2 2 5 3 2" xfId="34627" xr:uid="{00000000-0005-0000-0000-000035960000}"/>
    <cellStyle name="Normal 8 3 2 2 2 2 5 4" xfId="27186" xr:uid="{00000000-0005-0000-0000-000036960000}"/>
    <cellStyle name="Normal 8 3 2 2 2 2 6" xfId="15706" xr:uid="{00000000-0005-0000-0000-000037960000}"/>
    <cellStyle name="Normal 8 3 2 2 2 2 6 2" xfId="38349" xr:uid="{00000000-0005-0000-0000-000038960000}"/>
    <cellStyle name="Normal 8 3 2 2 2 2 7" xfId="8266" xr:uid="{00000000-0005-0000-0000-000039960000}"/>
    <cellStyle name="Normal 8 3 2 2 2 2 7 2" xfId="30909" xr:uid="{00000000-0005-0000-0000-00003A960000}"/>
    <cellStyle name="Normal 8 3 2 2 2 2 8" xfId="23468" xr:uid="{00000000-0005-0000-0000-00003B960000}"/>
    <cellStyle name="Normal 8 3 2 2 2 3" xfId="1064" xr:uid="{00000000-0005-0000-0000-00003C960000}"/>
    <cellStyle name="Normal 8 3 2 2 2 3 2" xfId="1992" xr:uid="{00000000-0005-0000-0000-00003D960000}"/>
    <cellStyle name="Normal 8 3 2 2 2 3 2 2" xfId="3842" xr:uid="{00000000-0005-0000-0000-00003E960000}"/>
    <cellStyle name="Normal 8 3 2 2 2 3 2 2 2" xfId="7563" xr:uid="{00000000-0005-0000-0000-00003F960000}"/>
    <cellStyle name="Normal 8 3 2 2 2 3 2 2 2 2" xfId="22447" xr:uid="{00000000-0005-0000-0000-000040960000}"/>
    <cellStyle name="Normal 8 3 2 2 2 3 2 2 2 2 2" xfId="45090" xr:uid="{00000000-0005-0000-0000-000041960000}"/>
    <cellStyle name="Normal 8 3 2 2 2 3 2 2 2 3" xfId="15007" xr:uid="{00000000-0005-0000-0000-000042960000}"/>
    <cellStyle name="Normal 8 3 2 2 2 3 2 2 2 3 2" xfId="37650" xr:uid="{00000000-0005-0000-0000-000043960000}"/>
    <cellStyle name="Normal 8 3 2 2 2 3 2 2 2 4" xfId="30209" xr:uid="{00000000-0005-0000-0000-000044960000}"/>
    <cellStyle name="Normal 8 3 2 2 2 3 2 2 3" xfId="18729" xr:uid="{00000000-0005-0000-0000-000045960000}"/>
    <cellStyle name="Normal 8 3 2 2 2 3 2 2 3 2" xfId="41372" xr:uid="{00000000-0005-0000-0000-000046960000}"/>
    <cellStyle name="Normal 8 3 2 2 2 3 2 2 4" xfId="11289" xr:uid="{00000000-0005-0000-0000-000047960000}"/>
    <cellStyle name="Normal 8 3 2 2 2 3 2 2 4 2" xfId="33932" xr:uid="{00000000-0005-0000-0000-000048960000}"/>
    <cellStyle name="Normal 8 3 2 2 2 3 2 2 5" xfId="26491" xr:uid="{00000000-0005-0000-0000-000049960000}"/>
    <cellStyle name="Normal 8 3 2 2 2 3 2 3" xfId="5716" xr:uid="{00000000-0005-0000-0000-00004A960000}"/>
    <cellStyle name="Normal 8 3 2 2 2 3 2 3 2" xfId="20600" xr:uid="{00000000-0005-0000-0000-00004B960000}"/>
    <cellStyle name="Normal 8 3 2 2 2 3 2 3 2 2" xfId="43243" xr:uid="{00000000-0005-0000-0000-00004C960000}"/>
    <cellStyle name="Normal 8 3 2 2 2 3 2 3 3" xfId="13160" xr:uid="{00000000-0005-0000-0000-00004D960000}"/>
    <cellStyle name="Normal 8 3 2 2 2 3 2 3 3 2" xfId="35803" xr:uid="{00000000-0005-0000-0000-00004E960000}"/>
    <cellStyle name="Normal 8 3 2 2 2 3 2 3 4" xfId="28362" xr:uid="{00000000-0005-0000-0000-00004F960000}"/>
    <cellStyle name="Normal 8 3 2 2 2 3 2 4" xfId="16882" xr:uid="{00000000-0005-0000-0000-000050960000}"/>
    <cellStyle name="Normal 8 3 2 2 2 3 2 4 2" xfId="39525" xr:uid="{00000000-0005-0000-0000-000051960000}"/>
    <cellStyle name="Normal 8 3 2 2 2 3 2 5" xfId="9442" xr:uid="{00000000-0005-0000-0000-000052960000}"/>
    <cellStyle name="Normal 8 3 2 2 2 3 2 5 2" xfId="32085" xr:uid="{00000000-0005-0000-0000-000053960000}"/>
    <cellStyle name="Normal 8 3 2 2 2 3 2 6" xfId="24644" xr:uid="{00000000-0005-0000-0000-000054960000}"/>
    <cellStyle name="Normal 8 3 2 2 2 3 3" xfId="2917" xr:uid="{00000000-0005-0000-0000-000055960000}"/>
    <cellStyle name="Normal 8 3 2 2 2 3 3 2" xfId="6638" xr:uid="{00000000-0005-0000-0000-000056960000}"/>
    <cellStyle name="Normal 8 3 2 2 2 3 3 2 2" xfId="21522" xr:uid="{00000000-0005-0000-0000-000057960000}"/>
    <cellStyle name="Normal 8 3 2 2 2 3 3 2 2 2" xfId="44165" xr:uid="{00000000-0005-0000-0000-000058960000}"/>
    <cellStyle name="Normal 8 3 2 2 2 3 3 2 3" xfId="14082" xr:uid="{00000000-0005-0000-0000-000059960000}"/>
    <cellStyle name="Normal 8 3 2 2 2 3 3 2 3 2" xfId="36725" xr:uid="{00000000-0005-0000-0000-00005A960000}"/>
    <cellStyle name="Normal 8 3 2 2 2 3 3 2 4" xfId="29284" xr:uid="{00000000-0005-0000-0000-00005B960000}"/>
    <cellStyle name="Normal 8 3 2 2 2 3 3 3" xfId="17804" xr:uid="{00000000-0005-0000-0000-00005C960000}"/>
    <cellStyle name="Normal 8 3 2 2 2 3 3 3 2" xfId="40447" xr:uid="{00000000-0005-0000-0000-00005D960000}"/>
    <cellStyle name="Normal 8 3 2 2 2 3 3 4" xfId="10364" xr:uid="{00000000-0005-0000-0000-00005E960000}"/>
    <cellStyle name="Normal 8 3 2 2 2 3 3 4 2" xfId="33007" xr:uid="{00000000-0005-0000-0000-00005F960000}"/>
    <cellStyle name="Normal 8 3 2 2 2 3 3 5" xfId="25566" xr:uid="{00000000-0005-0000-0000-000060960000}"/>
    <cellStyle name="Normal 8 3 2 2 2 3 4" xfId="4791" xr:uid="{00000000-0005-0000-0000-000061960000}"/>
    <cellStyle name="Normal 8 3 2 2 2 3 4 2" xfId="19675" xr:uid="{00000000-0005-0000-0000-000062960000}"/>
    <cellStyle name="Normal 8 3 2 2 2 3 4 2 2" xfId="42318" xr:uid="{00000000-0005-0000-0000-000063960000}"/>
    <cellStyle name="Normal 8 3 2 2 2 3 4 3" xfId="12235" xr:uid="{00000000-0005-0000-0000-000064960000}"/>
    <cellStyle name="Normal 8 3 2 2 2 3 4 3 2" xfId="34878" xr:uid="{00000000-0005-0000-0000-000065960000}"/>
    <cellStyle name="Normal 8 3 2 2 2 3 4 4" xfId="27437" xr:uid="{00000000-0005-0000-0000-000066960000}"/>
    <cellStyle name="Normal 8 3 2 2 2 3 5" xfId="15957" xr:uid="{00000000-0005-0000-0000-000067960000}"/>
    <cellStyle name="Normal 8 3 2 2 2 3 5 2" xfId="38600" xr:uid="{00000000-0005-0000-0000-000068960000}"/>
    <cellStyle name="Normal 8 3 2 2 2 3 6" xfId="8517" xr:uid="{00000000-0005-0000-0000-000069960000}"/>
    <cellStyle name="Normal 8 3 2 2 2 3 6 2" xfId="31160" xr:uid="{00000000-0005-0000-0000-00006A960000}"/>
    <cellStyle name="Normal 8 3 2 2 2 3 7" xfId="23719" xr:uid="{00000000-0005-0000-0000-00006B960000}"/>
    <cellStyle name="Normal 8 3 2 2 2 4" xfId="1530" xr:uid="{00000000-0005-0000-0000-00006C960000}"/>
    <cellStyle name="Normal 8 3 2 2 2 4 2" xfId="3380" xr:uid="{00000000-0005-0000-0000-00006D960000}"/>
    <cellStyle name="Normal 8 3 2 2 2 4 2 2" xfId="7101" xr:uid="{00000000-0005-0000-0000-00006E960000}"/>
    <cellStyle name="Normal 8 3 2 2 2 4 2 2 2" xfId="21985" xr:uid="{00000000-0005-0000-0000-00006F960000}"/>
    <cellStyle name="Normal 8 3 2 2 2 4 2 2 2 2" xfId="44628" xr:uid="{00000000-0005-0000-0000-000070960000}"/>
    <cellStyle name="Normal 8 3 2 2 2 4 2 2 3" xfId="14545" xr:uid="{00000000-0005-0000-0000-000071960000}"/>
    <cellStyle name="Normal 8 3 2 2 2 4 2 2 3 2" xfId="37188" xr:uid="{00000000-0005-0000-0000-000072960000}"/>
    <cellStyle name="Normal 8 3 2 2 2 4 2 2 4" xfId="29747" xr:uid="{00000000-0005-0000-0000-000073960000}"/>
    <cellStyle name="Normal 8 3 2 2 2 4 2 3" xfId="18267" xr:uid="{00000000-0005-0000-0000-000074960000}"/>
    <cellStyle name="Normal 8 3 2 2 2 4 2 3 2" xfId="40910" xr:uid="{00000000-0005-0000-0000-000075960000}"/>
    <cellStyle name="Normal 8 3 2 2 2 4 2 4" xfId="10827" xr:uid="{00000000-0005-0000-0000-000076960000}"/>
    <cellStyle name="Normal 8 3 2 2 2 4 2 4 2" xfId="33470" xr:uid="{00000000-0005-0000-0000-000077960000}"/>
    <cellStyle name="Normal 8 3 2 2 2 4 2 5" xfId="26029" xr:uid="{00000000-0005-0000-0000-000078960000}"/>
    <cellStyle name="Normal 8 3 2 2 2 4 3" xfId="5254" xr:uid="{00000000-0005-0000-0000-000079960000}"/>
    <cellStyle name="Normal 8 3 2 2 2 4 3 2" xfId="20138" xr:uid="{00000000-0005-0000-0000-00007A960000}"/>
    <cellStyle name="Normal 8 3 2 2 2 4 3 2 2" xfId="42781" xr:uid="{00000000-0005-0000-0000-00007B960000}"/>
    <cellStyle name="Normal 8 3 2 2 2 4 3 3" xfId="12698" xr:uid="{00000000-0005-0000-0000-00007C960000}"/>
    <cellStyle name="Normal 8 3 2 2 2 4 3 3 2" xfId="35341" xr:uid="{00000000-0005-0000-0000-00007D960000}"/>
    <cellStyle name="Normal 8 3 2 2 2 4 3 4" xfId="27900" xr:uid="{00000000-0005-0000-0000-00007E960000}"/>
    <cellStyle name="Normal 8 3 2 2 2 4 4" xfId="16420" xr:uid="{00000000-0005-0000-0000-00007F960000}"/>
    <cellStyle name="Normal 8 3 2 2 2 4 4 2" xfId="39063" xr:uid="{00000000-0005-0000-0000-000080960000}"/>
    <cellStyle name="Normal 8 3 2 2 2 4 5" xfId="8980" xr:uid="{00000000-0005-0000-0000-000081960000}"/>
    <cellStyle name="Normal 8 3 2 2 2 4 5 2" xfId="31623" xr:uid="{00000000-0005-0000-0000-000082960000}"/>
    <cellStyle name="Normal 8 3 2 2 2 4 6" xfId="24182" xr:uid="{00000000-0005-0000-0000-000083960000}"/>
    <cellStyle name="Normal 8 3 2 2 2 5" xfId="2455" xr:uid="{00000000-0005-0000-0000-000084960000}"/>
    <cellStyle name="Normal 8 3 2 2 2 5 2" xfId="6176" xr:uid="{00000000-0005-0000-0000-000085960000}"/>
    <cellStyle name="Normal 8 3 2 2 2 5 2 2" xfId="21060" xr:uid="{00000000-0005-0000-0000-000086960000}"/>
    <cellStyle name="Normal 8 3 2 2 2 5 2 2 2" xfId="43703" xr:uid="{00000000-0005-0000-0000-000087960000}"/>
    <cellStyle name="Normal 8 3 2 2 2 5 2 3" xfId="13620" xr:uid="{00000000-0005-0000-0000-000088960000}"/>
    <cellStyle name="Normal 8 3 2 2 2 5 2 3 2" xfId="36263" xr:uid="{00000000-0005-0000-0000-000089960000}"/>
    <cellStyle name="Normal 8 3 2 2 2 5 2 4" xfId="28822" xr:uid="{00000000-0005-0000-0000-00008A960000}"/>
    <cellStyle name="Normal 8 3 2 2 2 5 3" xfId="17342" xr:uid="{00000000-0005-0000-0000-00008B960000}"/>
    <cellStyle name="Normal 8 3 2 2 2 5 3 2" xfId="39985" xr:uid="{00000000-0005-0000-0000-00008C960000}"/>
    <cellStyle name="Normal 8 3 2 2 2 5 4" xfId="9902" xr:uid="{00000000-0005-0000-0000-00008D960000}"/>
    <cellStyle name="Normal 8 3 2 2 2 5 4 2" xfId="32545" xr:uid="{00000000-0005-0000-0000-00008E960000}"/>
    <cellStyle name="Normal 8 3 2 2 2 5 5" xfId="25104" xr:uid="{00000000-0005-0000-0000-00008F960000}"/>
    <cellStyle name="Normal 8 3 2 2 2 6" xfId="4329" xr:uid="{00000000-0005-0000-0000-000090960000}"/>
    <cellStyle name="Normal 8 3 2 2 2 6 2" xfId="19213" xr:uid="{00000000-0005-0000-0000-000091960000}"/>
    <cellStyle name="Normal 8 3 2 2 2 6 2 2" xfId="41856" xr:uid="{00000000-0005-0000-0000-000092960000}"/>
    <cellStyle name="Normal 8 3 2 2 2 6 3" xfId="11773" xr:uid="{00000000-0005-0000-0000-000093960000}"/>
    <cellStyle name="Normal 8 3 2 2 2 6 3 2" xfId="34416" xr:uid="{00000000-0005-0000-0000-000094960000}"/>
    <cellStyle name="Normal 8 3 2 2 2 6 4" xfId="26975" xr:uid="{00000000-0005-0000-0000-000095960000}"/>
    <cellStyle name="Normal 8 3 2 2 2 7" xfId="15495" xr:uid="{00000000-0005-0000-0000-000096960000}"/>
    <cellStyle name="Normal 8 3 2 2 2 7 2" xfId="38138" xr:uid="{00000000-0005-0000-0000-000097960000}"/>
    <cellStyle name="Normal 8 3 2 2 2 8" xfId="8055" xr:uid="{00000000-0005-0000-0000-000098960000}"/>
    <cellStyle name="Normal 8 3 2 2 2 8 2" xfId="30698" xr:uid="{00000000-0005-0000-0000-000099960000}"/>
    <cellStyle name="Normal 8 3 2 2 2 9" xfId="23258" xr:uid="{00000000-0005-0000-0000-00009A960000}"/>
    <cellStyle name="Normal 8 3 2 2 3" xfId="705" xr:uid="{00000000-0005-0000-0000-00009B960000}"/>
    <cellStyle name="Normal 8 3 2 2 3 2" xfId="1170" xr:uid="{00000000-0005-0000-0000-00009C960000}"/>
    <cellStyle name="Normal 8 3 2 2 3 2 2" xfId="2098" xr:uid="{00000000-0005-0000-0000-00009D960000}"/>
    <cellStyle name="Normal 8 3 2 2 3 2 2 2" xfId="3948" xr:uid="{00000000-0005-0000-0000-00009E960000}"/>
    <cellStyle name="Normal 8 3 2 2 3 2 2 2 2" xfId="7669" xr:uid="{00000000-0005-0000-0000-00009F960000}"/>
    <cellStyle name="Normal 8 3 2 2 3 2 2 2 2 2" xfId="22553" xr:uid="{00000000-0005-0000-0000-0000A0960000}"/>
    <cellStyle name="Normal 8 3 2 2 3 2 2 2 2 2 2" xfId="45196" xr:uid="{00000000-0005-0000-0000-0000A1960000}"/>
    <cellStyle name="Normal 8 3 2 2 3 2 2 2 2 3" xfId="15113" xr:uid="{00000000-0005-0000-0000-0000A2960000}"/>
    <cellStyle name="Normal 8 3 2 2 3 2 2 2 2 3 2" xfId="37756" xr:uid="{00000000-0005-0000-0000-0000A3960000}"/>
    <cellStyle name="Normal 8 3 2 2 3 2 2 2 2 4" xfId="30315" xr:uid="{00000000-0005-0000-0000-0000A4960000}"/>
    <cellStyle name="Normal 8 3 2 2 3 2 2 2 3" xfId="18835" xr:uid="{00000000-0005-0000-0000-0000A5960000}"/>
    <cellStyle name="Normal 8 3 2 2 3 2 2 2 3 2" xfId="41478" xr:uid="{00000000-0005-0000-0000-0000A6960000}"/>
    <cellStyle name="Normal 8 3 2 2 3 2 2 2 4" xfId="11395" xr:uid="{00000000-0005-0000-0000-0000A7960000}"/>
    <cellStyle name="Normal 8 3 2 2 3 2 2 2 4 2" xfId="34038" xr:uid="{00000000-0005-0000-0000-0000A8960000}"/>
    <cellStyle name="Normal 8 3 2 2 3 2 2 2 5" xfId="26597" xr:uid="{00000000-0005-0000-0000-0000A9960000}"/>
    <cellStyle name="Normal 8 3 2 2 3 2 2 3" xfId="5822" xr:uid="{00000000-0005-0000-0000-0000AA960000}"/>
    <cellStyle name="Normal 8 3 2 2 3 2 2 3 2" xfId="20706" xr:uid="{00000000-0005-0000-0000-0000AB960000}"/>
    <cellStyle name="Normal 8 3 2 2 3 2 2 3 2 2" xfId="43349" xr:uid="{00000000-0005-0000-0000-0000AC960000}"/>
    <cellStyle name="Normal 8 3 2 2 3 2 2 3 3" xfId="13266" xr:uid="{00000000-0005-0000-0000-0000AD960000}"/>
    <cellStyle name="Normal 8 3 2 2 3 2 2 3 3 2" xfId="35909" xr:uid="{00000000-0005-0000-0000-0000AE960000}"/>
    <cellStyle name="Normal 8 3 2 2 3 2 2 3 4" xfId="28468" xr:uid="{00000000-0005-0000-0000-0000AF960000}"/>
    <cellStyle name="Normal 8 3 2 2 3 2 2 4" xfId="16988" xr:uid="{00000000-0005-0000-0000-0000B0960000}"/>
    <cellStyle name="Normal 8 3 2 2 3 2 2 4 2" xfId="39631" xr:uid="{00000000-0005-0000-0000-0000B1960000}"/>
    <cellStyle name="Normal 8 3 2 2 3 2 2 5" xfId="9548" xr:uid="{00000000-0005-0000-0000-0000B2960000}"/>
    <cellStyle name="Normal 8 3 2 2 3 2 2 5 2" xfId="32191" xr:uid="{00000000-0005-0000-0000-0000B3960000}"/>
    <cellStyle name="Normal 8 3 2 2 3 2 2 6" xfId="24750" xr:uid="{00000000-0005-0000-0000-0000B4960000}"/>
    <cellStyle name="Normal 8 3 2 2 3 2 3" xfId="3023" xr:uid="{00000000-0005-0000-0000-0000B5960000}"/>
    <cellStyle name="Normal 8 3 2 2 3 2 3 2" xfId="6744" xr:uid="{00000000-0005-0000-0000-0000B6960000}"/>
    <cellStyle name="Normal 8 3 2 2 3 2 3 2 2" xfId="21628" xr:uid="{00000000-0005-0000-0000-0000B7960000}"/>
    <cellStyle name="Normal 8 3 2 2 3 2 3 2 2 2" xfId="44271" xr:uid="{00000000-0005-0000-0000-0000B8960000}"/>
    <cellStyle name="Normal 8 3 2 2 3 2 3 2 3" xfId="14188" xr:uid="{00000000-0005-0000-0000-0000B9960000}"/>
    <cellStyle name="Normal 8 3 2 2 3 2 3 2 3 2" xfId="36831" xr:uid="{00000000-0005-0000-0000-0000BA960000}"/>
    <cellStyle name="Normal 8 3 2 2 3 2 3 2 4" xfId="29390" xr:uid="{00000000-0005-0000-0000-0000BB960000}"/>
    <cellStyle name="Normal 8 3 2 2 3 2 3 3" xfId="17910" xr:uid="{00000000-0005-0000-0000-0000BC960000}"/>
    <cellStyle name="Normal 8 3 2 2 3 2 3 3 2" xfId="40553" xr:uid="{00000000-0005-0000-0000-0000BD960000}"/>
    <cellStyle name="Normal 8 3 2 2 3 2 3 4" xfId="10470" xr:uid="{00000000-0005-0000-0000-0000BE960000}"/>
    <cellStyle name="Normal 8 3 2 2 3 2 3 4 2" xfId="33113" xr:uid="{00000000-0005-0000-0000-0000BF960000}"/>
    <cellStyle name="Normal 8 3 2 2 3 2 3 5" xfId="25672" xr:uid="{00000000-0005-0000-0000-0000C0960000}"/>
    <cellStyle name="Normal 8 3 2 2 3 2 4" xfId="4897" xr:uid="{00000000-0005-0000-0000-0000C1960000}"/>
    <cellStyle name="Normal 8 3 2 2 3 2 4 2" xfId="19781" xr:uid="{00000000-0005-0000-0000-0000C2960000}"/>
    <cellStyle name="Normal 8 3 2 2 3 2 4 2 2" xfId="42424" xr:uid="{00000000-0005-0000-0000-0000C3960000}"/>
    <cellStyle name="Normal 8 3 2 2 3 2 4 3" xfId="12341" xr:uid="{00000000-0005-0000-0000-0000C4960000}"/>
    <cellStyle name="Normal 8 3 2 2 3 2 4 3 2" xfId="34984" xr:uid="{00000000-0005-0000-0000-0000C5960000}"/>
    <cellStyle name="Normal 8 3 2 2 3 2 4 4" xfId="27543" xr:uid="{00000000-0005-0000-0000-0000C6960000}"/>
    <cellStyle name="Normal 8 3 2 2 3 2 5" xfId="16063" xr:uid="{00000000-0005-0000-0000-0000C7960000}"/>
    <cellStyle name="Normal 8 3 2 2 3 2 5 2" xfId="38706" xr:uid="{00000000-0005-0000-0000-0000C8960000}"/>
    <cellStyle name="Normal 8 3 2 2 3 2 6" xfId="8623" xr:uid="{00000000-0005-0000-0000-0000C9960000}"/>
    <cellStyle name="Normal 8 3 2 2 3 2 6 2" xfId="31266" xr:uid="{00000000-0005-0000-0000-0000CA960000}"/>
    <cellStyle name="Normal 8 3 2 2 3 2 7" xfId="23825" xr:uid="{00000000-0005-0000-0000-0000CB960000}"/>
    <cellStyle name="Normal 8 3 2 2 3 3" xfId="1636" xr:uid="{00000000-0005-0000-0000-0000CC960000}"/>
    <cellStyle name="Normal 8 3 2 2 3 3 2" xfId="3486" xr:uid="{00000000-0005-0000-0000-0000CD960000}"/>
    <cellStyle name="Normal 8 3 2 2 3 3 2 2" xfId="7207" xr:uid="{00000000-0005-0000-0000-0000CE960000}"/>
    <cellStyle name="Normal 8 3 2 2 3 3 2 2 2" xfId="22091" xr:uid="{00000000-0005-0000-0000-0000CF960000}"/>
    <cellStyle name="Normal 8 3 2 2 3 3 2 2 2 2" xfId="44734" xr:uid="{00000000-0005-0000-0000-0000D0960000}"/>
    <cellStyle name="Normal 8 3 2 2 3 3 2 2 3" xfId="14651" xr:uid="{00000000-0005-0000-0000-0000D1960000}"/>
    <cellStyle name="Normal 8 3 2 2 3 3 2 2 3 2" xfId="37294" xr:uid="{00000000-0005-0000-0000-0000D2960000}"/>
    <cellStyle name="Normal 8 3 2 2 3 3 2 2 4" xfId="29853" xr:uid="{00000000-0005-0000-0000-0000D3960000}"/>
    <cellStyle name="Normal 8 3 2 2 3 3 2 3" xfId="18373" xr:uid="{00000000-0005-0000-0000-0000D4960000}"/>
    <cellStyle name="Normal 8 3 2 2 3 3 2 3 2" xfId="41016" xr:uid="{00000000-0005-0000-0000-0000D5960000}"/>
    <cellStyle name="Normal 8 3 2 2 3 3 2 4" xfId="10933" xr:uid="{00000000-0005-0000-0000-0000D6960000}"/>
    <cellStyle name="Normal 8 3 2 2 3 3 2 4 2" xfId="33576" xr:uid="{00000000-0005-0000-0000-0000D7960000}"/>
    <cellStyle name="Normal 8 3 2 2 3 3 2 5" xfId="26135" xr:uid="{00000000-0005-0000-0000-0000D8960000}"/>
    <cellStyle name="Normal 8 3 2 2 3 3 3" xfId="5360" xr:uid="{00000000-0005-0000-0000-0000D9960000}"/>
    <cellStyle name="Normal 8 3 2 2 3 3 3 2" xfId="20244" xr:uid="{00000000-0005-0000-0000-0000DA960000}"/>
    <cellStyle name="Normal 8 3 2 2 3 3 3 2 2" xfId="42887" xr:uid="{00000000-0005-0000-0000-0000DB960000}"/>
    <cellStyle name="Normal 8 3 2 2 3 3 3 3" xfId="12804" xr:uid="{00000000-0005-0000-0000-0000DC960000}"/>
    <cellStyle name="Normal 8 3 2 2 3 3 3 3 2" xfId="35447" xr:uid="{00000000-0005-0000-0000-0000DD960000}"/>
    <cellStyle name="Normal 8 3 2 2 3 3 3 4" xfId="28006" xr:uid="{00000000-0005-0000-0000-0000DE960000}"/>
    <cellStyle name="Normal 8 3 2 2 3 3 4" xfId="16526" xr:uid="{00000000-0005-0000-0000-0000DF960000}"/>
    <cellStyle name="Normal 8 3 2 2 3 3 4 2" xfId="39169" xr:uid="{00000000-0005-0000-0000-0000E0960000}"/>
    <cellStyle name="Normal 8 3 2 2 3 3 5" xfId="9086" xr:uid="{00000000-0005-0000-0000-0000E1960000}"/>
    <cellStyle name="Normal 8 3 2 2 3 3 5 2" xfId="31729" xr:uid="{00000000-0005-0000-0000-0000E2960000}"/>
    <cellStyle name="Normal 8 3 2 2 3 3 6" xfId="24288" xr:uid="{00000000-0005-0000-0000-0000E3960000}"/>
    <cellStyle name="Normal 8 3 2 2 3 4" xfId="2561" xr:uid="{00000000-0005-0000-0000-0000E4960000}"/>
    <cellStyle name="Normal 8 3 2 2 3 4 2" xfId="6282" xr:uid="{00000000-0005-0000-0000-0000E5960000}"/>
    <cellStyle name="Normal 8 3 2 2 3 4 2 2" xfId="21166" xr:uid="{00000000-0005-0000-0000-0000E6960000}"/>
    <cellStyle name="Normal 8 3 2 2 3 4 2 2 2" xfId="43809" xr:uid="{00000000-0005-0000-0000-0000E7960000}"/>
    <cellStyle name="Normal 8 3 2 2 3 4 2 3" xfId="13726" xr:uid="{00000000-0005-0000-0000-0000E8960000}"/>
    <cellStyle name="Normal 8 3 2 2 3 4 2 3 2" xfId="36369" xr:uid="{00000000-0005-0000-0000-0000E9960000}"/>
    <cellStyle name="Normal 8 3 2 2 3 4 2 4" xfId="28928" xr:uid="{00000000-0005-0000-0000-0000EA960000}"/>
    <cellStyle name="Normal 8 3 2 2 3 4 3" xfId="17448" xr:uid="{00000000-0005-0000-0000-0000EB960000}"/>
    <cellStyle name="Normal 8 3 2 2 3 4 3 2" xfId="40091" xr:uid="{00000000-0005-0000-0000-0000EC960000}"/>
    <cellStyle name="Normal 8 3 2 2 3 4 4" xfId="10008" xr:uid="{00000000-0005-0000-0000-0000ED960000}"/>
    <cellStyle name="Normal 8 3 2 2 3 4 4 2" xfId="32651" xr:uid="{00000000-0005-0000-0000-0000EE960000}"/>
    <cellStyle name="Normal 8 3 2 2 3 4 5" xfId="25210" xr:uid="{00000000-0005-0000-0000-0000EF960000}"/>
    <cellStyle name="Normal 8 3 2 2 3 5" xfId="4435" xr:uid="{00000000-0005-0000-0000-0000F0960000}"/>
    <cellStyle name="Normal 8 3 2 2 3 5 2" xfId="19319" xr:uid="{00000000-0005-0000-0000-0000F1960000}"/>
    <cellStyle name="Normal 8 3 2 2 3 5 2 2" xfId="41962" xr:uid="{00000000-0005-0000-0000-0000F2960000}"/>
    <cellStyle name="Normal 8 3 2 2 3 5 3" xfId="11879" xr:uid="{00000000-0005-0000-0000-0000F3960000}"/>
    <cellStyle name="Normal 8 3 2 2 3 5 3 2" xfId="34522" xr:uid="{00000000-0005-0000-0000-0000F4960000}"/>
    <cellStyle name="Normal 8 3 2 2 3 5 4" xfId="27081" xr:uid="{00000000-0005-0000-0000-0000F5960000}"/>
    <cellStyle name="Normal 8 3 2 2 3 6" xfId="15601" xr:uid="{00000000-0005-0000-0000-0000F6960000}"/>
    <cellStyle name="Normal 8 3 2 2 3 6 2" xfId="38244" xr:uid="{00000000-0005-0000-0000-0000F7960000}"/>
    <cellStyle name="Normal 8 3 2 2 3 7" xfId="8161" xr:uid="{00000000-0005-0000-0000-0000F8960000}"/>
    <cellStyle name="Normal 8 3 2 2 3 7 2" xfId="30804" xr:uid="{00000000-0005-0000-0000-0000F9960000}"/>
    <cellStyle name="Normal 8 3 2 2 3 8" xfId="23363" xr:uid="{00000000-0005-0000-0000-0000FA960000}"/>
    <cellStyle name="Normal 8 3 2 2 4" xfId="959" xr:uid="{00000000-0005-0000-0000-0000FB960000}"/>
    <cellStyle name="Normal 8 3 2 2 4 2" xfId="1887" xr:uid="{00000000-0005-0000-0000-0000FC960000}"/>
    <cellStyle name="Normal 8 3 2 2 4 2 2" xfId="3737" xr:uid="{00000000-0005-0000-0000-0000FD960000}"/>
    <cellStyle name="Normal 8 3 2 2 4 2 2 2" xfId="7458" xr:uid="{00000000-0005-0000-0000-0000FE960000}"/>
    <cellStyle name="Normal 8 3 2 2 4 2 2 2 2" xfId="22342" xr:uid="{00000000-0005-0000-0000-0000FF960000}"/>
    <cellStyle name="Normal 8 3 2 2 4 2 2 2 2 2" xfId="44985" xr:uid="{00000000-0005-0000-0000-000000970000}"/>
    <cellStyle name="Normal 8 3 2 2 4 2 2 2 3" xfId="14902" xr:uid="{00000000-0005-0000-0000-000001970000}"/>
    <cellStyle name="Normal 8 3 2 2 4 2 2 2 3 2" xfId="37545" xr:uid="{00000000-0005-0000-0000-000002970000}"/>
    <cellStyle name="Normal 8 3 2 2 4 2 2 2 4" xfId="30104" xr:uid="{00000000-0005-0000-0000-000003970000}"/>
    <cellStyle name="Normal 8 3 2 2 4 2 2 3" xfId="18624" xr:uid="{00000000-0005-0000-0000-000004970000}"/>
    <cellStyle name="Normal 8 3 2 2 4 2 2 3 2" xfId="41267" xr:uid="{00000000-0005-0000-0000-000005970000}"/>
    <cellStyle name="Normal 8 3 2 2 4 2 2 4" xfId="11184" xr:uid="{00000000-0005-0000-0000-000006970000}"/>
    <cellStyle name="Normal 8 3 2 2 4 2 2 4 2" xfId="33827" xr:uid="{00000000-0005-0000-0000-000007970000}"/>
    <cellStyle name="Normal 8 3 2 2 4 2 2 5" xfId="26386" xr:uid="{00000000-0005-0000-0000-000008970000}"/>
    <cellStyle name="Normal 8 3 2 2 4 2 3" xfId="5611" xr:uid="{00000000-0005-0000-0000-000009970000}"/>
    <cellStyle name="Normal 8 3 2 2 4 2 3 2" xfId="20495" xr:uid="{00000000-0005-0000-0000-00000A970000}"/>
    <cellStyle name="Normal 8 3 2 2 4 2 3 2 2" xfId="43138" xr:uid="{00000000-0005-0000-0000-00000B970000}"/>
    <cellStyle name="Normal 8 3 2 2 4 2 3 3" xfId="13055" xr:uid="{00000000-0005-0000-0000-00000C970000}"/>
    <cellStyle name="Normal 8 3 2 2 4 2 3 3 2" xfId="35698" xr:uid="{00000000-0005-0000-0000-00000D970000}"/>
    <cellStyle name="Normal 8 3 2 2 4 2 3 4" xfId="28257" xr:uid="{00000000-0005-0000-0000-00000E970000}"/>
    <cellStyle name="Normal 8 3 2 2 4 2 4" xfId="16777" xr:uid="{00000000-0005-0000-0000-00000F970000}"/>
    <cellStyle name="Normal 8 3 2 2 4 2 4 2" xfId="39420" xr:uid="{00000000-0005-0000-0000-000010970000}"/>
    <cellStyle name="Normal 8 3 2 2 4 2 5" xfId="9337" xr:uid="{00000000-0005-0000-0000-000011970000}"/>
    <cellStyle name="Normal 8 3 2 2 4 2 5 2" xfId="31980" xr:uid="{00000000-0005-0000-0000-000012970000}"/>
    <cellStyle name="Normal 8 3 2 2 4 2 6" xfId="24539" xr:uid="{00000000-0005-0000-0000-000013970000}"/>
    <cellStyle name="Normal 8 3 2 2 4 3" xfId="2812" xr:uid="{00000000-0005-0000-0000-000014970000}"/>
    <cellStyle name="Normal 8 3 2 2 4 3 2" xfId="6533" xr:uid="{00000000-0005-0000-0000-000015970000}"/>
    <cellStyle name="Normal 8 3 2 2 4 3 2 2" xfId="21417" xr:uid="{00000000-0005-0000-0000-000016970000}"/>
    <cellStyle name="Normal 8 3 2 2 4 3 2 2 2" xfId="44060" xr:uid="{00000000-0005-0000-0000-000017970000}"/>
    <cellStyle name="Normal 8 3 2 2 4 3 2 3" xfId="13977" xr:uid="{00000000-0005-0000-0000-000018970000}"/>
    <cellStyle name="Normal 8 3 2 2 4 3 2 3 2" xfId="36620" xr:uid="{00000000-0005-0000-0000-000019970000}"/>
    <cellStyle name="Normal 8 3 2 2 4 3 2 4" xfId="29179" xr:uid="{00000000-0005-0000-0000-00001A970000}"/>
    <cellStyle name="Normal 8 3 2 2 4 3 3" xfId="17699" xr:uid="{00000000-0005-0000-0000-00001B970000}"/>
    <cellStyle name="Normal 8 3 2 2 4 3 3 2" xfId="40342" xr:uid="{00000000-0005-0000-0000-00001C970000}"/>
    <cellStyle name="Normal 8 3 2 2 4 3 4" xfId="10259" xr:uid="{00000000-0005-0000-0000-00001D970000}"/>
    <cellStyle name="Normal 8 3 2 2 4 3 4 2" xfId="32902" xr:uid="{00000000-0005-0000-0000-00001E970000}"/>
    <cellStyle name="Normal 8 3 2 2 4 3 5" xfId="25461" xr:uid="{00000000-0005-0000-0000-00001F970000}"/>
    <cellStyle name="Normal 8 3 2 2 4 4" xfId="4686" xr:uid="{00000000-0005-0000-0000-000020970000}"/>
    <cellStyle name="Normal 8 3 2 2 4 4 2" xfId="19570" xr:uid="{00000000-0005-0000-0000-000021970000}"/>
    <cellStyle name="Normal 8 3 2 2 4 4 2 2" xfId="42213" xr:uid="{00000000-0005-0000-0000-000022970000}"/>
    <cellStyle name="Normal 8 3 2 2 4 4 3" xfId="12130" xr:uid="{00000000-0005-0000-0000-000023970000}"/>
    <cellStyle name="Normal 8 3 2 2 4 4 3 2" xfId="34773" xr:uid="{00000000-0005-0000-0000-000024970000}"/>
    <cellStyle name="Normal 8 3 2 2 4 4 4" xfId="27332" xr:uid="{00000000-0005-0000-0000-000025970000}"/>
    <cellStyle name="Normal 8 3 2 2 4 5" xfId="15852" xr:uid="{00000000-0005-0000-0000-000026970000}"/>
    <cellStyle name="Normal 8 3 2 2 4 5 2" xfId="38495" xr:uid="{00000000-0005-0000-0000-000027970000}"/>
    <cellStyle name="Normal 8 3 2 2 4 6" xfId="8412" xr:uid="{00000000-0005-0000-0000-000028970000}"/>
    <cellStyle name="Normal 8 3 2 2 4 6 2" xfId="31055" xr:uid="{00000000-0005-0000-0000-000029970000}"/>
    <cellStyle name="Normal 8 3 2 2 4 7" xfId="23614" xr:uid="{00000000-0005-0000-0000-00002A970000}"/>
    <cellStyle name="Normal 8 3 2 2 5" xfId="1425" xr:uid="{00000000-0005-0000-0000-00002B970000}"/>
    <cellStyle name="Normal 8 3 2 2 5 2" xfId="3275" xr:uid="{00000000-0005-0000-0000-00002C970000}"/>
    <cellStyle name="Normal 8 3 2 2 5 2 2" xfId="6996" xr:uid="{00000000-0005-0000-0000-00002D970000}"/>
    <cellStyle name="Normal 8 3 2 2 5 2 2 2" xfId="21880" xr:uid="{00000000-0005-0000-0000-00002E970000}"/>
    <cellStyle name="Normal 8 3 2 2 5 2 2 2 2" xfId="44523" xr:uid="{00000000-0005-0000-0000-00002F970000}"/>
    <cellStyle name="Normal 8 3 2 2 5 2 2 3" xfId="14440" xr:uid="{00000000-0005-0000-0000-000030970000}"/>
    <cellStyle name="Normal 8 3 2 2 5 2 2 3 2" xfId="37083" xr:uid="{00000000-0005-0000-0000-000031970000}"/>
    <cellStyle name="Normal 8 3 2 2 5 2 2 4" xfId="29642" xr:uid="{00000000-0005-0000-0000-000032970000}"/>
    <cellStyle name="Normal 8 3 2 2 5 2 3" xfId="18162" xr:uid="{00000000-0005-0000-0000-000033970000}"/>
    <cellStyle name="Normal 8 3 2 2 5 2 3 2" xfId="40805" xr:uid="{00000000-0005-0000-0000-000034970000}"/>
    <cellStyle name="Normal 8 3 2 2 5 2 4" xfId="10722" xr:uid="{00000000-0005-0000-0000-000035970000}"/>
    <cellStyle name="Normal 8 3 2 2 5 2 4 2" xfId="33365" xr:uid="{00000000-0005-0000-0000-000036970000}"/>
    <cellStyle name="Normal 8 3 2 2 5 2 5" xfId="25924" xr:uid="{00000000-0005-0000-0000-000037970000}"/>
    <cellStyle name="Normal 8 3 2 2 5 3" xfId="5149" xr:uid="{00000000-0005-0000-0000-000038970000}"/>
    <cellStyle name="Normal 8 3 2 2 5 3 2" xfId="20033" xr:uid="{00000000-0005-0000-0000-000039970000}"/>
    <cellStyle name="Normal 8 3 2 2 5 3 2 2" xfId="42676" xr:uid="{00000000-0005-0000-0000-00003A970000}"/>
    <cellStyle name="Normal 8 3 2 2 5 3 3" xfId="12593" xr:uid="{00000000-0005-0000-0000-00003B970000}"/>
    <cellStyle name="Normal 8 3 2 2 5 3 3 2" xfId="35236" xr:uid="{00000000-0005-0000-0000-00003C970000}"/>
    <cellStyle name="Normal 8 3 2 2 5 3 4" xfId="27795" xr:uid="{00000000-0005-0000-0000-00003D970000}"/>
    <cellStyle name="Normal 8 3 2 2 5 4" xfId="16315" xr:uid="{00000000-0005-0000-0000-00003E970000}"/>
    <cellStyle name="Normal 8 3 2 2 5 4 2" xfId="38958" xr:uid="{00000000-0005-0000-0000-00003F970000}"/>
    <cellStyle name="Normal 8 3 2 2 5 5" xfId="8875" xr:uid="{00000000-0005-0000-0000-000040970000}"/>
    <cellStyle name="Normal 8 3 2 2 5 5 2" xfId="31518" xr:uid="{00000000-0005-0000-0000-000041970000}"/>
    <cellStyle name="Normal 8 3 2 2 5 6" xfId="24077" xr:uid="{00000000-0005-0000-0000-000042970000}"/>
    <cellStyle name="Normal 8 3 2 2 6" xfId="2350" xr:uid="{00000000-0005-0000-0000-000043970000}"/>
    <cellStyle name="Normal 8 3 2 2 6 2" xfId="6071" xr:uid="{00000000-0005-0000-0000-000044970000}"/>
    <cellStyle name="Normal 8 3 2 2 6 2 2" xfId="20955" xr:uid="{00000000-0005-0000-0000-000045970000}"/>
    <cellStyle name="Normal 8 3 2 2 6 2 2 2" xfId="43598" xr:uid="{00000000-0005-0000-0000-000046970000}"/>
    <cellStyle name="Normal 8 3 2 2 6 2 3" xfId="13515" xr:uid="{00000000-0005-0000-0000-000047970000}"/>
    <cellStyle name="Normal 8 3 2 2 6 2 3 2" xfId="36158" xr:uid="{00000000-0005-0000-0000-000048970000}"/>
    <cellStyle name="Normal 8 3 2 2 6 2 4" xfId="28717" xr:uid="{00000000-0005-0000-0000-000049970000}"/>
    <cellStyle name="Normal 8 3 2 2 6 3" xfId="17237" xr:uid="{00000000-0005-0000-0000-00004A970000}"/>
    <cellStyle name="Normal 8 3 2 2 6 3 2" xfId="39880" xr:uid="{00000000-0005-0000-0000-00004B970000}"/>
    <cellStyle name="Normal 8 3 2 2 6 4" xfId="9797" xr:uid="{00000000-0005-0000-0000-00004C970000}"/>
    <cellStyle name="Normal 8 3 2 2 6 4 2" xfId="32440" xr:uid="{00000000-0005-0000-0000-00004D970000}"/>
    <cellStyle name="Normal 8 3 2 2 6 5" xfId="24999" xr:uid="{00000000-0005-0000-0000-00004E970000}"/>
    <cellStyle name="Normal 8 3 2 2 7" xfId="4224" xr:uid="{00000000-0005-0000-0000-00004F970000}"/>
    <cellStyle name="Normal 8 3 2 2 7 2" xfId="19108" xr:uid="{00000000-0005-0000-0000-000050970000}"/>
    <cellStyle name="Normal 8 3 2 2 7 2 2" xfId="41751" xr:uid="{00000000-0005-0000-0000-000051970000}"/>
    <cellStyle name="Normal 8 3 2 2 7 3" xfId="11668" xr:uid="{00000000-0005-0000-0000-000052970000}"/>
    <cellStyle name="Normal 8 3 2 2 7 3 2" xfId="34311" xr:uid="{00000000-0005-0000-0000-000053970000}"/>
    <cellStyle name="Normal 8 3 2 2 7 4" xfId="26870" xr:uid="{00000000-0005-0000-0000-000054970000}"/>
    <cellStyle name="Normal 8 3 2 2 8" xfId="15390" xr:uid="{00000000-0005-0000-0000-000055970000}"/>
    <cellStyle name="Normal 8 3 2 2 8 2" xfId="38033" xr:uid="{00000000-0005-0000-0000-000056970000}"/>
    <cellStyle name="Normal 8 3 2 2 9" xfId="7950" xr:uid="{00000000-0005-0000-0000-000057970000}"/>
    <cellStyle name="Normal 8 3 2 2 9 2" xfId="30593" xr:uid="{00000000-0005-0000-0000-000058970000}"/>
    <cellStyle name="Normal 8 3 2 3" xfId="546" xr:uid="{00000000-0005-0000-0000-000059970000}"/>
    <cellStyle name="Normal 8 3 2 3 2" xfId="758" xr:uid="{00000000-0005-0000-0000-00005A970000}"/>
    <cellStyle name="Normal 8 3 2 3 2 2" xfId="1223" xr:uid="{00000000-0005-0000-0000-00005B970000}"/>
    <cellStyle name="Normal 8 3 2 3 2 2 2" xfId="2151" xr:uid="{00000000-0005-0000-0000-00005C970000}"/>
    <cellStyle name="Normal 8 3 2 3 2 2 2 2" xfId="4001" xr:uid="{00000000-0005-0000-0000-00005D970000}"/>
    <cellStyle name="Normal 8 3 2 3 2 2 2 2 2" xfId="7722" xr:uid="{00000000-0005-0000-0000-00005E970000}"/>
    <cellStyle name="Normal 8 3 2 3 2 2 2 2 2 2" xfId="22606" xr:uid="{00000000-0005-0000-0000-00005F970000}"/>
    <cellStyle name="Normal 8 3 2 3 2 2 2 2 2 2 2" xfId="45249" xr:uid="{00000000-0005-0000-0000-000060970000}"/>
    <cellStyle name="Normal 8 3 2 3 2 2 2 2 2 3" xfId="15166" xr:uid="{00000000-0005-0000-0000-000061970000}"/>
    <cellStyle name="Normal 8 3 2 3 2 2 2 2 2 3 2" xfId="37809" xr:uid="{00000000-0005-0000-0000-000062970000}"/>
    <cellStyle name="Normal 8 3 2 3 2 2 2 2 2 4" xfId="30368" xr:uid="{00000000-0005-0000-0000-000063970000}"/>
    <cellStyle name="Normal 8 3 2 3 2 2 2 2 3" xfId="18888" xr:uid="{00000000-0005-0000-0000-000064970000}"/>
    <cellStyle name="Normal 8 3 2 3 2 2 2 2 3 2" xfId="41531" xr:uid="{00000000-0005-0000-0000-000065970000}"/>
    <cellStyle name="Normal 8 3 2 3 2 2 2 2 4" xfId="11448" xr:uid="{00000000-0005-0000-0000-000066970000}"/>
    <cellStyle name="Normal 8 3 2 3 2 2 2 2 4 2" xfId="34091" xr:uid="{00000000-0005-0000-0000-000067970000}"/>
    <cellStyle name="Normal 8 3 2 3 2 2 2 2 5" xfId="26650" xr:uid="{00000000-0005-0000-0000-000068970000}"/>
    <cellStyle name="Normal 8 3 2 3 2 2 2 3" xfId="5875" xr:uid="{00000000-0005-0000-0000-000069970000}"/>
    <cellStyle name="Normal 8 3 2 3 2 2 2 3 2" xfId="20759" xr:uid="{00000000-0005-0000-0000-00006A970000}"/>
    <cellStyle name="Normal 8 3 2 3 2 2 2 3 2 2" xfId="43402" xr:uid="{00000000-0005-0000-0000-00006B970000}"/>
    <cellStyle name="Normal 8 3 2 3 2 2 2 3 3" xfId="13319" xr:uid="{00000000-0005-0000-0000-00006C970000}"/>
    <cellStyle name="Normal 8 3 2 3 2 2 2 3 3 2" xfId="35962" xr:uid="{00000000-0005-0000-0000-00006D970000}"/>
    <cellStyle name="Normal 8 3 2 3 2 2 2 3 4" xfId="28521" xr:uid="{00000000-0005-0000-0000-00006E970000}"/>
    <cellStyle name="Normal 8 3 2 3 2 2 2 4" xfId="17041" xr:uid="{00000000-0005-0000-0000-00006F970000}"/>
    <cellStyle name="Normal 8 3 2 3 2 2 2 4 2" xfId="39684" xr:uid="{00000000-0005-0000-0000-000070970000}"/>
    <cellStyle name="Normal 8 3 2 3 2 2 2 5" xfId="9601" xr:uid="{00000000-0005-0000-0000-000071970000}"/>
    <cellStyle name="Normal 8 3 2 3 2 2 2 5 2" xfId="32244" xr:uid="{00000000-0005-0000-0000-000072970000}"/>
    <cellStyle name="Normal 8 3 2 3 2 2 2 6" xfId="24803" xr:uid="{00000000-0005-0000-0000-000073970000}"/>
    <cellStyle name="Normal 8 3 2 3 2 2 3" xfId="3076" xr:uid="{00000000-0005-0000-0000-000074970000}"/>
    <cellStyle name="Normal 8 3 2 3 2 2 3 2" xfId="6797" xr:uid="{00000000-0005-0000-0000-000075970000}"/>
    <cellStyle name="Normal 8 3 2 3 2 2 3 2 2" xfId="21681" xr:uid="{00000000-0005-0000-0000-000076970000}"/>
    <cellStyle name="Normal 8 3 2 3 2 2 3 2 2 2" xfId="44324" xr:uid="{00000000-0005-0000-0000-000077970000}"/>
    <cellStyle name="Normal 8 3 2 3 2 2 3 2 3" xfId="14241" xr:uid="{00000000-0005-0000-0000-000078970000}"/>
    <cellStyle name="Normal 8 3 2 3 2 2 3 2 3 2" xfId="36884" xr:uid="{00000000-0005-0000-0000-000079970000}"/>
    <cellStyle name="Normal 8 3 2 3 2 2 3 2 4" xfId="29443" xr:uid="{00000000-0005-0000-0000-00007A970000}"/>
    <cellStyle name="Normal 8 3 2 3 2 2 3 3" xfId="17963" xr:uid="{00000000-0005-0000-0000-00007B970000}"/>
    <cellStyle name="Normal 8 3 2 3 2 2 3 3 2" xfId="40606" xr:uid="{00000000-0005-0000-0000-00007C970000}"/>
    <cellStyle name="Normal 8 3 2 3 2 2 3 4" xfId="10523" xr:uid="{00000000-0005-0000-0000-00007D970000}"/>
    <cellStyle name="Normal 8 3 2 3 2 2 3 4 2" xfId="33166" xr:uid="{00000000-0005-0000-0000-00007E970000}"/>
    <cellStyle name="Normal 8 3 2 3 2 2 3 5" xfId="25725" xr:uid="{00000000-0005-0000-0000-00007F970000}"/>
    <cellStyle name="Normal 8 3 2 3 2 2 4" xfId="4950" xr:uid="{00000000-0005-0000-0000-000080970000}"/>
    <cellStyle name="Normal 8 3 2 3 2 2 4 2" xfId="19834" xr:uid="{00000000-0005-0000-0000-000081970000}"/>
    <cellStyle name="Normal 8 3 2 3 2 2 4 2 2" xfId="42477" xr:uid="{00000000-0005-0000-0000-000082970000}"/>
    <cellStyle name="Normal 8 3 2 3 2 2 4 3" xfId="12394" xr:uid="{00000000-0005-0000-0000-000083970000}"/>
    <cellStyle name="Normal 8 3 2 3 2 2 4 3 2" xfId="35037" xr:uid="{00000000-0005-0000-0000-000084970000}"/>
    <cellStyle name="Normal 8 3 2 3 2 2 4 4" xfId="27596" xr:uid="{00000000-0005-0000-0000-000085970000}"/>
    <cellStyle name="Normal 8 3 2 3 2 2 5" xfId="16116" xr:uid="{00000000-0005-0000-0000-000086970000}"/>
    <cellStyle name="Normal 8 3 2 3 2 2 5 2" xfId="38759" xr:uid="{00000000-0005-0000-0000-000087970000}"/>
    <cellStyle name="Normal 8 3 2 3 2 2 6" xfId="8676" xr:uid="{00000000-0005-0000-0000-000088970000}"/>
    <cellStyle name="Normal 8 3 2 3 2 2 6 2" xfId="31319" xr:uid="{00000000-0005-0000-0000-000089970000}"/>
    <cellStyle name="Normal 8 3 2 3 2 2 7" xfId="23878" xr:uid="{00000000-0005-0000-0000-00008A970000}"/>
    <cellStyle name="Normal 8 3 2 3 2 3" xfId="1689" xr:uid="{00000000-0005-0000-0000-00008B970000}"/>
    <cellStyle name="Normal 8 3 2 3 2 3 2" xfId="3539" xr:uid="{00000000-0005-0000-0000-00008C970000}"/>
    <cellStyle name="Normal 8 3 2 3 2 3 2 2" xfId="7260" xr:uid="{00000000-0005-0000-0000-00008D970000}"/>
    <cellStyle name="Normal 8 3 2 3 2 3 2 2 2" xfId="22144" xr:uid="{00000000-0005-0000-0000-00008E970000}"/>
    <cellStyle name="Normal 8 3 2 3 2 3 2 2 2 2" xfId="44787" xr:uid="{00000000-0005-0000-0000-00008F970000}"/>
    <cellStyle name="Normal 8 3 2 3 2 3 2 2 3" xfId="14704" xr:uid="{00000000-0005-0000-0000-000090970000}"/>
    <cellStyle name="Normal 8 3 2 3 2 3 2 2 3 2" xfId="37347" xr:uid="{00000000-0005-0000-0000-000091970000}"/>
    <cellStyle name="Normal 8 3 2 3 2 3 2 2 4" xfId="29906" xr:uid="{00000000-0005-0000-0000-000092970000}"/>
    <cellStyle name="Normal 8 3 2 3 2 3 2 3" xfId="18426" xr:uid="{00000000-0005-0000-0000-000093970000}"/>
    <cellStyle name="Normal 8 3 2 3 2 3 2 3 2" xfId="41069" xr:uid="{00000000-0005-0000-0000-000094970000}"/>
    <cellStyle name="Normal 8 3 2 3 2 3 2 4" xfId="10986" xr:uid="{00000000-0005-0000-0000-000095970000}"/>
    <cellStyle name="Normal 8 3 2 3 2 3 2 4 2" xfId="33629" xr:uid="{00000000-0005-0000-0000-000096970000}"/>
    <cellStyle name="Normal 8 3 2 3 2 3 2 5" xfId="26188" xr:uid="{00000000-0005-0000-0000-000097970000}"/>
    <cellStyle name="Normal 8 3 2 3 2 3 3" xfId="5413" xr:uid="{00000000-0005-0000-0000-000098970000}"/>
    <cellStyle name="Normal 8 3 2 3 2 3 3 2" xfId="20297" xr:uid="{00000000-0005-0000-0000-000099970000}"/>
    <cellStyle name="Normal 8 3 2 3 2 3 3 2 2" xfId="42940" xr:uid="{00000000-0005-0000-0000-00009A970000}"/>
    <cellStyle name="Normal 8 3 2 3 2 3 3 3" xfId="12857" xr:uid="{00000000-0005-0000-0000-00009B970000}"/>
    <cellStyle name="Normal 8 3 2 3 2 3 3 3 2" xfId="35500" xr:uid="{00000000-0005-0000-0000-00009C970000}"/>
    <cellStyle name="Normal 8 3 2 3 2 3 3 4" xfId="28059" xr:uid="{00000000-0005-0000-0000-00009D970000}"/>
    <cellStyle name="Normal 8 3 2 3 2 3 4" xfId="16579" xr:uid="{00000000-0005-0000-0000-00009E970000}"/>
    <cellStyle name="Normal 8 3 2 3 2 3 4 2" xfId="39222" xr:uid="{00000000-0005-0000-0000-00009F970000}"/>
    <cellStyle name="Normal 8 3 2 3 2 3 5" xfId="9139" xr:uid="{00000000-0005-0000-0000-0000A0970000}"/>
    <cellStyle name="Normal 8 3 2 3 2 3 5 2" xfId="31782" xr:uid="{00000000-0005-0000-0000-0000A1970000}"/>
    <cellStyle name="Normal 8 3 2 3 2 3 6" xfId="24341" xr:uid="{00000000-0005-0000-0000-0000A2970000}"/>
    <cellStyle name="Normal 8 3 2 3 2 4" xfId="2614" xr:uid="{00000000-0005-0000-0000-0000A3970000}"/>
    <cellStyle name="Normal 8 3 2 3 2 4 2" xfId="6335" xr:uid="{00000000-0005-0000-0000-0000A4970000}"/>
    <cellStyle name="Normal 8 3 2 3 2 4 2 2" xfId="21219" xr:uid="{00000000-0005-0000-0000-0000A5970000}"/>
    <cellStyle name="Normal 8 3 2 3 2 4 2 2 2" xfId="43862" xr:uid="{00000000-0005-0000-0000-0000A6970000}"/>
    <cellStyle name="Normal 8 3 2 3 2 4 2 3" xfId="13779" xr:uid="{00000000-0005-0000-0000-0000A7970000}"/>
    <cellStyle name="Normal 8 3 2 3 2 4 2 3 2" xfId="36422" xr:uid="{00000000-0005-0000-0000-0000A8970000}"/>
    <cellStyle name="Normal 8 3 2 3 2 4 2 4" xfId="28981" xr:uid="{00000000-0005-0000-0000-0000A9970000}"/>
    <cellStyle name="Normal 8 3 2 3 2 4 3" xfId="17501" xr:uid="{00000000-0005-0000-0000-0000AA970000}"/>
    <cellStyle name="Normal 8 3 2 3 2 4 3 2" xfId="40144" xr:uid="{00000000-0005-0000-0000-0000AB970000}"/>
    <cellStyle name="Normal 8 3 2 3 2 4 4" xfId="10061" xr:uid="{00000000-0005-0000-0000-0000AC970000}"/>
    <cellStyle name="Normal 8 3 2 3 2 4 4 2" xfId="32704" xr:uid="{00000000-0005-0000-0000-0000AD970000}"/>
    <cellStyle name="Normal 8 3 2 3 2 4 5" xfId="25263" xr:uid="{00000000-0005-0000-0000-0000AE970000}"/>
    <cellStyle name="Normal 8 3 2 3 2 5" xfId="4488" xr:uid="{00000000-0005-0000-0000-0000AF970000}"/>
    <cellStyle name="Normal 8 3 2 3 2 5 2" xfId="19372" xr:uid="{00000000-0005-0000-0000-0000B0970000}"/>
    <cellStyle name="Normal 8 3 2 3 2 5 2 2" xfId="42015" xr:uid="{00000000-0005-0000-0000-0000B1970000}"/>
    <cellStyle name="Normal 8 3 2 3 2 5 3" xfId="11932" xr:uid="{00000000-0005-0000-0000-0000B2970000}"/>
    <cellStyle name="Normal 8 3 2 3 2 5 3 2" xfId="34575" xr:uid="{00000000-0005-0000-0000-0000B3970000}"/>
    <cellStyle name="Normal 8 3 2 3 2 5 4" xfId="27134" xr:uid="{00000000-0005-0000-0000-0000B4970000}"/>
    <cellStyle name="Normal 8 3 2 3 2 6" xfId="15654" xr:uid="{00000000-0005-0000-0000-0000B5970000}"/>
    <cellStyle name="Normal 8 3 2 3 2 6 2" xfId="38297" xr:uid="{00000000-0005-0000-0000-0000B6970000}"/>
    <cellStyle name="Normal 8 3 2 3 2 7" xfId="8214" xr:uid="{00000000-0005-0000-0000-0000B7970000}"/>
    <cellStyle name="Normal 8 3 2 3 2 7 2" xfId="30857" xr:uid="{00000000-0005-0000-0000-0000B8970000}"/>
    <cellStyle name="Normal 8 3 2 3 2 8" xfId="23416" xr:uid="{00000000-0005-0000-0000-0000B9970000}"/>
    <cellStyle name="Normal 8 3 2 3 3" xfId="1012" xr:uid="{00000000-0005-0000-0000-0000BA970000}"/>
    <cellStyle name="Normal 8 3 2 3 3 2" xfId="1940" xr:uid="{00000000-0005-0000-0000-0000BB970000}"/>
    <cellStyle name="Normal 8 3 2 3 3 2 2" xfId="3790" xr:uid="{00000000-0005-0000-0000-0000BC970000}"/>
    <cellStyle name="Normal 8 3 2 3 3 2 2 2" xfId="7511" xr:uid="{00000000-0005-0000-0000-0000BD970000}"/>
    <cellStyle name="Normal 8 3 2 3 3 2 2 2 2" xfId="22395" xr:uid="{00000000-0005-0000-0000-0000BE970000}"/>
    <cellStyle name="Normal 8 3 2 3 3 2 2 2 2 2" xfId="45038" xr:uid="{00000000-0005-0000-0000-0000BF970000}"/>
    <cellStyle name="Normal 8 3 2 3 3 2 2 2 3" xfId="14955" xr:uid="{00000000-0005-0000-0000-0000C0970000}"/>
    <cellStyle name="Normal 8 3 2 3 3 2 2 2 3 2" xfId="37598" xr:uid="{00000000-0005-0000-0000-0000C1970000}"/>
    <cellStyle name="Normal 8 3 2 3 3 2 2 2 4" xfId="30157" xr:uid="{00000000-0005-0000-0000-0000C2970000}"/>
    <cellStyle name="Normal 8 3 2 3 3 2 2 3" xfId="18677" xr:uid="{00000000-0005-0000-0000-0000C3970000}"/>
    <cellStyle name="Normal 8 3 2 3 3 2 2 3 2" xfId="41320" xr:uid="{00000000-0005-0000-0000-0000C4970000}"/>
    <cellStyle name="Normal 8 3 2 3 3 2 2 4" xfId="11237" xr:uid="{00000000-0005-0000-0000-0000C5970000}"/>
    <cellStyle name="Normal 8 3 2 3 3 2 2 4 2" xfId="33880" xr:uid="{00000000-0005-0000-0000-0000C6970000}"/>
    <cellStyle name="Normal 8 3 2 3 3 2 2 5" xfId="26439" xr:uid="{00000000-0005-0000-0000-0000C7970000}"/>
    <cellStyle name="Normal 8 3 2 3 3 2 3" xfId="5664" xr:uid="{00000000-0005-0000-0000-0000C8970000}"/>
    <cellStyle name="Normal 8 3 2 3 3 2 3 2" xfId="20548" xr:uid="{00000000-0005-0000-0000-0000C9970000}"/>
    <cellStyle name="Normal 8 3 2 3 3 2 3 2 2" xfId="43191" xr:uid="{00000000-0005-0000-0000-0000CA970000}"/>
    <cellStyle name="Normal 8 3 2 3 3 2 3 3" xfId="13108" xr:uid="{00000000-0005-0000-0000-0000CB970000}"/>
    <cellStyle name="Normal 8 3 2 3 3 2 3 3 2" xfId="35751" xr:uid="{00000000-0005-0000-0000-0000CC970000}"/>
    <cellStyle name="Normal 8 3 2 3 3 2 3 4" xfId="28310" xr:uid="{00000000-0005-0000-0000-0000CD970000}"/>
    <cellStyle name="Normal 8 3 2 3 3 2 4" xfId="16830" xr:uid="{00000000-0005-0000-0000-0000CE970000}"/>
    <cellStyle name="Normal 8 3 2 3 3 2 4 2" xfId="39473" xr:uid="{00000000-0005-0000-0000-0000CF970000}"/>
    <cellStyle name="Normal 8 3 2 3 3 2 5" xfId="9390" xr:uid="{00000000-0005-0000-0000-0000D0970000}"/>
    <cellStyle name="Normal 8 3 2 3 3 2 5 2" xfId="32033" xr:uid="{00000000-0005-0000-0000-0000D1970000}"/>
    <cellStyle name="Normal 8 3 2 3 3 2 6" xfId="24592" xr:uid="{00000000-0005-0000-0000-0000D2970000}"/>
    <cellStyle name="Normal 8 3 2 3 3 3" xfId="2865" xr:uid="{00000000-0005-0000-0000-0000D3970000}"/>
    <cellStyle name="Normal 8 3 2 3 3 3 2" xfId="6586" xr:uid="{00000000-0005-0000-0000-0000D4970000}"/>
    <cellStyle name="Normal 8 3 2 3 3 3 2 2" xfId="21470" xr:uid="{00000000-0005-0000-0000-0000D5970000}"/>
    <cellStyle name="Normal 8 3 2 3 3 3 2 2 2" xfId="44113" xr:uid="{00000000-0005-0000-0000-0000D6970000}"/>
    <cellStyle name="Normal 8 3 2 3 3 3 2 3" xfId="14030" xr:uid="{00000000-0005-0000-0000-0000D7970000}"/>
    <cellStyle name="Normal 8 3 2 3 3 3 2 3 2" xfId="36673" xr:uid="{00000000-0005-0000-0000-0000D8970000}"/>
    <cellStyle name="Normal 8 3 2 3 3 3 2 4" xfId="29232" xr:uid="{00000000-0005-0000-0000-0000D9970000}"/>
    <cellStyle name="Normal 8 3 2 3 3 3 3" xfId="17752" xr:uid="{00000000-0005-0000-0000-0000DA970000}"/>
    <cellStyle name="Normal 8 3 2 3 3 3 3 2" xfId="40395" xr:uid="{00000000-0005-0000-0000-0000DB970000}"/>
    <cellStyle name="Normal 8 3 2 3 3 3 4" xfId="10312" xr:uid="{00000000-0005-0000-0000-0000DC970000}"/>
    <cellStyle name="Normal 8 3 2 3 3 3 4 2" xfId="32955" xr:uid="{00000000-0005-0000-0000-0000DD970000}"/>
    <cellStyle name="Normal 8 3 2 3 3 3 5" xfId="25514" xr:uid="{00000000-0005-0000-0000-0000DE970000}"/>
    <cellStyle name="Normal 8 3 2 3 3 4" xfId="4739" xr:uid="{00000000-0005-0000-0000-0000DF970000}"/>
    <cellStyle name="Normal 8 3 2 3 3 4 2" xfId="19623" xr:uid="{00000000-0005-0000-0000-0000E0970000}"/>
    <cellStyle name="Normal 8 3 2 3 3 4 2 2" xfId="42266" xr:uid="{00000000-0005-0000-0000-0000E1970000}"/>
    <cellStyle name="Normal 8 3 2 3 3 4 3" xfId="12183" xr:uid="{00000000-0005-0000-0000-0000E2970000}"/>
    <cellStyle name="Normal 8 3 2 3 3 4 3 2" xfId="34826" xr:uid="{00000000-0005-0000-0000-0000E3970000}"/>
    <cellStyle name="Normal 8 3 2 3 3 4 4" xfId="27385" xr:uid="{00000000-0005-0000-0000-0000E4970000}"/>
    <cellStyle name="Normal 8 3 2 3 3 5" xfId="15905" xr:uid="{00000000-0005-0000-0000-0000E5970000}"/>
    <cellStyle name="Normal 8 3 2 3 3 5 2" xfId="38548" xr:uid="{00000000-0005-0000-0000-0000E6970000}"/>
    <cellStyle name="Normal 8 3 2 3 3 6" xfId="8465" xr:uid="{00000000-0005-0000-0000-0000E7970000}"/>
    <cellStyle name="Normal 8 3 2 3 3 6 2" xfId="31108" xr:uid="{00000000-0005-0000-0000-0000E8970000}"/>
    <cellStyle name="Normal 8 3 2 3 3 7" xfId="23667" xr:uid="{00000000-0005-0000-0000-0000E9970000}"/>
    <cellStyle name="Normal 8 3 2 3 4" xfId="1478" xr:uid="{00000000-0005-0000-0000-0000EA970000}"/>
    <cellStyle name="Normal 8 3 2 3 4 2" xfId="3328" xr:uid="{00000000-0005-0000-0000-0000EB970000}"/>
    <cellStyle name="Normal 8 3 2 3 4 2 2" xfId="7049" xr:uid="{00000000-0005-0000-0000-0000EC970000}"/>
    <cellStyle name="Normal 8 3 2 3 4 2 2 2" xfId="21933" xr:uid="{00000000-0005-0000-0000-0000ED970000}"/>
    <cellStyle name="Normal 8 3 2 3 4 2 2 2 2" xfId="44576" xr:uid="{00000000-0005-0000-0000-0000EE970000}"/>
    <cellStyle name="Normal 8 3 2 3 4 2 2 3" xfId="14493" xr:uid="{00000000-0005-0000-0000-0000EF970000}"/>
    <cellStyle name="Normal 8 3 2 3 4 2 2 3 2" xfId="37136" xr:uid="{00000000-0005-0000-0000-0000F0970000}"/>
    <cellStyle name="Normal 8 3 2 3 4 2 2 4" xfId="29695" xr:uid="{00000000-0005-0000-0000-0000F1970000}"/>
    <cellStyle name="Normal 8 3 2 3 4 2 3" xfId="18215" xr:uid="{00000000-0005-0000-0000-0000F2970000}"/>
    <cellStyle name="Normal 8 3 2 3 4 2 3 2" xfId="40858" xr:uid="{00000000-0005-0000-0000-0000F3970000}"/>
    <cellStyle name="Normal 8 3 2 3 4 2 4" xfId="10775" xr:uid="{00000000-0005-0000-0000-0000F4970000}"/>
    <cellStyle name="Normal 8 3 2 3 4 2 4 2" xfId="33418" xr:uid="{00000000-0005-0000-0000-0000F5970000}"/>
    <cellStyle name="Normal 8 3 2 3 4 2 5" xfId="25977" xr:uid="{00000000-0005-0000-0000-0000F6970000}"/>
    <cellStyle name="Normal 8 3 2 3 4 3" xfId="5202" xr:uid="{00000000-0005-0000-0000-0000F7970000}"/>
    <cellStyle name="Normal 8 3 2 3 4 3 2" xfId="20086" xr:uid="{00000000-0005-0000-0000-0000F8970000}"/>
    <cellStyle name="Normal 8 3 2 3 4 3 2 2" xfId="42729" xr:uid="{00000000-0005-0000-0000-0000F9970000}"/>
    <cellStyle name="Normal 8 3 2 3 4 3 3" xfId="12646" xr:uid="{00000000-0005-0000-0000-0000FA970000}"/>
    <cellStyle name="Normal 8 3 2 3 4 3 3 2" xfId="35289" xr:uid="{00000000-0005-0000-0000-0000FB970000}"/>
    <cellStyle name="Normal 8 3 2 3 4 3 4" xfId="27848" xr:uid="{00000000-0005-0000-0000-0000FC970000}"/>
    <cellStyle name="Normal 8 3 2 3 4 4" xfId="16368" xr:uid="{00000000-0005-0000-0000-0000FD970000}"/>
    <cellStyle name="Normal 8 3 2 3 4 4 2" xfId="39011" xr:uid="{00000000-0005-0000-0000-0000FE970000}"/>
    <cellStyle name="Normal 8 3 2 3 4 5" xfId="8928" xr:uid="{00000000-0005-0000-0000-0000FF970000}"/>
    <cellStyle name="Normal 8 3 2 3 4 5 2" xfId="31571" xr:uid="{00000000-0005-0000-0000-000000980000}"/>
    <cellStyle name="Normal 8 3 2 3 4 6" xfId="24130" xr:uid="{00000000-0005-0000-0000-000001980000}"/>
    <cellStyle name="Normal 8 3 2 3 5" xfId="2403" xr:uid="{00000000-0005-0000-0000-000002980000}"/>
    <cellStyle name="Normal 8 3 2 3 5 2" xfId="6124" xr:uid="{00000000-0005-0000-0000-000003980000}"/>
    <cellStyle name="Normal 8 3 2 3 5 2 2" xfId="21008" xr:uid="{00000000-0005-0000-0000-000004980000}"/>
    <cellStyle name="Normal 8 3 2 3 5 2 2 2" xfId="43651" xr:uid="{00000000-0005-0000-0000-000005980000}"/>
    <cellStyle name="Normal 8 3 2 3 5 2 3" xfId="13568" xr:uid="{00000000-0005-0000-0000-000006980000}"/>
    <cellStyle name="Normal 8 3 2 3 5 2 3 2" xfId="36211" xr:uid="{00000000-0005-0000-0000-000007980000}"/>
    <cellStyle name="Normal 8 3 2 3 5 2 4" xfId="28770" xr:uid="{00000000-0005-0000-0000-000008980000}"/>
    <cellStyle name="Normal 8 3 2 3 5 3" xfId="17290" xr:uid="{00000000-0005-0000-0000-000009980000}"/>
    <cellStyle name="Normal 8 3 2 3 5 3 2" xfId="39933" xr:uid="{00000000-0005-0000-0000-00000A980000}"/>
    <cellStyle name="Normal 8 3 2 3 5 4" xfId="9850" xr:uid="{00000000-0005-0000-0000-00000B980000}"/>
    <cellStyle name="Normal 8 3 2 3 5 4 2" xfId="32493" xr:uid="{00000000-0005-0000-0000-00000C980000}"/>
    <cellStyle name="Normal 8 3 2 3 5 5" xfId="25052" xr:uid="{00000000-0005-0000-0000-00000D980000}"/>
    <cellStyle name="Normal 8 3 2 3 6" xfId="4277" xr:uid="{00000000-0005-0000-0000-00000E980000}"/>
    <cellStyle name="Normal 8 3 2 3 6 2" xfId="19161" xr:uid="{00000000-0005-0000-0000-00000F980000}"/>
    <cellStyle name="Normal 8 3 2 3 6 2 2" xfId="41804" xr:uid="{00000000-0005-0000-0000-000010980000}"/>
    <cellStyle name="Normal 8 3 2 3 6 3" xfId="11721" xr:uid="{00000000-0005-0000-0000-000011980000}"/>
    <cellStyle name="Normal 8 3 2 3 6 3 2" xfId="34364" xr:uid="{00000000-0005-0000-0000-000012980000}"/>
    <cellStyle name="Normal 8 3 2 3 6 4" xfId="26923" xr:uid="{00000000-0005-0000-0000-000013980000}"/>
    <cellStyle name="Normal 8 3 2 3 7" xfId="15443" xr:uid="{00000000-0005-0000-0000-000014980000}"/>
    <cellStyle name="Normal 8 3 2 3 7 2" xfId="38086" xr:uid="{00000000-0005-0000-0000-000015980000}"/>
    <cellStyle name="Normal 8 3 2 3 8" xfId="8003" xr:uid="{00000000-0005-0000-0000-000016980000}"/>
    <cellStyle name="Normal 8 3 2 3 8 2" xfId="30646" xr:uid="{00000000-0005-0000-0000-000017980000}"/>
    <cellStyle name="Normal 8 3 2 3 9" xfId="23206" xr:uid="{00000000-0005-0000-0000-000018980000}"/>
    <cellStyle name="Normal 8 3 2 4" xfId="653" xr:uid="{00000000-0005-0000-0000-000019980000}"/>
    <cellStyle name="Normal 8 3 2 4 2" xfId="1118" xr:uid="{00000000-0005-0000-0000-00001A980000}"/>
    <cellStyle name="Normal 8 3 2 4 2 2" xfId="2046" xr:uid="{00000000-0005-0000-0000-00001B980000}"/>
    <cellStyle name="Normal 8 3 2 4 2 2 2" xfId="3896" xr:uid="{00000000-0005-0000-0000-00001C980000}"/>
    <cellStyle name="Normal 8 3 2 4 2 2 2 2" xfId="7617" xr:uid="{00000000-0005-0000-0000-00001D980000}"/>
    <cellStyle name="Normal 8 3 2 4 2 2 2 2 2" xfId="22501" xr:uid="{00000000-0005-0000-0000-00001E980000}"/>
    <cellStyle name="Normal 8 3 2 4 2 2 2 2 2 2" xfId="45144" xr:uid="{00000000-0005-0000-0000-00001F980000}"/>
    <cellStyle name="Normal 8 3 2 4 2 2 2 2 3" xfId="15061" xr:uid="{00000000-0005-0000-0000-000020980000}"/>
    <cellStyle name="Normal 8 3 2 4 2 2 2 2 3 2" xfId="37704" xr:uid="{00000000-0005-0000-0000-000021980000}"/>
    <cellStyle name="Normal 8 3 2 4 2 2 2 2 4" xfId="30263" xr:uid="{00000000-0005-0000-0000-000022980000}"/>
    <cellStyle name="Normal 8 3 2 4 2 2 2 3" xfId="18783" xr:uid="{00000000-0005-0000-0000-000023980000}"/>
    <cellStyle name="Normal 8 3 2 4 2 2 2 3 2" xfId="41426" xr:uid="{00000000-0005-0000-0000-000024980000}"/>
    <cellStyle name="Normal 8 3 2 4 2 2 2 4" xfId="11343" xr:uid="{00000000-0005-0000-0000-000025980000}"/>
    <cellStyle name="Normal 8 3 2 4 2 2 2 4 2" xfId="33986" xr:uid="{00000000-0005-0000-0000-000026980000}"/>
    <cellStyle name="Normal 8 3 2 4 2 2 2 5" xfId="26545" xr:uid="{00000000-0005-0000-0000-000027980000}"/>
    <cellStyle name="Normal 8 3 2 4 2 2 3" xfId="5770" xr:uid="{00000000-0005-0000-0000-000028980000}"/>
    <cellStyle name="Normal 8 3 2 4 2 2 3 2" xfId="20654" xr:uid="{00000000-0005-0000-0000-000029980000}"/>
    <cellStyle name="Normal 8 3 2 4 2 2 3 2 2" xfId="43297" xr:uid="{00000000-0005-0000-0000-00002A980000}"/>
    <cellStyle name="Normal 8 3 2 4 2 2 3 3" xfId="13214" xr:uid="{00000000-0005-0000-0000-00002B980000}"/>
    <cellStyle name="Normal 8 3 2 4 2 2 3 3 2" xfId="35857" xr:uid="{00000000-0005-0000-0000-00002C980000}"/>
    <cellStyle name="Normal 8 3 2 4 2 2 3 4" xfId="28416" xr:uid="{00000000-0005-0000-0000-00002D980000}"/>
    <cellStyle name="Normal 8 3 2 4 2 2 4" xfId="16936" xr:uid="{00000000-0005-0000-0000-00002E980000}"/>
    <cellStyle name="Normal 8 3 2 4 2 2 4 2" xfId="39579" xr:uid="{00000000-0005-0000-0000-00002F980000}"/>
    <cellStyle name="Normal 8 3 2 4 2 2 5" xfId="9496" xr:uid="{00000000-0005-0000-0000-000030980000}"/>
    <cellStyle name="Normal 8 3 2 4 2 2 5 2" xfId="32139" xr:uid="{00000000-0005-0000-0000-000031980000}"/>
    <cellStyle name="Normal 8 3 2 4 2 2 6" xfId="24698" xr:uid="{00000000-0005-0000-0000-000032980000}"/>
    <cellStyle name="Normal 8 3 2 4 2 3" xfId="2971" xr:uid="{00000000-0005-0000-0000-000033980000}"/>
    <cellStyle name="Normal 8 3 2 4 2 3 2" xfId="6692" xr:uid="{00000000-0005-0000-0000-000034980000}"/>
    <cellStyle name="Normal 8 3 2 4 2 3 2 2" xfId="21576" xr:uid="{00000000-0005-0000-0000-000035980000}"/>
    <cellStyle name="Normal 8 3 2 4 2 3 2 2 2" xfId="44219" xr:uid="{00000000-0005-0000-0000-000036980000}"/>
    <cellStyle name="Normal 8 3 2 4 2 3 2 3" xfId="14136" xr:uid="{00000000-0005-0000-0000-000037980000}"/>
    <cellStyle name="Normal 8 3 2 4 2 3 2 3 2" xfId="36779" xr:uid="{00000000-0005-0000-0000-000038980000}"/>
    <cellStyle name="Normal 8 3 2 4 2 3 2 4" xfId="29338" xr:uid="{00000000-0005-0000-0000-000039980000}"/>
    <cellStyle name="Normal 8 3 2 4 2 3 3" xfId="17858" xr:uid="{00000000-0005-0000-0000-00003A980000}"/>
    <cellStyle name="Normal 8 3 2 4 2 3 3 2" xfId="40501" xr:uid="{00000000-0005-0000-0000-00003B980000}"/>
    <cellStyle name="Normal 8 3 2 4 2 3 4" xfId="10418" xr:uid="{00000000-0005-0000-0000-00003C980000}"/>
    <cellStyle name="Normal 8 3 2 4 2 3 4 2" xfId="33061" xr:uid="{00000000-0005-0000-0000-00003D980000}"/>
    <cellStyle name="Normal 8 3 2 4 2 3 5" xfId="25620" xr:uid="{00000000-0005-0000-0000-00003E980000}"/>
    <cellStyle name="Normal 8 3 2 4 2 4" xfId="4845" xr:uid="{00000000-0005-0000-0000-00003F980000}"/>
    <cellStyle name="Normal 8 3 2 4 2 4 2" xfId="19729" xr:uid="{00000000-0005-0000-0000-000040980000}"/>
    <cellStyle name="Normal 8 3 2 4 2 4 2 2" xfId="42372" xr:uid="{00000000-0005-0000-0000-000041980000}"/>
    <cellStyle name="Normal 8 3 2 4 2 4 3" xfId="12289" xr:uid="{00000000-0005-0000-0000-000042980000}"/>
    <cellStyle name="Normal 8 3 2 4 2 4 3 2" xfId="34932" xr:uid="{00000000-0005-0000-0000-000043980000}"/>
    <cellStyle name="Normal 8 3 2 4 2 4 4" xfId="27491" xr:uid="{00000000-0005-0000-0000-000044980000}"/>
    <cellStyle name="Normal 8 3 2 4 2 5" xfId="16011" xr:uid="{00000000-0005-0000-0000-000045980000}"/>
    <cellStyle name="Normal 8 3 2 4 2 5 2" xfId="38654" xr:uid="{00000000-0005-0000-0000-000046980000}"/>
    <cellStyle name="Normal 8 3 2 4 2 6" xfId="8571" xr:uid="{00000000-0005-0000-0000-000047980000}"/>
    <cellStyle name="Normal 8 3 2 4 2 6 2" xfId="31214" xr:uid="{00000000-0005-0000-0000-000048980000}"/>
    <cellStyle name="Normal 8 3 2 4 2 7" xfId="23773" xr:uid="{00000000-0005-0000-0000-000049980000}"/>
    <cellStyle name="Normal 8 3 2 4 3" xfId="1584" xr:uid="{00000000-0005-0000-0000-00004A980000}"/>
    <cellStyle name="Normal 8 3 2 4 3 2" xfId="3434" xr:uid="{00000000-0005-0000-0000-00004B980000}"/>
    <cellStyle name="Normal 8 3 2 4 3 2 2" xfId="7155" xr:uid="{00000000-0005-0000-0000-00004C980000}"/>
    <cellStyle name="Normal 8 3 2 4 3 2 2 2" xfId="22039" xr:uid="{00000000-0005-0000-0000-00004D980000}"/>
    <cellStyle name="Normal 8 3 2 4 3 2 2 2 2" xfId="44682" xr:uid="{00000000-0005-0000-0000-00004E980000}"/>
    <cellStyle name="Normal 8 3 2 4 3 2 2 3" xfId="14599" xr:uid="{00000000-0005-0000-0000-00004F980000}"/>
    <cellStyle name="Normal 8 3 2 4 3 2 2 3 2" xfId="37242" xr:uid="{00000000-0005-0000-0000-000050980000}"/>
    <cellStyle name="Normal 8 3 2 4 3 2 2 4" xfId="29801" xr:uid="{00000000-0005-0000-0000-000051980000}"/>
    <cellStyle name="Normal 8 3 2 4 3 2 3" xfId="18321" xr:uid="{00000000-0005-0000-0000-000052980000}"/>
    <cellStyle name="Normal 8 3 2 4 3 2 3 2" xfId="40964" xr:uid="{00000000-0005-0000-0000-000053980000}"/>
    <cellStyle name="Normal 8 3 2 4 3 2 4" xfId="10881" xr:uid="{00000000-0005-0000-0000-000054980000}"/>
    <cellStyle name="Normal 8 3 2 4 3 2 4 2" xfId="33524" xr:uid="{00000000-0005-0000-0000-000055980000}"/>
    <cellStyle name="Normal 8 3 2 4 3 2 5" xfId="26083" xr:uid="{00000000-0005-0000-0000-000056980000}"/>
    <cellStyle name="Normal 8 3 2 4 3 3" xfId="5308" xr:uid="{00000000-0005-0000-0000-000057980000}"/>
    <cellStyle name="Normal 8 3 2 4 3 3 2" xfId="20192" xr:uid="{00000000-0005-0000-0000-000058980000}"/>
    <cellStyle name="Normal 8 3 2 4 3 3 2 2" xfId="42835" xr:uid="{00000000-0005-0000-0000-000059980000}"/>
    <cellStyle name="Normal 8 3 2 4 3 3 3" xfId="12752" xr:uid="{00000000-0005-0000-0000-00005A980000}"/>
    <cellStyle name="Normal 8 3 2 4 3 3 3 2" xfId="35395" xr:uid="{00000000-0005-0000-0000-00005B980000}"/>
    <cellStyle name="Normal 8 3 2 4 3 3 4" xfId="27954" xr:uid="{00000000-0005-0000-0000-00005C980000}"/>
    <cellStyle name="Normal 8 3 2 4 3 4" xfId="16474" xr:uid="{00000000-0005-0000-0000-00005D980000}"/>
    <cellStyle name="Normal 8 3 2 4 3 4 2" xfId="39117" xr:uid="{00000000-0005-0000-0000-00005E980000}"/>
    <cellStyle name="Normal 8 3 2 4 3 5" xfId="9034" xr:uid="{00000000-0005-0000-0000-00005F980000}"/>
    <cellStyle name="Normal 8 3 2 4 3 5 2" xfId="31677" xr:uid="{00000000-0005-0000-0000-000060980000}"/>
    <cellStyle name="Normal 8 3 2 4 3 6" xfId="24236" xr:uid="{00000000-0005-0000-0000-000061980000}"/>
    <cellStyle name="Normal 8 3 2 4 4" xfId="2509" xr:uid="{00000000-0005-0000-0000-000062980000}"/>
    <cellStyle name="Normal 8 3 2 4 4 2" xfId="6230" xr:uid="{00000000-0005-0000-0000-000063980000}"/>
    <cellStyle name="Normal 8 3 2 4 4 2 2" xfId="21114" xr:uid="{00000000-0005-0000-0000-000064980000}"/>
    <cellStyle name="Normal 8 3 2 4 4 2 2 2" xfId="43757" xr:uid="{00000000-0005-0000-0000-000065980000}"/>
    <cellStyle name="Normal 8 3 2 4 4 2 3" xfId="13674" xr:uid="{00000000-0005-0000-0000-000066980000}"/>
    <cellStyle name="Normal 8 3 2 4 4 2 3 2" xfId="36317" xr:uid="{00000000-0005-0000-0000-000067980000}"/>
    <cellStyle name="Normal 8 3 2 4 4 2 4" xfId="28876" xr:uid="{00000000-0005-0000-0000-000068980000}"/>
    <cellStyle name="Normal 8 3 2 4 4 3" xfId="17396" xr:uid="{00000000-0005-0000-0000-000069980000}"/>
    <cellStyle name="Normal 8 3 2 4 4 3 2" xfId="40039" xr:uid="{00000000-0005-0000-0000-00006A980000}"/>
    <cellStyle name="Normal 8 3 2 4 4 4" xfId="9956" xr:uid="{00000000-0005-0000-0000-00006B980000}"/>
    <cellStyle name="Normal 8 3 2 4 4 4 2" xfId="32599" xr:uid="{00000000-0005-0000-0000-00006C980000}"/>
    <cellStyle name="Normal 8 3 2 4 4 5" xfId="25158" xr:uid="{00000000-0005-0000-0000-00006D980000}"/>
    <cellStyle name="Normal 8 3 2 4 5" xfId="4383" xr:uid="{00000000-0005-0000-0000-00006E980000}"/>
    <cellStyle name="Normal 8 3 2 4 5 2" xfId="19267" xr:uid="{00000000-0005-0000-0000-00006F980000}"/>
    <cellStyle name="Normal 8 3 2 4 5 2 2" xfId="41910" xr:uid="{00000000-0005-0000-0000-000070980000}"/>
    <cellStyle name="Normal 8 3 2 4 5 3" xfId="11827" xr:uid="{00000000-0005-0000-0000-000071980000}"/>
    <cellStyle name="Normal 8 3 2 4 5 3 2" xfId="34470" xr:uid="{00000000-0005-0000-0000-000072980000}"/>
    <cellStyle name="Normal 8 3 2 4 5 4" xfId="27029" xr:uid="{00000000-0005-0000-0000-000073980000}"/>
    <cellStyle name="Normal 8 3 2 4 6" xfId="15549" xr:uid="{00000000-0005-0000-0000-000074980000}"/>
    <cellStyle name="Normal 8 3 2 4 6 2" xfId="38192" xr:uid="{00000000-0005-0000-0000-000075980000}"/>
    <cellStyle name="Normal 8 3 2 4 7" xfId="8109" xr:uid="{00000000-0005-0000-0000-000076980000}"/>
    <cellStyle name="Normal 8 3 2 4 7 2" xfId="30752" xr:uid="{00000000-0005-0000-0000-000077980000}"/>
    <cellStyle name="Normal 8 3 2 4 8" xfId="23311" xr:uid="{00000000-0005-0000-0000-000078980000}"/>
    <cellStyle name="Normal 8 3 2 5" xfId="907" xr:uid="{00000000-0005-0000-0000-000079980000}"/>
    <cellStyle name="Normal 8 3 2 5 2" xfId="1835" xr:uid="{00000000-0005-0000-0000-00007A980000}"/>
    <cellStyle name="Normal 8 3 2 5 2 2" xfId="3685" xr:uid="{00000000-0005-0000-0000-00007B980000}"/>
    <cellStyle name="Normal 8 3 2 5 2 2 2" xfId="7406" xr:uid="{00000000-0005-0000-0000-00007C980000}"/>
    <cellStyle name="Normal 8 3 2 5 2 2 2 2" xfId="22290" xr:uid="{00000000-0005-0000-0000-00007D980000}"/>
    <cellStyle name="Normal 8 3 2 5 2 2 2 2 2" xfId="44933" xr:uid="{00000000-0005-0000-0000-00007E980000}"/>
    <cellStyle name="Normal 8 3 2 5 2 2 2 3" xfId="14850" xr:uid="{00000000-0005-0000-0000-00007F980000}"/>
    <cellStyle name="Normal 8 3 2 5 2 2 2 3 2" xfId="37493" xr:uid="{00000000-0005-0000-0000-000080980000}"/>
    <cellStyle name="Normal 8 3 2 5 2 2 2 4" xfId="30052" xr:uid="{00000000-0005-0000-0000-000081980000}"/>
    <cellStyle name="Normal 8 3 2 5 2 2 3" xfId="18572" xr:uid="{00000000-0005-0000-0000-000082980000}"/>
    <cellStyle name="Normal 8 3 2 5 2 2 3 2" xfId="41215" xr:uid="{00000000-0005-0000-0000-000083980000}"/>
    <cellStyle name="Normal 8 3 2 5 2 2 4" xfId="11132" xr:uid="{00000000-0005-0000-0000-000084980000}"/>
    <cellStyle name="Normal 8 3 2 5 2 2 4 2" xfId="33775" xr:uid="{00000000-0005-0000-0000-000085980000}"/>
    <cellStyle name="Normal 8 3 2 5 2 2 5" xfId="26334" xr:uid="{00000000-0005-0000-0000-000086980000}"/>
    <cellStyle name="Normal 8 3 2 5 2 3" xfId="5559" xr:uid="{00000000-0005-0000-0000-000087980000}"/>
    <cellStyle name="Normal 8 3 2 5 2 3 2" xfId="20443" xr:uid="{00000000-0005-0000-0000-000088980000}"/>
    <cellStyle name="Normal 8 3 2 5 2 3 2 2" xfId="43086" xr:uid="{00000000-0005-0000-0000-000089980000}"/>
    <cellStyle name="Normal 8 3 2 5 2 3 3" xfId="13003" xr:uid="{00000000-0005-0000-0000-00008A980000}"/>
    <cellStyle name="Normal 8 3 2 5 2 3 3 2" xfId="35646" xr:uid="{00000000-0005-0000-0000-00008B980000}"/>
    <cellStyle name="Normal 8 3 2 5 2 3 4" xfId="28205" xr:uid="{00000000-0005-0000-0000-00008C980000}"/>
    <cellStyle name="Normal 8 3 2 5 2 4" xfId="16725" xr:uid="{00000000-0005-0000-0000-00008D980000}"/>
    <cellStyle name="Normal 8 3 2 5 2 4 2" xfId="39368" xr:uid="{00000000-0005-0000-0000-00008E980000}"/>
    <cellStyle name="Normal 8 3 2 5 2 5" xfId="9285" xr:uid="{00000000-0005-0000-0000-00008F980000}"/>
    <cellStyle name="Normal 8 3 2 5 2 5 2" xfId="31928" xr:uid="{00000000-0005-0000-0000-000090980000}"/>
    <cellStyle name="Normal 8 3 2 5 2 6" xfId="24487" xr:uid="{00000000-0005-0000-0000-000091980000}"/>
    <cellStyle name="Normal 8 3 2 5 3" xfId="2760" xr:uid="{00000000-0005-0000-0000-000092980000}"/>
    <cellStyle name="Normal 8 3 2 5 3 2" xfId="6481" xr:uid="{00000000-0005-0000-0000-000093980000}"/>
    <cellStyle name="Normal 8 3 2 5 3 2 2" xfId="21365" xr:uid="{00000000-0005-0000-0000-000094980000}"/>
    <cellStyle name="Normal 8 3 2 5 3 2 2 2" xfId="44008" xr:uid="{00000000-0005-0000-0000-000095980000}"/>
    <cellStyle name="Normal 8 3 2 5 3 2 3" xfId="13925" xr:uid="{00000000-0005-0000-0000-000096980000}"/>
    <cellStyle name="Normal 8 3 2 5 3 2 3 2" xfId="36568" xr:uid="{00000000-0005-0000-0000-000097980000}"/>
    <cellStyle name="Normal 8 3 2 5 3 2 4" xfId="29127" xr:uid="{00000000-0005-0000-0000-000098980000}"/>
    <cellStyle name="Normal 8 3 2 5 3 3" xfId="17647" xr:uid="{00000000-0005-0000-0000-000099980000}"/>
    <cellStyle name="Normal 8 3 2 5 3 3 2" xfId="40290" xr:uid="{00000000-0005-0000-0000-00009A980000}"/>
    <cellStyle name="Normal 8 3 2 5 3 4" xfId="10207" xr:uid="{00000000-0005-0000-0000-00009B980000}"/>
    <cellStyle name="Normal 8 3 2 5 3 4 2" xfId="32850" xr:uid="{00000000-0005-0000-0000-00009C980000}"/>
    <cellStyle name="Normal 8 3 2 5 3 5" xfId="25409" xr:uid="{00000000-0005-0000-0000-00009D980000}"/>
    <cellStyle name="Normal 8 3 2 5 4" xfId="4634" xr:uid="{00000000-0005-0000-0000-00009E980000}"/>
    <cellStyle name="Normal 8 3 2 5 4 2" xfId="19518" xr:uid="{00000000-0005-0000-0000-00009F980000}"/>
    <cellStyle name="Normal 8 3 2 5 4 2 2" xfId="42161" xr:uid="{00000000-0005-0000-0000-0000A0980000}"/>
    <cellStyle name="Normal 8 3 2 5 4 3" xfId="12078" xr:uid="{00000000-0005-0000-0000-0000A1980000}"/>
    <cellStyle name="Normal 8 3 2 5 4 3 2" xfId="34721" xr:uid="{00000000-0005-0000-0000-0000A2980000}"/>
    <cellStyle name="Normal 8 3 2 5 4 4" xfId="27280" xr:uid="{00000000-0005-0000-0000-0000A3980000}"/>
    <cellStyle name="Normal 8 3 2 5 5" xfId="15800" xr:uid="{00000000-0005-0000-0000-0000A4980000}"/>
    <cellStyle name="Normal 8 3 2 5 5 2" xfId="38443" xr:uid="{00000000-0005-0000-0000-0000A5980000}"/>
    <cellStyle name="Normal 8 3 2 5 6" xfId="8360" xr:uid="{00000000-0005-0000-0000-0000A6980000}"/>
    <cellStyle name="Normal 8 3 2 5 6 2" xfId="31003" xr:uid="{00000000-0005-0000-0000-0000A7980000}"/>
    <cellStyle name="Normal 8 3 2 5 7" xfId="23562" xr:uid="{00000000-0005-0000-0000-0000A8980000}"/>
    <cellStyle name="Normal 8 3 2 6" xfId="1373" xr:uid="{00000000-0005-0000-0000-0000A9980000}"/>
    <cellStyle name="Normal 8 3 2 6 2" xfId="3223" xr:uid="{00000000-0005-0000-0000-0000AA980000}"/>
    <cellStyle name="Normal 8 3 2 6 2 2" xfId="6944" xr:uid="{00000000-0005-0000-0000-0000AB980000}"/>
    <cellStyle name="Normal 8 3 2 6 2 2 2" xfId="21828" xr:uid="{00000000-0005-0000-0000-0000AC980000}"/>
    <cellStyle name="Normal 8 3 2 6 2 2 2 2" xfId="44471" xr:uid="{00000000-0005-0000-0000-0000AD980000}"/>
    <cellStyle name="Normal 8 3 2 6 2 2 3" xfId="14388" xr:uid="{00000000-0005-0000-0000-0000AE980000}"/>
    <cellStyle name="Normal 8 3 2 6 2 2 3 2" xfId="37031" xr:uid="{00000000-0005-0000-0000-0000AF980000}"/>
    <cellStyle name="Normal 8 3 2 6 2 2 4" xfId="29590" xr:uid="{00000000-0005-0000-0000-0000B0980000}"/>
    <cellStyle name="Normal 8 3 2 6 2 3" xfId="18110" xr:uid="{00000000-0005-0000-0000-0000B1980000}"/>
    <cellStyle name="Normal 8 3 2 6 2 3 2" xfId="40753" xr:uid="{00000000-0005-0000-0000-0000B2980000}"/>
    <cellStyle name="Normal 8 3 2 6 2 4" xfId="10670" xr:uid="{00000000-0005-0000-0000-0000B3980000}"/>
    <cellStyle name="Normal 8 3 2 6 2 4 2" xfId="33313" xr:uid="{00000000-0005-0000-0000-0000B4980000}"/>
    <cellStyle name="Normal 8 3 2 6 2 5" xfId="25872" xr:uid="{00000000-0005-0000-0000-0000B5980000}"/>
    <cellStyle name="Normal 8 3 2 6 3" xfId="5097" xr:uid="{00000000-0005-0000-0000-0000B6980000}"/>
    <cellStyle name="Normal 8 3 2 6 3 2" xfId="19981" xr:uid="{00000000-0005-0000-0000-0000B7980000}"/>
    <cellStyle name="Normal 8 3 2 6 3 2 2" xfId="42624" xr:uid="{00000000-0005-0000-0000-0000B8980000}"/>
    <cellStyle name="Normal 8 3 2 6 3 3" xfId="12541" xr:uid="{00000000-0005-0000-0000-0000B9980000}"/>
    <cellStyle name="Normal 8 3 2 6 3 3 2" xfId="35184" xr:uid="{00000000-0005-0000-0000-0000BA980000}"/>
    <cellStyle name="Normal 8 3 2 6 3 4" xfId="27743" xr:uid="{00000000-0005-0000-0000-0000BB980000}"/>
    <cellStyle name="Normal 8 3 2 6 4" xfId="16263" xr:uid="{00000000-0005-0000-0000-0000BC980000}"/>
    <cellStyle name="Normal 8 3 2 6 4 2" xfId="38906" xr:uid="{00000000-0005-0000-0000-0000BD980000}"/>
    <cellStyle name="Normal 8 3 2 6 5" xfId="8823" xr:uid="{00000000-0005-0000-0000-0000BE980000}"/>
    <cellStyle name="Normal 8 3 2 6 5 2" xfId="31466" xr:uid="{00000000-0005-0000-0000-0000BF980000}"/>
    <cellStyle name="Normal 8 3 2 6 6" xfId="24025" xr:uid="{00000000-0005-0000-0000-0000C0980000}"/>
    <cellStyle name="Normal 8 3 2 7" xfId="2298" xr:uid="{00000000-0005-0000-0000-0000C1980000}"/>
    <cellStyle name="Normal 8 3 2 7 2" xfId="6019" xr:uid="{00000000-0005-0000-0000-0000C2980000}"/>
    <cellStyle name="Normal 8 3 2 7 2 2" xfId="20903" xr:uid="{00000000-0005-0000-0000-0000C3980000}"/>
    <cellStyle name="Normal 8 3 2 7 2 2 2" xfId="43546" xr:uid="{00000000-0005-0000-0000-0000C4980000}"/>
    <cellStyle name="Normal 8 3 2 7 2 3" xfId="13463" xr:uid="{00000000-0005-0000-0000-0000C5980000}"/>
    <cellStyle name="Normal 8 3 2 7 2 3 2" xfId="36106" xr:uid="{00000000-0005-0000-0000-0000C6980000}"/>
    <cellStyle name="Normal 8 3 2 7 2 4" xfId="28665" xr:uid="{00000000-0005-0000-0000-0000C7980000}"/>
    <cellStyle name="Normal 8 3 2 7 3" xfId="17185" xr:uid="{00000000-0005-0000-0000-0000C8980000}"/>
    <cellStyle name="Normal 8 3 2 7 3 2" xfId="39828" xr:uid="{00000000-0005-0000-0000-0000C9980000}"/>
    <cellStyle name="Normal 8 3 2 7 4" xfId="9745" xr:uid="{00000000-0005-0000-0000-0000CA980000}"/>
    <cellStyle name="Normal 8 3 2 7 4 2" xfId="32388" xr:uid="{00000000-0005-0000-0000-0000CB980000}"/>
    <cellStyle name="Normal 8 3 2 7 5" xfId="24947" xr:uid="{00000000-0005-0000-0000-0000CC980000}"/>
    <cellStyle name="Normal 8 3 2 8" xfId="4172" xr:uid="{00000000-0005-0000-0000-0000CD980000}"/>
    <cellStyle name="Normal 8 3 2 8 2" xfId="19056" xr:uid="{00000000-0005-0000-0000-0000CE980000}"/>
    <cellStyle name="Normal 8 3 2 8 2 2" xfId="41699" xr:uid="{00000000-0005-0000-0000-0000CF980000}"/>
    <cellStyle name="Normal 8 3 2 8 3" xfId="11616" xr:uid="{00000000-0005-0000-0000-0000D0980000}"/>
    <cellStyle name="Normal 8 3 2 8 3 2" xfId="34259" xr:uid="{00000000-0005-0000-0000-0000D1980000}"/>
    <cellStyle name="Normal 8 3 2 8 4" xfId="26818" xr:uid="{00000000-0005-0000-0000-0000D2980000}"/>
    <cellStyle name="Normal 8 3 2 9" xfId="15338" xr:uid="{00000000-0005-0000-0000-0000D3980000}"/>
    <cellStyle name="Normal 8 3 2 9 2" xfId="37981" xr:uid="{00000000-0005-0000-0000-0000D4980000}"/>
    <cellStyle name="Normal 8 3 3" xfId="472" xr:uid="{00000000-0005-0000-0000-0000D5980000}"/>
    <cellStyle name="Normal 8 3 3 10" xfId="23133" xr:uid="{00000000-0005-0000-0000-0000D6980000}"/>
    <cellStyle name="Normal 8 3 3 2" xfId="578" xr:uid="{00000000-0005-0000-0000-0000D7980000}"/>
    <cellStyle name="Normal 8 3 3 2 2" xfId="790" xr:uid="{00000000-0005-0000-0000-0000D8980000}"/>
    <cellStyle name="Normal 8 3 3 2 2 2" xfId="1255" xr:uid="{00000000-0005-0000-0000-0000D9980000}"/>
    <cellStyle name="Normal 8 3 3 2 2 2 2" xfId="2183" xr:uid="{00000000-0005-0000-0000-0000DA980000}"/>
    <cellStyle name="Normal 8 3 3 2 2 2 2 2" xfId="4033" xr:uid="{00000000-0005-0000-0000-0000DB980000}"/>
    <cellStyle name="Normal 8 3 3 2 2 2 2 2 2" xfId="7754" xr:uid="{00000000-0005-0000-0000-0000DC980000}"/>
    <cellStyle name="Normal 8 3 3 2 2 2 2 2 2 2" xfId="22638" xr:uid="{00000000-0005-0000-0000-0000DD980000}"/>
    <cellStyle name="Normal 8 3 3 2 2 2 2 2 2 2 2" xfId="45281" xr:uid="{00000000-0005-0000-0000-0000DE980000}"/>
    <cellStyle name="Normal 8 3 3 2 2 2 2 2 2 3" xfId="15198" xr:uid="{00000000-0005-0000-0000-0000DF980000}"/>
    <cellStyle name="Normal 8 3 3 2 2 2 2 2 2 3 2" xfId="37841" xr:uid="{00000000-0005-0000-0000-0000E0980000}"/>
    <cellStyle name="Normal 8 3 3 2 2 2 2 2 2 4" xfId="30400" xr:uid="{00000000-0005-0000-0000-0000E1980000}"/>
    <cellStyle name="Normal 8 3 3 2 2 2 2 2 3" xfId="18920" xr:uid="{00000000-0005-0000-0000-0000E2980000}"/>
    <cellStyle name="Normal 8 3 3 2 2 2 2 2 3 2" xfId="41563" xr:uid="{00000000-0005-0000-0000-0000E3980000}"/>
    <cellStyle name="Normal 8 3 3 2 2 2 2 2 4" xfId="11480" xr:uid="{00000000-0005-0000-0000-0000E4980000}"/>
    <cellStyle name="Normal 8 3 3 2 2 2 2 2 4 2" xfId="34123" xr:uid="{00000000-0005-0000-0000-0000E5980000}"/>
    <cellStyle name="Normal 8 3 3 2 2 2 2 2 5" xfId="26682" xr:uid="{00000000-0005-0000-0000-0000E6980000}"/>
    <cellStyle name="Normal 8 3 3 2 2 2 2 3" xfId="5907" xr:uid="{00000000-0005-0000-0000-0000E7980000}"/>
    <cellStyle name="Normal 8 3 3 2 2 2 2 3 2" xfId="20791" xr:uid="{00000000-0005-0000-0000-0000E8980000}"/>
    <cellStyle name="Normal 8 3 3 2 2 2 2 3 2 2" xfId="43434" xr:uid="{00000000-0005-0000-0000-0000E9980000}"/>
    <cellStyle name="Normal 8 3 3 2 2 2 2 3 3" xfId="13351" xr:uid="{00000000-0005-0000-0000-0000EA980000}"/>
    <cellStyle name="Normal 8 3 3 2 2 2 2 3 3 2" xfId="35994" xr:uid="{00000000-0005-0000-0000-0000EB980000}"/>
    <cellStyle name="Normal 8 3 3 2 2 2 2 3 4" xfId="28553" xr:uid="{00000000-0005-0000-0000-0000EC980000}"/>
    <cellStyle name="Normal 8 3 3 2 2 2 2 4" xfId="17073" xr:uid="{00000000-0005-0000-0000-0000ED980000}"/>
    <cellStyle name="Normal 8 3 3 2 2 2 2 4 2" xfId="39716" xr:uid="{00000000-0005-0000-0000-0000EE980000}"/>
    <cellStyle name="Normal 8 3 3 2 2 2 2 5" xfId="9633" xr:uid="{00000000-0005-0000-0000-0000EF980000}"/>
    <cellStyle name="Normal 8 3 3 2 2 2 2 5 2" xfId="32276" xr:uid="{00000000-0005-0000-0000-0000F0980000}"/>
    <cellStyle name="Normal 8 3 3 2 2 2 2 6" xfId="24835" xr:uid="{00000000-0005-0000-0000-0000F1980000}"/>
    <cellStyle name="Normal 8 3 3 2 2 2 3" xfId="3108" xr:uid="{00000000-0005-0000-0000-0000F2980000}"/>
    <cellStyle name="Normal 8 3 3 2 2 2 3 2" xfId="6829" xr:uid="{00000000-0005-0000-0000-0000F3980000}"/>
    <cellStyle name="Normal 8 3 3 2 2 2 3 2 2" xfId="21713" xr:uid="{00000000-0005-0000-0000-0000F4980000}"/>
    <cellStyle name="Normal 8 3 3 2 2 2 3 2 2 2" xfId="44356" xr:uid="{00000000-0005-0000-0000-0000F5980000}"/>
    <cellStyle name="Normal 8 3 3 2 2 2 3 2 3" xfId="14273" xr:uid="{00000000-0005-0000-0000-0000F6980000}"/>
    <cellStyle name="Normal 8 3 3 2 2 2 3 2 3 2" xfId="36916" xr:uid="{00000000-0005-0000-0000-0000F7980000}"/>
    <cellStyle name="Normal 8 3 3 2 2 2 3 2 4" xfId="29475" xr:uid="{00000000-0005-0000-0000-0000F8980000}"/>
    <cellStyle name="Normal 8 3 3 2 2 2 3 3" xfId="17995" xr:uid="{00000000-0005-0000-0000-0000F9980000}"/>
    <cellStyle name="Normal 8 3 3 2 2 2 3 3 2" xfId="40638" xr:uid="{00000000-0005-0000-0000-0000FA980000}"/>
    <cellStyle name="Normal 8 3 3 2 2 2 3 4" xfId="10555" xr:uid="{00000000-0005-0000-0000-0000FB980000}"/>
    <cellStyle name="Normal 8 3 3 2 2 2 3 4 2" xfId="33198" xr:uid="{00000000-0005-0000-0000-0000FC980000}"/>
    <cellStyle name="Normal 8 3 3 2 2 2 3 5" xfId="25757" xr:uid="{00000000-0005-0000-0000-0000FD980000}"/>
    <cellStyle name="Normal 8 3 3 2 2 2 4" xfId="4982" xr:uid="{00000000-0005-0000-0000-0000FE980000}"/>
    <cellStyle name="Normal 8 3 3 2 2 2 4 2" xfId="19866" xr:uid="{00000000-0005-0000-0000-0000FF980000}"/>
    <cellStyle name="Normal 8 3 3 2 2 2 4 2 2" xfId="42509" xr:uid="{00000000-0005-0000-0000-000000990000}"/>
    <cellStyle name="Normal 8 3 3 2 2 2 4 3" xfId="12426" xr:uid="{00000000-0005-0000-0000-000001990000}"/>
    <cellStyle name="Normal 8 3 3 2 2 2 4 3 2" xfId="35069" xr:uid="{00000000-0005-0000-0000-000002990000}"/>
    <cellStyle name="Normal 8 3 3 2 2 2 4 4" xfId="27628" xr:uid="{00000000-0005-0000-0000-000003990000}"/>
    <cellStyle name="Normal 8 3 3 2 2 2 5" xfId="16148" xr:uid="{00000000-0005-0000-0000-000004990000}"/>
    <cellStyle name="Normal 8 3 3 2 2 2 5 2" xfId="38791" xr:uid="{00000000-0005-0000-0000-000005990000}"/>
    <cellStyle name="Normal 8 3 3 2 2 2 6" xfId="8708" xr:uid="{00000000-0005-0000-0000-000006990000}"/>
    <cellStyle name="Normal 8 3 3 2 2 2 6 2" xfId="31351" xr:uid="{00000000-0005-0000-0000-000007990000}"/>
    <cellStyle name="Normal 8 3 3 2 2 2 7" xfId="23910" xr:uid="{00000000-0005-0000-0000-000008990000}"/>
    <cellStyle name="Normal 8 3 3 2 2 3" xfId="1721" xr:uid="{00000000-0005-0000-0000-000009990000}"/>
    <cellStyle name="Normal 8 3 3 2 2 3 2" xfId="3571" xr:uid="{00000000-0005-0000-0000-00000A990000}"/>
    <cellStyle name="Normal 8 3 3 2 2 3 2 2" xfId="7292" xr:uid="{00000000-0005-0000-0000-00000B990000}"/>
    <cellStyle name="Normal 8 3 3 2 2 3 2 2 2" xfId="22176" xr:uid="{00000000-0005-0000-0000-00000C990000}"/>
    <cellStyle name="Normal 8 3 3 2 2 3 2 2 2 2" xfId="44819" xr:uid="{00000000-0005-0000-0000-00000D990000}"/>
    <cellStyle name="Normal 8 3 3 2 2 3 2 2 3" xfId="14736" xr:uid="{00000000-0005-0000-0000-00000E990000}"/>
    <cellStyle name="Normal 8 3 3 2 2 3 2 2 3 2" xfId="37379" xr:uid="{00000000-0005-0000-0000-00000F990000}"/>
    <cellStyle name="Normal 8 3 3 2 2 3 2 2 4" xfId="29938" xr:uid="{00000000-0005-0000-0000-000010990000}"/>
    <cellStyle name="Normal 8 3 3 2 2 3 2 3" xfId="18458" xr:uid="{00000000-0005-0000-0000-000011990000}"/>
    <cellStyle name="Normal 8 3 3 2 2 3 2 3 2" xfId="41101" xr:uid="{00000000-0005-0000-0000-000012990000}"/>
    <cellStyle name="Normal 8 3 3 2 2 3 2 4" xfId="11018" xr:uid="{00000000-0005-0000-0000-000013990000}"/>
    <cellStyle name="Normal 8 3 3 2 2 3 2 4 2" xfId="33661" xr:uid="{00000000-0005-0000-0000-000014990000}"/>
    <cellStyle name="Normal 8 3 3 2 2 3 2 5" xfId="26220" xr:uid="{00000000-0005-0000-0000-000015990000}"/>
    <cellStyle name="Normal 8 3 3 2 2 3 3" xfId="5445" xr:uid="{00000000-0005-0000-0000-000016990000}"/>
    <cellStyle name="Normal 8 3 3 2 2 3 3 2" xfId="20329" xr:uid="{00000000-0005-0000-0000-000017990000}"/>
    <cellStyle name="Normal 8 3 3 2 2 3 3 2 2" xfId="42972" xr:uid="{00000000-0005-0000-0000-000018990000}"/>
    <cellStyle name="Normal 8 3 3 2 2 3 3 3" xfId="12889" xr:uid="{00000000-0005-0000-0000-000019990000}"/>
    <cellStyle name="Normal 8 3 3 2 2 3 3 3 2" xfId="35532" xr:uid="{00000000-0005-0000-0000-00001A990000}"/>
    <cellStyle name="Normal 8 3 3 2 2 3 3 4" xfId="28091" xr:uid="{00000000-0005-0000-0000-00001B990000}"/>
    <cellStyle name="Normal 8 3 3 2 2 3 4" xfId="16611" xr:uid="{00000000-0005-0000-0000-00001C990000}"/>
    <cellStyle name="Normal 8 3 3 2 2 3 4 2" xfId="39254" xr:uid="{00000000-0005-0000-0000-00001D990000}"/>
    <cellStyle name="Normal 8 3 3 2 2 3 5" xfId="9171" xr:uid="{00000000-0005-0000-0000-00001E990000}"/>
    <cellStyle name="Normal 8 3 3 2 2 3 5 2" xfId="31814" xr:uid="{00000000-0005-0000-0000-00001F990000}"/>
    <cellStyle name="Normal 8 3 3 2 2 3 6" xfId="24373" xr:uid="{00000000-0005-0000-0000-000020990000}"/>
    <cellStyle name="Normal 8 3 3 2 2 4" xfId="2646" xr:uid="{00000000-0005-0000-0000-000021990000}"/>
    <cellStyle name="Normal 8 3 3 2 2 4 2" xfId="6367" xr:uid="{00000000-0005-0000-0000-000022990000}"/>
    <cellStyle name="Normal 8 3 3 2 2 4 2 2" xfId="21251" xr:uid="{00000000-0005-0000-0000-000023990000}"/>
    <cellStyle name="Normal 8 3 3 2 2 4 2 2 2" xfId="43894" xr:uid="{00000000-0005-0000-0000-000024990000}"/>
    <cellStyle name="Normal 8 3 3 2 2 4 2 3" xfId="13811" xr:uid="{00000000-0005-0000-0000-000025990000}"/>
    <cellStyle name="Normal 8 3 3 2 2 4 2 3 2" xfId="36454" xr:uid="{00000000-0005-0000-0000-000026990000}"/>
    <cellStyle name="Normal 8 3 3 2 2 4 2 4" xfId="29013" xr:uid="{00000000-0005-0000-0000-000027990000}"/>
    <cellStyle name="Normal 8 3 3 2 2 4 3" xfId="17533" xr:uid="{00000000-0005-0000-0000-000028990000}"/>
    <cellStyle name="Normal 8 3 3 2 2 4 3 2" xfId="40176" xr:uid="{00000000-0005-0000-0000-000029990000}"/>
    <cellStyle name="Normal 8 3 3 2 2 4 4" xfId="10093" xr:uid="{00000000-0005-0000-0000-00002A990000}"/>
    <cellStyle name="Normal 8 3 3 2 2 4 4 2" xfId="32736" xr:uid="{00000000-0005-0000-0000-00002B990000}"/>
    <cellStyle name="Normal 8 3 3 2 2 4 5" xfId="25295" xr:uid="{00000000-0005-0000-0000-00002C990000}"/>
    <cellStyle name="Normal 8 3 3 2 2 5" xfId="4520" xr:uid="{00000000-0005-0000-0000-00002D990000}"/>
    <cellStyle name="Normal 8 3 3 2 2 5 2" xfId="19404" xr:uid="{00000000-0005-0000-0000-00002E990000}"/>
    <cellStyle name="Normal 8 3 3 2 2 5 2 2" xfId="42047" xr:uid="{00000000-0005-0000-0000-00002F990000}"/>
    <cellStyle name="Normal 8 3 3 2 2 5 3" xfId="11964" xr:uid="{00000000-0005-0000-0000-000030990000}"/>
    <cellStyle name="Normal 8 3 3 2 2 5 3 2" xfId="34607" xr:uid="{00000000-0005-0000-0000-000031990000}"/>
    <cellStyle name="Normal 8 3 3 2 2 5 4" xfId="27166" xr:uid="{00000000-0005-0000-0000-000032990000}"/>
    <cellStyle name="Normal 8 3 3 2 2 6" xfId="15686" xr:uid="{00000000-0005-0000-0000-000033990000}"/>
    <cellStyle name="Normal 8 3 3 2 2 6 2" xfId="38329" xr:uid="{00000000-0005-0000-0000-000034990000}"/>
    <cellStyle name="Normal 8 3 3 2 2 7" xfId="8246" xr:uid="{00000000-0005-0000-0000-000035990000}"/>
    <cellStyle name="Normal 8 3 3 2 2 7 2" xfId="30889" xr:uid="{00000000-0005-0000-0000-000036990000}"/>
    <cellStyle name="Normal 8 3 3 2 2 8" xfId="23448" xr:uid="{00000000-0005-0000-0000-000037990000}"/>
    <cellStyle name="Normal 8 3 3 2 3" xfId="1044" xr:uid="{00000000-0005-0000-0000-000038990000}"/>
    <cellStyle name="Normal 8 3 3 2 3 2" xfId="1972" xr:uid="{00000000-0005-0000-0000-000039990000}"/>
    <cellStyle name="Normal 8 3 3 2 3 2 2" xfId="3822" xr:uid="{00000000-0005-0000-0000-00003A990000}"/>
    <cellStyle name="Normal 8 3 3 2 3 2 2 2" xfId="7543" xr:uid="{00000000-0005-0000-0000-00003B990000}"/>
    <cellStyle name="Normal 8 3 3 2 3 2 2 2 2" xfId="22427" xr:uid="{00000000-0005-0000-0000-00003C990000}"/>
    <cellStyle name="Normal 8 3 3 2 3 2 2 2 2 2" xfId="45070" xr:uid="{00000000-0005-0000-0000-00003D990000}"/>
    <cellStyle name="Normal 8 3 3 2 3 2 2 2 3" xfId="14987" xr:uid="{00000000-0005-0000-0000-00003E990000}"/>
    <cellStyle name="Normal 8 3 3 2 3 2 2 2 3 2" xfId="37630" xr:uid="{00000000-0005-0000-0000-00003F990000}"/>
    <cellStyle name="Normal 8 3 3 2 3 2 2 2 4" xfId="30189" xr:uid="{00000000-0005-0000-0000-000040990000}"/>
    <cellStyle name="Normal 8 3 3 2 3 2 2 3" xfId="18709" xr:uid="{00000000-0005-0000-0000-000041990000}"/>
    <cellStyle name="Normal 8 3 3 2 3 2 2 3 2" xfId="41352" xr:uid="{00000000-0005-0000-0000-000042990000}"/>
    <cellStyle name="Normal 8 3 3 2 3 2 2 4" xfId="11269" xr:uid="{00000000-0005-0000-0000-000043990000}"/>
    <cellStyle name="Normal 8 3 3 2 3 2 2 4 2" xfId="33912" xr:uid="{00000000-0005-0000-0000-000044990000}"/>
    <cellStyle name="Normal 8 3 3 2 3 2 2 5" xfId="26471" xr:uid="{00000000-0005-0000-0000-000045990000}"/>
    <cellStyle name="Normal 8 3 3 2 3 2 3" xfId="5696" xr:uid="{00000000-0005-0000-0000-000046990000}"/>
    <cellStyle name="Normal 8 3 3 2 3 2 3 2" xfId="20580" xr:uid="{00000000-0005-0000-0000-000047990000}"/>
    <cellStyle name="Normal 8 3 3 2 3 2 3 2 2" xfId="43223" xr:uid="{00000000-0005-0000-0000-000048990000}"/>
    <cellStyle name="Normal 8 3 3 2 3 2 3 3" xfId="13140" xr:uid="{00000000-0005-0000-0000-000049990000}"/>
    <cellStyle name="Normal 8 3 3 2 3 2 3 3 2" xfId="35783" xr:uid="{00000000-0005-0000-0000-00004A990000}"/>
    <cellStyle name="Normal 8 3 3 2 3 2 3 4" xfId="28342" xr:uid="{00000000-0005-0000-0000-00004B990000}"/>
    <cellStyle name="Normal 8 3 3 2 3 2 4" xfId="16862" xr:uid="{00000000-0005-0000-0000-00004C990000}"/>
    <cellStyle name="Normal 8 3 3 2 3 2 4 2" xfId="39505" xr:uid="{00000000-0005-0000-0000-00004D990000}"/>
    <cellStyle name="Normal 8 3 3 2 3 2 5" xfId="9422" xr:uid="{00000000-0005-0000-0000-00004E990000}"/>
    <cellStyle name="Normal 8 3 3 2 3 2 5 2" xfId="32065" xr:uid="{00000000-0005-0000-0000-00004F990000}"/>
    <cellStyle name="Normal 8 3 3 2 3 2 6" xfId="24624" xr:uid="{00000000-0005-0000-0000-000050990000}"/>
    <cellStyle name="Normal 8 3 3 2 3 3" xfId="2897" xr:uid="{00000000-0005-0000-0000-000051990000}"/>
    <cellStyle name="Normal 8 3 3 2 3 3 2" xfId="6618" xr:uid="{00000000-0005-0000-0000-000052990000}"/>
    <cellStyle name="Normal 8 3 3 2 3 3 2 2" xfId="21502" xr:uid="{00000000-0005-0000-0000-000053990000}"/>
    <cellStyle name="Normal 8 3 3 2 3 3 2 2 2" xfId="44145" xr:uid="{00000000-0005-0000-0000-000054990000}"/>
    <cellStyle name="Normal 8 3 3 2 3 3 2 3" xfId="14062" xr:uid="{00000000-0005-0000-0000-000055990000}"/>
    <cellStyle name="Normal 8 3 3 2 3 3 2 3 2" xfId="36705" xr:uid="{00000000-0005-0000-0000-000056990000}"/>
    <cellStyle name="Normal 8 3 3 2 3 3 2 4" xfId="29264" xr:uid="{00000000-0005-0000-0000-000057990000}"/>
    <cellStyle name="Normal 8 3 3 2 3 3 3" xfId="17784" xr:uid="{00000000-0005-0000-0000-000058990000}"/>
    <cellStyle name="Normal 8 3 3 2 3 3 3 2" xfId="40427" xr:uid="{00000000-0005-0000-0000-000059990000}"/>
    <cellStyle name="Normal 8 3 3 2 3 3 4" xfId="10344" xr:uid="{00000000-0005-0000-0000-00005A990000}"/>
    <cellStyle name="Normal 8 3 3 2 3 3 4 2" xfId="32987" xr:uid="{00000000-0005-0000-0000-00005B990000}"/>
    <cellStyle name="Normal 8 3 3 2 3 3 5" xfId="25546" xr:uid="{00000000-0005-0000-0000-00005C990000}"/>
    <cellStyle name="Normal 8 3 3 2 3 4" xfId="4771" xr:uid="{00000000-0005-0000-0000-00005D990000}"/>
    <cellStyle name="Normal 8 3 3 2 3 4 2" xfId="19655" xr:uid="{00000000-0005-0000-0000-00005E990000}"/>
    <cellStyle name="Normal 8 3 3 2 3 4 2 2" xfId="42298" xr:uid="{00000000-0005-0000-0000-00005F990000}"/>
    <cellStyle name="Normal 8 3 3 2 3 4 3" xfId="12215" xr:uid="{00000000-0005-0000-0000-000060990000}"/>
    <cellStyle name="Normal 8 3 3 2 3 4 3 2" xfId="34858" xr:uid="{00000000-0005-0000-0000-000061990000}"/>
    <cellStyle name="Normal 8 3 3 2 3 4 4" xfId="27417" xr:uid="{00000000-0005-0000-0000-000062990000}"/>
    <cellStyle name="Normal 8 3 3 2 3 5" xfId="15937" xr:uid="{00000000-0005-0000-0000-000063990000}"/>
    <cellStyle name="Normal 8 3 3 2 3 5 2" xfId="38580" xr:uid="{00000000-0005-0000-0000-000064990000}"/>
    <cellStyle name="Normal 8 3 3 2 3 6" xfId="8497" xr:uid="{00000000-0005-0000-0000-000065990000}"/>
    <cellStyle name="Normal 8 3 3 2 3 6 2" xfId="31140" xr:uid="{00000000-0005-0000-0000-000066990000}"/>
    <cellStyle name="Normal 8 3 3 2 3 7" xfId="23699" xr:uid="{00000000-0005-0000-0000-000067990000}"/>
    <cellStyle name="Normal 8 3 3 2 4" xfId="1510" xr:uid="{00000000-0005-0000-0000-000068990000}"/>
    <cellStyle name="Normal 8 3 3 2 4 2" xfId="3360" xr:uid="{00000000-0005-0000-0000-000069990000}"/>
    <cellStyle name="Normal 8 3 3 2 4 2 2" xfId="7081" xr:uid="{00000000-0005-0000-0000-00006A990000}"/>
    <cellStyle name="Normal 8 3 3 2 4 2 2 2" xfId="21965" xr:uid="{00000000-0005-0000-0000-00006B990000}"/>
    <cellStyle name="Normal 8 3 3 2 4 2 2 2 2" xfId="44608" xr:uid="{00000000-0005-0000-0000-00006C990000}"/>
    <cellStyle name="Normal 8 3 3 2 4 2 2 3" xfId="14525" xr:uid="{00000000-0005-0000-0000-00006D990000}"/>
    <cellStyle name="Normal 8 3 3 2 4 2 2 3 2" xfId="37168" xr:uid="{00000000-0005-0000-0000-00006E990000}"/>
    <cellStyle name="Normal 8 3 3 2 4 2 2 4" xfId="29727" xr:uid="{00000000-0005-0000-0000-00006F990000}"/>
    <cellStyle name="Normal 8 3 3 2 4 2 3" xfId="18247" xr:uid="{00000000-0005-0000-0000-000070990000}"/>
    <cellStyle name="Normal 8 3 3 2 4 2 3 2" xfId="40890" xr:uid="{00000000-0005-0000-0000-000071990000}"/>
    <cellStyle name="Normal 8 3 3 2 4 2 4" xfId="10807" xr:uid="{00000000-0005-0000-0000-000072990000}"/>
    <cellStyle name="Normal 8 3 3 2 4 2 4 2" xfId="33450" xr:uid="{00000000-0005-0000-0000-000073990000}"/>
    <cellStyle name="Normal 8 3 3 2 4 2 5" xfId="26009" xr:uid="{00000000-0005-0000-0000-000074990000}"/>
    <cellStyle name="Normal 8 3 3 2 4 3" xfId="5234" xr:uid="{00000000-0005-0000-0000-000075990000}"/>
    <cellStyle name="Normal 8 3 3 2 4 3 2" xfId="20118" xr:uid="{00000000-0005-0000-0000-000076990000}"/>
    <cellStyle name="Normal 8 3 3 2 4 3 2 2" xfId="42761" xr:uid="{00000000-0005-0000-0000-000077990000}"/>
    <cellStyle name="Normal 8 3 3 2 4 3 3" xfId="12678" xr:uid="{00000000-0005-0000-0000-000078990000}"/>
    <cellStyle name="Normal 8 3 3 2 4 3 3 2" xfId="35321" xr:uid="{00000000-0005-0000-0000-000079990000}"/>
    <cellStyle name="Normal 8 3 3 2 4 3 4" xfId="27880" xr:uid="{00000000-0005-0000-0000-00007A990000}"/>
    <cellStyle name="Normal 8 3 3 2 4 4" xfId="16400" xr:uid="{00000000-0005-0000-0000-00007B990000}"/>
    <cellStyle name="Normal 8 3 3 2 4 4 2" xfId="39043" xr:uid="{00000000-0005-0000-0000-00007C990000}"/>
    <cellStyle name="Normal 8 3 3 2 4 5" xfId="8960" xr:uid="{00000000-0005-0000-0000-00007D990000}"/>
    <cellStyle name="Normal 8 3 3 2 4 5 2" xfId="31603" xr:uid="{00000000-0005-0000-0000-00007E990000}"/>
    <cellStyle name="Normal 8 3 3 2 4 6" xfId="24162" xr:uid="{00000000-0005-0000-0000-00007F990000}"/>
    <cellStyle name="Normal 8 3 3 2 5" xfId="2435" xr:uid="{00000000-0005-0000-0000-000080990000}"/>
    <cellStyle name="Normal 8 3 3 2 5 2" xfId="6156" xr:uid="{00000000-0005-0000-0000-000081990000}"/>
    <cellStyle name="Normal 8 3 3 2 5 2 2" xfId="21040" xr:uid="{00000000-0005-0000-0000-000082990000}"/>
    <cellStyle name="Normal 8 3 3 2 5 2 2 2" xfId="43683" xr:uid="{00000000-0005-0000-0000-000083990000}"/>
    <cellStyle name="Normal 8 3 3 2 5 2 3" xfId="13600" xr:uid="{00000000-0005-0000-0000-000084990000}"/>
    <cellStyle name="Normal 8 3 3 2 5 2 3 2" xfId="36243" xr:uid="{00000000-0005-0000-0000-000085990000}"/>
    <cellStyle name="Normal 8 3 3 2 5 2 4" xfId="28802" xr:uid="{00000000-0005-0000-0000-000086990000}"/>
    <cellStyle name="Normal 8 3 3 2 5 3" xfId="17322" xr:uid="{00000000-0005-0000-0000-000087990000}"/>
    <cellStyle name="Normal 8 3 3 2 5 3 2" xfId="39965" xr:uid="{00000000-0005-0000-0000-000088990000}"/>
    <cellStyle name="Normal 8 3 3 2 5 4" xfId="9882" xr:uid="{00000000-0005-0000-0000-000089990000}"/>
    <cellStyle name="Normal 8 3 3 2 5 4 2" xfId="32525" xr:uid="{00000000-0005-0000-0000-00008A990000}"/>
    <cellStyle name="Normal 8 3 3 2 5 5" xfId="25084" xr:uid="{00000000-0005-0000-0000-00008B990000}"/>
    <cellStyle name="Normal 8 3 3 2 6" xfId="4309" xr:uid="{00000000-0005-0000-0000-00008C990000}"/>
    <cellStyle name="Normal 8 3 3 2 6 2" xfId="19193" xr:uid="{00000000-0005-0000-0000-00008D990000}"/>
    <cellStyle name="Normal 8 3 3 2 6 2 2" xfId="41836" xr:uid="{00000000-0005-0000-0000-00008E990000}"/>
    <cellStyle name="Normal 8 3 3 2 6 3" xfId="11753" xr:uid="{00000000-0005-0000-0000-00008F990000}"/>
    <cellStyle name="Normal 8 3 3 2 6 3 2" xfId="34396" xr:uid="{00000000-0005-0000-0000-000090990000}"/>
    <cellStyle name="Normal 8 3 3 2 6 4" xfId="26955" xr:uid="{00000000-0005-0000-0000-000091990000}"/>
    <cellStyle name="Normal 8 3 3 2 7" xfId="15475" xr:uid="{00000000-0005-0000-0000-000092990000}"/>
    <cellStyle name="Normal 8 3 3 2 7 2" xfId="38118" xr:uid="{00000000-0005-0000-0000-000093990000}"/>
    <cellStyle name="Normal 8 3 3 2 8" xfId="8035" xr:uid="{00000000-0005-0000-0000-000094990000}"/>
    <cellStyle name="Normal 8 3 3 2 8 2" xfId="30678" xr:uid="{00000000-0005-0000-0000-000095990000}"/>
    <cellStyle name="Normal 8 3 3 2 9" xfId="23238" xr:uid="{00000000-0005-0000-0000-000096990000}"/>
    <cellStyle name="Normal 8 3 3 3" xfId="685" xr:uid="{00000000-0005-0000-0000-000097990000}"/>
    <cellStyle name="Normal 8 3 3 3 2" xfId="1150" xr:uid="{00000000-0005-0000-0000-000098990000}"/>
    <cellStyle name="Normal 8 3 3 3 2 2" xfId="2078" xr:uid="{00000000-0005-0000-0000-000099990000}"/>
    <cellStyle name="Normal 8 3 3 3 2 2 2" xfId="3928" xr:uid="{00000000-0005-0000-0000-00009A990000}"/>
    <cellStyle name="Normal 8 3 3 3 2 2 2 2" xfId="7649" xr:uid="{00000000-0005-0000-0000-00009B990000}"/>
    <cellStyle name="Normal 8 3 3 3 2 2 2 2 2" xfId="22533" xr:uid="{00000000-0005-0000-0000-00009C990000}"/>
    <cellStyle name="Normal 8 3 3 3 2 2 2 2 2 2" xfId="45176" xr:uid="{00000000-0005-0000-0000-00009D990000}"/>
    <cellStyle name="Normal 8 3 3 3 2 2 2 2 3" xfId="15093" xr:uid="{00000000-0005-0000-0000-00009E990000}"/>
    <cellStyle name="Normal 8 3 3 3 2 2 2 2 3 2" xfId="37736" xr:uid="{00000000-0005-0000-0000-00009F990000}"/>
    <cellStyle name="Normal 8 3 3 3 2 2 2 2 4" xfId="30295" xr:uid="{00000000-0005-0000-0000-0000A0990000}"/>
    <cellStyle name="Normal 8 3 3 3 2 2 2 3" xfId="18815" xr:uid="{00000000-0005-0000-0000-0000A1990000}"/>
    <cellStyle name="Normal 8 3 3 3 2 2 2 3 2" xfId="41458" xr:uid="{00000000-0005-0000-0000-0000A2990000}"/>
    <cellStyle name="Normal 8 3 3 3 2 2 2 4" xfId="11375" xr:uid="{00000000-0005-0000-0000-0000A3990000}"/>
    <cellStyle name="Normal 8 3 3 3 2 2 2 4 2" xfId="34018" xr:uid="{00000000-0005-0000-0000-0000A4990000}"/>
    <cellStyle name="Normal 8 3 3 3 2 2 2 5" xfId="26577" xr:uid="{00000000-0005-0000-0000-0000A5990000}"/>
    <cellStyle name="Normal 8 3 3 3 2 2 3" xfId="5802" xr:uid="{00000000-0005-0000-0000-0000A6990000}"/>
    <cellStyle name="Normal 8 3 3 3 2 2 3 2" xfId="20686" xr:uid="{00000000-0005-0000-0000-0000A7990000}"/>
    <cellStyle name="Normal 8 3 3 3 2 2 3 2 2" xfId="43329" xr:uid="{00000000-0005-0000-0000-0000A8990000}"/>
    <cellStyle name="Normal 8 3 3 3 2 2 3 3" xfId="13246" xr:uid="{00000000-0005-0000-0000-0000A9990000}"/>
    <cellStyle name="Normal 8 3 3 3 2 2 3 3 2" xfId="35889" xr:uid="{00000000-0005-0000-0000-0000AA990000}"/>
    <cellStyle name="Normal 8 3 3 3 2 2 3 4" xfId="28448" xr:uid="{00000000-0005-0000-0000-0000AB990000}"/>
    <cellStyle name="Normal 8 3 3 3 2 2 4" xfId="16968" xr:uid="{00000000-0005-0000-0000-0000AC990000}"/>
    <cellStyle name="Normal 8 3 3 3 2 2 4 2" xfId="39611" xr:uid="{00000000-0005-0000-0000-0000AD990000}"/>
    <cellStyle name="Normal 8 3 3 3 2 2 5" xfId="9528" xr:uid="{00000000-0005-0000-0000-0000AE990000}"/>
    <cellStyle name="Normal 8 3 3 3 2 2 5 2" xfId="32171" xr:uid="{00000000-0005-0000-0000-0000AF990000}"/>
    <cellStyle name="Normal 8 3 3 3 2 2 6" xfId="24730" xr:uid="{00000000-0005-0000-0000-0000B0990000}"/>
    <cellStyle name="Normal 8 3 3 3 2 3" xfId="3003" xr:uid="{00000000-0005-0000-0000-0000B1990000}"/>
    <cellStyle name="Normal 8 3 3 3 2 3 2" xfId="6724" xr:uid="{00000000-0005-0000-0000-0000B2990000}"/>
    <cellStyle name="Normal 8 3 3 3 2 3 2 2" xfId="21608" xr:uid="{00000000-0005-0000-0000-0000B3990000}"/>
    <cellStyle name="Normal 8 3 3 3 2 3 2 2 2" xfId="44251" xr:uid="{00000000-0005-0000-0000-0000B4990000}"/>
    <cellStyle name="Normal 8 3 3 3 2 3 2 3" xfId="14168" xr:uid="{00000000-0005-0000-0000-0000B5990000}"/>
    <cellStyle name="Normal 8 3 3 3 2 3 2 3 2" xfId="36811" xr:uid="{00000000-0005-0000-0000-0000B6990000}"/>
    <cellStyle name="Normal 8 3 3 3 2 3 2 4" xfId="29370" xr:uid="{00000000-0005-0000-0000-0000B7990000}"/>
    <cellStyle name="Normal 8 3 3 3 2 3 3" xfId="17890" xr:uid="{00000000-0005-0000-0000-0000B8990000}"/>
    <cellStyle name="Normal 8 3 3 3 2 3 3 2" xfId="40533" xr:uid="{00000000-0005-0000-0000-0000B9990000}"/>
    <cellStyle name="Normal 8 3 3 3 2 3 4" xfId="10450" xr:uid="{00000000-0005-0000-0000-0000BA990000}"/>
    <cellStyle name="Normal 8 3 3 3 2 3 4 2" xfId="33093" xr:uid="{00000000-0005-0000-0000-0000BB990000}"/>
    <cellStyle name="Normal 8 3 3 3 2 3 5" xfId="25652" xr:uid="{00000000-0005-0000-0000-0000BC990000}"/>
    <cellStyle name="Normal 8 3 3 3 2 4" xfId="4877" xr:uid="{00000000-0005-0000-0000-0000BD990000}"/>
    <cellStyle name="Normal 8 3 3 3 2 4 2" xfId="19761" xr:uid="{00000000-0005-0000-0000-0000BE990000}"/>
    <cellStyle name="Normal 8 3 3 3 2 4 2 2" xfId="42404" xr:uid="{00000000-0005-0000-0000-0000BF990000}"/>
    <cellStyle name="Normal 8 3 3 3 2 4 3" xfId="12321" xr:uid="{00000000-0005-0000-0000-0000C0990000}"/>
    <cellStyle name="Normal 8 3 3 3 2 4 3 2" xfId="34964" xr:uid="{00000000-0005-0000-0000-0000C1990000}"/>
    <cellStyle name="Normal 8 3 3 3 2 4 4" xfId="27523" xr:uid="{00000000-0005-0000-0000-0000C2990000}"/>
    <cellStyle name="Normal 8 3 3 3 2 5" xfId="16043" xr:uid="{00000000-0005-0000-0000-0000C3990000}"/>
    <cellStyle name="Normal 8 3 3 3 2 5 2" xfId="38686" xr:uid="{00000000-0005-0000-0000-0000C4990000}"/>
    <cellStyle name="Normal 8 3 3 3 2 6" xfId="8603" xr:uid="{00000000-0005-0000-0000-0000C5990000}"/>
    <cellStyle name="Normal 8 3 3 3 2 6 2" xfId="31246" xr:uid="{00000000-0005-0000-0000-0000C6990000}"/>
    <cellStyle name="Normal 8 3 3 3 2 7" xfId="23805" xr:uid="{00000000-0005-0000-0000-0000C7990000}"/>
    <cellStyle name="Normal 8 3 3 3 3" xfId="1616" xr:uid="{00000000-0005-0000-0000-0000C8990000}"/>
    <cellStyle name="Normal 8 3 3 3 3 2" xfId="3466" xr:uid="{00000000-0005-0000-0000-0000C9990000}"/>
    <cellStyle name="Normal 8 3 3 3 3 2 2" xfId="7187" xr:uid="{00000000-0005-0000-0000-0000CA990000}"/>
    <cellStyle name="Normal 8 3 3 3 3 2 2 2" xfId="22071" xr:uid="{00000000-0005-0000-0000-0000CB990000}"/>
    <cellStyle name="Normal 8 3 3 3 3 2 2 2 2" xfId="44714" xr:uid="{00000000-0005-0000-0000-0000CC990000}"/>
    <cellStyle name="Normal 8 3 3 3 3 2 2 3" xfId="14631" xr:uid="{00000000-0005-0000-0000-0000CD990000}"/>
    <cellStyle name="Normal 8 3 3 3 3 2 2 3 2" xfId="37274" xr:uid="{00000000-0005-0000-0000-0000CE990000}"/>
    <cellStyle name="Normal 8 3 3 3 3 2 2 4" xfId="29833" xr:uid="{00000000-0005-0000-0000-0000CF990000}"/>
    <cellStyle name="Normal 8 3 3 3 3 2 3" xfId="18353" xr:uid="{00000000-0005-0000-0000-0000D0990000}"/>
    <cellStyle name="Normal 8 3 3 3 3 2 3 2" xfId="40996" xr:uid="{00000000-0005-0000-0000-0000D1990000}"/>
    <cellStyle name="Normal 8 3 3 3 3 2 4" xfId="10913" xr:uid="{00000000-0005-0000-0000-0000D2990000}"/>
    <cellStyle name="Normal 8 3 3 3 3 2 4 2" xfId="33556" xr:uid="{00000000-0005-0000-0000-0000D3990000}"/>
    <cellStyle name="Normal 8 3 3 3 3 2 5" xfId="26115" xr:uid="{00000000-0005-0000-0000-0000D4990000}"/>
    <cellStyle name="Normal 8 3 3 3 3 3" xfId="5340" xr:uid="{00000000-0005-0000-0000-0000D5990000}"/>
    <cellStyle name="Normal 8 3 3 3 3 3 2" xfId="20224" xr:uid="{00000000-0005-0000-0000-0000D6990000}"/>
    <cellStyle name="Normal 8 3 3 3 3 3 2 2" xfId="42867" xr:uid="{00000000-0005-0000-0000-0000D7990000}"/>
    <cellStyle name="Normal 8 3 3 3 3 3 3" xfId="12784" xr:uid="{00000000-0005-0000-0000-0000D8990000}"/>
    <cellStyle name="Normal 8 3 3 3 3 3 3 2" xfId="35427" xr:uid="{00000000-0005-0000-0000-0000D9990000}"/>
    <cellStyle name="Normal 8 3 3 3 3 3 4" xfId="27986" xr:uid="{00000000-0005-0000-0000-0000DA990000}"/>
    <cellStyle name="Normal 8 3 3 3 3 4" xfId="16506" xr:uid="{00000000-0005-0000-0000-0000DB990000}"/>
    <cellStyle name="Normal 8 3 3 3 3 4 2" xfId="39149" xr:uid="{00000000-0005-0000-0000-0000DC990000}"/>
    <cellStyle name="Normal 8 3 3 3 3 5" xfId="9066" xr:uid="{00000000-0005-0000-0000-0000DD990000}"/>
    <cellStyle name="Normal 8 3 3 3 3 5 2" xfId="31709" xr:uid="{00000000-0005-0000-0000-0000DE990000}"/>
    <cellStyle name="Normal 8 3 3 3 3 6" xfId="24268" xr:uid="{00000000-0005-0000-0000-0000DF990000}"/>
    <cellStyle name="Normal 8 3 3 3 4" xfId="2541" xr:uid="{00000000-0005-0000-0000-0000E0990000}"/>
    <cellStyle name="Normal 8 3 3 3 4 2" xfId="6262" xr:uid="{00000000-0005-0000-0000-0000E1990000}"/>
    <cellStyle name="Normal 8 3 3 3 4 2 2" xfId="21146" xr:uid="{00000000-0005-0000-0000-0000E2990000}"/>
    <cellStyle name="Normal 8 3 3 3 4 2 2 2" xfId="43789" xr:uid="{00000000-0005-0000-0000-0000E3990000}"/>
    <cellStyle name="Normal 8 3 3 3 4 2 3" xfId="13706" xr:uid="{00000000-0005-0000-0000-0000E4990000}"/>
    <cellStyle name="Normal 8 3 3 3 4 2 3 2" xfId="36349" xr:uid="{00000000-0005-0000-0000-0000E5990000}"/>
    <cellStyle name="Normal 8 3 3 3 4 2 4" xfId="28908" xr:uid="{00000000-0005-0000-0000-0000E6990000}"/>
    <cellStyle name="Normal 8 3 3 3 4 3" xfId="17428" xr:uid="{00000000-0005-0000-0000-0000E7990000}"/>
    <cellStyle name="Normal 8 3 3 3 4 3 2" xfId="40071" xr:uid="{00000000-0005-0000-0000-0000E8990000}"/>
    <cellStyle name="Normal 8 3 3 3 4 4" xfId="9988" xr:uid="{00000000-0005-0000-0000-0000E9990000}"/>
    <cellStyle name="Normal 8 3 3 3 4 4 2" xfId="32631" xr:uid="{00000000-0005-0000-0000-0000EA990000}"/>
    <cellStyle name="Normal 8 3 3 3 4 5" xfId="25190" xr:uid="{00000000-0005-0000-0000-0000EB990000}"/>
    <cellStyle name="Normal 8 3 3 3 5" xfId="4415" xr:uid="{00000000-0005-0000-0000-0000EC990000}"/>
    <cellStyle name="Normal 8 3 3 3 5 2" xfId="19299" xr:uid="{00000000-0005-0000-0000-0000ED990000}"/>
    <cellStyle name="Normal 8 3 3 3 5 2 2" xfId="41942" xr:uid="{00000000-0005-0000-0000-0000EE990000}"/>
    <cellStyle name="Normal 8 3 3 3 5 3" xfId="11859" xr:uid="{00000000-0005-0000-0000-0000EF990000}"/>
    <cellStyle name="Normal 8 3 3 3 5 3 2" xfId="34502" xr:uid="{00000000-0005-0000-0000-0000F0990000}"/>
    <cellStyle name="Normal 8 3 3 3 5 4" xfId="27061" xr:uid="{00000000-0005-0000-0000-0000F1990000}"/>
    <cellStyle name="Normal 8 3 3 3 6" xfId="15581" xr:uid="{00000000-0005-0000-0000-0000F2990000}"/>
    <cellStyle name="Normal 8 3 3 3 6 2" xfId="38224" xr:uid="{00000000-0005-0000-0000-0000F3990000}"/>
    <cellStyle name="Normal 8 3 3 3 7" xfId="8141" xr:uid="{00000000-0005-0000-0000-0000F4990000}"/>
    <cellStyle name="Normal 8 3 3 3 7 2" xfId="30784" xr:uid="{00000000-0005-0000-0000-0000F5990000}"/>
    <cellStyle name="Normal 8 3 3 3 8" xfId="23343" xr:uid="{00000000-0005-0000-0000-0000F6990000}"/>
    <cellStyle name="Normal 8 3 3 4" xfId="939" xr:uid="{00000000-0005-0000-0000-0000F7990000}"/>
    <cellStyle name="Normal 8 3 3 4 2" xfId="1867" xr:uid="{00000000-0005-0000-0000-0000F8990000}"/>
    <cellStyle name="Normal 8 3 3 4 2 2" xfId="3717" xr:uid="{00000000-0005-0000-0000-0000F9990000}"/>
    <cellStyle name="Normal 8 3 3 4 2 2 2" xfId="7438" xr:uid="{00000000-0005-0000-0000-0000FA990000}"/>
    <cellStyle name="Normal 8 3 3 4 2 2 2 2" xfId="22322" xr:uid="{00000000-0005-0000-0000-0000FB990000}"/>
    <cellStyle name="Normal 8 3 3 4 2 2 2 2 2" xfId="44965" xr:uid="{00000000-0005-0000-0000-0000FC990000}"/>
    <cellStyle name="Normal 8 3 3 4 2 2 2 3" xfId="14882" xr:uid="{00000000-0005-0000-0000-0000FD990000}"/>
    <cellStyle name="Normal 8 3 3 4 2 2 2 3 2" xfId="37525" xr:uid="{00000000-0005-0000-0000-0000FE990000}"/>
    <cellStyle name="Normal 8 3 3 4 2 2 2 4" xfId="30084" xr:uid="{00000000-0005-0000-0000-0000FF990000}"/>
    <cellStyle name="Normal 8 3 3 4 2 2 3" xfId="18604" xr:uid="{00000000-0005-0000-0000-0000009A0000}"/>
    <cellStyle name="Normal 8 3 3 4 2 2 3 2" xfId="41247" xr:uid="{00000000-0005-0000-0000-0000019A0000}"/>
    <cellStyle name="Normal 8 3 3 4 2 2 4" xfId="11164" xr:uid="{00000000-0005-0000-0000-0000029A0000}"/>
    <cellStyle name="Normal 8 3 3 4 2 2 4 2" xfId="33807" xr:uid="{00000000-0005-0000-0000-0000039A0000}"/>
    <cellStyle name="Normal 8 3 3 4 2 2 5" xfId="26366" xr:uid="{00000000-0005-0000-0000-0000049A0000}"/>
    <cellStyle name="Normal 8 3 3 4 2 3" xfId="5591" xr:uid="{00000000-0005-0000-0000-0000059A0000}"/>
    <cellStyle name="Normal 8 3 3 4 2 3 2" xfId="20475" xr:uid="{00000000-0005-0000-0000-0000069A0000}"/>
    <cellStyle name="Normal 8 3 3 4 2 3 2 2" xfId="43118" xr:uid="{00000000-0005-0000-0000-0000079A0000}"/>
    <cellStyle name="Normal 8 3 3 4 2 3 3" xfId="13035" xr:uid="{00000000-0005-0000-0000-0000089A0000}"/>
    <cellStyle name="Normal 8 3 3 4 2 3 3 2" xfId="35678" xr:uid="{00000000-0005-0000-0000-0000099A0000}"/>
    <cellStyle name="Normal 8 3 3 4 2 3 4" xfId="28237" xr:uid="{00000000-0005-0000-0000-00000A9A0000}"/>
    <cellStyle name="Normal 8 3 3 4 2 4" xfId="16757" xr:uid="{00000000-0005-0000-0000-00000B9A0000}"/>
    <cellStyle name="Normal 8 3 3 4 2 4 2" xfId="39400" xr:uid="{00000000-0005-0000-0000-00000C9A0000}"/>
    <cellStyle name="Normal 8 3 3 4 2 5" xfId="9317" xr:uid="{00000000-0005-0000-0000-00000D9A0000}"/>
    <cellStyle name="Normal 8 3 3 4 2 5 2" xfId="31960" xr:uid="{00000000-0005-0000-0000-00000E9A0000}"/>
    <cellStyle name="Normal 8 3 3 4 2 6" xfId="24519" xr:uid="{00000000-0005-0000-0000-00000F9A0000}"/>
    <cellStyle name="Normal 8 3 3 4 3" xfId="2792" xr:uid="{00000000-0005-0000-0000-0000109A0000}"/>
    <cellStyle name="Normal 8 3 3 4 3 2" xfId="6513" xr:uid="{00000000-0005-0000-0000-0000119A0000}"/>
    <cellStyle name="Normal 8 3 3 4 3 2 2" xfId="21397" xr:uid="{00000000-0005-0000-0000-0000129A0000}"/>
    <cellStyle name="Normal 8 3 3 4 3 2 2 2" xfId="44040" xr:uid="{00000000-0005-0000-0000-0000139A0000}"/>
    <cellStyle name="Normal 8 3 3 4 3 2 3" xfId="13957" xr:uid="{00000000-0005-0000-0000-0000149A0000}"/>
    <cellStyle name="Normal 8 3 3 4 3 2 3 2" xfId="36600" xr:uid="{00000000-0005-0000-0000-0000159A0000}"/>
    <cellStyle name="Normal 8 3 3 4 3 2 4" xfId="29159" xr:uid="{00000000-0005-0000-0000-0000169A0000}"/>
    <cellStyle name="Normal 8 3 3 4 3 3" xfId="17679" xr:uid="{00000000-0005-0000-0000-0000179A0000}"/>
    <cellStyle name="Normal 8 3 3 4 3 3 2" xfId="40322" xr:uid="{00000000-0005-0000-0000-0000189A0000}"/>
    <cellStyle name="Normal 8 3 3 4 3 4" xfId="10239" xr:uid="{00000000-0005-0000-0000-0000199A0000}"/>
    <cellStyle name="Normal 8 3 3 4 3 4 2" xfId="32882" xr:uid="{00000000-0005-0000-0000-00001A9A0000}"/>
    <cellStyle name="Normal 8 3 3 4 3 5" xfId="25441" xr:uid="{00000000-0005-0000-0000-00001B9A0000}"/>
    <cellStyle name="Normal 8 3 3 4 4" xfId="4666" xr:uid="{00000000-0005-0000-0000-00001C9A0000}"/>
    <cellStyle name="Normal 8 3 3 4 4 2" xfId="19550" xr:uid="{00000000-0005-0000-0000-00001D9A0000}"/>
    <cellStyle name="Normal 8 3 3 4 4 2 2" xfId="42193" xr:uid="{00000000-0005-0000-0000-00001E9A0000}"/>
    <cellStyle name="Normal 8 3 3 4 4 3" xfId="12110" xr:uid="{00000000-0005-0000-0000-00001F9A0000}"/>
    <cellStyle name="Normal 8 3 3 4 4 3 2" xfId="34753" xr:uid="{00000000-0005-0000-0000-0000209A0000}"/>
    <cellStyle name="Normal 8 3 3 4 4 4" xfId="27312" xr:uid="{00000000-0005-0000-0000-0000219A0000}"/>
    <cellStyle name="Normal 8 3 3 4 5" xfId="15832" xr:uid="{00000000-0005-0000-0000-0000229A0000}"/>
    <cellStyle name="Normal 8 3 3 4 5 2" xfId="38475" xr:uid="{00000000-0005-0000-0000-0000239A0000}"/>
    <cellStyle name="Normal 8 3 3 4 6" xfId="8392" xr:uid="{00000000-0005-0000-0000-0000249A0000}"/>
    <cellStyle name="Normal 8 3 3 4 6 2" xfId="31035" xr:uid="{00000000-0005-0000-0000-0000259A0000}"/>
    <cellStyle name="Normal 8 3 3 4 7" xfId="23594" xr:uid="{00000000-0005-0000-0000-0000269A0000}"/>
    <cellStyle name="Normal 8 3 3 5" xfId="1405" xr:uid="{00000000-0005-0000-0000-0000279A0000}"/>
    <cellStyle name="Normal 8 3 3 5 2" xfId="3255" xr:uid="{00000000-0005-0000-0000-0000289A0000}"/>
    <cellStyle name="Normal 8 3 3 5 2 2" xfId="6976" xr:uid="{00000000-0005-0000-0000-0000299A0000}"/>
    <cellStyle name="Normal 8 3 3 5 2 2 2" xfId="21860" xr:uid="{00000000-0005-0000-0000-00002A9A0000}"/>
    <cellStyle name="Normal 8 3 3 5 2 2 2 2" xfId="44503" xr:uid="{00000000-0005-0000-0000-00002B9A0000}"/>
    <cellStyle name="Normal 8 3 3 5 2 2 3" xfId="14420" xr:uid="{00000000-0005-0000-0000-00002C9A0000}"/>
    <cellStyle name="Normal 8 3 3 5 2 2 3 2" xfId="37063" xr:uid="{00000000-0005-0000-0000-00002D9A0000}"/>
    <cellStyle name="Normal 8 3 3 5 2 2 4" xfId="29622" xr:uid="{00000000-0005-0000-0000-00002E9A0000}"/>
    <cellStyle name="Normal 8 3 3 5 2 3" xfId="18142" xr:uid="{00000000-0005-0000-0000-00002F9A0000}"/>
    <cellStyle name="Normal 8 3 3 5 2 3 2" xfId="40785" xr:uid="{00000000-0005-0000-0000-0000309A0000}"/>
    <cellStyle name="Normal 8 3 3 5 2 4" xfId="10702" xr:uid="{00000000-0005-0000-0000-0000319A0000}"/>
    <cellStyle name="Normal 8 3 3 5 2 4 2" xfId="33345" xr:uid="{00000000-0005-0000-0000-0000329A0000}"/>
    <cellStyle name="Normal 8 3 3 5 2 5" xfId="25904" xr:uid="{00000000-0005-0000-0000-0000339A0000}"/>
    <cellStyle name="Normal 8 3 3 5 3" xfId="5129" xr:uid="{00000000-0005-0000-0000-0000349A0000}"/>
    <cellStyle name="Normal 8 3 3 5 3 2" xfId="20013" xr:uid="{00000000-0005-0000-0000-0000359A0000}"/>
    <cellStyle name="Normal 8 3 3 5 3 2 2" xfId="42656" xr:uid="{00000000-0005-0000-0000-0000369A0000}"/>
    <cellStyle name="Normal 8 3 3 5 3 3" xfId="12573" xr:uid="{00000000-0005-0000-0000-0000379A0000}"/>
    <cellStyle name="Normal 8 3 3 5 3 3 2" xfId="35216" xr:uid="{00000000-0005-0000-0000-0000389A0000}"/>
    <cellStyle name="Normal 8 3 3 5 3 4" xfId="27775" xr:uid="{00000000-0005-0000-0000-0000399A0000}"/>
    <cellStyle name="Normal 8 3 3 5 4" xfId="16295" xr:uid="{00000000-0005-0000-0000-00003A9A0000}"/>
    <cellStyle name="Normal 8 3 3 5 4 2" xfId="38938" xr:uid="{00000000-0005-0000-0000-00003B9A0000}"/>
    <cellStyle name="Normal 8 3 3 5 5" xfId="8855" xr:uid="{00000000-0005-0000-0000-00003C9A0000}"/>
    <cellStyle name="Normal 8 3 3 5 5 2" xfId="31498" xr:uid="{00000000-0005-0000-0000-00003D9A0000}"/>
    <cellStyle name="Normal 8 3 3 5 6" xfId="24057" xr:uid="{00000000-0005-0000-0000-00003E9A0000}"/>
    <cellStyle name="Normal 8 3 3 6" xfId="2330" xr:uid="{00000000-0005-0000-0000-00003F9A0000}"/>
    <cellStyle name="Normal 8 3 3 6 2" xfId="6051" xr:uid="{00000000-0005-0000-0000-0000409A0000}"/>
    <cellStyle name="Normal 8 3 3 6 2 2" xfId="20935" xr:uid="{00000000-0005-0000-0000-0000419A0000}"/>
    <cellStyle name="Normal 8 3 3 6 2 2 2" xfId="43578" xr:uid="{00000000-0005-0000-0000-0000429A0000}"/>
    <cellStyle name="Normal 8 3 3 6 2 3" xfId="13495" xr:uid="{00000000-0005-0000-0000-0000439A0000}"/>
    <cellStyle name="Normal 8 3 3 6 2 3 2" xfId="36138" xr:uid="{00000000-0005-0000-0000-0000449A0000}"/>
    <cellStyle name="Normal 8 3 3 6 2 4" xfId="28697" xr:uid="{00000000-0005-0000-0000-0000459A0000}"/>
    <cellStyle name="Normal 8 3 3 6 3" xfId="17217" xr:uid="{00000000-0005-0000-0000-0000469A0000}"/>
    <cellStyle name="Normal 8 3 3 6 3 2" xfId="39860" xr:uid="{00000000-0005-0000-0000-0000479A0000}"/>
    <cellStyle name="Normal 8 3 3 6 4" xfId="9777" xr:uid="{00000000-0005-0000-0000-0000489A0000}"/>
    <cellStyle name="Normal 8 3 3 6 4 2" xfId="32420" xr:uid="{00000000-0005-0000-0000-0000499A0000}"/>
    <cellStyle name="Normal 8 3 3 6 5" xfId="24979" xr:uid="{00000000-0005-0000-0000-00004A9A0000}"/>
    <cellStyle name="Normal 8 3 3 7" xfId="4204" xr:uid="{00000000-0005-0000-0000-00004B9A0000}"/>
    <cellStyle name="Normal 8 3 3 7 2" xfId="19088" xr:uid="{00000000-0005-0000-0000-00004C9A0000}"/>
    <cellStyle name="Normal 8 3 3 7 2 2" xfId="41731" xr:uid="{00000000-0005-0000-0000-00004D9A0000}"/>
    <cellStyle name="Normal 8 3 3 7 3" xfId="11648" xr:uid="{00000000-0005-0000-0000-00004E9A0000}"/>
    <cellStyle name="Normal 8 3 3 7 3 2" xfId="34291" xr:uid="{00000000-0005-0000-0000-00004F9A0000}"/>
    <cellStyle name="Normal 8 3 3 7 4" xfId="26850" xr:uid="{00000000-0005-0000-0000-0000509A0000}"/>
    <cellStyle name="Normal 8 3 3 8" xfId="15370" xr:uid="{00000000-0005-0000-0000-0000519A0000}"/>
    <cellStyle name="Normal 8 3 3 8 2" xfId="38013" xr:uid="{00000000-0005-0000-0000-0000529A0000}"/>
    <cellStyle name="Normal 8 3 3 9" xfId="7930" xr:uid="{00000000-0005-0000-0000-0000539A0000}"/>
    <cellStyle name="Normal 8 3 3 9 2" xfId="30573" xr:uid="{00000000-0005-0000-0000-0000549A0000}"/>
    <cellStyle name="Normal 8 3 4" xfId="526" xr:uid="{00000000-0005-0000-0000-0000559A0000}"/>
    <cellStyle name="Normal 8 3 4 2" xfId="738" xr:uid="{00000000-0005-0000-0000-0000569A0000}"/>
    <cellStyle name="Normal 8 3 4 2 2" xfId="1203" xr:uid="{00000000-0005-0000-0000-0000579A0000}"/>
    <cellStyle name="Normal 8 3 4 2 2 2" xfId="2131" xr:uid="{00000000-0005-0000-0000-0000589A0000}"/>
    <cellStyle name="Normal 8 3 4 2 2 2 2" xfId="3981" xr:uid="{00000000-0005-0000-0000-0000599A0000}"/>
    <cellStyle name="Normal 8 3 4 2 2 2 2 2" xfId="7702" xr:uid="{00000000-0005-0000-0000-00005A9A0000}"/>
    <cellStyle name="Normal 8 3 4 2 2 2 2 2 2" xfId="22586" xr:uid="{00000000-0005-0000-0000-00005B9A0000}"/>
    <cellStyle name="Normal 8 3 4 2 2 2 2 2 2 2" xfId="45229" xr:uid="{00000000-0005-0000-0000-00005C9A0000}"/>
    <cellStyle name="Normal 8 3 4 2 2 2 2 2 3" xfId="15146" xr:uid="{00000000-0005-0000-0000-00005D9A0000}"/>
    <cellStyle name="Normal 8 3 4 2 2 2 2 2 3 2" xfId="37789" xr:uid="{00000000-0005-0000-0000-00005E9A0000}"/>
    <cellStyle name="Normal 8 3 4 2 2 2 2 2 4" xfId="30348" xr:uid="{00000000-0005-0000-0000-00005F9A0000}"/>
    <cellStyle name="Normal 8 3 4 2 2 2 2 3" xfId="18868" xr:uid="{00000000-0005-0000-0000-0000609A0000}"/>
    <cellStyle name="Normal 8 3 4 2 2 2 2 3 2" xfId="41511" xr:uid="{00000000-0005-0000-0000-0000619A0000}"/>
    <cellStyle name="Normal 8 3 4 2 2 2 2 4" xfId="11428" xr:uid="{00000000-0005-0000-0000-0000629A0000}"/>
    <cellStyle name="Normal 8 3 4 2 2 2 2 4 2" xfId="34071" xr:uid="{00000000-0005-0000-0000-0000639A0000}"/>
    <cellStyle name="Normal 8 3 4 2 2 2 2 5" xfId="26630" xr:uid="{00000000-0005-0000-0000-0000649A0000}"/>
    <cellStyle name="Normal 8 3 4 2 2 2 3" xfId="5855" xr:uid="{00000000-0005-0000-0000-0000659A0000}"/>
    <cellStyle name="Normal 8 3 4 2 2 2 3 2" xfId="20739" xr:uid="{00000000-0005-0000-0000-0000669A0000}"/>
    <cellStyle name="Normal 8 3 4 2 2 2 3 2 2" xfId="43382" xr:uid="{00000000-0005-0000-0000-0000679A0000}"/>
    <cellStyle name="Normal 8 3 4 2 2 2 3 3" xfId="13299" xr:uid="{00000000-0005-0000-0000-0000689A0000}"/>
    <cellStyle name="Normal 8 3 4 2 2 2 3 3 2" xfId="35942" xr:uid="{00000000-0005-0000-0000-0000699A0000}"/>
    <cellStyle name="Normal 8 3 4 2 2 2 3 4" xfId="28501" xr:uid="{00000000-0005-0000-0000-00006A9A0000}"/>
    <cellStyle name="Normal 8 3 4 2 2 2 4" xfId="17021" xr:uid="{00000000-0005-0000-0000-00006B9A0000}"/>
    <cellStyle name="Normal 8 3 4 2 2 2 4 2" xfId="39664" xr:uid="{00000000-0005-0000-0000-00006C9A0000}"/>
    <cellStyle name="Normal 8 3 4 2 2 2 5" xfId="9581" xr:uid="{00000000-0005-0000-0000-00006D9A0000}"/>
    <cellStyle name="Normal 8 3 4 2 2 2 5 2" xfId="32224" xr:uid="{00000000-0005-0000-0000-00006E9A0000}"/>
    <cellStyle name="Normal 8 3 4 2 2 2 6" xfId="24783" xr:uid="{00000000-0005-0000-0000-00006F9A0000}"/>
    <cellStyle name="Normal 8 3 4 2 2 3" xfId="3056" xr:uid="{00000000-0005-0000-0000-0000709A0000}"/>
    <cellStyle name="Normal 8 3 4 2 2 3 2" xfId="6777" xr:uid="{00000000-0005-0000-0000-0000719A0000}"/>
    <cellStyle name="Normal 8 3 4 2 2 3 2 2" xfId="21661" xr:uid="{00000000-0005-0000-0000-0000729A0000}"/>
    <cellStyle name="Normal 8 3 4 2 2 3 2 2 2" xfId="44304" xr:uid="{00000000-0005-0000-0000-0000739A0000}"/>
    <cellStyle name="Normal 8 3 4 2 2 3 2 3" xfId="14221" xr:uid="{00000000-0005-0000-0000-0000749A0000}"/>
    <cellStyle name="Normal 8 3 4 2 2 3 2 3 2" xfId="36864" xr:uid="{00000000-0005-0000-0000-0000759A0000}"/>
    <cellStyle name="Normal 8 3 4 2 2 3 2 4" xfId="29423" xr:uid="{00000000-0005-0000-0000-0000769A0000}"/>
    <cellStyle name="Normal 8 3 4 2 2 3 3" xfId="17943" xr:uid="{00000000-0005-0000-0000-0000779A0000}"/>
    <cellStyle name="Normal 8 3 4 2 2 3 3 2" xfId="40586" xr:uid="{00000000-0005-0000-0000-0000789A0000}"/>
    <cellStyle name="Normal 8 3 4 2 2 3 4" xfId="10503" xr:uid="{00000000-0005-0000-0000-0000799A0000}"/>
    <cellStyle name="Normal 8 3 4 2 2 3 4 2" xfId="33146" xr:uid="{00000000-0005-0000-0000-00007A9A0000}"/>
    <cellStyle name="Normal 8 3 4 2 2 3 5" xfId="25705" xr:uid="{00000000-0005-0000-0000-00007B9A0000}"/>
    <cellStyle name="Normal 8 3 4 2 2 4" xfId="4930" xr:uid="{00000000-0005-0000-0000-00007C9A0000}"/>
    <cellStyle name="Normal 8 3 4 2 2 4 2" xfId="19814" xr:uid="{00000000-0005-0000-0000-00007D9A0000}"/>
    <cellStyle name="Normal 8 3 4 2 2 4 2 2" xfId="42457" xr:uid="{00000000-0005-0000-0000-00007E9A0000}"/>
    <cellStyle name="Normal 8 3 4 2 2 4 3" xfId="12374" xr:uid="{00000000-0005-0000-0000-00007F9A0000}"/>
    <cellStyle name="Normal 8 3 4 2 2 4 3 2" xfId="35017" xr:uid="{00000000-0005-0000-0000-0000809A0000}"/>
    <cellStyle name="Normal 8 3 4 2 2 4 4" xfId="27576" xr:uid="{00000000-0005-0000-0000-0000819A0000}"/>
    <cellStyle name="Normal 8 3 4 2 2 5" xfId="16096" xr:uid="{00000000-0005-0000-0000-0000829A0000}"/>
    <cellStyle name="Normal 8 3 4 2 2 5 2" xfId="38739" xr:uid="{00000000-0005-0000-0000-0000839A0000}"/>
    <cellStyle name="Normal 8 3 4 2 2 6" xfId="8656" xr:uid="{00000000-0005-0000-0000-0000849A0000}"/>
    <cellStyle name="Normal 8 3 4 2 2 6 2" xfId="31299" xr:uid="{00000000-0005-0000-0000-0000859A0000}"/>
    <cellStyle name="Normal 8 3 4 2 2 7" xfId="23858" xr:uid="{00000000-0005-0000-0000-0000869A0000}"/>
    <cellStyle name="Normal 8 3 4 2 3" xfId="1669" xr:uid="{00000000-0005-0000-0000-0000879A0000}"/>
    <cellStyle name="Normal 8 3 4 2 3 2" xfId="3519" xr:uid="{00000000-0005-0000-0000-0000889A0000}"/>
    <cellStyle name="Normal 8 3 4 2 3 2 2" xfId="7240" xr:uid="{00000000-0005-0000-0000-0000899A0000}"/>
    <cellStyle name="Normal 8 3 4 2 3 2 2 2" xfId="22124" xr:uid="{00000000-0005-0000-0000-00008A9A0000}"/>
    <cellStyle name="Normal 8 3 4 2 3 2 2 2 2" xfId="44767" xr:uid="{00000000-0005-0000-0000-00008B9A0000}"/>
    <cellStyle name="Normal 8 3 4 2 3 2 2 3" xfId="14684" xr:uid="{00000000-0005-0000-0000-00008C9A0000}"/>
    <cellStyle name="Normal 8 3 4 2 3 2 2 3 2" xfId="37327" xr:uid="{00000000-0005-0000-0000-00008D9A0000}"/>
    <cellStyle name="Normal 8 3 4 2 3 2 2 4" xfId="29886" xr:uid="{00000000-0005-0000-0000-00008E9A0000}"/>
    <cellStyle name="Normal 8 3 4 2 3 2 3" xfId="18406" xr:uid="{00000000-0005-0000-0000-00008F9A0000}"/>
    <cellStyle name="Normal 8 3 4 2 3 2 3 2" xfId="41049" xr:uid="{00000000-0005-0000-0000-0000909A0000}"/>
    <cellStyle name="Normal 8 3 4 2 3 2 4" xfId="10966" xr:uid="{00000000-0005-0000-0000-0000919A0000}"/>
    <cellStyle name="Normal 8 3 4 2 3 2 4 2" xfId="33609" xr:uid="{00000000-0005-0000-0000-0000929A0000}"/>
    <cellStyle name="Normal 8 3 4 2 3 2 5" xfId="26168" xr:uid="{00000000-0005-0000-0000-0000939A0000}"/>
    <cellStyle name="Normal 8 3 4 2 3 3" xfId="5393" xr:uid="{00000000-0005-0000-0000-0000949A0000}"/>
    <cellStyle name="Normal 8 3 4 2 3 3 2" xfId="20277" xr:uid="{00000000-0005-0000-0000-0000959A0000}"/>
    <cellStyle name="Normal 8 3 4 2 3 3 2 2" xfId="42920" xr:uid="{00000000-0005-0000-0000-0000969A0000}"/>
    <cellStyle name="Normal 8 3 4 2 3 3 3" xfId="12837" xr:uid="{00000000-0005-0000-0000-0000979A0000}"/>
    <cellStyle name="Normal 8 3 4 2 3 3 3 2" xfId="35480" xr:uid="{00000000-0005-0000-0000-0000989A0000}"/>
    <cellStyle name="Normal 8 3 4 2 3 3 4" xfId="28039" xr:uid="{00000000-0005-0000-0000-0000999A0000}"/>
    <cellStyle name="Normal 8 3 4 2 3 4" xfId="16559" xr:uid="{00000000-0005-0000-0000-00009A9A0000}"/>
    <cellStyle name="Normal 8 3 4 2 3 4 2" xfId="39202" xr:uid="{00000000-0005-0000-0000-00009B9A0000}"/>
    <cellStyle name="Normal 8 3 4 2 3 5" xfId="9119" xr:uid="{00000000-0005-0000-0000-00009C9A0000}"/>
    <cellStyle name="Normal 8 3 4 2 3 5 2" xfId="31762" xr:uid="{00000000-0005-0000-0000-00009D9A0000}"/>
    <cellStyle name="Normal 8 3 4 2 3 6" xfId="24321" xr:uid="{00000000-0005-0000-0000-00009E9A0000}"/>
    <cellStyle name="Normal 8 3 4 2 4" xfId="2594" xr:uid="{00000000-0005-0000-0000-00009F9A0000}"/>
    <cellStyle name="Normal 8 3 4 2 4 2" xfId="6315" xr:uid="{00000000-0005-0000-0000-0000A09A0000}"/>
    <cellStyle name="Normal 8 3 4 2 4 2 2" xfId="21199" xr:uid="{00000000-0005-0000-0000-0000A19A0000}"/>
    <cellStyle name="Normal 8 3 4 2 4 2 2 2" xfId="43842" xr:uid="{00000000-0005-0000-0000-0000A29A0000}"/>
    <cellStyle name="Normal 8 3 4 2 4 2 3" xfId="13759" xr:uid="{00000000-0005-0000-0000-0000A39A0000}"/>
    <cellStyle name="Normal 8 3 4 2 4 2 3 2" xfId="36402" xr:uid="{00000000-0005-0000-0000-0000A49A0000}"/>
    <cellStyle name="Normal 8 3 4 2 4 2 4" xfId="28961" xr:uid="{00000000-0005-0000-0000-0000A59A0000}"/>
    <cellStyle name="Normal 8 3 4 2 4 3" xfId="17481" xr:uid="{00000000-0005-0000-0000-0000A69A0000}"/>
    <cellStyle name="Normal 8 3 4 2 4 3 2" xfId="40124" xr:uid="{00000000-0005-0000-0000-0000A79A0000}"/>
    <cellStyle name="Normal 8 3 4 2 4 4" xfId="10041" xr:uid="{00000000-0005-0000-0000-0000A89A0000}"/>
    <cellStyle name="Normal 8 3 4 2 4 4 2" xfId="32684" xr:uid="{00000000-0005-0000-0000-0000A99A0000}"/>
    <cellStyle name="Normal 8 3 4 2 4 5" xfId="25243" xr:uid="{00000000-0005-0000-0000-0000AA9A0000}"/>
    <cellStyle name="Normal 8 3 4 2 5" xfId="4468" xr:uid="{00000000-0005-0000-0000-0000AB9A0000}"/>
    <cellStyle name="Normal 8 3 4 2 5 2" xfId="19352" xr:uid="{00000000-0005-0000-0000-0000AC9A0000}"/>
    <cellStyle name="Normal 8 3 4 2 5 2 2" xfId="41995" xr:uid="{00000000-0005-0000-0000-0000AD9A0000}"/>
    <cellStyle name="Normal 8 3 4 2 5 3" xfId="11912" xr:uid="{00000000-0005-0000-0000-0000AE9A0000}"/>
    <cellStyle name="Normal 8 3 4 2 5 3 2" xfId="34555" xr:uid="{00000000-0005-0000-0000-0000AF9A0000}"/>
    <cellStyle name="Normal 8 3 4 2 5 4" xfId="27114" xr:uid="{00000000-0005-0000-0000-0000B09A0000}"/>
    <cellStyle name="Normal 8 3 4 2 6" xfId="15634" xr:uid="{00000000-0005-0000-0000-0000B19A0000}"/>
    <cellStyle name="Normal 8 3 4 2 6 2" xfId="38277" xr:uid="{00000000-0005-0000-0000-0000B29A0000}"/>
    <cellStyle name="Normal 8 3 4 2 7" xfId="8194" xr:uid="{00000000-0005-0000-0000-0000B39A0000}"/>
    <cellStyle name="Normal 8 3 4 2 7 2" xfId="30837" xr:uid="{00000000-0005-0000-0000-0000B49A0000}"/>
    <cellStyle name="Normal 8 3 4 2 8" xfId="23396" xr:uid="{00000000-0005-0000-0000-0000B59A0000}"/>
    <cellStyle name="Normal 8 3 4 3" xfId="992" xr:uid="{00000000-0005-0000-0000-0000B69A0000}"/>
    <cellStyle name="Normal 8 3 4 3 2" xfId="1920" xr:uid="{00000000-0005-0000-0000-0000B79A0000}"/>
    <cellStyle name="Normal 8 3 4 3 2 2" xfId="3770" xr:uid="{00000000-0005-0000-0000-0000B89A0000}"/>
    <cellStyle name="Normal 8 3 4 3 2 2 2" xfId="7491" xr:uid="{00000000-0005-0000-0000-0000B99A0000}"/>
    <cellStyle name="Normal 8 3 4 3 2 2 2 2" xfId="22375" xr:uid="{00000000-0005-0000-0000-0000BA9A0000}"/>
    <cellStyle name="Normal 8 3 4 3 2 2 2 2 2" xfId="45018" xr:uid="{00000000-0005-0000-0000-0000BB9A0000}"/>
    <cellStyle name="Normal 8 3 4 3 2 2 2 3" xfId="14935" xr:uid="{00000000-0005-0000-0000-0000BC9A0000}"/>
    <cellStyle name="Normal 8 3 4 3 2 2 2 3 2" xfId="37578" xr:uid="{00000000-0005-0000-0000-0000BD9A0000}"/>
    <cellStyle name="Normal 8 3 4 3 2 2 2 4" xfId="30137" xr:uid="{00000000-0005-0000-0000-0000BE9A0000}"/>
    <cellStyle name="Normal 8 3 4 3 2 2 3" xfId="18657" xr:uid="{00000000-0005-0000-0000-0000BF9A0000}"/>
    <cellStyle name="Normal 8 3 4 3 2 2 3 2" xfId="41300" xr:uid="{00000000-0005-0000-0000-0000C09A0000}"/>
    <cellStyle name="Normal 8 3 4 3 2 2 4" xfId="11217" xr:uid="{00000000-0005-0000-0000-0000C19A0000}"/>
    <cellStyle name="Normal 8 3 4 3 2 2 4 2" xfId="33860" xr:uid="{00000000-0005-0000-0000-0000C29A0000}"/>
    <cellStyle name="Normal 8 3 4 3 2 2 5" xfId="26419" xr:uid="{00000000-0005-0000-0000-0000C39A0000}"/>
    <cellStyle name="Normal 8 3 4 3 2 3" xfId="5644" xr:uid="{00000000-0005-0000-0000-0000C49A0000}"/>
    <cellStyle name="Normal 8 3 4 3 2 3 2" xfId="20528" xr:uid="{00000000-0005-0000-0000-0000C59A0000}"/>
    <cellStyle name="Normal 8 3 4 3 2 3 2 2" xfId="43171" xr:uid="{00000000-0005-0000-0000-0000C69A0000}"/>
    <cellStyle name="Normal 8 3 4 3 2 3 3" xfId="13088" xr:uid="{00000000-0005-0000-0000-0000C79A0000}"/>
    <cellStyle name="Normal 8 3 4 3 2 3 3 2" xfId="35731" xr:uid="{00000000-0005-0000-0000-0000C89A0000}"/>
    <cellStyle name="Normal 8 3 4 3 2 3 4" xfId="28290" xr:uid="{00000000-0005-0000-0000-0000C99A0000}"/>
    <cellStyle name="Normal 8 3 4 3 2 4" xfId="16810" xr:uid="{00000000-0005-0000-0000-0000CA9A0000}"/>
    <cellStyle name="Normal 8 3 4 3 2 4 2" xfId="39453" xr:uid="{00000000-0005-0000-0000-0000CB9A0000}"/>
    <cellStyle name="Normal 8 3 4 3 2 5" xfId="9370" xr:uid="{00000000-0005-0000-0000-0000CC9A0000}"/>
    <cellStyle name="Normal 8 3 4 3 2 5 2" xfId="32013" xr:uid="{00000000-0005-0000-0000-0000CD9A0000}"/>
    <cellStyle name="Normal 8 3 4 3 2 6" xfId="24572" xr:uid="{00000000-0005-0000-0000-0000CE9A0000}"/>
    <cellStyle name="Normal 8 3 4 3 3" xfId="2845" xr:uid="{00000000-0005-0000-0000-0000CF9A0000}"/>
    <cellStyle name="Normal 8 3 4 3 3 2" xfId="6566" xr:uid="{00000000-0005-0000-0000-0000D09A0000}"/>
    <cellStyle name="Normal 8 3 4 3 3 2 2" xfId="21450" xr:uid="{00000000-0005-0000-0000-0000D19A0000}"/>
    <cellStyle name="Normal 8 3 4 3 3 2 2 2" xfId="44093" xr:uid="{00000000-0005-0000-0000-0000D29A0000}"/>
    <cellStyle name="Normal 8 3 4 3 3 2 3" xfId="14010" xr:uid="{00000000-0005-0000-0000-0000D39A0000}"/>
    <cellStyle name="Normal 8 3 4 3 3 2 3 2" xfId="36653" xr:uid="{00000000-0005-0000-0000-0000D49A0000}"/>
    <cellStyle name="Normal 8 3 4 3 3 2 4" xfId="29212" xr:uid="{00000000-0005-0000-0000-0000D59A0000}"/>
    <cellStyle name="Normal 8 3 4 3 3 3" xfId="17732" xr:uid="{00000000-0005-0000-0000-0000D69A0000}"/>
    <cellStyle name="Normal 8 3 4 3 3 3 2" xfId="40375" xr:uid="{00000000-0005-0000-0000-0000D79A0000}"/>
    <cellStyle name="Normal 8 3 4 3 3 4" xfId="10292" xr:uid="{00000000-0005-0000-0000-0000D89A0000}"/>
    <cellStyle name="Normal 8 3 4 3 3 4 2" xfId="32935" xr:uid="{00000000-0005-0000-0000-0000D99A0000}"/>
    <cellStyle name="Normal 8 3 4 3 3 5" xfId="25494" xr:uid="{00000000-0005-0000-0000-0000DA9A0000}"/>
    <cellStyle name="Normal 8 3 4 3 4" xfId="4719" xr:uid="{00000000-0005-0000-0000-0000DB9A0000}"/>
    <cellStyle name="Normal 8 3 4 3 4 2" xfId="19603" xr:uid="{00000000-0005-0000-0000-0000DC9A0000}"/>
    <cellStyle name="Normal 8 3 4 3 4 2 2" xfId="42246" xr:uid="{00000000-0005-0000-0000-0000DD9A0000}"/>
    <cellStyle name="Normal 8 3 4 3 4 3" xfId="12163" xr:uid="{00000000-0005-0000-0000-0000DE9A0000}"/>
    <cellStyle name="Normal 8 3 4 3 4 3 2" xfId="34806" xr:uid="{00000000-0005-0000-0000-0000DF9A0000}"/>
    <cellStyle name="Normal 8 3 4 3 4 4" xfId="27365" xr:uid="{00000000-0005-0000-0000-0000E09A0000}"/>
    <cellStyle name="Normal 8 3 4 3 5" xfId="15885" xr:uid="{00000000-0005-0000-0000-0000E19A0000}"/>
    <cellStyle name="Normal 8 3 4 3 5 2" xfId="38528" xr:uid="{00000000-0005-0000-0000-0000E29A0000}"/>
    <cellStyle name="Normal 8 3 4 3 6" xfId="8445" xr:uid="{00000000-0005-0000-0000-0000E39A0000}"/>
    <cellStyle name="Normal 8 3 4 3 6 2" xfId="31088" xr:uid="{00000000-0005-0000-0000-0000E49A0000}"/>
    <cellStyle name="Normal 8 3 4 3 7" xfId="23647" xr:uid="{00000000-0005-0000-0000-0000E59A0000}"/>
    <cellStyle name="Normal 8 3 4 4" xfId="1458" xr:uid="{00000000-0005-0000-0000-0000E69A0000}"/>
    <cellStyle name="Normal 8 3 4 4 2" xfId="3308" xr:uid="{00000000-0005-0000-0000-0000E79A0000}"/>
    <cellStyle name="Normal 8 3 4 4 2 2" xfId="7029" xr:uid="{00000000-0005-0000-0000-0000E89A0000}"/>
    <cellStyle name="Normal 8 3 4 4 2 2 2" xfId="21913" xr:uid="{00000000-0005-0000-0000-0000E99A0000}"/>
    <cellStyle name="Normal 8 3 4 4 2 2 2 2" xfId="44556" xr:uid="{00000000-0005-0000-0000-0000EA9A0000}"/>
    <cellStyle name="Normal 8 3 4 4 2 2 3" xfId="14473" xr:uid="{00000000-0005-0000-0000-0000EB9A0000}"/>
    <cellStyle name="Normal 8 3 4 4 2 2 3 2" xfId="37116" xr:uid="{00000000-0005-0000-0000-0000EC9A0000}"/>
    <cellStyle name="Normal 8 3 4 4 2 2 4" xfId="29675" xr:uid="{00000000-0005-0000-0000-0000ED9A0000}"/>
    <cellStyle name="Normal 8 3 4 4 2 3" xfId="18195" xr:uid="{00000000-0005-0000-0000-0000EE9A0000}"/>
    <cellStyle name="Normal 8 3 4 4 2 3 2" xfId="40838" xr:uid="{00000000-0005-0000-0000-0000EF9A0000}"/>
    <cellStyle name="Normal 8 3 4 4 2 4" xfId="10755" xr:uid="{00000000-0005-0000-0000-0000F09A0000}"/>
    <cellStyle name="Normal 8 3 4 4 2 4 2" xfId="33398" xr:uid="{00000000-0005-0000-0000-0000F19A0000}"/>
    <cellStyle name="Normal 8 3 4 4 2 5" xfId="25957" xr:uid="{00000000-0005-0000-0000-0000F29A0000}"/>
    <cellStyle name="Normal 8 3 4 4 3" xfId="5182" xr:uid="{00000000-0005-0000-0000-0000F39A0000}"/>
    <cellStyle name="Normal 8 3 4 4 3 2" xfId="20066" xr:uid="{00000000-0005-0000-0000-0000F49A0000}"/>
    <cellStyle name="Normal 8 3 4 4 3 2 2" xfId="42709" xr:uid="{00000000-0005-0000-0000-0000F59A0000}"/>
    <cellStyle name="Normal 8 3 4 4 3 3" xfId="12626" xr:uid="{00000000-0005-0000-0000-0000F69A0000}"/>
    <cellStyle name="Normal 8 3 4 4 3 3 2" xfId="35269" xr:uid="{00000000-0005-0000-0000-0000F79A0000}"/>
    <cellStyle name="Normal 8 3 4 4 3 4" xfId="27828" xr:uid="{00000000-0005-0000-0000-0000F89A0000}"/>
    <cellStyle name="Normal 8 3 4 4 4" xfId="16348" xr:uid="{00000000-0005-0000-0000-0000F99A0000}"/>
    <cellStyle name="Normal 8 3 4 4 4 2" xfId="38991" xr:uid="{00000000-0005-0000-0000-0000FA9A0000}"/>
    <cellStyle name="Normal 8 3 4 4 5" xfId="8908" xr:uid="{00000000-0005-0000-0000-0000FB9A0000}"/>
    <cellStyle name="Normal 8 3 4 4 5 2" xfId="31551" xr:uid="{00000000-0005-0000-0000-0000FC9A0000}"/>
    <cellStyle name="Normal 8 3 4 4 6" xfId="24110" xr:uid="{00000000-0005-0000-0000-0000FD9A0000}"/>
    <cellStyle name="Normal 8 3 4 5" xfId="2383" xr:uid="{00000000-0005-0000-0000-0000FE9A0000}"/>
    <cellStyle name="Normal 8 3 4 5 2" xfId="6104" xr:uid="{00000000-0005-0000-0000-0000FF9A0000}"/>
    <cellStyle name="Normal 8 3 4 5 2 2" xfId="20988" xr:uid="{00000000-0005-0000-0000-0000009B0000}"/>
    <cellStyle name="Normal 8 3 4 5 2 2 2" xfId="43631" xr:uid="{00000000-0005-0000-0000-0000019B0000}"/>
    <cellStyle name="Normal 8 3 4 5 2 3" xfId="13548" xr:uid="{00000000-0005-0000-0000-0000029B0000}"/>
    <cellStyle name="Normal 8 3 4 5 2 3 2" xfId="36191" xr:uid="{00000000-0005-0000-0000-0000039B0000}"/>
    <cellStyle name="Normal 8 3 4 5 2 4" xfId="28750" xr:uid="{00000000-0005-0000-0000-0000049B0000}"/>
    <cellStyle name="Normal 8 3 4 5 3" xfId="17270" xr:uid="{00000000-0005-0000-0000-0000059B0000}"/>
    <cellStyle name="Normal 8 3 4 5 3 2" xfId="39913" xr:uid="{00000000-0005-0000-0000-0000069B0000}"/>
    <cellStyle name="Normal 8 3 4 5 4" xfId="9830" xr:uid="{00000000-0005-0000-0000-0000079B0000}"/>
    <cellStyle name="Normal 8 3 4 5 4 2" xfId="32473" xr:uid="{00000000-0005-0000-0000-0000089B0000}"/>
    <cellStyle name="Normal 8 3 4 5 5" xfId="25032" xr:uid="{00000000-0005-0000-0000-0000099B0000}"/>
    <cellStyle name="Normal 8 3 4 6" xfId="4257" xr:uid="{00000000-0005-0000-0000-00000A9B0000}"/>
    <cellStyle name="Normal 8 3 4 6 2" xfId="19141" xr:uid="{00000000-0005-0000-0000-00000B9B0000}"/>
    <cellStyle name="Normal 8 3 4 6 2 2" xfId="41784" xr:uid="{00000000-0005-0000-0000-00000C9B0000}"/>
    <cellStyle name="Normal 8 3 4 6 3" xfId="11701" xr:uid="{00000000-0005-0000-0000-00000D9B0000}"/>
    <cellStyle name="Normal 8 3 4 6 3 2" xfId="34344" xr:uid="{00000000-0005-0000-0000-00000E9B0000}"/>
    <cellStyle name="Normal 8 3 4 6 4" xfId="26903" xr:uid="{00000000-0005-0000-0000-00000F9B0000}"/>
    <cellStyle name="Normal 8 3 4 7" xfId="15423" xr:uid="{00000000-0005-0000-0000-0000109B0000}"/>
    <cellStyle name="Normal 8 3 4 7 2" xfId="38066" xr:uid="{00000000-0005-0000-0000-0000119B0000}"/>
    <cellStyle name="Normal 8 3 4 8" xfId="7983" xr:uid="{00000000-0005-0000-0000-0000129B0000}"/>
    <cellStyle name="Normal 8 3 4 8 2" xfId="30626" xr:uid="{00000000-0005-0000-0000-0000139B0000}"/>
    <cellStyle name="Normal 8 3 4 9" xfId="23186" xr:uid="{00000000-0005-0000-0000-0000149B0000}"/>
    <cellStyle name="Normal 8 3 5" xfId="632" xr:uid="{00000000-0005-0000-0000-0000159B0000}"/>
    <cellStyle name="Normal 8 3 5 2" xfId="1098" xr:uid="{00000000-0005-0000-0000-0000169B0000}"/>
    <cellStyle name="Normal 8 3 5 2 2" xfId="2026" xr:uid="{00000000-0005-0000-0000-0000179B0000}"/>
    <cellStyle name="Normal 8 3 5 2 2 2" xfId="3876" xr:uid="{00000000-0005-0000-0000-0000189B0000}"/>
    <cellStyle name="Normal 8 3 5 2 2 2 2" xfId="7597" xr:uid="{00000000-0005-0000-0000-0000199B0000}"/>
    <cellStyle name="Normal 8 3 5 2 2 2 2 2" xfId="22481" xr:uid="{00000000-0005-0000-0000-00001A9B0000}"/>
    <cellStyle name="Normal 8 3 5 2 2 2 2 2 2" xfId="45124" xr:uid="{00000000-0005-0000-0000-00001B9B0000}"/>
    <cellStyle name="Normal 8 3 5 2 2 2 2 3" xfId="15041" xr:uid="{00000000-0005-0000-0000-00001C9B0000}"/>
    <cellStyle name="Normal 8 3 5 2 2 2 2 3 2" xfId="37684" xr:uid="{00000000-0005-0000-0000-00001D9B0000}"/>
    <cellStyle name="Normal 8 3 5 2 2 2 2 4" xfId="30243" xr:uid="{00000000-0005-0000-0000-00001E9B0000}"/>
    <cellStyle name="Normal 8 3 5 2 2 2 3" xfId="18763" xr:uid="{00000000-0005-0000-0000-00001F9B0000}"/>
    <cellStyle name="Normal 8 3 5 2 2 2 3 2" xfId="41406" xr:uid="{00000000-0005-0000-0000-0000209B0000}"/>
    <cellStyle name="Normal 8 3 5 2 2 2 4" xfId="11323" xr:uid="{00000000-0005-0000-0000-0000219B0000}"/>
    <cellStyle name="Normal 8 3 5 2 2 2 4 2" xfId="33966" xr:uid="{00000000-0005-0000-0000-0000229B0000}"/>
    <cellStyle name="Normal 8 3 5 2 2 2 5" xfId="26525" xr:uid="{00000000-0005-0000-0000-0000239B0000}"/>
    <cellStyle name="Normal 8 3 5 2 2 3" xfId="5750" xr:uid="{00000000-0005-0000-0000-0000249B0000}"/>
    <cellStyle name="Normal 8 3 5 2 2 3 2" xfId="20634" xr:uid="{00000000-0005-0000-0000-0000259B0000}"/>
    <cellStyle name="Normal 8 3 5 2 2 3 2 2" xfId="43277" xr:uid="{00000000-0005-0000-0000-0000269B0000}"/>
    <cellStyle name="Normal 8 3 5 2 2 3 3" xfId="13194" xr:uid="{00000000-0005-0000-0000-0000279B0000}"/>
    <cellStyle name="Normal 8 3 5 2 2 3 3 2" xfId="35837" xr:uid="{00000000-0005-0000-0000-0000289B0000}"/>
    <cellStyle name="Normal 8 3 5 2 2 3 4" xfId="28396" xr:uid="{00000000-0005-0000-0000-0000299B0000}"/>
    <cellStyle name="Normal 8 3 5 2 2 4" xfId="16916" xr:uid="{00000000-0005-0000-0000-00002A9B0000}"/>
    <cellStyle name="Normal 8 3 5 2 2 4 2" xfId="39559" xr:uid="{00000000-0005-0000-0000-00002B9B0000}"/>
    <cellStyle name="Normal 8 3 5 2 2 5" xfId="9476" xr:uid="{00000000-0005-0000-0000-00002C9B0000}"/>
    <cellStyle name="Normal 8 3 5 2 2 5 2" xfId="32119" xr:uid="{00000000-0005-0000-0000-00002D9B0000}"/>
    <cellStyle name="Normal 8 3 5 2 2 6" xfId="24678" xr:uid="{00000000-0005-0000-0000-00002E9B0000}"/>
    <cellStyle name="Normal 8 3 5 2 3" xfId="2951" xr:uid="{00000000-0005-0000-0000-00002F9B0000}"/>
    <cellStyle name="Normal 8 3 5 2 3 2" xfId="6672" xr:uid="{00000000-0005-0000-0000-0000309B0000}"/>
    <cellStyle name="Normal 8 3 5 2 3 2 2" xfId="21556" xr:uid="{00000000-0005-0000-0000-0000319B0000}"/>
    <cellStyle name="Normal 8 3 5 2 3 2 2 2" xfId="44199" xr:uid="{00000000-0005-0000-0000-0000329B0000}"/>
    <cellStyle name="Normal 8 3 5 2 3 2 3" xfId="14116" xr:uid="{00000000-0005-0000-0000-0000339B0000}"/>
    <cellStyle name="Normal 8 3 5 2 3 2 3 2" xfId="36759" xr:uid="{00000000-0005-0000-0000-0000349B0000}"/>
    <cellStyle name="Normal 8 3 5 2 3 2 4" xfId="29318" xr:uid="{00000000-0005-0000-0000-0000359B0000}"/>
    <cellStyle name="Normal 8 3 5 2 3 3" xfId="17838" xr:uid="{00000000-0005-0000-0000-0000369B0000}"/>
    <cellStyle name="Normal 8 3 5 2 3 3 2" xfId="40481" xr:uid="{00000000-0005-0000-0000-0000379B0000}"/>
    <cellStyle name="Normal 8 3 5 2 3 4" xfId="10398" xr:uid="{00000000-0005-0000-0000-0000389B0000}"/>
    <cellStyle name="Normal 8 3 5 2 3 4 2" xfId="33041" xr:uid="{00000000-0005-0000-0000-0000399B0000}"/>
    <cellStyle name="Normal 8 3 5 2 3 5" xfId="25600" xr:uid="{00000000-0005-0000-0000-00003A9B0000}"/>
    <cellStyle name="Normal 8 3 5 2 4" xfId="4825" xr:uid="{00000000-0005-0000-0000-00003B9B0000}"/>
    <cellStyle name="Normal 8 3 5 2 4 2" xfId="19709" xr:uid="{00000000-0005-0000-0000-00003C9B0000}"/>
    <cellStyle name="Normal 8 3 5 2 4 2 2" xfId="42352" xr:uid="{00000000-0005-0000-0000-00003D9B0000}"/>
    <cellStyle name="Normal 8 3 5 2 4 3" xfId="12269" xr:uid="{00000000-0005-0000-0000-00003E9B0000}"/>
    <cellStyle name="Normal 8 3 5 2 4 3 2" xfId="34912" xr:uid="{00000000-0005-0000-0000-00003F9B0000}"/>
    <cellStyle name="Normal 8 3 5 2 4 4" xfId="27471" xr:uid="{00000000-0005-0000-0000-0000409B0000}"/>
    <cellStyle name="Normal 8 3 5 2 5" xfId="15991" xr:uid="{00000000-0005-0000-0000-0000419B0000}"/>
    <cellStyle name="Normal 8 3 5 2 5 2" xfId="38634" xr:uid="{00000000-0005-0000-0000-0000429B0000}"/>
    <cellStyle name="Normal 8 3 5 2 6" xfId="8551" xr:uid="{00000000-0005-0000-0000-0000439B0000}"/>
    <cellStyle name="Normal 8 3 5 2 6 2" xfId="31194" xr:uid="{00000000-0005-0000-0000-0000449B0000}"/>
    <cellStyle name="Normal 8 3 5 2 7" xfId="23753" xr:uid="{00000000-0005-0000-0000-0000459B0000}"/>
    <cellStyle name="Normal 8 3 5 3" xfId="1564" xr:uid="{00000000-0005-0000-0000-0000469B0000}"/>
    <cellStyle name="Normal 8 3 5 3 2" xfId="3414" xr:uid="{00000000-0005-0000-0000-0000479B0000}"/>
    <cellStyle name="Normal 8 3 5 3 2 2" xfId="7135" xr:uid="{00000000-0005-0000-0000-0000489B0000}"/>
    <cellStyle name="Normal 8 3 5 3 2 2 2" xfId="22019" xr:uid="{00000000-0005-0000-0000-0000499B0000}"/>
    <cellStyle name="Normal 8 3 5 3 2 2 2 2" xfId="44662" xr:uid="{00000000-0005-0000-0000-00004A9B0000}"/>
    <cellStyle name="Normal 8 3 5 3 2 2 3" xfId="14579" xr:uid="{00000000-0005-0000-0000-00004B9B0000}"/>
    <cellStyle name="Normal 8 3 5 3 2 2 3 2" xfId="37222" xr:uid="{00000000-0005-0000-0000-00004C9B0000}"/>
    <cellStyle name="Normal 8 3 5 3 2 2 4" xfId="29781" xr:uid="{00000000-0005-0000-0000-00004D9B0000}"/>
    <cellStyle name="Normal 8 3 5 3 2 3" xfId="18301" xr:uid="{00000000-0005-0000-0000-00004E9B0000}"/>
    <cellStyle name="Normal 8 3 5 3 2 3 2" xfId="40944" xr:uid="{00000000-0005-0000-0000-00004F9B0000}"/>
    <cellStyle name="Normal 8 3 5 3 2 4" xfId="10861" xr:uid="{00000000-0005-0000-0000-0000509B0000}"/>
    <cellStyle name="Normal 8 3 5 3 2 4 2" xfId="33504" xr:uid="{00000000-0005-0000-0000-0000519B0000}"/>
    <cellStyle name="Normal 8 3 5 3 2 5" xfId="26063" xr:uid="{00000000-0005-0000-0000-0000529B0000}"/>
    <cellStyle name="Normal 8 3 5 3 3" xfId="5288" xr:uid="{00000000-0005-0000-0000-0000539B0000}"/>
    <cellStyle name="Normal 8 3 5 3 3 2" xfId="20172" xr:uid="{00000000-0005-0000-0000-0000549B0000}"/>
    <cellStyle name="Normal 8 3 5 3 3 2 2" xfId="42815" xr:uid="{00000000-0005-0000-0000-0000559B0000}"/>
    <cellStyle name="Normal 8 3 5 3 3 3" xfId="12732" xr:uid="{00000000-0005-0000-0000-0000569B0000}"/>
    <cellStyle name="Normal 8 3 5 3 3 3 2" xfId="35375" xr:uid="{00000000-0005-0000-0000-0000579B0000}"/>
    <cellStyle name="Normal 8 3 5 3 3 4" xfId="27934" xr:uid="{00000000-0005-0000-0000-0000589B0000}"/>
    <cellStyle name="Normal 8 3 5 3 4" xfId="16454" xr:uid="{00000000-0005-0000-0000-0000599B0000}"/>
    <cellStyle name="Normal 8 3 5 3 4 2" xfId="39097" xr:uid="{00000000-0005-0000-0000-00005A9B0000}"/>
    <cellStyle name="Normal 8 3 5 3 5" xfId="9014" xr:uid="{00000000-0005-0000-0000-00005B9B0000}"/>
    <cellStyle name="Normal 8 3 5 3 5 2" xfId="31657" xr:uid="{00000000-0005-0000-0000-00005C9B0000}"/>
    <cellStyle name="Normal 8 3 5 3 6" xfId="24216" xr:uid="{00000000-0005-0000-0000-00005D9B0000}"/>
    <cellStyle name="Normal 8 3 5 4" xfId="2489" xr:uid="{00000000-0005-0000-0000-00005E9B0000}"/>
    <cellStyle name="Normal 8 3 5 4 2" xfId="6210" xr:uid="{00000000-0005-0000-0000-00005F9B0000}"/>
    <cellStyle name="Normal 8 3 5 4 2 2" xfId="21094" xr:uid="{00000000-0005-0000-0000-0000609B0000}"/>
    <cellStyle name="Normal 8 3 5 4 2 2 2" xfId="43737" xr:uid="{00000000-0005-0000-0000-0000619B0000}"/>
    <cellStyle name="Normal 8 3 5 4 2 3" xfId="13654" xr:uid="{00000000-0005-0000-0000-0000629B0000}"/>
    <cellStyle name="Normal 8 3 5 4 2 3 2" xfId="36297" xr:uid="{00000000-0005-0000-0000-0000639B0000}"/>
    <cellStyle name="Normal 8 3 5 4 2 4" xfId="28856" xr:uid="{00000000-0005-0000-0000-0000649B0000}"/>
    <cellStyle name="Normal 8 3 5 4 3" xfId="17376" xr:uid="{00000000-0005-0000-0000-0000659B0000}"/>
    <cellStyle name="Normal 8 3 5 4 3 2" xfId="40019" xr:uid="{00000000-0005-0000-0000-0000669B0000}"/>
    <cellStyle name="Normal 8 3 5 4 4" xfId="9936" xr:uid="{00000000-0005-0000-0000-0000679B0000}"/>
    <cellStyle name="Normal 8 3 5 4 4 2" xfId="32579" xr:uid="{00000000-0005-0000-0000-0000689B0000}"/>
    <cellStyle name="Normal 8 3 5 4 5" xfId="25138" xr:uid="{00000000-0005-0000-0000-0000699B0000}"/>
    <cellStyle name="Normal 8 3 5 5" xfId="4363" xr:uid="{00000000-0005-0000-0000-00006A9B0000}"/>
    <cellStyle name="Normal 8 3 5 5 2" xfId="19247" xr:uid="{00000000-0005-0000-0000-00006B9B0000}"/>
    <cellStyle name="Normal 8 3 5 5 2 2" xfId="41890" xr:uid="{00000000-0005-0000-0000-00006C9B0000}"/>
    <cellStyle name="Normal 8 3 5 5 3" xfId="11807" xr:uid="{00000000-0005-0000-0000-00006D9B0000}"/>
    <cellStyle name="Normal 8 3 5 5 3 2" xfId="34450" xr:uid="{00000000-0005-0000-0000-00006E9B0000}"/>
    <cellStyle name="Normal 8 3 5 5 4" xfId="27009" xr:uid="{00000000-0005-0000-0000-00006F9B0000}"/>
    <cellStyle name="Normal 8 3 5 6" xfId="15529" xr:uid="{00000000-0005-0000-0000-0000709B0000}"/>
    <cellStyle name="Normal 8 3 5 6 2" xfId="38172" xr:uid="{00000000-0005-0000-0000-0000719B0000}"/>
    <cellStyle name="Normal 8 3 5 7" xfId="8089" xr:uid="{00000000-0005-0000-0000-0000729B0000}"/>
    <cellStyle name="Normal 8 3 5 7 2" xfId="30732" xr:uid="{00000000-0005-0000-0000-0000739B0000}"/>
    <cellStyle name="Normal 8 3 5 8" xfId="23291" xr:uid="{00000000-0005-0000-0000-0000749B0000}"/>
    <cellStyle name="Normal 8 3 6" xfId="887" xr:uid="{00000000-0005-0000-0000-0000759B0000}"/>
    <cellStyle name="Normal 8 3 6 2" xfId="1815" xr:uid="{00000000-0005-0000-0000-0000769B0000}"/>
    <cellStyle name="Normal 8 3 6 2 2" xfId="3665" xr:uid="{00000000-0005-0000-0000-0000779B0000}"/>
    <cellStyle name="Normal 8 3 6 2 2 2" xfId="7386" xr:uid="{00000000-0005-0000-0000-0000789B0000}"/>
    <cellStyle name="Normal 8 3 6 2 2 2 2" xfId="22270" xr:uid="{00000000-0005-0000-0000-0000799B0000}"/>
    <cellStyle name="Normal 8 3 6 2 2 2 2 2" xfId="44913" xr:uid="{00000000-0005-0000-0000-00007A9B0000}"/>
    <cellStyle name="Normal 8 3 6 2 2 2 3" xfId="14830" xr:uid="{00000000-0005-0000-0000-00007B9B0000}"/>
    <cellStyle name="Normal 8 3 6 2 2 2 3 2" xfId="37473" xr:uid="{00000000-0005-0000-0000-00007C9B0000}"/>
    <cellStyle name="Normal 8 3 6 2 2 2 4" xfId="30032" xr:uid="{00000000-0005-0000-0000-00007D9B0000}"/>
    <cellStyle name="Normal 8 3 6 2 2 3" xfId="18552" xr:uid="{00000000-0005-0000-0000-00007E9B0000}"/>
    <cellStyle name="Normal 8 3 6 2 2 3 2" xfId="41195" xr:uid="{00000000-0005-0000-0000-00007F9B0000}"/>
    <cellStyle name="Normal 8 3 6 2 2 4" xfId="11112" xr:uid="{00000000-0005-0000-0000-0000809B0000}"/>
    <cellStyle name="Normal 8 3 6 2 2 4 2" xfId="33755" xr:uid="{00000000-0005-0000-0000-0000819B0000}"/>
    <cellStyle name="Normal 8 3 6 2 2 5" xfId="26314" xr:uid="{00000000-0005-0000-0000-0000829B0000}"/>
    <cellStyle name="Normal 8 3 6 2 3" xfId="5539" xr:uid="{00000000-0005-0000-0000-0000839B0000}"/>
    <cellStyle name="Normal 8 3 6 2 3 2" xfId="20423" xr:uid="{00000000-0005-0000-0000-0000849B0000}"/>
    <cellStyle name="Normal 8 3 6 2 3 2 2" xfId="43066" xr:uid="{00000000-0005-0000-0000-0000859B0000}"/>
    <cellStyle name="Normal 8 3 6 2 3 3" xfId="12983" xr:uid="{00000000-0005-0000-0000-0000869B0000}"/>
    <cellStyle name="Normal 8 3 6 2 3 3 2" xfId="35626" xr:uid="{00000000-0005-0000-0000-0000879B0000}"/>
    <cellStyle name="Normal 8 3 6 2 3 4" xfId="28185" xr:uid="{00000000-0005-0000-0000-0000889B0000}"/>
    <cellStyle name="Normal 8 3 6 2 4" xfId="16705" xr:uid="{00000000-0005-0000-0000-0000899B0000}"/>
    <cellStyle name="Normal 8 3 6 2 4 2" xfId="39348" xr:uid="{00000000-0005-0000-0000-00008A9B0000}"/>
    <cellStyle name="Normal 8 3 6 2 5" xfId="9265" xr:uid="{00000000-0005-0000-0000-00008B9B0000}"/>
    <cellStyle name="Normal 8 3 6 2 5 2" xfId="31908" xr:uid="{00000000-0005-0000-0000-00008C9B0000}"/>
    <cellStyle name="Normal 8 3 6 2 6" xfId="24467" xr:uid="{00000000-0005-0000-0000-00008D9B0000}"/>
    <cellStyle name="Normal 8 3 6 3" xfId="2740" xr:uid="{00000000-0005-0000-0000-00008E9B0000}"/>
    <cellStyle name="Normal 8 3 6 3 2" xfId="6461" xr:uid="{00000000-0005-0000-0000-00008F9B0000}"/>
    <cellStyle name="Normal 8 3 6 3 2 2" xfId="21345" xr:uid="{00000000-0005-0000-0000-0000909B0000}"/>
    <cellStyle name="Normal 8 3 6 3 2 2 2" xfId="43988" xr:uid="{00000000-0005-0000-0000-0000919B0000}"/>
    <cellStyle name="Normal 8 3 6 3 2 3" xfId="13905" xr:uid="{00000000-0005-0000-0000-0000929B0000}"/>
    <cellStyle name="Normal 8 3 6 3 2 3 2" xfId="36548" xr:uid="{00000000-0005-0000-0000-0000939B0000}"/>
    <cellStyle name="Normal 8 3 6 3 2 4" xfId="29107" xr:uid="{00000000-0005-0000-0000-0000949B0000}"/>
    <cellStyle name="Normal 8 3 6 3 3" xfId="17627" xr:uid="{00000000-0005-0000-0000-0000959B0000}"/>
    <cellStyle name="Normal 8 3 6 3 3 2" xfId="40270" xr:uid="{00000000-0005-0000-0000-0000969B0000}"/>
    <cellStyle name="Normal 8 3 6 3 4" xfId="10187" xr:uid="{00000000-0005-0000-0000-0000979B0000}"/>
    <cellStyle name="Normal 8 3 6 3 4 2" xfId="32830" xr:uid="{00000000-0005-0000-0000-0000989B0000}"/>
    <cellStyle name="Normal 8 3 6 3 5" xfId="25389" xr:uid="{00000000-0005-0000-0000-0000999B0000}"/>
    <cellStyle name="Normal 8 3 6 4" xfId="4614" xr:uid="{00000000-0005-0000-0000-00009A9B0000}"/>
    <cellStyle name="Normal 8 3 6 4 2" xfId="19498" xr:uid="{00000000-0005-0000-0000-00009B9B0000}"/>
    <cellStyle name="Normal 8 3 6 4 2 2" xfId="42141" xr:uid="{00000000-0005-0000-0000-00009C9B0000}"/>
    <cellStyle name="Normal 8 3 6 4 3" xfId="12058" xr:uid="{00000000-0005-0000-0000-00009D9B0000}"/>
    <cellStyle name="Normal 8 3 6 4 3 2" xfId="34701" xr:uid="{00000000-0005-0000-0000-00009E9B0000}"/>
    <cellStyle name="Normal 8 3 6 4 4" xfId="27260" xr:uid="{00000000-0005-0000-0000-00009F9B0000}"/>
    <cellStyle name="Normal 8 3 6 5" xfId="15780" xr:uid="{00000000-0005-0000-0000-0000A09B0000}"/>
    <cellStyle name="Normal 8 3 6 5 2" xfId="38423" xr:uid="{00000000-0005-0000-0000-0000A19B0000}"/>
    <cellStyle name="Normal 8 3 6 6" xfId="8340" xr:uid="{00000000-0005-0000-0000-0000A29B0000}"/>
    <cellStyle name="Normal 8 3 6 6 2" xfId="30983" xr:uid="{00000000-0005-0000-0000-0000A39B0000}"/>
    <cellStyle name="Normal 8 3 6 7" xfId="23542" xr:uid="{00000000-0005-0000-0000-0000A49B0000}"/>
    <cellStyle name="Normal 8 3 7" xfId="1353" xr:uid="{00000000-0005-0000-0000-0000A59B0000}"/>
    <cellStyle name="Normal 8 3 7 2" xfId="3203" xr:uid="{00000000-0005-0000-0000-0000A69B0000}"/>
    <cellStyle name="Normal 8 3 7 2 2" xfId="6924" xr:uid="{00000000-0005-0000-0000-0000A79B0000}"/>
    <cellStyle name="Normal 8 3 7 2 2 2" xfId="21808" xr:uid="{00000000-0005-0000-0000-0000A89B0000}"/>
    <cellStyle name="Normal 8 3 7 2 2 2 2" xfId="44451" xr:uid="{00000000-0005-0000-0000-0000A99B0000}"/>
    <cellStyle name="Normal 8 3 7 2 2 3" xfId="14368" xr:uid="{00000000-0005-0000-0000-0000AA9B0000}"/>
    <cellStyle name="Normal 8 3 7 2 2 3 2" xfId="37011" xr:uid="{00000000-0005-0000-0000-0000AB9B0000}"/>
    <cellStyle name="Normal 8 3 7 2 2 4" xfId="29570" xr:uid="{00000000-0005-0000-0000-0000AC9B0000}"/>
    <cellStyle name="Normal 8 3 7 2 3" xfId="18090" xr:uid="{00000000-0005-0000-0000-0000AD9B0000}"/>
    <cellStyle name="Normal 8 3 7 2 3 2" xfId="40733" xr:uid="{00000000-0005-0000-0000-0000AE9B0000}"/>
    <cellStyle name="Normal 8 3 7 2 4" xfId="10650" xr:uid="{00000000-0005-0000-0000-0000AF9B0000}"/>
    <cellStyle name="Normal 8 3 7 2 4 2" xfId="33293" xr:uid="{00000000-0005-0000-0000-0000B09B0000}"/>
    <cellStyle name="Normal 8 3 7 2 5" xfId="25852" xr:uid="{00000000-0005-0000-0000-0000B19B0000}"/>
    <cellStyle name="Normal 8 3 7 3" xfId="5077" xr:uid="{00000000-0005-0000-0000-0000B29B0000}"/>
    <cellStyle name="Normal 8 3 7 3 2" xfId="19961" xr:uid="{00000000-0005-0000-0000-0000B39B0000}"/>
    <cellStyle name="Normal 8 3 7 3 2 2" xfId="42604" xr:uid="{00000000-0005-0000-0000-0000B49B0000}"/>
    <cellStyle name="Normal 8 3 7 3 3" xfId="12521" xr:uid="{00000000-0005-0000-0000-0000B59B0000}"/>
    <cellStyle name="Normal 8 3 7 3 3 2" xfId="35164" xr:uid="{00000000-0005-0000-0000-0000B69B0000}"/>
    <cellStyle name="Normal 8 3 7 3 4" xfId="27723" xr:uid="{00000000-0005-0000-0000-0000B79B0000}"/>
    <cellStyle name="Normal 8 3 7 4" xfId="16243" xr:uid="{00000000-0005-0000-0000-0000B89B0000}"/>
    <cellStyle name="Normal 8 3 7 4 2" xfId="38886" xr:uid="{00000000-0005-0000-0000-0000B99B0000}"/>
    <cellStyle name="Normal 8 3 7 5" xfId="8803" xr:uid="{00000000-0005-0000-0000-0000BA9B0000}"/>
    <cellStyle name="Normal 8 3 7 5 2" xfId="31446" xr:uid="{00000000-0005-0000-0000-0000BB9B0000}"/>
    <cellStyle name="Normal 8 3 7 6" xfId="24005" xr:uid="{00000000-0005-0000-0000-0000BC9B0000}"/>
    <cellStyle name="Normal 8 3 8" xfId="2278" xr:uid="{00000000-0005-0000-0000-0000BD9B0000}"/>
    <cellStyle name="Normal 8 3 8 2" xfId="5999" xr:uid="{00000000-0005-0000-0000-0000BE9B0000}"/>
    <cellStyle name="Normal 8 3 8 2 2" xfId="20883" xr:uid="{00000000-0005-0000-0000-0000BF9B0000}"/>
    <cellStyle name="Normal 8 3 8 2 2 2" xfId="43526" xr:uid="{00000000-0005-0000-0000-0000C09B0000}"/>
    <cellStyle name="Normal 8 3 8 2 3" xfId="13443" xr:uid="{00000000-0005-0000-0000-0000C19B0000}"/>
    <cellStyle name="Normal 8 3 8 2 3 2" xfId="36086" xr:uid="{00000000-0005-0000-0000-0000C29B0000}"/>
    <cellStyle name="Normal 8 3 8 2 4" xfId="28645" xr:uid="{00000000-0005-0000-0000-0000C39B0000}"/>
    <cellStyle name="Normal 8 3 8 3" xfId="17165" xr:uid="{00000000-0005-0000-0000-0000C49B0000}"/>
    <cellStyle name="Normal 8 3 8 3 2" xfId="39808" xr:uid="{00000000-0005-0000-0000-0000C59B0000}"/>
    <cellStyle name="Normal 8 3 8 4" xfId="9725" xr:uid="{00000000-0005-0000-0000-0000C69B0000}"/>
    <cellStyle name="Normal 8 3 8 4 2" xfId="32368" xr:uid="{00000000-0005-0000-0000-0000C79B0000}"/>
    <cellStyle name="Normal 8 3 8 5" xfId="24927" xr:uid="{00000000-0005-0000-0000-0000C89B0000}"/>
    <cellStyle name="Normal 8 3 9" xfId="4152" xr:uid="{00000000-0005-0000-0000-0000C99B0000}"/>
    <cellStyle name="Normal 8 3 9 2" xfId="19036" xr:uid="{00000000-0005-0000-0000-0000CA9B0000}"/>
    <cellStyle name="Normal 8 3 9 2 2" xfId="41679" xr:uid="{00000000-0005-0000-0000-0000CB9B0000}"/>
    <cellStyle name="Normal 8 3 9 3" xfId="11596" xr:uid="{00000000-0005-0000-0000-0000CC9B0000}"/>
    <cellStyle name="Normal 8 3 9 3 2" xfId="34239" xr:uid="{00000000-0005-0000-0000-0000CD9B0000}"/>
    <cellStyle name="Normal 8 3 9 4" xfId="26798" xr:uid="{00000000-0005-0000-0000-0000CE9B0000}"/>
    <cellStyle name="Normal 8 4" xfId="391" xr:uid="{00000000-0005-0000-0000-0000CF9B0000}"/>
    <cellStyle name="Normal 8 4 10" xfId="15317" xr:uid="{00000000-0005-0000-0000-0000D09B0000}"/>
    <cellStyle name="Normal 8 4 10 2" xfId="37960" xr:uid="{00000000-0005-0000-0000-0000D19B0000}"/>
    <cellStyle name="Normal 8 4 11" xfId="7877" xr:uid="{00000000-0005-0000-0000-0000D29B0000}"/>
    <cellStyle name="Normal 8 4 11 2" xfId="30520" xr:uid="{00000000-0005-0000-0000-0000D39B0000}"/>
    <cellStyle name="Normal 8 4 12" xfId="23080" xr:uid="{00000000-0005-0000-0000-0000D49B0000}"/>
    <cellStyle name="Normal 8 4 2" xfId="438" xr:uid="{00000000-0005-0000-0000-0000D59B0000}"/>
    <cellStyle name="Normal 8 4 2 10" xfId="7897" xr:uid="{00000000-0005-0000-0000-0000D69B0000}"/>
    <cellStyle name="Normal 8 4 2 10 2" xfId="30540" xr:uid="{00000000-0005-0000-0000-0000D79B0000}"/>
    <cellStyle name="Normal 8 4 2 11" xfId="23100" xr:uid="{00000000-0005-0000-0000-0000D89B0000}"/>
    <cellStyle name="Normal 8 4 2 2" xfId="491" xr:uid="{00000000-0005-0000-0000-0000D99B0000}"/>
    <cellStyle name="Normal 8 4 2 2 10" xfId="23152" xr:uid="{00000000-0005-0000-0000-0000DA9B0000}"/>
    <cellStyle name="Normal 8 4 2 2 2" xfId="597" xr:uid="{00000000-0005-0000-0000-0000DB9B0000}"/>
    <cellStyle name="Normal 8 4 2 2 2 2" xfId="809" xr:uid="{00000000-0005-0000-0000-0000DC9B0000}"/>
    <cellStyle name="Normal 8 4 2 2 2 2 2" xfId="1274" xr:uid="{00000000-0005-0000-0000-0000DD9B0000}"/>
    <cellStyle name="Normal 8 4 2 2 2 2 2 2" xfId="2202" xr:uid="{00000000-0005-0000-0000-0000DE9B0000}"/>
    <cellStyle name="Normal 8 4 2 2 2 2 2 2 2" xfId="4052" xr:uid="{00000000-0005-0000-0000-0000DF9B0000}"/>
    <cellStyle name="Normal 8 4 2 2 2 2 2 2 2 2" xfId="7773" xr:uid="{00000000-0005-0000-0000-0000E09B0000}"/>
    <cellStyle name="Normal 8 4 2 2 2 2 2 2 2 2 2" xfId="22657" xr:uid="{00000000-0005-0000-0000-0000E19B0000}"/>
    <cellStyle name="Normal 8 4 2 2 2 2 2 2 2 2 2 2" xfId="45300" xr:uid="{00000000-0005-0000-0000-0000E29B0000}"/>
    <cellStyle name="Normal 8 4 2 2 2 2 2 2 2 2 3" xfId="15217" xr:uid="{00000000-0005-0000-0000-0000E39B0000}"/>
    <cellStyle name="Normal 8 4 2 2 2 2 2 2 2 2 3 2" xfId="37860" xr:uid="{00000000-0005-0000-0000-0000E49B0000}"/>
    <cellStyle name="Normal 8 4 2 2 2 2 2 2 2 2 4" xfId="30419" xr:uid="{00000000-0005-0000-0000-0000E59B0000}"/>
    <cellStyle name="Normal 8 4 2 2 2 2 2 2 2 3" xfId="18939" xr:uid="{00000000-0005-0000-0000-0000E69B0000}"/>
    <cellStyle name="Normal 8 4 2 2 2 2 2 2 2 3 2" xfId="41582" xr:uid="{00000000-0005-0000-0000-0000E79B0000}"/>
    <cellStyle name="Normal 8 4 2 2 2 2 2 2 2 4" xfId="11499" xr:uid="{00000000-0005-0000-0000-0000E89B0000}"/>
    <cellStyle name="Normal 8 4 2 2 2 2 2 2 2 4 2" xfId="34142" xr:uid="{00000000-0005-0000-0000-0000E99B0000}"/>
    <cellStyle name="Normal 8 4 2 2 2 2 2 2 2 5" xfId="26701" xr:uid="{00000000-0005-0000-0000-0000EA9B0000}"/>
    <cellStyle name="Normal 8 4 2 2 2 2 2 2 3" xfId="5926" xr:uid="{00000000-0005-0000-0000-0000EB9B0000}"/>
    <cellStyle name="Normal 8 4 2 2 2 2 2 2 3 2" xfId="20810" xr:uid="{00000000-0005-0000-0000-0000EC9B0000}"/>
    <cellStyle name="Normal 8 4 2 2 2 2 2 2 3 2 2" xfId="43453" xr:uid="{00000000-0005-0000-0000-0000ED9B0000}"/>
    <cellStyle name="Normal 8 4 2 2 2 2 2 2 3 3" xfId="13370" xr:uid="{00000000-0005-0000-0000-0000EE9B0000}"/>
    <cellStyle name="Normal 8 4 2 2 2 2 2 2 3 3 2" xfId="36013" xr:uid="{00000000-0005-0000-0000-0000EF9B0000}"/>
    <cellStyle name="Normal 8 4 2 2 2 2 2 2 3 4" xfId="28572" xr:uid="{00000000-0005-0000-0000-0000F09B0000}"/>
    <cellStyle name="Normal 8 4 2 2 2 2 2 2 4" xfId="17092" xr:uid="{00000000-0005-0000-0000-0000F19B0000}"/>
    <cellStyle name="Normal 8 4 2 2 2 2 2 2 4 2" xfId="39735" xr:uid="{00000000-0005-0000-0000-0000F29B0000}"/>
    <cellStyle name="Normal 8 4 2 2 2 2 2 2 5" xfId="9652" xr:uid="{00000000-0005-0000-0000-0000F39B0000}"/>
    <cellStyle name="Normal 8 4 2 2 2 2 2 2 5 2" xfId="32295" xr:uid="{00000000-0005-0000-0000-0000F49B0000}"/>
    <cellStyle name="Normal 8 4 2 2 2 2 2 2 6" xfId="24854" xr:uid="{00000000-0005-0000-0000-0000F59B0000}"/>
    <cellStyle name="Normal 8 4 2 2 2 2 2 3" xfId="3127" xr:uid="{00000000-0005-0000-0000-0000F69B0000}"/>
    <cellStyle name="Normal 8 4 2 2 2 2 2 3 2" xfId="6848" xr:uid="{00000000-0005-0000-0000-0000F79B0000}"/>
    <cellStyle name="Normal 8 4 2 2 2 2 2 3 2 2" xfId="21732" xr:uid="{00000000-0005-0000-0000-0000F89B0000}"/>
    <cellStyle name="Normal 8 4 2 2 2 2 2 3 2 2 2" xfId="44375" xr:uid="{00000000-0005-0000-0000-0000F99B0000}"/>
    <cellStyle name="Normal 8 4 2 2 2 2 2 3 2 3" xfId="14292" xr:uid="{00000000-0005-0000-0000-0000FA9B0000}"/>
    <cellStyle name="Normal 8 4 2 2 2 2 2 3 2 3 2" xfId="36935" xr:uid="{00000000-0005-0000-0000-0000FB9B0000}"/>
    <cellStyle name="Normal 8 4 2 2 2 2 2 3 2 4" xfId="29494" xr:uid="{00000000-0005-0000-0000-0000FC9B0000}"/>
    <cellStyle name="Normal 8 4 2 2 2 2 2 3 3" xfId="18014" xr:uid="{00000000-0005-0000-0000-0000FD9B0000}"/>
    <cellStyle name="Normal 8 4 2 2 2 2 2 3 3 2" xfId="40657" xr:uid="{00000000-0005-0000-0000-0000FE9B0000}"/>
    <cellStyle name="Normal 8 4 2 2 2 2 2 3 4" xfId="10574" xr:uid="{00000000-0005-0000-0000-0000FF9B0000}"/>
    <cellStyle name="Normal 8 4 2 2 2 2 2 3 4 2" xfId="33217" xr:uid="{00000000-0005-0000-0000-0000009C0000}"/>
    <cellStyle name="Normal 8 4 2 2 2 2 2 3 5" xfId="25776" xr:uid="{00000000-0005-0000-0000-0000019C0000}"/>
    <cellStyle name="Normal 8 4 2 2 2 2 2 4" xfId="5001" xr:uid="{00000000-0005-0000-0000-0000029C0000}"/>
    <cellStyle name="Normal 8 4 2 2 2 2 2 4 2" xfId="19885" xr:uid="{00000000-0005-0000-0000-0000039C0000}"/>
    <cellStyle name="Normal 8 4 2 2 2 2 2 4 2 2" xfId="42528" xr:uid="{00000000-0005-0000-0000-0000049C0000}"/>
    <cellStyle name="Normal 8 4 2 2 2 2 2 4 3" xfId="12445" xr:uid="{00000000-0005-0000-0000-0000059C0000}"/>
    <cellStyle name="Normal 8 4 2 2 2 2 2 4 3 2" xfId="35088" xr:uid="{00000000-0005-0000-0000-0000069C0000}"/>
    <cellStyle name="Normal 8 4 2 2 2 2 2 4 4" xfId="27647" xr:uid="{00000000-0005-0000-0000-0000079C0000}"/>
    <cellStyle name="Normal 8 4 2 2 2 2 2 5" xfId="16167" xr:uid="{00000000-0005-0000-0000-0000089C0000}"/>
    <cellStyle name="Normal 8 4 2 2 2 2 2 5 2" xfId="38810" xr:uid="{00000000-0005-0000-0000-0000099C0000}"/>
    <cellStyle name="Normal 8 4 2 2 2 2 2 6" xfId="8727" xr:uid="{00000000-0005-0000-0000-00000A9C0000}"/>
    <cellStyle name="Normal 8 4 2 2 2 2 2 6 2" xfId="31370" xr:uid="{00000000-0005-0000-0000-00000B9C0000}"/>
    <cellStyle name="Normal 8 4 2 2 2 2 2 7" xfId="23929" xr:uid="{00000000-0005-0000-0000-00000C9C0000}"/>
    <cellStyle name="Normal 8 4 2 2 2 2 3" xfId="1740" xr:uid="{00000000-0005-0000-0000-00000D9C0000}"/>
    <cellStyle name="Normal 8 4 2 2 2 2 3 2" xfId="3590" xr:uid="{00000000-0005-0000-0000-00000E9C0000}"/>
    <cellStyle name="Normal 8 4 2 2 2 2 3 2 2" xfId="7311" xr:uid="{00000000-0005-0000-0000-00000F9C0000}"/>
    <cellStyle name="Normal 8 4 2 2 2 2 3 2 2 2" xfId="22195" xr:uid="{00000000-0005-0000-0000-0000109C0000}"/>
    <cellStyle name="Normal 8 4 2 2 2 2 3 2 2 2 2" xfId="44838" xr:uid="{00000000-0005-0000-0000-0000119C0000}"/>
    <cellStyle name="Normal 8 4 2 2 2 2 3 2 2 3" xfId="14755" xr:uid="{00000000-0005-0000-0000-0000129C0000}"/>
    <cellStyle name="Normal 8 4 2 2 2 2 3 2 2 3 2" xfId="37398" xr:uid="{00000000-0005-0000-0000-0000139C0000}"/>
    <cellStyle name="Normal 8 4 2 2 2 2 3 2 2 4" xfId="29957" xr:uid="{00000000-0005-0000-0000-0000149C0000}"/>
    <cellStyle name="Normal 8 4 2 2 2 2 3 2 3" xfId="18477" xr:uid="{00000000-0005-0000-0000-0000159C0000}"/>
    <cellStyle name="Normal 8 4 2 2 2 2 3 2 3 2" xfId="41120" xr:uid="{00000000-0005-0000-0000-0000169C0000}"/>
    <cellStyle name="Normal 8 4 2 2 2 2 3 2 4" xfId="11037" xr:uid="{00000000-0005-0000-0000-0000179C0000}"/>
    <cellStyle name="Normal 8 4 2 2 2 2 3 2 4 2" xfId="33680" xr:uid="{00000000-0005-0000-0000-0000189C0000}"/>
    <cellStyle name="Normal 8 4 2 2 2 2 3 2 5" xfId="26239" xr:uid="{00000000-0005-0000-0000-0000199C0000}"/>
    <cellStyle name="Normal 8 4 2 2 2 2 3 3" xfId="5464" xr:uid="{00000000-0005-0000-0000-00001A9C0000}"/>
    <cellStyle name="Normal 8 4 2 2 2 2 3 3 2" xfId="20348" xr:uid="{00000000-0005-0000-0000-00001B9C0000}"/>
    <cellStyle name="Normal 8 4 2 2 2 2 3 3 2 2" xfId="42991" xr:uid="{00000000-0005-0000-0000-00001C9C0000}"/>
    <cellStyle name="Normal 8 4 2 2 2 2 3 3 3" xfId="12908" xr:uid="{00000000-0005-0000-0000-00001D9C0000}"/>
    <cellStyle name="Normal 8 4 2 2 2 2 3 3 3 2" xfId="35551" xr:uid="{00000000-0005-0000-0000-00001E9C0000}"/>
    <cellStyle name="Normal 8 4 2 2 2 2 3 3 4" xfId="28110" xr:uid="{00000000-0005-0000-0000-00001F9C0000}"/>
    <cellStyle name="Normal 8 4 2 2 2 2 3 4" xfId="16630" xr:uid="{00000000-0005-0000-0000-0000209C0000}"/>
    <cellStyle name="Normal 8 4 2 2 2 2 3 4 2" xfId="39273" xr:uid="{00000000-0005-0000-0000-0000219C0000}"/>
    <cellStyle name="Normal 8 4 2 2 2 2 3 5" xfId="9190" xr:uid="{00000000-0005-0000-0000-0000229C0000}"/>
    <cellStyle name="Normal 8 4 2 2 2 2 3 5 2" xfId="31833" xr:uid="{00000000-0005-0000-0000-0000239C0000}"/>
    <cellStyle name="Normal 8 4 2 2 2 2 3 6" xfId="24392" xr:uid="{00000000-0005-0000-0000-0000249C0000}"/>
    <cellStyle name="Normal 8 4 2 2 2 2 4" xfId="2665" xr:uid="{00000000-0005-0000-0000-0000259C0000}"/>
    <cellStyle name="Normal 8 4 2 2 2 2 4 2" xfId="6386" xr:uid="{00000000-0005-0000-0000-0000269C0000}"/>
    <cellStyle name="Normal 8 4 2 2 2 2 4 2 2" xfId="21270" xr:uid="{00000000-0005-0000-0000-0000279C0000}"/>
    <cellStyle name="Normal 8 4 2 2 2 2 4 2 2 2" xfId="43913" xr:uid="{00000000-0005-0000-0000-0000289C0000}"/>
    <cellStyle name="Normal 8 4 2 2 2 2 4 2 3" xfId="13830" xr:uid="{00000000-0005-0000-0000-0000299C0000}"/>
    <cellStyle name="Normal 8 4 2 2 2 2 4 2 3 2" xfId="36473" xr:uid="{00000000-0005-0000-0000-00002A9C0000}"/>
    <cellStyle name="Normal 8 4 2 2 2 2 4 2 4" xfId="29032" xr:uid="{00000000-0005-0000-0000-00002B9C0000}"/>
    <cellStyle name="Normal 8 4 2 2 2 2 4 3" xfId="17552" xr:uid="{00000000-0005-0000-0000-00002C9C0000}"/>
    <cellStyle name="Normal 8 4 2 2 2 2 4 3 2" xfId="40195" xr:uid="{00000000-0005-0000-0000-00002D9C0000}"/>
    <cellStyle name="Normal 8 4 2 2 2 2 4 4" xfId="10112" xr:uid="{00000000-0005-0000-0000-00002E9C0000}"/>
    <cellStyle name="Normal 8 4 2 2 2 2 4 4 2" xfId="32755" xr:uid="{00000000-0005-0000-0000-00002F9C0000}"/>
    <cellStyle name="Normal 8 4 2 2 2 2 4 5" xfId="25314" xr:uid="{00000000-0005-0000-0000-0000309C0000}"/>
    <cellStyle name="Normal 8 4 2 2 2 2 5" xfId="4539" xr:uid="{00000000-0005-0000-0000-0000319C0000}"/>
    <cellStyle name="Normal 8 4 2 2 2 2 5 2" xfId="19423" xr:uid="{00000000-0005-0000-0000-0000329C0000}"/>
    <cellStyle name="Normal 8 4 2 2 2 2 5 2 2" xfId="42066" xr:uid="{00000000-0005-0000-0000-0000339C0000}"/>
    <cellStyle name="Normal 8 4 2 2 2 2 5 3" xfId="11983" xr:uid="{00000000-0005-0000-0000-0000349C0000}"/>
    <cellStyle name="Normal 8 4 2 2 2 2 5 3 2" xfId="34626" xr:uid="{00000000-0005-0000-0000-0000359C0000}"/>
    <cellStyle name="Normal 8 4 2 2 2 2 5 4" xfId="27185" xr:uid="{00000000-0005-0000-0000-0000369C0000}"/>
    <cellStyle name="Normal 8 4 2 2 2 2 6" xfId="15705" xr:uid="{00000000-0005-0000-0000-0000379C0000}"/>
    <cellStyle name="Normal 8 4 2 2 2 2 6 2" xfId="38348" xr:uid="{00000000-0005-0000-0000-0000389C0000}"/>
    <cellStyle name="Normal 8 4 2 2 2 2 7" xfId="8265" xr:uid="{00000000-0005-0000-0000-0000399C0000}"/>
    <cellStyle name="Normal 8 4 2 2 2 2 7 2" xfId="30908" xr:uid="{00000000-0005-0000-0000-00003A9C0000}"/>
    <cellStyle name="Normal 8 4 2 2 2 2 8" xfId="23467" xr:uid="{00000000-0005-0000-0000-00003B9C0000}"/>
    <cellStyle name="Normal 8 4 2 2 2 3" xfId="1063" xr:uid="{00000000-0005-0000-0000-00003C9C0000}"/>
    <cellStyle name="Normal 8 4 2 2 2 3 2" xfId="1991" xr:uid="{00000000-0005-0000-0000-00003D9C0000}"/>
    <cellStyle name="Normal 8 4 2 2 2 3 2 2" xfId="3841" xr:uid="{00000000-0005-0000-0000-00003E9C0000}"/>
    <cellStyle name="Normal 8 4 2 2 2 3 2 2 2" xfId="7562" xr:uid="{00000000-0005-0000-0000-00003F9C0000}"/>
    <cellStyle name="Normal 8 4 2 2 2 3 2 2 2 2" xfId="22446" xr:uid="{00000000-0005-0000-0000-0000409C0000}"/>
    <cellStyle name="Normal 8 4 2 2 2 3 2 2 2 2 2" xfId="45089" xr:uid="{00000000-0005-0000-0000-0000419C0000}"/>
    <cellStyle name="Normal 8 4 2 2 2 3 2 2 2 3" xfId="15006" xr:uid="{00000000-0005-0000-0000-0000429C0000}"/>
    <cellStyle name="Normal 8 4 2 2 2 3 2 2 2 3 2" xfId="37649" xr:uid="{00000000-0005-0000-0000-0000439C0000}"/>
    <cellStyle name="Normal 8 4 2 2 2 3 2 2 2 4" xfId="30208" xr:uid="{00000000-0005-0000-0000-0000449C0000}"/>
    <cellStyle name="Normal 8 4 2 2 2 3 2 2 3" xfId="18728" xr:uid="{00000000-0005-0000-0000-0000459C0000}"/>
    <cellStyle name="Normal 8 4 2 2 2 3 2 2 3 2" xfId="41371" xr:uid="{00000000-0005-0000-0000-0000469C0000}"/>
    <cellStyle name="Normal 8 4 2 2 2 3 2 2 4" xfId="11288" xr:uid="{00000000-0005-0000-0000-0000479C0000}"/>
    <cellStyle name="Normal 8 4 2 2 2 3 2 2 4 2" xfId="33931" xr:uid="{00000000-0005-0000-0000-0000489C0000}"/>
    <cellStyle name="Normal 8 4 2 2 2 3 2 2 5" xfId="26490" xr:uid="{00000000-0005-0000-0000-0000499C0000}"/>
    <cellStyle name="Normal 8 4 2 2 2 3 2 3" xfId="5715" xr:uid="{00000000-0005-0000-0000-00004A9C0000}"/>
    <cellStyle name="Normal 8 4 2 2 2 3 2 3 2" xfId="20599" xr:uid="{00000000-0005-0000-0000-00004B9C0000}"/>
    <cellStyle name="Normal 8 4 2 2 2 3 2 3 2 2" xfId="43242" xr:uid="{00000000-0005-0000-0000-00004C9C0000}"/>
    <cellStyle name="Normal 8 4 2 2 2 3 2 3 3" xfId="13159" xr:uid="{00000000-0005-0000-0000-00004D9C0000}"/>
    <cellStyle name="Normal 8 4 2 2 2 3 2 3 3 2" xfId="35802" xr:uid="{00000000-0005-0000-0000-00004E9C0000}"/>
    <cellStyle name="Normal 8 4 2 2 2 3 2 3 4" xfId="28361" xr:uid="{00000000-0005-0000-0000-00004F9C0000}"/>
    <cellStyle name="Normal 8 4 2 2 2 3 2 4" xfId="16881" xr:uid="{00000000-0005-0000-0000-0000509C0000}"/>
    <cellStyle name="Normal 8 4 2 2 2 3 2 4 2" xfId="39524" xr:uid="{00000000-0005-0000-0000-0000519C0000}"/>
    <cellStyle name="Normal 8 4 2 2 2 3 2 5" xfId="9441" xr:uid="{00000000-0005-0000-0000-0000529C0000}"/>
    <cellStyle name="Normal 8 4 2 2 2 3 2 5 2" xfId="32084" xr:uid="{00000000-0005-0000-0000-0000539C0000}"/>
    <cellStyle name="Normal 8 4 2 2 2 3 2 6" xfId="24643" xr:uid="{00000000-0005-0000-0000-0000549C0000}"/>
    <cellStyle name="Normal 8 4 2 2 2 3 3" xfId="2916" xr:uid="{00000000-0005-0000-0000-0000559C0000}"/>
    <cellStyle name="Normal 8 4 2 2 2 3 3 2" xfId="6637" xr:uid="{00000000-0005-0000-0000-0000569C0000}"/>
    <cellStyle name="Normal 8 4 2 2 2 3 3 2 2" xfId="21521" xr:uid="{00000000-0005-0000-0000-0000579C0000}"/>
    <cellStyle name="Normal 8 4 2 2 2 3 3 2 2 2" xfId="44164" xr:uid="{00000000-0005-0000-0000-0000589C0000}"/>
    <cellStyle name="Normal 8 4 2 2 2 3 3 2 3" xfId="14081" xr:uid="{00000000-0005-0000-0000-0000599C0000}"/>
    <cellStyle name="Normal 8 4 2 2 2 3 3 2 3 2" xfId="36724" xr:uid="{00000000-0005-0000-0000-00005A9C0000}"/>
    <cellStyle name="Normal 8 4 2 2 2 3 3 2 4" xfId="29283" xr:uid="{00000000-0005-0000-0000-00005B9C0000}"/>
    <cellStyle name="Normal 8 4 2 2 2 3 3 3" xfId="17803" xr:uid="{00000000-0005-0000-0000-00005C9C0000}"/>
    <cellStyle name="Normal 8 4 2 2 2 3 3 3 2" xfId="40446" xr:uid="{00000000-0005-0000-0000-00005D9C0000}"/>
    <cellStyle name="Normal 8 4 2 2 2 3 3 4" xfId="10363" xr:uid="{00000000-0005-0000-0000-00005E9C0000}"/>
    <cellStyle name="Normal 8 4 2 2 2 3 3 4 2" xfId="33006" xr:uid="{00000000-0005-0000-0000-00005F9C0000}"/>
    <cellStyle name="Normal 8 4 2 2 2 3 3 5" xfId="25565" xr:uid="{00000000-0005-0000-0000-0000609C0000}"/>
    <cellStyle name="Normal 8 4 2 2 2 3 4" xfId="4790" xr:uid="{00000000-0005-0000-0000-0000619C0000}"/>
    <cellStyle name="Normal 8 4 2 2 2 3 4 2" xfId="19674" xr:uid="{00000000-0005-0000-0000-0000629C0000}"/>
    <cellStyle name="Normal 8 4 2 2 2 3 4 2 2" xfId="42317" xr:uid="{00000000-0005-0000-0000-0000639C0000}"/>
    <cellStyle name="Normal 8 4 2 2 2 3 4 3" xfId="12234" xr:uid="{00000000-0005-0000-0000-0000649C0000}"/>
    <cellStyle name="Normal 8 4 2 2 2 3 4 3 2" xfId="34877" xr:uid="{00000000-0005-0000-0000-0000659C0000}"/>
    <cellStyle name="Normal 8 4 2 2 2 3 4 4" xfId="27436" xr:uid="{00000000-0005-0000-0000-0000669C0000}"/>
    <cellStyle name="Normal 8 4 2 2 2 3 5" xfId="15956" xr:uid="{00000000-0005-0000-0000-0000679C0000}"/>
    <cellStyle name="Normal 8 4 2 2 2 3 5 2" xfId="38599" xr:uid="{00000000-0005-0000-0000-0000689C0000}"/>
    <cellStyle name="Normal 8 4 2 2 2 3 6" xfId="8516" xr:uid="{00000000-0005-0000-0000-0000699C0000}"/>
    <cellStyle name="Normal 8 4 2 2 2 3 6 2" xfId="31159" xr:uid="{00000000-0005-0000-0000-00006A9C0000}"/>
    <cellStyle name="Normal 8 4 2 2 2 3 7" xfId="23718" xr:uid="{00000000-0005-0000-0000-00006B9C0000}"/>
    <cellStyle name="Normal 8 4 2 2 2 4" xfId="1529" xr:uid="{00000000-0005-0000-0000-00006C9C0000}"/>
    <cellStyle name="Normal 8 4 2 2 2 4 2" xfId="3379" xr:uid="{00000000-0005-0000-0000-00006D9C0000}"/>
    <cellStyle name="Normal 8 4 2 2 2 4 2 2" xfId="7100" xr:uid="{00000000-0005-0000-0000-00006E9C0000}"/>
    <cellStyle name="Normal 8 4 2 2 2 4 2 2 2" xfId="21984" xr:uid="{00000000-0005-0000-0000-00006F9C0000}"/>
    <cellStyle name="Normal 8 4 2 2 2 4 2 2 2 2" xfId="44627" xr:uid="{00000000-0005-0000-0000-0000709C0000}"/>
    <cellStyle name="Normal 8 4 2 2 2 4 2 2 3" xfId="14544" xr:uid="{00000000-0005-0000-0000-0000719C0000}"/>
    <cellStyle name="Normal 8 4 2 2 2 4 2 2 3 2" xfId="37187" xr:uid="{00000000-0005-0000-0000-0000729C0000}"/>
    <cellStyle name="Normal 8 4 2 2 2 4 2 2 4" xfId="29746" xr:uid="{00000000-0005-0000-0000-0000739C0000}"/>
    <cellStyle name="Normal 8 4 2 2 2 4 2 3" xfId="18266" xr:uid="{00000000-0005-0000-0000-0000749C0000}"/>
    <cellStyle name="Normal 8 4 2 2 2 4 2 3 2" xfId="40909" xr:uid="{00000000-0005-0000-0000-0000759C0000}"/>
    <cellStyle name="Normal 8 4 2 2 2 4 2 4" xfId="10826" xr:uid="{00000000-0005-0000-0000-0000769C0000}"/>
    <cellStyle name="Normal 8 4 2 2 2 4 2 4 2" xfId="33469" xr:uid="{00000000-0005-0000-0000-0000779C0000}"/>
    <cellStyle name="Normal 8 4 2 2 2 4 2 5" xfId="26028" xr:uid="{00000000-0005-0000-0000-0000789C0000}"/>
    <cellStyle name="Normal 8 4 2 2 2 4 3" xfId="5253" xr:uid="{00000000-0005-0000-0000-0000799C0000}"/>
    <cellStyle name="Normal 8 4 2 2 2 4 3 2" xfId="20137" xr:uid="{00000000-0005-0000-0000-00007A9C0000}"/>
    <cellStyle name="Normal 8 4 2 2 2 4 3 2 2" xfId="42780" xr:uid="{00000000-0005-0000-0000-00007B9C0000}"/>
    <cellStyle name="Normal 8 4 2 2 2 4 3 3" xfId="12697" xr:uid="{00000000-0005-0000-0000-00007C9C0000}"/>
    <cellStyle name="Normal 8 4 2 2 2 4 3 3 2" xfId="35340" xr:uid="{00000000-0005-0000-0000-00007D9C0000}"/>
    <cellStyle name="Normal 8 4 2 2 2 4 3 4" xfId="27899" xr:uid="{00000000-0005-0000-0000-00007E9C0000}"/>
    <cellStyle name="Normal 8 4 2 2 2 4 4" xfId="16419" xr:uid="{00000000-0005-0000-0000-00007F9C0000}"/>
    <cellStyle name="Normal 8 4 2 2 2 4 4 2" xfId="39062" xr:uid="{00000000-0005-0000-0000-0000809C0000}"/>
    <cellStyle name="Normal 8 4 2 2 2 4 5" xfId="8979" xr:uid="{00000000-0005-0000-0000-0000819C0000}"/>
    <cellStyle name="Normal 8 4 2 2 2 4 5 2" xfId="31622" xr:uid="{00000000-0005-0000-0000-0000829C0000}"/>
    <cellStyle name="Normal 8 4 2 2 2 4 6" xfId="24181" xr:uid="{00000000-0005-0000-0000-0000839C0000}"/>
    <cellStyle name="Normal 8 4 2 2 2 5" xfId="2454" xr:uid="{00000000-0005-0000-0000-0000849C0000}"/>
    <cellStyle name="Normal 8 4 2 2 2 5 2" xfId="6175" xr:uid="{00000000-0005-0000-0000-0000859C0000}"/>
    <cellStyle name="Normal 8 4 2 2 2 5 2 2" xfId="21059" xr:uid="{00000000-0005-0000-0000-0000869C0000}"/>
    <cellStyle name="Normal 8 4 2 2 2 5 2 2 2" xfId="43702" xr:uid="{00000000-0005-0000-0000-0000879C0000}"/>
    <cellStyle name="Normal 8 4 2 2 2 5 2 3" xfId="13619" xr:uid="{00000000-0005-0000-0000-0000889C0000}"/>
    <cellStyle name="Normal 8 4 2 2 2 5 2 3 2" xfId="36262" xr:uid="{00000000-0005-0000-0000-0000899C0000}"/>
    <cellStyle name="Normal 8 4 2 2 2 5 2 4" xfId="28821" xr:uid="{00000000-0005-0000-0000-00008A9C0000}"/>
    <cellStyle name="Normal 8 4 2 2 2 5 3" xfId="17341" xr:uid="{00000000-0005-0000-0000-00008B9C0000}"/>
    <cellStyle name="Normal 8 4 2 2 2 5 3 2" xfId="39984" xr:uid="{00000000-0005-0000-0000-00008C9C0000}"/>
    <cellStyle name="Normal 8 4 2 2 2 5 4" xfId="9901" xr:uid="{00000000-0005-0000-0000-00008D9C0000}"/>
    <cellStyle name="Normal 8 4 2 2 2 5 4 2" xfId="32544" xr:uid="{00000000-0005-0000-0000-00008E9C0000}"/>
    <cellStyle name="Normal 8 4 2 2 2 5 5" xfId="25103" xr:uid="{00000000-0005-0000-0000-00008F9C0000}"/>
    <cellStyle name="Normal 8 4 2 2 2 6" xfId="4328" xr:uid="{00000000-0005-0000-0000-0000909C0000}"/>
    <cellStyle name="Normal 8 4 2 2 2 6 2" xfId="19212" xr:uid="{00000000-0005-0000-0000-0000919C0000}"/>
    <cellStyle name="Normal 8 4 2 2 2 6 2 2" xfId="41855" xr:uid="{00000000-0005-0000-0000-0000929C0000}"/>
    <cellStyle name="Normal 8 4 2 2 2 6 3" xfId="11772" xr:uid="{00000000-0005-0000-0000-0000939C0000}"/>
    <cellStyle name="Normal 8 4 2 2 2 6 3 2" xfId="34415" xr:uid="{00000000-0005-0000-0000-0000949C0000}"/>
    <cellStyle name="Normal 8 4 2 2 2 6 4" xfId="26974" xr:uid="{00000000-0005-0000-0000-0000959C0000}"/>
    <cellStyle name="Normal 8 4 2 2 2 7" xfId="15494" xr:uid="{00000000-0005-0000-0000-0000969C0000}"/>
    <cellStyle name="Normal 8 4 2 2 2 7 2" xfId="38137" xr:uid="{00000000-0005-0000-0000-0000979C0000}"/>
    <cellStyle name="Normal 8 4 2 2 2 8" xfId="8054" xr:uid="{00000000-0005-0000-0000-0000989C0000}"/>
    <cellStyle name="Normal 8 4 2 2 2 8 2" xfId="30697" xr:uid="{00000000-0005-0000-0000-0000999C0000}"/>
    <cellStyle name="Normal 8 4 2 2 2 9" xfId="23257" xr:uid="{00000000-0005-0000-0000-00009A9C0000}"/>
    <cellStyle name="Normal 8 4 2 2 3" xfId="704" xr:uid="{00000000-0005-0000-0000-00009B9C0000}"/>
    <cellStyle name="Normal 8 4 2 2 3 2" xfId="1169" xr:uid="{00000000-0005-0000-0000-00009C9C0000}"/>
    <cellStyle name="Normal 8 4 2 2 3 2 2" xfId="2097" xr:uid="{00000000-0005-0000-0000-00009D9C0000}"/>
    <cellStyle name="Normal 8 4 2 2 3 2 2 2" xfId="3947" xr:uid="{00000000-0005-0000-0000-00009E9C0000}"/>
    <cellStyle name="Normal 8 4 2 2 3 2 2 2 2" xfId="7668" xr:uid="{00000000-0005-0000-0000-00009F9C0000}"/>
    <cellStyle name="Normal 8 4 2 2 3 2 2 2 2 2" xfId="22552" xr:uid="{00000000-0005-0000-0000-0000A09C0000}"/>
    <cellStyle name="Normal 8 4 2 2 3 2 2 2 2 2 2" xfId="45195" xr:uid="{00000000-0005-0000-0000-0000A19C0000}"/>
    <cellStyle name="Normal 8 4 2 2 3 2 2 2 2 3" xfId="15112" xr:uid="{00000000-0005-0000-0000-0000A29C0000}"/>
    <cellStyle name="Normal 8 4 2 2 3 2 2 2 2 3 2" xfId="37755" xr:uid="{00000000-0005-0000-0000-0000A39C0000}"/>
    <cellStyle name="Normal 8 4 2 2 3 2 2 2 2 4" xfId="30314" xr:uid="{00000000-0005-0000-0000-0000A49C0000}"/>
    <cellStyle name="Normal 8 4 2 2 3 2 2 2 3" xfId="18834" xr:uid="{00000000-0005-0000-0000-0000A59C0000}"/>
    <cellStyle name="Normal 8 4 2 2 3 2 2 2 3 2" xfId="41477" xr:uid="{00000000-0005-0000-0000-0000A69C0000}"/>
    <cellStyle name="Normal 8 4 2 2 3 2 2 2 4" xfId="11394" xr:uid="{00000000-0005-0000-0000-0000A79C0000}"/>
    <cellStyle name="Normal 8 4 2 2 3 2 2 2 4 2" xfId="34037" xr:uid="{00000000-0005-0000-0000-0000A89C0000}"/>
    <cellStyle name="Normal 8 4 2 2 3 2 2 2 5" xfId="26596" xr:uid="{00000000-0005-0000-0000-0000A99C0000}"/>
    <cellStyle name="Normal 8 4 2 2 3 2 2 3" xfId="5821" xr:uid="{00000000-0005-0000-0000-0000AA9C0000}"/>
    <cellStyle name="Normal 8 4 2 2 3 2 2 3 2" xfId="20705" xr:uid="{00000000-0005-0000-0000-0000AB9C0000}"/>
    <cellStyle name="Normal 8 4 2 2 3 2 2 3 2 2" xfId="43348" xr:uid="{00000000-0005-0000-0000-0000AC9C0000}"/>
    <cellStyle name="Normal 8 4 2 2 3 2 2 3 3" xfId="13265" xr:uid="{00000000-0005-0000-0000-0000AD9C0000}"/>
    <cellStyle name="Normal 8 4 2 2 3 2 2 3 3 2" xfId="35908" xr:uid="{00000000-0005-0000-0000-0000AE9C0000}"/>
    <cellStyle name="Normal 8 4 2 2 3 2 2 3 4" xfId="28467" xr:uid="{00000000-0005-0000-0000-0000AF9C0000}"/>
    <cellStyle name="Normal 8 4 2 2 3 2 2 4" xfId="16987" xr:uid="{00000000-0005-0000-0000-0000B09C0000}"/>
    <cellStyle name="Normal 8 4 2 2 3 2 2 4 2" xfId="39630" xr:uid="{00000000-0005-0000-0000-0000B19C0000}"/>
    <cellStyle name="Normal 8 4 2 2 3 2 2 5" xfId="9547" xr:uid="{00000000-0005-0000-0000-0000B29C0000}"/>
    <cellStyle name="Normal 8 4 2 2 3 2 2 5 2" xfId="32190" xr:uid="{00000000-0005-0000-0000-0000B39C0000}"/>
    <cellStyle name="Normal 8 4 2 2 3 2 2 6" xfId="24749" xr:uid="{00000000-0005-0000-0000-0000B49C0000}"/>
    <cellStyle name="Normal 8 4 2 2 3 2 3" xfId="3022" xr:uid="{00000000-0005-0000-0000-0000B59C0000}"/>
    <cellStyle name="Normal 8 4 2 2 3 2 3 2" xfId="6743" xr:uid="{00000000-0005-0000-0000-0000B69C0000}"/>
    <cellStyle name="Normal 8 4 2 2 3 2 3 2 2" xfId="21627" xr:uid="{00000000-0005-0000-0000-0000B79C0000}"/>
    <cellStyle name="Normal 8 4 2 2 3 2 3 2 2 2" xfId="44270" xr:uid="{00000000-0005-0000-0000-0000B89C0000}"/>
    <cellStyle name="Normal 8 4 2 2 3 2 3 2 3" xfId="14187" xr:uid="{00000000-0005-0000-0000-0000B99C0000}"/>
    <cellStyle name="Normal 8 4 2 2 3 2 3 2 3 2" xfId="36830" xr:uid="{00000000-0005-0000-0000-0000BA9C0000}"/>
    <cellStyle name="Normal 8 4 2 2 3 2 3 2 4" xfId="29389" xr:uid="{00000000-0005-0000-0000-0000BB9C0000}"/>
    <cellStyle name="Normal 8 4 2 2 3 2 3 3" xfId="17909" xr:uid="{00000000-0005-0000-0000-0000BC9C0000}"/>
    <cellStyle name="Normal 8 4 2 2 3 2 3 3 2" xfId="40552" xr:uid="{00000000-0005-0000-0000-0000BD9C0000}"/>
    <cellStyle name="Normal 8 4 2 2 3 2 3 4" xfId="10469" xr:uid="{00000000-0005-0000-0000-0000BE9C0000}"/>
    <cellStyle name="Normal 8 4 2 2 3 2 3 4 2" xfId="33112" xr:uid="{00000000-0005-0000-0000-0000BF9C0000}"/>
    <cellStyle name="Normal 8 4 2 2 3 2 3 5" xfId="25671" xr:uid="{00000000-0005-0000-0000-0000C09C0000}"/>
    <cellStyle name="Normal 8 4 2 2 3 2 4" xfId="4896" xr:uid="{00000000-0005-0000-0000-0000C19C0000}"/>
    <cellStyle name="Normal 8 4 2 2 3 2 4 2" xfId="19780" xr:uid="{00000000-0005-0000-0000-0000C29C0000}"/>
    <cellStyle name="Normal 8 4 2 2 3 2 4 2 2" xfId="42423" xr:uid="{00000000-0005-0000-0000-0000C39C0000}"/>
    <cellStyle name="Normal 8 4 2 2 3 2 4 3" xfId="12340" xr:uid="{00000000-0005-0000-0000-0000C49C0000}"/>
    <cellStyle name="Normal 8 4 2 2 3 2 4 3 2" xfId="34983" xr:uid="{00000000-0005-0000-0000-0000C59C0000}"/>
    <cellStyle name="Normal 8 4 2 2 3 2 4 4" xfId="27542" xr:uid="{00000000-0005-0000-0000-0000C69C0000}"/>
    <cellStyle name="Normal 8 4 2 2 3 2 5" xfId="16062" xr:uid="{00000000-0005-0000-0000-0000C79C0000}"/>
    <cellStyle name="Normal 8 4 2 2 3 2 5 2" xfId="38705" xr:uid="{00000000-0005-0000-0000-0000C89C0000}"/>
    <cellStyle name="Normal 8 4 2 2 3 2 6" xfId="8622" xr:uid="{00000000-0005-0000-0000-0000C99C0000}"/>
    <cellStyle name="Normal 8 4 2 2 3 2 6 2" xfId="31265" xr:uid="{00000000-0005-0000-0000-0000CA9C0000}"/>
    <cellStyle name="Normal 8 4 2 2 3 2 7" xfId="23824" xr:uid="{00000000-0005-0000-0000-0000CB9C0000}"/>
    <cellStyle name="Normal 8 4 2 2 3 3" xfId="1635" xr:uid="{00000000-0005-0000-0000-0000CC9C0000}"/>
    <cellStyle name="Normal 8 4 2 2 3 3 2" xfId="3485" xr:uid="{00000000-0005-0000-0000-0000CD9C0000}"/>
    <cellStyle name="Normal 8 4 2 2 3 3 2 2" xfId="7206" xr:uid="{00000000-0005-0000-0000-0000CE9C0000}"/>
    <cellStyle name="Normal 8 4 2 2 3 3 2 2 2" xfId="22090" xr:uid="{00000000-0005-0000-0000-0000CF9C0000}"/>
    <cellStyle name="Normal 8 4 2 2 3 3 2 2 2 2" xfId="44733" xr:uid="{00000000-0005-0000-0000-0000D09C0000}"/>
    <cellStyle name="Normal 8 4 2 2 3 3 2 2 3" xfId="14650" xr:uid="{00000000-0005-0000-0000-0000D19C0000}"/>
    <cellStyle name="Normal 8 4 2 2 3 3 2 2 3 2" xfId="37293" xr:uid="{00000000-0005-0000-0000-0000D29C0000}"/>
    <cellStyle name="Normal 8 4 2 2 3 3 2 2 4" xfId="29852" xr:uid="{00000000-0005-0000-0000-0000D39C0000}"/>
    <cellStyle name="Normal 8 4 2 2 3 3 2 3" xfId="18372" xr:uid="{00000000-0005-0000-0000-0000D49C0000}"/>
    <cellStyle name="Normal 8 4 2 2 3 3 2 3 2" xfId="41015" xr:uid="{00000000-0005-0000-0000-0000D59C0000}"/>
    <cellStyle name="Normal 8 4 2 2 3 3 2 4" xfId="10932" xr:uid="{00000000-0005-0000-0000-0000D69C0000}"/>
    <cellStyle name="Normal 8 4 2 2 3 3 2 4 2" xfId="33575" xr:uid="{00000000-0005-0000-0000-0000D79C0000}"/>
    <cellStyle name="Normal 8 4 2 2 3 3 2 5" xfId="26134" xr:uid="{00000000-0005-0000-0000-0000D89C0000}"/>
    <cellStyle name="Normal 8 4 2 2 3 3 3" xfId="5359" xr:uid="{00000000-0005-0000-0000-0000D99C0000}"/>
    <cellStyle name="Normal 8 4 2 2 3 3 3 2" xfId="20243" xr:uid="{00000000-0005-0000-0000-0000DA9C0000}"/>
    <cellStyle name="Normal 8 4 2 2 3 3 3 2 2" xfId="42886" xr:uid="{00000000-0005-0000-0000-0000DB9C0000}"/>
    <cellStyle name="Normal 8 4 2 2 3 3 3 3" xfId="12803" xr:uid="{00000000-0005-0000-0000-0000DC9C0000}"/>
    <cellStyle name="Normal 8 4 2 2 3 3 3 3 2" xfId="35446" xr:uid="{00000000-0005-0000-0000-0000DD9C0000}"/>
    <cellStyle name="Normal 8 4 2 2 3 3 3 4" xfId="28005" xr:uid="{00000000-0005-0000-0000-0000DE9C0000}"/>
    <cellStyle name="Normal 8 4 2 2 3 3 4" xfId="16525" xr:uid="{00000000-0005-0000-0000-0000DF9C0000}"/>
    <cellStyle name="Normal 8 4 2 2 3 3 4 2" xfId="39168" xr:uid="{00000000-0005-0000-0000-0000E09C0000}"/>
    <cellStyle name="Normal 8 4 2 2 3 3 5" xfId="9085" xr:uid="{00000000-0005-0000-0000-0000E19C0000}"/>
    <cellStyle name="Normal 8 4 2 2 3 3 5 2" xfId="31728" xr:uid="{00000000-0005-0000-0000-0000E29C0000}"/>
    <cellStyle name="Normal 8 4 2 2 3 3 6" xfId="24287" xr:uid="{00000000-0005-0000-0000-0000E39C0000}"/>
    <cellStyle name="Normal 8 4 2 2 3 4" xfId="2560" xr:uid="{00000000-0005-0000-0000-0000E49C0000}"/>
    <cellStyle name="Normal 8 4 2 2 3 4 2" xfId="6281" xr:uid="{00000000-0005-0000-0000-0000E59C0000}"/>
    <cellStyle name="Normal 8 4 2 2 3 4 2 2" xfId="21165" xr:uid="{00000000-0005-0000-0000-0000E69C0000}"/>
    <cellStyle name="Normal 8 4 2 2 3 4 2 2 2" xfId="43808" xr:uid="{00000000-0005-0000-0000-0000E79C0000}"/>
    <cellStyle name="Normal 8 4 2 2 3 4 2 3" xfId="13725" xr:uid="{00000000-0005-0000-0000-0000E89C0000}"/>
    <cellStyle name="Normal 8 4 2 2 3 4 2 3 2" xfId="36368" xr:uid="{00000000-0005-0000-0000-0000E99C0000}"/>
    <cellStyle name="Normal 8 4 2 2 3 4 2 4" xfId="28927" xr:uid="{00000000-0005-0000-0000-0000EA9C0000}"/>
    <cellStyle name="Normal 8 4 2 2 3 4 3" xfId="17447" xr:uid="{00000000-0005-0000-0000-0000EB9C0000}"/>
    <cellStyle name="Normal 8 4 2 2 3 4 3 2" xfId="40090" xr:uid="{00000000-0005-0000-0000-0000EC9C0000}"/>
    <cellStyle name="Normal 8 4 2 2 3 4 4" xfId="10007" xr:uid="{00000000-0005-0000-0000-0000ED9C0000}"/>
    <cellStyle name="Normal 8 4 2 2 3 4 4 2" xfId="32650" xr:uid="{00000000-0005-0000-0000-0000EE9C0000}"/>
    <cellStyle name="Normal 8 4 2 2 3 4 5" xfId="25209" xr:uid="{00000000-0005-0000-0000-0000EF9C0000}"/>
    <cellStyle name="Normal 8 4 2 2 3 5" xfId="4434" xr:uid="{00000000-0005-0000-0000-0000F09C0000}"/>
    <cellStyle name="Normal 8 4 2 2 3 5 2" xfId="19318" xr:uid="{00000000-0005-0000-0000-0000F19C0000}"/>
    <cellStyle name="Normal 8 4 2 2 3 5 2 2" xfId="41961" xr:uid="{00000000-0005-0000-0000-0000F29C0000}"/>
    <cellStyle name="Normal 8 4 2 2 3 5 3" xfId="11878" xr:uid="{00000000-0005-0000-0000-0000F39C0000}"/>
    <cellStyle name="Normal 8 4 2 2 3 5 3 2" xfId="34521" xr:uid="{00000000-0005-0000-0000-0000F49C0000}"/>
    <cellStyle name="Normal 8 4 2 2 3 5 4" xfId="27080" xr:uid="{00000000-0005-0000-0000-0000F59C0000}"/>
    <cellStyle name="Normal 8 4 2 2 3 6" xfId="15600" xr:uid="{00000000-0005-0000-0000-0000F69C0000}"/>
    <cellStyle name="Normal 8 4 2 2 3 6 2" xfId="38243" xr:uid="{00000000-0005-0000-0000-0000F79C0000}"/>
    <cellStyle name="Normal 8 4 2 2 3 7" xfId="8160" xr:uid="{00000000-0005-0000-0000-0000F89C0000}"/>
    <cellStyle name="Normal 8 4 2 2 3 7 2" xfId="30803" xr:uid="{00000000-0005-0000-0000-0000F99C0000}"/>
    <cellStyle name="Normal 8 4 2 2 3 8" xfId="23362" xr:uid="{00000000-0005-0000-0000-0000FA9C0000}"/>
    <cellStyle name="Normal 8 4 2 2 4" xfId="958" xr:uid="{00000000-0005-0000-0000-0000FB9C0000}"/>
    <cellStyle name="Normal 8 4 2 2 4 2" xfId="1886" xr:uid="{00000000-0005-0000-0000-0000FC9C0000}"/>
    <cellStyle name="Normal 8 4 2 2 4 2 2" xfId="3736" xr:uid="{00000000-0005-0000-0000-0000FD9C0000}"/>
    <cellStyle name="Normal 8 4 2 2 4 2 2 2" xfId="7457" xr:uid="{00000000-0005-0000-0000-0000FE9C0000}"/>
    <cellStyle name="Normal 8 4 2 2 4 2 2 2 2" xfId="22341" xr:uid="{00000000-0005-0000-0000-0000FF9C0000}"/>
    <cellStyle name="Normal 8 4 2 2 4 2 2 2 2 2" xfId="44984" xr:uid="{00000000-0005-0000-0000-0000009D0000}"/>
    <cellStyle name="Normal 8 4 2 2 4 2 2 2 3" xfId="14901" xr:uid="{00000000-0005-0000-0000-0000019D0000}"/>
    <cellStyle name="Normal 8 4 2 2 4 2 2 2 3 2" xfId="37544" xr:uid="{00000000-0005-0000-0000-0000029D0000}"/>
    <cellStyle name="Normal 8 4 2 2 4 2 2 2 4" xfId="30103" xr:uid="{00000000-0005-0000-0000-0000039D0000}"/>
    <cellStyle name="Normal 8 4 2 2 4 2 2 3" xfId="18623" xr:uid="{00000000-0005-0000-0000-0000049D0000}"/>
    <cellStyle name="Normal 8 4 2 2 4 2 2 3 2" xfId="41266" xr:uid="{00000000-0005-0000-0000-0000059D0000}"/>
    <cellStyle name="Normal 8 4 2 2 4 2 2 4" xfId="11183" xr:uid="{00000000-0005-0000-0000-0000069D0000}"/>
    <cellStyle name="Normal 8 4 2 2 4 2 2 4 2" xfId="33826" xr:uid="{00000000-0005-0000-0000-0000079D0000}"/>
    <cellStyle name="Normal 8 4 2 2 4 2 2 5" xfId="26385" xr:uid="{00000000-0005-0000-0000-0000089D0000}"/>
    <cellStyle name="Normal 8 4 2 2 4 2 3" xfId="5610" xr:uid="{00000000-0005-0000-0000-0000099D0000}"/>
    <cellStyle name="Normal 8 4 2 2 4 2 3 2" xfId="20494" xr:uid="{00000000-0005-0000-0000-00000A9D0000}"/>
    <cellStyle name="Normal 8 4 2 2 4 2 3 2 2" xfId="43137" xr:uid="{00000000-0005-0000-0000-00000B9D0000}"/>
    <cellStyle name="Normal 8 4 2 2 4 2 3 3" xfId="13054" xr:uid="{00000000-0005-0000-0000-00000C9D0000}"/>
    <cellStyle name="Normal 8 4 2 2 4 2 3 3 2" xfId="35697" xr:uid="{00000000-0005-0000-0000-00000D9D0000}"/>
    <cellStyle name="Normal 8 4 2 2 4 2 3 4" xfId="28256" xr:uid="{00000000-0005-0000-0000-00000E9D0000}"/>
    <cellStyle name="Normal 8 4 2 2 4 2 4" xfId="16776" xr:uid="{00000000-0005-0000-0000-00000F9D0000}"/>
    <cellStyle name="Normal 8 4 2 2 4 2 4 2" xfId="39419" xr:uid="{00000000-0005-0000-0000-0000109D0000}"/>
    <cellStyle name="Normal 8 4 2 2 4 2 5" xfId="9336" xr:uid="{00000000-0005-0000-0000-0000119D0000}"/>
    <cellStyle name="Normal 8 4 2 2 4 2 5 2" xfId="31979" xr:uid="{00000000-0005-0000-0000-0000129D0000}"/>
    <cellStyle name="Normal 8 4 2 2 4 2 6" xfId="24538" xr:uid="{00000000-0005-0000-0000-0000139D0000}"/>
    <cellStyle name="Normal 8 4 2 2 4 3" xfId="2811" xr:uid="{00000000-0005-0000-0000-0000149D0000}"/>
    <cellStyle name="Normal 8 4 2 2 4 3 2" xfId="6532" xr:uid="{00000000-0005-0000-0000-0000159D0000}"/>
    <cellStyle name="Normal 8 4 2 2 4 3 2 2" xfId="21416" xr:uid="{00000000-0005-0000-0000-0000169D0000}"/>
    <cellStyle name="Normal 8 4 2 2 4 3 2 2 2" xfId="44059" xr:uid="{00000000-0005-0000-0000-0000179D0000}"/>
    <cellStyle name="Normal 8 4 2 2 4 3 2 3" xfId="13976" xr:uid="{00000000-0005-0000-0000-0000189D0000}"/>
    <cellStyle name="Normal 8 4 2 2 4 3 2 3 2" xfId="36619" xr:uid="{00000000-0005-0000-0000-0000199D0000}"/>
    <cellStyle name="Normal 8 4 2 2 4 3 2 4" xfId="29178" xr:uid="{00000000-0005-0000-0000-00001A9D0000}"/>
    <cellStyle name="Normal 8 4 2 2 4 3 3" xfId="17698" xr:uid="{00000000-0005-0000-0000-00001B9D0000}"/>
    <cellStyle name="Normal 8 4 2 2 4 3 3 2" xfId="40341" xr:uid="{00000000-0005-0000-0000-00001C9D0000}"/>
    <cellStyle name="Normal 8 4 2 2 4 3 4" xfId="10258" xr:uid="{00000000-0005-0000-0000-00001D9D0000}"/>
    <cellStyle name="Normal 8 4 2 2 4 3 4 2" xfId="32901" xr:uid="{00000000-0005-0000-0000-00001E9D0000}"/>
    <cellStyle name="Normal 8 4 2 2 4 3 5" xfId="25460" xr:uid="{00000000-0005-0000-0000-00001F9D0000}"/>
    <cellStyle name="Normal 8 4 2 2 4 4" xfId="4685" xr:uid="{00000000-0005-0000-0000-0000209D0000}"/>
    <cellStyle name="Normal 8 4 2 2 4 4 2" xfId="19569" xr:uid="{00000000-0005-0000-0000-0000219D0000}"/>
    <cellStyle name="Normal 8 4 2 2 4 4 2 2" xfId="42212" xr:uid="{00000000-0005-0000-0000-0000229D0000}"/>
    <cellStyle name="Normal 8 4 2 2 4 4 3" xfId="12129" xr:uid="{00000000-0005-0000-0000-0000239D0000}"/>
    <cellStyle name="Normal 8 4 2 2 4 4 3 2" xfId="34772" xr:uid="{00000000-0005-0000-0000-0000249D0000}"/>
    <cellStyle name="Normal 8 4 2 2 4 4 4" xfId="27331" xr:uid="{00000000-0005-0000-0000-0000259D0000}"/>
    <cellStyle name="Normal 8 4 2 2 4 5" xfId="15851" xr:uid="{00000000-0005-0000-0000-0000269D0000}"/>
    <cellStyle name="Normal 8 4 2 2 4 5 2" xfId="38494" xr:uid="{00000000-0005-0000-0000-0000279D0000}"/>
    <cellStyle name="Normal 8 4 2 2 4 6" xfId="8411" xr:uid="{00000000-0005-0000-0000-0000289D0000}"/>
    <cellStyle name="Normal 8 4 2 2 4 6 2" xfId="31054" xr:uid="{00000000-0005-0000-0000-0000299D0000}"/>
    <cellStyle name="Normal 8 4 2 2 4 7" xfId="23613" xr:uid="{00000000-0005-0000-0000-00002A9D0000}"/>
    <cellStyle name="Normal 8 4 2 2 5" xfId="1424" xr:uid="{00000000-0005-0000-0000-00002B9D0000}"/>
    <cellStyle name="Normal 8 4 2 2 5 2" xfId="3274" xr:uid="{00000000-0005-0000-0000-00002C9D0000}"/>
    <cellStyle name="Normal 8 4 2 2 5 2 2" xfId="6995" xr:uid="{00000000-0005-0000-0000-00002D9D0000}"/>
    <cellStyle name="Normal 8 4 2 2 5 2 2 2" xfId="21879" xr:uid="{00000000-0005-0000-0000-00002E9D0000}"/>
    <cellStyle name="Normal 8 4 2 2 5 2 2 2 2" xfId="44522" xr:uid="{00000000-0005-0000-0000-00002F9D0000}"/>
    <cellStyle name="Normal 8 4 2 2 5 2 2 3" xfId="14439" xr:uid="{00000000-0005-0000-0000-0000309D0000}"/>
    <cellStyle name="Normal 8 4 2 2 5 2 2 3 2" xfId="37082" xr:uid="{00000000-0005-0000-0000-0000319D0000}"/>
    <cellStyle name="Normal 8 4 2 2 5 2 2 4" xfId="29641" xr:uid="{00000000-0005-0000-0000-0000329D0000}"/>
    <cellStyle name="Normal 8 4 2 2 5 2 3" xfId="18161" xr:uid="{00000000-0005-0000-0000-0000339D0000}"/>
    <cellStyle name="Normal 8 4 2 2 5 2 3 2" xfId="40804" xr:uid="{00000000-0005-0000-0000-0000349D0000}"/>
    <cellStyle name="Normal 8 4 2 2 5 2 4" xfId="10721" xr:uid="{00000000-0005-0000-0000-0000359D0000}"/>
    <cellStyle name="Normal 8 4 2 2 5 2 4 2" xfId="33364" xr:uid="{00000000-0005-0000-0000-0000369D0000}"/>
    <cellStyle name="Normal 8 4 2 2 5 2 5" xfId="25923" xr:uid="{00000000-0005-0000-0000-0000379D0000}"/>
    <cellStyle name="Normal 8 4 2 2 5 3" xfId="5148" xr:uid="{00000000-0005-0000-0000-0000389D0000}"/>
    <cellStyle name="Normal 8 4 2 2 5 3 2" xfId="20032" xr:uid="{00000000-0005-0000-0000-0000399D0000}"/>
    <cellStyle name="Normal 8 4 2 2 5 3 2 2" xfId="42675" xr:uid="{00000000-0005-0000-0000-00003A9D0000}"/>
    <cellStyle name="Normal 8 4 2 2 5 3 3" xfId="12592" xr:uid="{00000000-0005-0000-0000-00003B9D0000}"/>
    <cellStyle name="Normal 8 4 2 2 5 3 3 2" xfId="35235" xr:uid="{00000000-0005-0000-0000-00003C9D0000}"/>
    <cellStyle name="Normal 8 4 2 2 5 3 4" xfId="27794" xr:uid="{00000000-0005-0000-0000-00003D9D0000}"/>
    <cellStyle name="Normal 8 4 2 2 5 4" xfId="16314" xr:uid="{00000000-0005-0000-0000-00003E9D0000}"/>
    <cellStyle name="Normal 8 4 2 2 5 4 2" xfId="38957" xr:uid="{00000000-0005-0000-0000-00003F9D0000}"/>
    <cellStyle name="Normal 8 4 2 2 5 5" xfId="8874" xr:uid="{00000000-0005-0000-0000-0000409D0000}"/>
    <cellStyle name="Normal 8 4 2 2 5 5 2" xfId="31517" xr:uid="{00000000-0005-0000-0000-0000419D0000}"/>
    <cellStyle name="Normal 8 4 2 2 5 6" xfId="24076" xr:uid="{00000000-0005-0000-0000-0000429D0000}"/>
    <cellStyle name="Normal 8 4 2 2 6" xfId="2349" xr:uid="{00000000-0005-0000-0000-0000439D0000}"/>
    <cellStyle name="Normal 8 4 2 2 6 2" xfId="6070" xr:uid="{00000000-0005-0000-0000-0000449D0000}"/>
    <cellStyle name="Normal 8 4 2 2 6 2 2" xfId="20954" xr:uid="{00000000-0005-0000-0000-0000459D0000}"/>
    <cellStyle name="Normal 8 4 2 2 6 2 2 2" xfId="43597" xr:uid="{00000000-0005-0000-0000-0000469D0000}"/>
    <cellStyle name="Normal 8 4 2 2 6 2 3" xfId="13514" xr:uid="{00000000-0005-0000-0000-0000479D0000}"/>
    <cellStyle name="Normal 8 4 2 2 6 2 3 2" xfId="36157" xr:uid="{00000000-0005-0000-0000-0000489D0000}"/>
    <cellStyle name="Normal 8 4 2 2 6 2 4" xfId="28716" xr:uid="{00000000-0005-0000-0000-0000499D0000}"/>
    <cellStyle name="Normal 8 4 2 2 6 3" xfId="17236" xr:uid="{00000000-0005-0000-0000-00004A9D0000}"/>
    <cellStyle name="Normal 8 4 2 2 6 3 2" xfId="39879" xr:uid="{00000000-0005-0000-0000-00004B9D0000}"/>
    <cellStyle name="Normal 8 4 2 2 6 4" xfId="9796" xr:uid="{00000000-0005-0000-0000-00004C9D0000}"/>
    <cellStyle name="Normal 8 4 2 2 6 4 2" xfId="32439" xr:uid="{00000000-0005-0000-0000-00004D9D0000}"/>
    <cellStyle name="Normal 8 4 2 2 6 5" xfId="24998" xr:uid="{00000000-0005-0000-0000-00004E9D0000}"/>
    <cellStyle name="Normal 8 4 2 2 7" xfId="4223" xr:uid="{00000000-0005-0000-0000-00004F9D0000}"/>
    <cellStyle name="Normal 8 4 2 2 7 2" xfId="19107" xr:uid="{00000000-0005-0000-0000-0000509D0000}"/>
    <cellStyle name="Normal 8 4 2 2 7 2 2" xfId="41750" xr:uid="{00000000-0005-0000-0000-0000519D0000}"/>
    <cellStyle name="Normal 8 4 2 2 7 3" xfId="11667" xr:uid="{00000000-0005-0000-0000-0000529D0000}"/>
    <cellStyle name="Normal 8 4 2 2 7 3 2" xfId="34310" xr:uid="{00000000-0005-0000-0000-0000539D0000}"/>
    <cellStyle name="Normal 8 4 2 2 7 4" xfId="26869" xr:uid="{00000000-0005-0000-0000-0000549D0000}"/>
    <cellStyle name="Normal 8 4 2 2 8" xfId="15389" xr:uid="{00000000-0005-0000-0000-0000559D0000}"/>
    <cellStyle name="Normal 8 4 2 2 8 2" xfId="38032" xr:uid="{00000000-0005-0000-0000-0000569D0000}"/>
    <cellStyle name="Normal 8 4 2 2 9" xfId="7949" xr:uid="{00000000-0005-0000-0000-0000579D0000}"/>
    <cellStyle name="Normal 8 4 2 2 9 2" xfId="30592" xr:uid="{00000000-0005-0000-0000-0000589D0000}"/>
    <cellStyle name="Normal 8 4 2 3" xfId="545" xr:uid="{00000000-0005-0000-0000-0000599D0000}"/>
    <cellStyle name="Normal 8 4 2 3 2" xfId="757" xr:uid="{00000000-0005-0000-0000-00005A9D0000}"/>
    <cellStyle name="Normal 8 4 2 3 2 2" xfId="1222" xr:uid="{00000000-0005-0000-0000-00005B9D0000}"/>
    <cellStyle name="Normal 8 4 2 3 2 2 2" xfId="2150" xr:uid="{00000000-0005-0000-0000-00005C9D0000}"/>
    <cellStyle name="Normal 8 4 2 3 2 2 2 2" xfId="4000" xr:uid="{00000000-0005-0000-0000-00005D9D0000}"/>
    <cellStyle name="Normal 8 4 2 3 2 2 2 2 2" xfId="7721" xr:uid="{00000000-0005-0000-0000-00005E9D0000}"/>
    <cellStyle name="Normal 8 4 2 3 2 2 2 2 2 2" xfId="22605" xr:uid="{00000000-0005-0000-0000-00005F9D0000}"/>
    <cellStyle name="Normal 8 4 2 3 2 2 2 2 2 2 2" xfId="45248" xr:uid="{00000000-0005-0000-0000-0000609D0000}"/>
    <cellStyle name="Normal 8 4 2 3 2 2 2 2 2 3" xfId="15165" xr:uid="{00000000-0005-0000-0000-0000619D0000}"/>
    <cellStyle name="Normal 8 4 2 3 2 2 2 2 2 3 2" xfId="37808" xr:uid="{00000000-0005-0000-0000-0000629D0000}"/>
    <cellStyle name="Normal 8 4 2 3 2 2 2 2 2 4" xfId="30367" xr:uid="{00000000-0005-0000-0000-0000639D0000}"/>
    <cellStyle name="Normal 8 4 2 3 2 2 2 2 3" xfId="18887" xr:uid="{00000000-0005-0000-0000-0000649D0000}"/>
    <cellStyle name="Normal 8 4 2 3 2 2 2 2 3 2" xfId="41530" xr:uid="{00000000-0005-0000-0000-0000659D0000}"/>
    <cellStyle name="Normal 8 4 2 3 2 2 2 2 4" xfId="11447" xr:uid="{00000000-0005-0000-0000-0000669D0000}"/>
    <cellStyle name="Normal 8 4 2 3 2 2 2 2 4 2" xfId="34090" xr:uid="{00000000-0005-0000-0000-0000679D0000}"/>
    <cellStyle name="Normal 8 4 2 3 2 2 2 2 5" xfId="26649" xr:uid="{00000000-0005-0000-0000-0000689D0000}"/>
    <cellStyle name="Normal 8 4 2 3 2 2 2 3" xfId="5874" xr:uid="{00000000-0005-0000-0000-0000699D0000}"/>
    <cellStyle name="Normal 8 4 2 3 2 2 2 3 2" xfId="20758" xr:uid="{00000000-0005-0000-0000-00006A9D0000}"/>
    <cellStyle name="Normal 8 4 2 3 2 2 2 3 2 2" xfId="43401" xr:uid="{00000000-0005-0000-0000-00006B9D0000}"/>
    <cellStyle name="Normal 8 4 2 3 2 2 2 3 3" xfId="13318" xr:uid="{00000000-0005-0000-0000-00006C9D0000}"/>
    <cellStyle name="Normal 8 4 2 3 2 2 2 3 3 2" xfId="35961" xr:uid="{00000000-0005-0000-0000-00006D9D0000}"/>
    <cellStyle name="Normal 8 4 2 3 2 2 2 3 4" xfId="28520" xr:uid="{00000000-0005-0000-0000-00006E9D0000}"/>
    <cellStyle name="Normal 8 4 2 3 2 2 2 4" xfId="17040" xr:uid="{00000000-0005-0000-0000-00006F9D0000}"/>
    <cellStyle name="Normal 8 4 2 3 2 2 2 4 2" xfId="39683" xr:uid="{00000000-0005-0000-0000-0000709D0000}"/>
    <cellStyle name="Normal 8 4 2 3 2 2 2 5" xfId="9600" xr:uid="{00000000-0005-0000-0000-0000719D0000}"/>
    <cellStyle name="Normal 8 4 2 3 2 2 2 5 2" xfId="32243" xr:uid="{00000000-0005-0000-0000-0000729D0000}"/>
    <cellStyle name="Normal 8 4 2 3 2 2 2 6" xfId="24802" xr:uid="{00000000-0005-0000-0000-0000739D0000}"/>
    <cellStyle name="Normal 8 4 2 3 2 2 3" xfId="3075" xr:uid="{00000000-0005-0000-0000-0000749D0000}"/>
    <cellStyle name="Normal 8 4 2 3 2 2 3 2" xfId="6796" xr:uid="{00000000-0005-0000-0000-0000759D0000}"/>
    <cellStyle name="Normal 8 4 2 3 2 2 3 2 2" xfId="21680" xr:uid="{00000000-0005-0000-0000-0000769D0000}"/>
    <cellStyle name="Normal 8 4 2 3 2 2 3 2 2 2" xfId="44323" xr:uid="{00000000-0005-0000-0000-0000779D0000}"/>
    <cellStyle name="Normal 8 4 2 3 2 2 3 2 3" xfId="14240" xr:uid="{00000000-0005-0000-0000-0000789D0000}"/>
    <cellStyle name="Normal 8 4 2 3 2 2 3 2 3 2" xfId="36883" xr:uid="{00000000-0005-0000-0000-0000799D0000}"/>
    <cellStyle name="Normal 8 4 2 3 2 2 3 2 4" xfId="29442" xr:uid="{00000000-0005-0000-0000-00007A9D0000}"/>
    <cellStyle name="Normal 8 4 2 3 2 2 3 3" xfId="17962" xr:uid="{00000000-0005-0000-0000-00007B9D0000}"/>
    <cellStyle name="Normal 8 4 2 3 2 2 3 3 2" xfId="40605" xr:uid="{00000000-0005-0000-0000-00007C9D0000}"/>
    <cellStyle name="Normal 8 4 2 3 2 2 3 4" xfId="10522" xr:uid="{00000000-0005-0000-0000-00007D9D0000}"/>
    <cellStyle name="Normal 8 4 2 3 2 2 3 4 2" xfId="33165" xr:uid="{00000000-0005-0000-0000-00007E9D0000}"/>
    <cellStyle name="Normal 8 4 2 3 2 2 3 5" xfId="25724" xr:uid="{00000000-0005-0000-0000-00007F9D0000}"/>
    <cellStyle name="Normal 8 4 2 3 2 2 4" xfId="4949" xr:uid="{00000000-0005-0000-0000-0000809D0000}"/>
    <cellStyle name="Normal 8 4 2 3 2 2 4 2" xfId="19833" xr:uid="{00000000-0005-0000-0000-0000819D0000}"/>
    <cellStyle name="Normal 8 4 2 3 2 2 4 2 2" xfId="42476" xr:uid="{00000000-0005-0000-0000-0000829D0000}"/>
    <cellStyle name="Normal 8 4 2 3 2 2 4 3" xfId="12393" xr:uid="{00000000-0005-0000-0000-0000839D0000}"/>
    <cellStyle name="Normal 8 4 2 3 2 2 4 3 2" xfId="35036" xr:uid="{00000000-0005-0000-0000-0000849D0000}"/>
    <cellStyle name="Normal 8 4 2 3 2 2 4 4" xfId="27595" xr:uid="{00000000-0005-0000-0000-0000859D0000}"/>
    <cellStyle name="Normal 8 4 2 3 2 2 5" xfId="16115" xr:uid="{00000000-0005-0000-0000-0000869D0000}"/>
    <cellStyle name="Normal 8 4 2 3 2 2 5 2" xfId="38758" xr:uid="{00000000-0005-0000-0000-0000879D0000}"/>
    <cellStyle name="Normal 8 4 2 3 2 2 6" xfId="8675" xr:uid="{00000000-0005-0000-0000-0000889D0000}"/>
    <cellStyle name="Normal 8 4 2 3 2 2 6 2" xfId="31318" xr:uid="{00000000-0005-0000-0000-0000899D0000}"/>
    <cellStyle name="Normal 8 4 2 3 2 2 7" xfId="23877" xr:uid="{00000000-0005-0000-0000-00008A9D0000}"/>
    <cellStyle name="Normal 8 4 2 3 2 3" xfId="1688" xr:uid="{00000000-0005-0000-0000-00008B9D0000}"/>
    <cellStyle name="Normal 8 4 2 3 2 3 2" xfId="3538" xr:uid="{00000000-0005-0000-0000-00008C9D0000}"/>
    <cellStyle name="Normal 8 4 2 3 2 3 2 2" xfId="7259" xr:uid="{00000000-0005-0000-0000-00008D9D0000}"/>
    <cellStyle name="Normal 8 4 2 3 2 3 2 2 2" xfId="22143" xr:uid="{00000000-0005-0000-0000-00008E9D0000}"/>
    <cellStyle name="Normal 8 4 2 3 2 3 2 2 2 2" xfId="44786" xr:uid="{00000000-0005-0000-0000-00008F9D0000}"/>
    <cellStyle name="Normal 8 4 2 3 2 3 2 2 3" xfId="14703" xr:uid="{00000000-0005-0000-0000-0000909D0000}"/>
    <cellStyle name="Normal 8 4 2 3 2 3 2 2 3 2" xfId="37346" xr:uid="{00000000-0005-0000-0000-0000919D0000}"/>
    <cellStyle name="Normal 8 4 2 3 2 3 2 2 4" xfId="29905" xr:uid="{00000000-0005-0000-0000-0000929D0000}"/>
    <cellStyle name="Normal 8 4 2 3 2 3 2 3" xfId="18425" xr:uid="{00000000-0005-0000-0000-0000939D0000}"/>
    <cellStyle name="Normal 8 4 2 3 2 3 2 3 2" xfId="41068" xr:uid="{00000000-0005-0000-0000-0000949D0000}"/>
    <cellStyle name="Normal 8 4 2 3 2 3 2 4" xfId="10985" xr:uid="{00000000-0005-0000-0000-0000959D0000}"/>
    <cellStyle name="Normal 8 4 2 3 2 3 2 4 2" xfId="33628" xr:uid="{00000000-0005-0000-0000-0000969D0000}"/>
    <cellStyle name="Normal 8 4 2 3 2 3 2 5" xfId="26187" xr:uid="{00000000-0005-0000-0000-0000979D0000}"/>
    <cellStyle name="Normal 8 4 2 3 2 3 3" xfId="5412" xr:uid="{00000000-0005-0000-0000-0000989D0000}"/>
    <cellStyle name="Normal 8 4 2 3 2 3 3 2" xfId="20296" xr:uid="{00000000-0005-0000-0000-0000999D0000}"/>
    <cellStyle name="Normal 8 4 2 3 2 3 3 2 2" xfId="42939" xr:uid="{00000000-0005-0000-0000-00009A9D0000}"/>
    <cellStyle name="Normal 8 4 2 3 2 3 3 3" xfId="12856" xr:uid="{00000000-0005-0000-0000-00009B9D0000}"/>
    <cellStyle name="Normal 8 4 2 3 2 3 3 3 2" xfId="35499" xr:uid="{00000000-0005-0000-0000-00009C9D0000}"/>
    <cellStyle name="Normal 8 4 2 3 2 3 3 4" xfId="28058" xr:uid="{00000000-0005-0000-0000-00009D9D0000}"/>
    <cellStyle name="Normal 8 4 2 3 2 3 4" xfId="16578" xr:uid="{00000000-0005-0000-0000-00009E9D0000}"/>
    <cellStyle name="Normal 8 4 2 3 2 3 4 2" xfId="39221" xr:uid="{00000000-0005-0000-0000-00009F9D0000}"/>
    <cellStyle name="Normal 8 4 2 3 2 3 5" xfId="9138" xr:uid="{00000000-0005-0000-0000-0000A09D0000}"/>
    <cellStyle name="Normal 8 4 2 3 2 3 5 2" xfId="31781" xr:uid="{00000000-0005-0000-0000-0000A19D0000}"/>
    <cellStyle name="Normal 8 4 2 3 2 3 6" xfId="24340" xr:uid="{00000000-0005-0000-0000-0000A29D0000}"/>
    <cellStyle name="Normal 8 4 2 3 2 4" xfId="2613" xr:uid="{00000000-0005-0000-0000-0000A39D0000}"/>
    <cellStyle name="Normal 8 4 2 3 2 4 2" xfId="6334" xr:uid="{00000000-0005-0000-0000-0000A49D0000}"/>
    <cellStyle name="Normal 8 4 2 3 2 4 2 2" xfId="21218" xr:uid="{00000000-0005-0000-0000-0000A59D0000}"/>
    <cellStyle name="Normal 8 4 2 3 2 4 2 2 2" xfId="43861" xr:uid="{00000000-0005-0000-0000-0000A69D0000}"/>
    <cellStyle name="Normal 8 4 2 3 2 4 2 3" xfId="13778" xr:uid="{00000000-0005-0000-0000-0000A79D0000}"/>
    <cellStyle name="Normal 8 4 2 3 2 4 2 3 2" xfId="36421" xr:uid="{00000000-0005-0000-0000-0000A89D0000}"/>
    <cellStyle name="Normal 8 4 2 3 2 4 2 4" xfId="28980" xr:uid="{00000000-0005-0000-0000-0000A99D0000}"/>
    <cellStyle name="Normal 8 4 2 3 2 4 3" xfId="17500" xr:uid="{00000000-0005-0000-0000-0000AA9D0000}"/>
    <cellStyle name="Normal 8 4 2 3 2 4 3 2" xfId="40143" xr:uid="{00000000-0005-0000-0000-0000AB9D0000}"/>
    <cellStyle name="Normal 8 4 2 3 2 4 4" xfId="10060" xr:uid="{00000000-0005-0000-0000-0000AC9D0000}"/>
    <cellStyle name="Normal 8 4 2 3 2 4 4 2" xfId="32703" xr:uid="{00000000-0005-0000-0000-0000AD9D0000}"/>
    <cellStyle name="Normal 8 4 2 3 2 4 5" xfId="25262" xr:uid="{00000000-0005-0000-0000-0000AE9D0000}"/>
    <cellStyle name="Normal 8 4 2 3 2 5" xfId="4487" xr:uid="{00000000-0005-0000-0000-0000AF9D0000}"/>
    <cellStyle name="Normal 8 4 2 3 2 5 2" xfId="19371" xr:uid="{00000000-0005-0000-0000-0000B09D0000}"/>
    <cellStyle name="Normal 8 4 2 3 2 5 2 2" xfId="42014" xr:uid="{00000000-0005-0000-0000-0000B19D0000}"/>
    <cellStyle name="Normal 8 4 2 3 2 5 3" xfId="11931" xr:uid="{00000000-0005-0000-0000-0000B29D0000}"/>
    <cellStyle name="Normal 8 4 2 3 2 5 3 2" xfId="34574" xr:uid="{00000000-0005-0000-0000-0000B39D0000}"/>
    <cellStyle name="Normal 8 4 2 3 2 5 4" xfId="27133" xr:uid="{00000000-0005-0000-0000-0000B49D0000}"/>
    <cellStyle name="Normal 8 4 2 3 2 6" xfId="15653" xr:uid="{00000000-0005-0000-0000-0000B59D0000}"/>
    <cellStyle name="Normal 8 4 2 3 2 6 2" xfId="38296" xr:uid="{00000000-0005-0000-0000-0000B69D0000}"/>
    <cellStyle name="Normal 8 4 2 3 2 7" xfId="8213" xr:uid="{00000000-0005-0000-0000-0000B79D0000}"/>
    <cellStyle name="Normal 8 4 2 3 2 7 2" xfId="30856" xr:uid="{00000000-0005-0000-0000-0000B89D0000}"/>
    <cellStyle name="Normal 8 4 2 3 2 8" xfId="23415" xr:uid="{00000000-0005-0000-0000-0000B99D0000}"/>
    <cellStyle name="Normal 8 4 2 3 3" xfId="1011" xr:uid="{00000000-0005-0000-0000-0000BA9D0000}"/>
    <cellStyle name="Normal 8 4 2 3 3 2" xfId="1939" xr:uid="{00000000-0005-0000-0000-0000BB9D0000}"/>
    <cellStyle name="Normal 8 4 2 3 3 2 2" xfId="3789" xr:uid="{00000000-0005-0000-0000-0000BC9D0000}"/>
    <cellStyle name="Normal 8 4 2 3 3 2 2 2" xfId="7510" xr:uid="{00000000-0005-0000-0000-0000BD9D0000}"/>
    <cellStyle name="Normal 8 4 2 3 3 2 2 2 2" xfId="22394" xr:uid="{00000000-0005-0000-0000-0000BE9D0000}"/>
    <cellStyle name="Normal 8 4 2 3 3 2 2 2 2 2" xfId="45037" xr:uid="{00000000-0005-0000-0000-0000BF9D0000}"/>
    <cellStyle name="Normal 8 4 2 3 3 2 2 2 3" xfId="14954" xr:uid="{00000000-0005-0000-0000-0000C09D0000}"/>
    <cellStyle name="Normal 8 4 2 3 3 2 2 2 3 2" xfId="37597" xr:uid="{00000000-0005-0000-0000-0000C19D0000}"/>
    <cellStyle name="Normal 8 4 2 3 3 2 2 2 4" xfId="30156" xr:uid="{00000000-0005-0000-0000-0000C29D0000}"/>
    <cellStyle name="Normal 8 4 2 3 3 2 2 3" xfId="18676" xr:uid="{00000000-0005-0000-0000-0000C39D0000}"/>
    <cellStyle name="Normal 8 4 2 3 3 2 2 3 2" xfId="41319" xr:uid="{00000000-0005-0000-0000-0000C49D0000}"/>
    <cellStyle name="Normal 8 4 2 3 3 2 2 4" xfId="11236" xr:uid="{00000000-0005-0000-0000-0000C59D0000}"/>
    <cellStyle name="Normal 8 4 2 3 3 2 2 4 2" xfId="33879" xr:uid="{00000000-0005-0000-0000-0000C69D0000}"/>
    <cellStyle name="Normal 8 4 2 3 3 2 2 5" xfId="26438" xr:uid="{00000000-0005-0000-0000-0000C79D0000}"/>
    <cellStyle name="Normal 8 4 2 3 3 2 3" xfId="5663" xr:uid="{00000000-0005-0000-0000-0000C89D0000}"/>
    <cellStyle name="Normal 8 4 2 3 3 2 3 2" xfId="20547" xr:uid="{00000000-0005-0000-0000-0000C99D0000}"/>
    <cellStyle name="Normal 8 4 2 3 3 2 3 2 2" xfId="43190" xr:uid="{00000000-0005-0000-0000-0000CA9D0000}"/>
    <cellStyle name="Normal 8 4 2 3 3 2 3 3" xfId="13107" xr:uid="{00000000-0005-0000-0000-0000CB9D0000}"/>
    <cellStyle name="Normal 8 4 2 3 3 2 3 3 2" xfId="35750" xr:uid="{00000000-0005-0000-0000-0000CC9D0000}"/>
    <cellStyle name="Normal 8 4 2 3 3 2 3 4" xfId="28309" xr:uid="{00000000-0005-0000-0000-0000CD9D0000}"/>
    <cellStyle name="Normal 8 4 2 3 3 2 4" xfId="16829" xr:uid="{00000000-0005-0000-0000-0000CE9D0000}"/>
    <cellStyle name="Normal 8 4 2 3 3 2 4 2" xfId="39472" xr:uid="{00000000-0005-0000-0000-0000CF9D0000}"/>
    <cellStyle name="Normal 8 4 2 3 3 2 5" xfId="9389" xr:uid="{00000000-0005-0000-0000-0000D09D0000}"/>
    <cellStyle name="Normal 8 4 2 3 3 2 5 2" xfId="32032" xr:uid="{00000000-0005-0000-0000-0000D19D0000}"/>
    <cellStyle name="Normal 8 4 2 3 3 2 6" xfId="24591" xr:uid="{00000000-0005-0000-0000-0000D29D0000}"/>
    <cellStyle name="Normal 8 4 2 3 3 3" xfId="2864" xr:uid="{00000000-0005-0000-0000-0000D39D0000}"/>
    <cellStyle name="Normal 8 4 2 3 3 3 2" xfId="6585" xr:uid="{00000000-0005-0000-0000-0000D49D0000}"/>
    <cellStyle name="Normal 8 4 2 3 3 3 2 2" xfId="21469" xr:uid="{00000000-0005-0000-0000-0000D59D0000}"/>
    <cellStyle name="Normal 8 4 2 3 3 3 2 2 2" xfId="44112" xr:uid="{00000000-0005-0000-0000-0000D69D0000}"/>
    <cellStyle name="Normal 8 4 2 3 3 3 2 3" xfId="14029" xr:uid="{00000000-0005-0000-0000-0000D79D0000}"/>
    <cellStyle name="Normal 8 4 2 3 3 3 2 3 2" xfId="36672" xr:uid="{00000000-0005-0000-0000-0000D89D0000}"/>
    <cellStyle name="Normal 8 4 2 3 3 3 2 4" xfId="29231" xr:uid="{00000000-0005-0000-0000-0000D99D0000}"/>
    <cellStyle name="Normal 8 4 2 3 3 3 3" xfId="17751" xr:uid="{00000000-0005-0000-0000-0000DA9D0000}"/>
    <cellStyle name="Normal 8 4 2 3 3 3 3 2" xfId="40394" xr:uid="{00000000-0005-0000-0000-0000DB9D0000}"/>
    <cellStyle name="Normal 8 4 2 3 3 3 4" xfId="10311" xr:uid="{00000000-0005-0000-0000-0000DC9D0000}"/>
    <cellStyle name="Normal 8 4 2 3 3 3 4 2" xfId="32954" xr:uid="{00000000-0005-0000-0000-0000DD9D0000}"/>
    <cellStyle name="Normal 8 4 2 3 3 3 5" xfId="25513" xr:uid="{00000000-0005-0000-0000-0000DE9D0000}"/>
    <cellStyle name="Normal 8 4 2 3 3 4" xfId="4738" xr:uid="{00000000-0005-0000-0000-0000DF9D0000}"/>
    <cellStyle name="Normal 8 4 2 3 3 4 2" xfId="19622" xr:uid="{00000000-0005-0000-0000-0000E09D0000}"/>
    <cellStyle name="Normal 8 4 2 3 3 4 2 2" xfId="42265" xr:uid="{00000000-0005-0000-0000-0000E19D0000}"/>
    <cellStyle name="Normal 8 4 2 3 3 4 3" xfId="12182" xr:uid="{00000000-0005-0000-0000-0000E29D0000}"/>
    <cellStyle name="Normal 8 4 2 3 3 4 3 2" xfId="34825" xr:uid="{00000000-0005-0000-0000-0000E39D0000}"/>
    <cellStyle name="Normal 8 4 2 3 3 4 4" xfId="27384" xr:uid="{00000000-0005-0000-0000-0000E49D0000}"/>
    <cellStyle name="Normal 8 4 2 3 3 5" xfId="15904" xr:uid="{00000000-0005-0000-0000-0000E59D0000}"/>
    <cellStyle name="Normal 8 4 2 3 3 5 2" xfId="38547" xr:uid="{00000000-0005-0000-0000-0000E69D0000}"/>
    <cellStyle name="Normal 8 4 2 3 3 6" xfId="8464" xr:uid="{00000000-0005-0000-0000-0000E79D0000}"/>
    <cellStyle name="Normal 8 4 2 3 3 6 2" xfId="31107" xr:uid="{00000000-0005-0000-0000-0000E89D0000}"/>
    <cellStyle name="Normal 8 4 2 3 3 7" xfId="23666" xr:uid="{00000000-0005-0000-0000-0000E99D0000}"/>
    <cellStyle name="Normal 8 4 2 3 4" xfId="1477" xr:uid="{00000000-0005-0000-0000-0000EA9D0000}"/>
    <cellStyle name="Normal 8 4 2 3 4 2" xfId="3327" xr:uid="{00000000-0005-0000-0000-0000EB9D0000}"/>
    <cellStyle name="Normal 8 4 2 3 4 2 2" xfId="7048" xr:uid="{00000000-0005-0000-0000-0000EC9D0000}"/>
    <cellStyle name="Normal 8 4 2 3 4 2 2 2" xfId="21932" xr:uid="{00000000-0005-0000-0000-0000ED9D0000}"/>
    <cellStyle name="Normal 8 4 2 3 4 2 2 2 2" xfId="44575" xr:uid="{00000000-0005-0000-0000-0000EE9D0000}"/>
    <cellStyle name="Normal 8 4 2 3 4 2 2 3" xfId="14492" xr:uid="{00000000-0005-0000-0000-0000EF9D0000}"/>
    <cellStyle name="Normal 8 4 2 3 4 2 2 3 2" xfId="37135" xr:uid="{00000000-0005-0000-0000-0000F09D0000}"/>
    <cellStyle name="Normal 8 4 2 3 4 2 2 4" xfId="29694" xr:uid="{00000000-0005-0000-0000-0000F19D0000}"/>
    <cellStyle name="Normal 8 4 2 3 4 2 3" xfId="18214" xr:uid="{00000000-0005-0000-0000-0000F29D0000}"/>
    <cellStyle name="Normal 8 4 2 3 4 2 3 2" xfId="40857" xr:uid="{00000000-0005-0000-0000-0000F39D0000}"/>
    <cellStyle name="Normal 8 4 2 3 4 2 4" xfId="10774" xr:uid="{00000000-0005-0000-0000-0000F49D0000}"/>
    <cellStyle name="Normal 8 4 2 3 4 2 4 2" xfId="33417" xr:uid="{00000000-0005-0000-0000-0000F59D0000}"/>
    <cellStyle name="Normal 8 4 2 3 4 2 5" xfId="25976" xr:uid="{00000000-0005-0000-0000-0000F69D0000}"/>
    <cellStyle name="Normal 8 4 2 3 4 3" xfId="5201" xr:uid="{00000000-0005-0000-0000-0000F79D0000}"/>
    <cellStyle name="Normal 8 4 2 3 4 3 2" xfId="20085" xr:uid="{00000000-0005-0000-0000-0000F89D0000}"/>
    <cellStyle name="Normal 8 4 2 3 4 3 2 2" xfId="42728" xr:uid="{00000000-0005-0000-0000-0000F99D0000}"/>
    <cellStyle name="Normal 8 4 2 3 4 3 3" xfId="12645" xr:uid="{00000000-0005-0000-0000-0000FA9D0000}"/>
    <cellStyle name="Normal 8 4 2 3 4 3 3 2" xfId="35288" xr:uid="{00000000-0005-0000-0000-0000FB9D0000}"/>
    <cellStyle name="Normal 8 4 2 3 4 3 4" xfId="27847" xr:uid="{00000000-0005-0000-0000-0000FC9D0000}"/>
    <cellStyle name="Normal 8 4 2 3 4 4" xfId="16367" xr:uid="{00000000-0005-0000-0000-0000FD9D0000}"/>
    <cellStyle name="Normal 8 4 2 3 4 4 2" xfId="39010" xr:uid="{00000000-0005-0000-0000-0000FE9D0000}"/>
    <cellStyle name="Normal 8 4 2 3 4 5" xfId="8927" xr:uid="{00000000-0005-0000-0000-0000FF9D0000}"/>
    <cellStyle name="Normal 8 4 2 3 4 5 2" xfId="31570" xr:uid="{00000000-0005-0000-0000-0000009E0000}"/>
    <cellStyle name="Normal 8 4 2 3 4 6" xfId="24129" xr:uid="{00000000-0005-0000-0000-0000019E0000}"/>
    <cellStyle name="Normal 8 4 2 3 5" xfId="2402" xr:uid="{00000000-0005-0000-0000-0000029E0000}"/>
    <cellStyle name="Normal 8 4 2 3 5 2" xfId="6123" xr:uid="{00000000-0005-0000-0000-0000039E0000}"/>
    <cellStyle name="Normal 8 4 2 3 5 2 2" xfId="21007" xr:uid="{00000000-0005-0000-0000-0000049E0000}"/>
    <cellStyle name="Normal 8 4 2 3 5 2 2 2" xfId="43650" xr:uid="{00000000-0005-0000-0000-0000059E0000}"/>
    <cellStyle name="Normal 8 4 2 3 5 2 3" xfId="13567" xr:uid="{00000000-0005-0000-0000-0000069E0000}"/>
    <cellStyle name="Normal 8 4 2 3 5 2 3 2" xfId="36210" xr:uid="{00000000-0005-0000-0000-0000079E0000}"/>
    <cellStyle name="Normal 8 4 2 3 5 2 4" xfId="28769" xr:uid="{00000000-0005-0000-0000-0000089E0000}"/>
    <cellStyle name="Normal 8 4 2 3 5 3" xfId="17289" xr:uid="{00000000-0005-0000-0000-0000099E0000}"/>
    <cellStyle name="Normal 8 4 2 3 5 3 2" xfId="39932" xr:uid="{00000000-0005-0000-0000-00000A9E0000}"/>
    <cellStyle name="Normal 8 4 2 3 5 4" xfId="9849" xr:uid="{00000000-0005-0000-0000-00000B9E0000}"/>
    <cellStyle name="Normal 8 4 2 3 5 4 2" xfId="32492" xr:uid="{00000000-0005-0000-0000-00000C9E0000}"/>
    <cellStyle name="Normal 8 4 2 3 5 5" xfId="25051" xr:uid="{00000000-0005-0000-0000-00000D9E0000}"/>
    <cellStyle name="Normal 8 4 2 3 6" xfId="4276" xr:uid="{00000000-0005-0000-0000-00000E9E0000}"/>
    <cellStyle name="Normal 8 4 2 3 6 2" xfId="19160" xr:uid="{00000000-0005-0000-0000-00000F9E0000}"/>
    <cellStyle name="Normal 8 4 2 3 6 2 2" xfId="41803" xr:uid="{00000000-0005-0000-0000-0000109E0000}"/>
    <cellStyle name="Normal 8 4 2 3 6 3" xfId="11720" xr:uid="{00000000-0005-0000-0000-0000119E0000}"/>
    <cellStyle name="Normal 8 4 2 3 6 3 2" xfId="34363" xr:uid="{00000000-0005-0000-0000-0000129E0000}"/>
    <cellStyle name="Normal 8 4 2 3 6 4" xfId="26922" xr:uid="{00000000-0005-0000-0000-0000139E0000}"/>
    <cellStyle name="Normal 8 4 2 3 7" xfId="15442" xr:uid="{00000000-0005-0000-0000-0000149E0000}"/>
    <cellStyle name="Normal 8 4 2 3 7 2" xfId="38085" xr:uid="{00000000-0005-0000-0000-0000159E0000}"/>
    <cellStyle name="Normal 8 4 2 3 8" xfId="8002" xr:uid="{00000000-0005-0000-0000-0000169E0000}"/>
    <cellStyle name="Normal 8 4 2 3 8 2" xfId="30645" xr:uid="{00000000-0005-0000-0000-0000179E0000}"/>
    <cellStyle name="Normal 8 4 2 3 9" xfId="23205" xr:uid="{00000000-0005-0000-0000-0000189E0000}"/>
    <cellStyle name="Normal 8 4 2 4" xfId="652" xr:uid="{00000000-0005-0000-0000-0000199E0000}"/>
    <cellStyle name="Normal 8 4 2 4 2" xfId="1117" xr:uid="{00000000-0005-0000-0000-00001A9E0000}"/>
    <cellStyle name="Normal 8 4 2 4 2 2" xfId="2045" xr:uid="{00000000-0005-0000-0000-00001B9E0000}"/>
    <cellStyle name="Normal 8 4 2 4 2 2 2" xfId="3895" xr:uid="{00000000-0005-0000-0000-00001C9E0000}"/>
    <cellStyle name="Normal 8 4 2 4 2 2 2 2" xfId="7616" xr:uid="{00000000-0005-0000-0000-00001D9E0000}"/>
    <cellStyle name="Normal 8 4 2 4 2 2 2 2 2" xfId="22500" xr:uid="{00000000-0005-0000-0000-00001E9E0000}"/>
    <cellStyle name="Normal 8 4 2 4 2 2 2 2 2 2" xfId="45143" xr:uid="{00000000-0005-0000-0000-00001F9E0000}"/>
    <cellStyle name="Normal 8 4 2 4 2 2 2 2 3" xfId="15060" xr:uid="{00000000-0005-0000-0000-0000209E0000}"/>
    <cellStyle name="Normal 8 4 2 4 2 2 2 2 3 2" xfId="37703" xr:uid="{00000000-0005-0000-0000-0000219E0000}"/>
    <cellStyle name="Normal 8 4 2 4 2 2 2 2 4" xfId="30262" xr:uid="{00000000-0005-0000-0000-0000229E0000}"/>
    <cellStyle name="Normal 8 4 2 4 2 2 2 3" xfId="18782" xr:uid="{00000000-0005-0000-0000-0000239E0000}"/>
    <cellStyle name="Normal 8 4 2 4 2 2 2 3 2" xfId="41425" xr:uid="{00000000-0005-0000-0000-0000249E0000}"/>
    <cellStyle name="Normal 8 4 2 4 2 2 2 4" xfId="11342" xr:uid="{00000000-0005-0000-0000-0000259E0000}"/>
    <cellStyle name="Normal 8 4 2 4 2 2 2 4 2" xfId="33985" xr:uid="{00000000-0005-0000-0000-0000269E0000}"/>
    <cellStyle name="Normal 8 4 2 4 2 2 2 5" xfId="26544" xr:uid="{00000000-0005-0000-0000-0000279E0000}"/>
    <cellStyle name="Normal 8 4 2 4 2 2 3" xfId="5769" xr:uid="{00000000-0005-0000-0000-0000289E0000}"/>
    <cellStyle name="Normal 8 4 2 4 2 2 3 2" xfId="20653" xr:uid="{00000000-0005-0000-0000-0000299E0000}"/>
    <cellStyle name="Normal 8 4 2 4 2 2 3 2 2" xfId="43296" xr:uid="{00000000-0005-0000-0000-00002A9E0000}"/>
    <cellStyle name="Normal 8 4 2 4 2 2 3 3" xfId="13213" xr:uid="{00000000-0005-0000-0000-00002B9E0000}"/>
    <cellStyle name="Normal 8 4 2 4 2 2 3 3 2" xfId="35856" xr:uid="{00000000-0005-0000-0000-00002C9E0000}"/>
    <cellStyle name="Normal 8 4 2 4 2 2 3 4" xfId="28415" xr:uid="{00000000-0005-0000-0000-00002D9E0000}"/>
    <cellStyle name="Normal 8 4 2 4 2 2 4" xfId="16935" xr:uid="{00000000-0005-0000-0000-00002E9E0000}"/>
    <cellStyle name="Normal 8 4 2 4 2 2 4 2" xfId="39578" xr:uid="{00000000-0005-0000-0000-00002F9E0000}"/>
    <cellStyle name="Normal 8 4 2 4 2 2 5" xfId="9495" xr:uid="{00000000-0005-0000-0000-0000309E0000}"/>
    <cellStyle name="Normal 8 4 2 4 2 2 5 2" xfId="32138" xr:uid="{00000000-0005-0000-0000-0000319E0000}"/>
    <cellStyle name="Normal 8 4 2 4 2 2 6" xfId="24697" xr:uid="{00000000-0005-0000-0000-0000329E0000}"/>
    <cellStyle name="Normal 8 4 2 4 2 3" xfId="2970" xr:uid="{00000000-0005-0000-0000-0000339E0000}"/>
    <cellStyle name="Normal 8 4 2 4 2 3 2" xfId="6691" xr:uid="{00000000-0005-0000-0000-0000349E0000}"/>
    <cellStyle name="Normal 8 4 2 4 2 3 2 2" xfId="21575" xr:uid="{00000000-0005-0000-0000-0000359E0000}"/>
    <cellStyle name="Normal 8 4 2 4 2 3 2 2 2" xfId="44218" xr:uid="{00000000-0005-0000-0000-0000369E0000}"/>
    <cellStyle name="Normal 8 4 2 4 2 3 2 3" xfId="14135" xr:uid="{00000000-0005-0000-0000-0000379E0000}"/>
    <cellStyle name="Normal 8 4 2 4 2 3 2 3 2" xfId="36778" xr:uid="{00000000-0005-0000-0000-0000389E0000}"/>
    <cellStyle name="Normal 8 4 2 4 2 3 2 4" xfId="29337" xr:uid="{00000000-0005-0000-0000-0000399E0000}"/>
    <cellStyle name="Normal 8 4 2 4 2 3 3" xfId="17857" xr:uid="{00000000-0005-0000-0000-00003A9E0000}"/>
    <cellStyle name="Normal 8 4 2 4 2 3 3 2" xfId="40500" xr:uid="{00000000-0005-0000-0000-00003B9E0000}"/>
    <cellStyle name="Normal 8 4 2 4 2 3 4" xfId="10417" xr:uid="{00000000-0005-0000-0000-00003C9E0000}"/>
    <cellStyle name="Normal 8 4 2 4 2 3 4 2" xfId="33060" xr:uid="{00000000-0005-0000-0000-00003D9E0000}"/>
    <cellStyle name="Normal 8 4 2 4 2 3 5" xfId="25619" xr:uid="{00000000-0005-0000-0000-00003E9E0000}"/>
    <cellStyle name="Normal 8 4 2 4 2 4" xfId="4844" xr:uid="{00000000-0005-0000-0000-00003F9E0000}"/>
    <cellStyle name="Normal 8 4 2 4 2 4 2" xfId="19728" xr:uid="{00000000-0005-0000-0000-0000409E0000}"/>
    <cellStyle name="Normal 8 4 2 4 2 4 2 2" xfId="42371" xr:uid="{00000000-0005-0000-0000-0000419E0000}"/>
    <cellStyle name="Normal 8 4 2 4 2 4 3" xfId="12288" xr:uid="{00000000-0005-0000-0000-0000429E0000}"/>
    <cellStyle name="Normal 8 4 2 4 2 4 3 2" xfId="34931" xr:uid="{00000000-0005-0000-0000-0000439E0000}"/>
    <cellStyle name="Normal 8 4 2 4 2 4 4" xfId="27490" xr:uid="{00000000-0005-0000-0000-0000449E0000}"/>
    <cellStyle name="Normal 8 4 2 4 2 5" xfId="16010" xr:uid="{00000000-0005-0000-0000-0000459E0000}"/>
    <cellStyle name="Normal 8 4 2 4 2 5 2" xfId="38653" xr:uid="{00000000-0005-0000-0000-0000469E0000}"/>
    <cellStyle name="Normal 8 4 2 4 2 6" xfId="8570" xr:uid="{00000000-0005-0000-0000-0000479E0000}"/>
    <cellStyle name="Normal 8 4 2 4 2 6 2" xfId="31213" xr:uid="{00000000-0005-0000-0000-0000489E0000}"/>
    <cellStyle name="Normal 8 4 2 4 2 7" xfId="23772" xr:uid="{00000000-0005-0000-0000-0000499E0000}"/>
    <cellStyle name="Normal 8 4 2 4 3" xfId="1583" xr:uid="{00000000-0005-0000-0000-00004A9E0000}"/>
    <cellStyle name="Normal 8 4 2 4 3 2" xfId="3433" xr:uid="{00000000-0005-0000-0000-00004B9E0000}"/>
    <cellStyle name="Normal 8 4 2 4 3 2 2" xfId="7154" xr:uid="{00000000-0005-0000-0000-00004C9E0000}"/>
    <cellStyle name="Normal 8 4 2 4 3 2 2 2" xfId="22038" xr:uid="{00000000-0005-0000-0000-00004D9E0000}"/>
    <cellStyle name="Normal 8 4 2 4 3 2 2 2 2" xfId="44681" xr:uid="{00000000-0005-0000-0000-00004E9E0000}"/>
    <cellStyle name="Normal 8 4 2 4 3 2 2 3" xfId="14598" xr:uid="{00000000-0005-0000-0000-00004F9E0000}"/>
    <cellStyle name="Normal 8 4 2 4 3 2 2 3 2" xfId="37241" xr:uid="{00000000-0005-0000-0000-0000509E0000}"/>
    <cellStyle name="Normal 8 4 2 4 3 2 2 4" xfId="29800" xr:uid="{00000000-0005-0000-0000-0000519E0000}"/>
    <cellStyle name="Normal 8 4 2 4 3 2 3" xfId="18320" xr:uid="{00000000-0005-0000-0000-0000529E0000}"/>
    <cellStyle name="Normal 8 4 2 4 3 2 3 2" xfId="40963" xr:uid="{00000000-0005-0000-0000-0000539E0000}"/>
    <cellStyle name="Normal 8 4 2 4 3 2 4" xfId="10880" xr:uid="{00000000-0005-0000-0000-0000549E0000}"/>
    <cellStyle name="Normal 8 4 2 4 3 2 4 2" xfId="33523" xr:uid="{00000000-0005-0000-0000-0000559E0000}"/>
    <cellStyle name="Normal 8 4 2 4 3 2 5" xfId="26082" xr:uid="{00000000-0005-0000-0000-0000569E0000}"/>
    <cellStyle name="Normal 8 4 2 4 3 3" xfId="5307" xr:uid="{00000000-0005-0000-0000-0000579E0000}"/>
    <cellStyle name="Normal 8 4 2 4 3 3 2" xfId="20191" xr:uid="{00000000-0005-0000-0000-0000589E0000}"/>
    <cellStyle name="Normal 8 4 2 4 3 3 2 2" xfId="42834" xr:uid="{00000000-0005-0000-0000-0000599E0000}"/>
    <cellStyle name="Normal 8 4 2 4 3 3 3" xfId="12751" xr:uid="{00000000-0005-0000-0000-00005A9E0000}"/>
    <cellStyle name="Normal 8 4 2 4 3 3 3 2" xfId="35394" xr:uid="{00000000-0005-0000-0000-00005B9E0000}"/>
    <cellStyle name="Normal 8 4 2 4 3 3 4" xfId="27953" xr:uid="{00000000-0005-0000-0000-00005C9E0000}"/>
    <cellStyle name="Normal 8 4 2 4 3 4" xfId="16473" xr:uid="{00000000-0005-0000-0000-00005D9E0000}"/>
    <cellStyle name="Normal 8 4 2 4 3 4 2" xfId="39116" xr:uid="{00000000-0005-0000-0000-00005E9E0000}"/>
    <cellStyle name="Normal 8 4 2 4 3 5" xfId="9033" xr:uid="{00000000-0005-0000-0000-00005F9E0000}"/>
    <cellStyle name="Normal 8 4 2 4 3 5 2" xfId="31676" xr:uid="{00000000-0005-0000-0000-0000609E0000}"/>
    <cellStyle name="Normal 8 4 2 4 3 6" xfId="24235" xr:uid="{00000000-0005-0000-0000-0000619E0000}"/>
    <cellStyle name="Normal 8 4 2 4 4" xfId="2508" xr:uid="{00000000-0005-0000-0000-0000629E0000}"/>
    <cellStyle name="Normal 8 4 2 4 4 2" xfId="6229" xr:uid="{00000000-0005-0000-0000-0000639E0000}"/>
    <cellStyle name="Normal 8 4 2 4 4 2 2" xfId="21113" xr:uid="{00000000-0005-0000-0000-0000649E0000}"/>
    <cellStyle name="Normal 8 4 2 4 4 2 2 2" xfId="43756" xr:uid="{00000000-0005-0000-0000-0000659E0000}"/>
    <cellStyle name="Normal 8 4 2 4 4 2 3" xfId="13673" xr:uid="{00000000-0005-0000-0000-0000669E0000}"/>
    <cellStyle name="Normal 8 4 2 4 4 2 3 2" xfId="36316" xr:uid="{00000000-0005-0000-0000-0000679E0000}"/>
    <cellStyle name="Normal 8 4 2 4 4 2 4" xfId="28875" xr:uid="{00000000-0005-0000-0000-0000689E0000}"/>
    <cellStyle name="Normal 8 4 2 4 4 3" xfId="17395" xr:uid="{00000000-0005-0000-0000-0000699E0000}"/>
    <cellStyle name="Normal 8 4 2 4 4 3 2" xfId="40038" xr:uid="{00000000-0005-0000-0000-00006A9E0000}"/>
    <cellStyle name="Normal 8 4 2 4 4 4" xfId="9955" xr:uid="{00000000-0005-0000-0000-00006B9E0000}"/>
    <cellStyle name="Normal 8 4 2 4 4 4 2" xfId="32598" xr:uid="{00000000-0005-0000-0000-00006C9E0000}"/>
    <cellStyle name="Normal 8 4 2 4 4 5" xfId="25157" xr:uid="{00000000-0005-0000-0000-00006D9E0000}"/>
    <cellStyle name="Normal 8 4 2 4 5" xfId="4382" xr:uid="{00000000-0005-0000-0000-00006E9E0000}"/>
    <cellStyle name="Normal 8 4 2 4 5 2" xfId="19266" xr:uid="{00000000-0005-0000-0000-00006F9E0000}"/>
    <cellStyle name="Normal 8 4 2 4 5 2 2" xfId="41909" xr:uid="{00000000-0005-0000-0000-0000709E0000}"/>
    <cellStyle name="Normal 8 4 2 4 5 3" xfId="11826" xr:uid="{00000000-0005-0000-0000-0000719E0000}"/>
    <cellStyle name="Normal 8 4 2 4 5 3 2" xfId="34469" xr:uid="{00000000-0005-0000-0000-0000729E0000}"/>
    <cellStyle name="Normal 8 4 2 4 5 4" xfId="27028" xr:uid="{00000000-0005-0000-0000-0000739E0000}"/>
    <cellStyle name="Normal 8 4 2 4 6" xfId="15548" xr:uid="{00000000-0005-0000-0000-0000749E0000}"/>
    <cellStyle name="Normal 8 4 2 4 6 2" xfId="38191" xr:uid="{00000000-0005-0000-0000-0000759E0000}"/>
    <cellStyle name="Normal 8 4 2 4 7" xfId="8108" xr:uid="{00000000-0005-0000-0000-0000769E0000}"/>
    <cellStyle name="Normal 8 4 2 4 7 2" xfId="30751" xr:uid="{00000000-0005-0000-0000-0000779E0000}"/>
    <cellStyle name="Normal 8 4 2 4 8" xfId="23310" xr:uid="{00000000-0005-0000-0000-0000789E0000}"/>
    <cellStyle name="Normal 8 4 2 5" xfId="906" xr:uid="{00000000-0005-0000-0000-0000799E0000}"/>
    <cellStyle name="Normal 8 4 2 5 2" xfId="1834" xr:uid="{00000000-0005-0000-0000-00007A9E0000}"/>
    <cellStyle name="Normal 8 4 2 5 2 2" xfId="3684" xr:uid="{00000000-0005-0000-0000-00007B9E0000}"/>
    <cellStyle name="Normal 8 4 2 5 2 2 2" xfId="7405" xr:uid="{00000000-0005-0000-0000-00007C9E0000}"/>
    <cellStyle name="Normal 8 4 2 5 2 2 2 2" xfId="22289" xr:uid="{00000000-0005-0000-0000-00007D9E0000}"/>
    <cellStyle name="Normal 8 4 2 5 2 2 2 2 2" xfId="44932" xr:uid="{00000000-0005-0000-0000-00007E9E0000}"/>
    <cellStyle name="Normal 8 4 2 5 2 2 2 3" xfId="14849" xr:uid="{00000000-0005-0000-0000-00007F9E0000}"/>
    <cellStyle name="Normal 8 4 2 5 2 2 2 3 2" xfId="37492" xr:uid="{00000000-0005-0000-0000-0000809E0000}"/>
    <cellStyle name="Normal 8 4 2 5 2 2 2 4" xfId="30051" xr:uid="{00000000-0005-0000-0000-0000819E0000}"/>
    <cellStyle name="Normal 8 4 2 5 2 2 3" xfId="18571" xr:uid="{00000000-0005-0000-0000-0000829E0000}"/>
    <cellStyle name="Normal 8 4 2 5 2 2 3 2" xfId="41214" xr:uid="{00000000-0005-0000-0000-0000839E0000}"/>
    <cellStyle name="Normal 8 4 2 5 2 2 4" xfId="11131" xr:uid="{00000000-0005-0000-0000-0000849E0000}"/>
    <cellStyle name="Normal 8 4 2 5 2 2 4 2" xfId="33774" xr:uid="{00000000-0005-0000-0000-0000859E0000}"/>
    <cellStyle name="Normal 8 4 2 5 2 2 5" xfId="26333" xr:uid="{00000000-0005-0000-0000-0000869E0000}"/>
    <cellStyle name="Normal 8 4 2 5 2 3" xfId="5558" xr:uid="{00000000-0005-0000-0000-0000879E0000}"/>
    <cellStyle name="Normal 8 4 2 5 2 3 2" xfId="20442" xr:uid="{00000000-0005-0000-0000-0000889E0000}"/>
    <cellStyle name="Normal 8 4 2 5 2 3 2 2" xfId="43085" xr:uid="{00000000-0005-0000-0000-0000899E0000}"/>
    <cellStyle name="Normal 8 4 2 5 2 3 3" xfId="13002" xr:uid="{00000000-0005-0000-0000-00008A9E0000}"/>
    <cellStyle name="Normal 8 4 2 5 2 3 3 2" xfId="35645" xr:uid="{00000000-0005-0000-0000-00008B9E0000}"/>
    <cellStyle name="Normal 8 4 2 5 2 3 4" xfId="28204" xr:uid="{00000000-0005-0000-0000-00008C9E0000}"/>
    <cellStyle name="Normal 8 4 2 5 2 4" xfId="16724" xr:uid="{00000000-0005-0000-0000-00008D9E0000}"/>
    <cellStyle name="Normal 8 4 2 5 2 4 2" xfId="39367" xr:uid="{00000000-0005-0000-0000-00008E9E0000}"/>
    <cellStyle name="Normal 8 4 2 5 2 5" xfId="9284" xr:uid="{00000000-0005-0000-0000-00008F9E0000}"/>
    <cellStyle name="Normal 8 4 2 5 2 5 2" xfId="31927" xr:uid="{00000000-0005-0000-0000-0000909E0000}"/>
    <cellStyle name="Normal 8 4 2 5 2 6" xfId="24486" xr:uid="{00000000-0005-0000-0000-0000919E0000}"/>
    <cellStyle name="Normal 8 4 2 5 3" xfId="2759" xr:uid="{00000000-0005-0000-0000-0000929E0000}"/>
    <cellStyle name="Normal 8 4 2 5 3 2" xfId="6480" xr:uid="{00000000-0005-0000-0000-0000939E0000}"/>
    <cellStyle name="Normal 8 4 2 5 3 2 2" xfId="21364" xr:uid="{00000000-0005-0000-0000-0000949E0000}"/>
    <cellStyle name="Normal 8 4 2 5 3 2 2 2" xfId="44007" xr:uid="{00000000-0005-0000-0000-0000959E0000}"/>
    <cellStyle name="Normal 8 4 2 5 3 2 3" xfId="13924" xr:uid="{00000000-0005-0000-0000-0000969E0000}"/>
    <cellStyle name="Normal 8 4 2 5 3 2 3 2" xfId="36567" xr:uid="{00000000-0005-0000-0000-0000979E0000}"/>
    <cellStyle name="Normal 8 4 2 5 3 2 4" xfId="29126" xr:uid="{00000000-0005-0000-0000-0000989E0000}"/>
    <cellStyle name="Normal 8 4 2 5 3 3" xfId="17646" xr:uid="{00000000-0005-0000-0000-0000999E0000}"/>
    <cellStyle name="Normal 8 4 2 5 3 3 2" xfId="40289" xr:uid="{00000000-0005-0000-0000-00009A9E0000}"/>
    <cellStyle name="Normal 8 4 2 5 3 4" xfId="10206" xr:uid="{00000000-0005-0000-0000-00009B9E0000}"/>
    <cellStyle name="Normal 8 4 2 5 3 4 2" xfId="32849" xr:uid="{00000000-0005-0000-0000-00009C9E0000}"/>
    <cellStyle name="Normal 8 4 2 5 3 5" xfId="25408" xr:uid="{00000000-0005-0000-0000-00009D9E0000}"/>
    <cellStyle name="Normal 8 4 2 5 4" xfId="4633" xr:uid="{00000000-0005-0000-0000-00009E9E0000}"/>
    <cellStyle name="Normal 8 4 2 5 4 2" xfId="19517" xr:uid="{00000000-0005-0000-0000-00009F9E0000}"/>
    <cellStyle name="Normal 8 4 2 5 4 2 2" xfId="42160" xr:uid="{00000000-0005-0000-0000-0000A09E0000}"/>
    <cellStyle name="Normal 8 4 2 5 4 3" xfId="12077" xr:uid="{00000000-0005-0000-0000-0000A19E0000}"/>
    <cellStyle name="Normal 8 4 2 5 4 3 2" xfId="34720" xr:uid="{00000000-0005-0000-0000-0000A29E0000}"/>
    <cellStyle name="Normal 8 4 2 5 4 4" xfId="27279" xr:uid="{00000000-0005-0000-0000-0000A39E0000}"/>
    <cellStyle name="Normal 8 4 2 5 5" xfId="15799" xr:uid="{00000000-0005-0000-0000-0000A49E0000}"/>
    <cellStyle name="Normal 8 4 2 5 5 2" xfId="38442" xr:uid="{00000000-0005-0000-0000-0000A59E0000}"/>
    <cellStyle name="Normal 8 4 2 5 6" xfId="8359" xr:uid="{00000000-0005-0000-0000-0000A69E0000}"/>
    <cellStyle name="Normal 8 4 2 5 6 2" xfId="31002" xr:uid="{00000000-0005-0000-0000-0000A79E0000}"/>
    <cellStyle name="Normal 8 4 2 5 7" xfId="23561" xr:uid="{00000000-0005-0000-0000-0000A89E0000}"/>
    <cellStyle name="Normal 8 4 2 6" xfId="1372" xr:uid="{00000000-0005-0000-0000-0000A99E0000}"/>
    <cellStyle name="Normal 8 4 2 6 2" xfId="3222" xr:uid="{00000000-0005-0000-0000-0000AA9E0000}"/>
    <cellStyle name="Normal 8 4 2 6 2 2" xfId="6943" xr:uid="{00000000-0005-0000-0000-0000AB9E0000}"/>
    <cellStyle name="Normal 8 4 2 6 2 2 2" xfId="21827" xr:uid="{00000000-0005-0000-0000-0000AC9E0000}"/>
    <cellStyle name="Normal 8 4 2 6 2 2 2 2" xfId="44470" xr:uid="{00000000-0005-0000-0000-0000AD9E0000}"/>
    <cellStyle name="Normal 8 4 2 6 2 2 3" xfId="14387" xr:uid="{00000000-0005-0000-0000-0000AE9E0000}"/>
    <cellStyle name="Normal 8 4 2 6 2 2 3 2" xfId="37030" xr:uid="{00000000-0005-0000-0000-0000AF9E0000}"/>
    <cellStyle name="Normal 8 4 2 6 2 2 4" xfId="29589" xr:uid="{00000000-0005-0000-0000-0000B09E0000}"/>
    <cellStyle name="Normal 8 4 2 6 2 3" xfId="18109" xr:uid="{00000000-0005-0000-0000-0000B19E0000}"/>
    <cellStyle name="Normal 8 4 2 6 2 3 2" xfId="40752" xr:uid="{00000000-0005-0000-0000-0000B29E0000}"/>
    <cellStyle name="Normal 8 4 2 6 2 4" xfId="10669" xr:uid="{00000000-0005-0000-0000-0000B39E0000}"/>
    <cellStyle name="Normal 8 4 2 6 2 4 2" xfId="33312" xr:uid="{00000000-0005-0000-0000-0000B49E0000}"/>
    <cellStyle name="Normal 8 4 2 6 2 5" xfId="25871" xr:uid="{00000000-0005-0000-0000-0000B59E0000}"/>
    <cellStyle name="Normal 8 4 2 6 3" xfId="5096" xr:uid="{00000000-0005-0000-0000-0000B69E0000}"/>
    <cellStyle name="Normal 8 4 2 6 3 2" xfId="19980" xr:uid="{00000000-0005-0000-0000-0000B79E0000}"/>
    <cellStyle name="Normal 8 4 2 6 3 2 2" xfId="42623" xr:uid="{00000000-0005-0000-0000-0000B89E0000}"/>
    <cellStyle name="Normal 8 4 2 6 3 3" xfId="12540" xr:uid="{00000000-0005-0000-0000-0000B99E0000}"/>
    <cellStyle name="Normal 8 4 2 6 3 3 2" xfId="35183" xr:uid="{00000000-0005-0000-0000-0000BA9E0000}"/>
    <cellStyle name="Normal 8 4 2 6 3 4" xfId="27742" xr:uid="{00000000-0005-0000-0000-0000BB9E0000}"/>
    <cellStyle name="Normal 8 4 2 6 4" xfId="16262" xr:uid="{00000000-0005-0000-0000-0000BC9E0000}"/>
    <cellStyle name="Normal 8 4 2 6 4 2" xfId="38905" xr:uid="{00000000-0005-0000-0000-0000BD9E0000}"/>
    <cellStyle name="Normal 8 4 2 6 5" xfId="8822" xr:uid="{00000000-0005-0000-0000-0000BE9E0000}"/>
    <cellStyle name="Normal 8 4 2 6 5 2" xfId="31465" xr:uid="{00000000-0005-0000-0000-0000BF9E0000}"/>
    <cellStyle name="Normal 8 4 2 6 6" xfId="24024" xr:uid="{00000000-0005-0000-0000-0000C09E0000}"/>
    <cellStyle name="Normal 8 4 2 7" xfId="2297" xr:uid="{00000000-0005-0000-0000-0000C19E0000}"/>
    <cellStyle name="Normal 8 4 2 7 2" xfId="6018" xr:uid="{00000000-0005-0000-0000-0000C29E0000}"/>
    <cellStyle name="Normal 8 4 2 7 2 2" xfId="20902" xr:uid="{00000000-0005-0000-0000-0000C39E0000}"/>
    <cellStyle name="Normal 8 4 2 7 2 2 2" xfId="43545" xr:uid="{00000000-0005-0000-0000-0000C49E0000}"/>
    <cellStyle name="Normal 8 4 2 7 2 3" xfId="13462" xr:uid="{00000000-0005-0000-0000-0000C59E0000}"/>
    <cellStyle name="Normal 8 4 2 7 2 3 2" xfId="36105" xr:uid="{00000000-0005-0000-0000-0000C69E0000}"/>
    <cellStyle name="Normal 8 4 2 7 2 4" xfId="28664" xr:uid="{00000000-0005-0000-0000-0000C79E0000}"/>
    <cellStyle name="Normal 8 4 2 7 3" xfId="17184" xr:uid="{00000000-0005-0000-0000-0000C89E0000}"/>
    <cellStyle name="Normal 8 4 2 7 3 2" xfId="39827" xr:uid="{00000000-0005-0000-0000-0000C99E0000}"/>
    <cellStyle name="Normal 8 4 2 7 4" xfId="9744" xr:uid="{00000000-0005-0000-0000-0000CA9E0000}"/>
    <cellStyle name="Normal 8 4 2 7 4 2" xfId="32387" xr:uid="{00000000-0005-0000-0000-0000CB9E0000}"/>
    <cellStyle name="Normal 8 4 2 7 5" xfId="24946" xr:uid="{00000000-0005-0000-0000-0000CC9E0000}"/>
    <cellStyle name="Normal 8 4 2 8" xfId="4171" xr:uid="{00000000-0005-0000-0000-0000CD9E0000}"/>
    <cellStyle name="Normal 8 4 2 8 2" xfId="19055" xr:uid="{00000000-0005-0000-0000-0000CE9E0000}"/>
    <cellStyle name="Normal 8 4 2 8 2 2" xfId="41698" xr:uid="{00000000-0005-0000-0000-0000CF9E0000}"/>
    <cellStyle name="Normal 8 4 2 8 3" xfId="11615" xr:uid="{00000000-0005-0000-0000-0000D09E0000}"/>
    <cellStyle name="Normal 8 4 2 8 3 2" xfId="34258" xr:uid="{00000000-0005-0000-0000-0000D19E0000}"/>
    <cellStyle name="Normal 8 4 2 8 4" xfId="26817" xr:uid="{00000000-0005-0000-0000-0000D29E0000}"/>
    <cellStyle name="Normal 8 4 2 9" xfId="15337" xr:uid="{00000000-0005-0000-0000-0000D39E0000}"/>
    <cellStyle name="Normal 8 4 2 9 2" xfId="37980" xr:uid="{00000000-0005-0000-0000-0000D49E0000}"/>
    <cellStyle name="Normal 8 4 3" xfId="471" xr:uid="{00000000-0005-0000-0000-0000D59E0000}"/>
    <cellStyle name="Normal 8 4 3 10" xfId="23132" xr:uid="{00000000-0005-0000-0000-0000D69E0000}"/>
    <cellStyle name="Normal 8 4 3 2" xfId="577" xr:uid="{00000000-0005-0000-0000-0000D79E0000}"/>
    <cellStyle name="Normal 8 4 3 2 2" xfId="789" xr:uid="{00000000-0005-0000-0000-0000D89E0000}"/>
    <cellStyle name="Normal 8 4 3 2 2 2" xfId="1254" xr:uid="{00000000-0005-0000-0000-0000D99E0000}"/>
    <cellStyle name="Normal 8 4 3 2 2 2 2" xfId="2182" xr:uid="{00000000-0005-0000-0000-0000DA9E0000}"/>
    <cellStyle name="Normal 8 4 3 2 2 2 2 2" xfId="4032" xr:uid="{00000000-0005-0000-0000-0000DB9E0000}"/>
    <cellStyle name="Normal 8 4 3 2 2 2 2 2 2" xfId="7753" xr:uid="{00000000-0005-0000-0000-0000DC9E0000}"/>
    <cellStyle name="Normal 8 4 3 2 2 2 2 2 2 2" xfId="22637" xr:uid="{00000000-0005-0000-0000-0000DD9E0000}"/>
    <cellStyle name="Normal 8 4 3 2 2 2 2 2 2 2 2" xfId="45280" xr:uid="{00000000-0005-0000-0000-0000DE9E0000}"/>
    <cellStyle name="Normal 8 4 3 2 2 2 2 2 2 3" xfId="15197" xr:uid="{00000000-0005-0000-0000-0000DF9E0000}"/>
    <cellStyle name="Normal 8 4 3 2 2 2 2 2 2 3 2" xfId="37840" xr:uid="{00000000-0005-0000-0000-0000E09E0000}"/>
    <cellStyle name="Normal 8 4 3 2 2 2 2 2 2 4" xfId="30399" xr:uid="{00000000-0005-0000-0000-0000E19E0000}"/>
    <cellStyle name="Normal 8 4 3 2 2 2 2 2 3" xfId="18919" xr:uid="{00000000-0005-0000-0000-0000E29E0000}"/>
    <cellStyle name="Normal 8 4 3 2 2 2 2 2 3 2" xfId="41562" xr:uid="{00000000-0005-0000-0000-0000E39E0000}"/>
    <cellStyle name="Normal 8 4 3 2 2 2 2 2 4" xfId="11479" xr:uid="{00000000-0005-0000-0000-0000E49E0000}"/>
    <cellStyle name="Normal 8 4 3 2 2 2 2 2 4 2" xfId="34122" xr:uid="{00000000-0005-0000-0000-0000E59E0000}"/>
    <cellStyle name="Normal 8 4 3 2 2 2 2 2 5" xfId="26681" xr:uid="{00000000-0005-0000-0000-0000E69E0000}"/>
    <cellStyle name="Normal 8 4 3 2 2 2 2 3" xfId="5906" xr:uid="{00000000-0005-0000-0000-0000E79E0000}"/>
    <cellStyle name="Normal 8 4 3 2 2 2 2 3 2" xfId="20790" xr:uid="{00000000-0005-0000-0000-0000E89E0000}"/>
    <cellStyle name="Normal 8 4 3 2 2 2 2 3 2 2" xfId="43433" xr:uid="{00000000-0005-0000-0000-0000E99E0000}"/>
    <cellStyle name="Normal 8 4 3 2 2 2 2 3 3" xfId="13350" xr:uid="{00000000-0005-0000-0000-0000EA9E0000}"/>
    <cellStyle name="Normal 8 4 3 2 2 2 2 3 3 2" xfId="35993" xr:uid="{00000000-0005-0000-0000-0000EB9E0000}"/>
    <cellStyle name="Normal 8 4 3 2 2 2 2 3 4" xfId="28552" xr:uid="{00000000-0005-0000-0000-0000EC9E0000}"/>
    <cellStyle name="Normal 8 4 3 2 2 2 2 4" xfId="17072" xr:uid="{00000000-0005-0000-0000-0000ED9E0000}"/>
    <cellStyle name="Normal 8 4 3 2 2 2 2 4 2" xfId="39715" xr:uid="{00000000-0005-0000-0000-0000EE9E0000}"/>
    <cellStyle name="Normal 8 4 3 2 2 2 2 5" xfId="9632" xr:uid="{00000000-0005-0000-0000-0000EF9E0000}"/>
    <cellStyle name="Normal 8 4 3 2 2 2 2 5 2" xfId="32275" xr:uid="{00000000-0005-0000-0000-0000F09E0000}"/>
    <cellStyle name="Normal 8 4 3 2 2 2 2 6" xfId="24834" xr:uid="{00000000-0005-0000-0000-0000F19E0000}"/>
    <cellStyle name="Normal 8 4 3 2 2 2 3" xfId="3107" xr:uid="{00000000-0005-0000-0000-0000F29E0000}"/>
    <cellStyle name="Normal 8 4 3 2 2 2 3 2" xfId="6828" xr:uid="{00000000-0005-0000-0000-0000F39E0000}"/>
    <cellStyle name="Normal 8 4 3 2 2 2 3 2 2" xfId="21712" xr:uid="{00000000-0005-0000-0000-0000F49E0000}"/>
    <cellStyle name="Normal 8 4 3 2 2 2 3 2 2 2" xfId="44355" xr:uid="{00000000-0005-0000-0000-0000F59E0000}"/>
    <cellStyle name="Normal 8 4 3 2 2 2 3 2 3" xfId="14272" xr:uid="{00000000-0005-0000-0000-0000F69E0000}"/>
    <cellStyle name="Normal 8 4 3 2 2 2 3 2 3 2" xfId="36915" xr:uid="{00000000-0005-0000-0000-0000F79E0000}"/>
    <cellStyle name="Normal 8 4 3 2 2 2 3 2 4" xfId="29474" xr:uid="{00000000-0005-0000-0000-0000F89E0000}"/>
    <cellStyle name="Normal 8 4 3 2 2 2 3 3" xfId="17994" xr:uid="{00000000-0005-0000-0000-0000F99E0000}"/>
    <cellStyle name="Normal 8 4 3 2 2 2 3 3 2" xfId="40637" xr:uid="{00000000-0005-0000-0000-0000FA9E0000}"/>
    <cellStyle name="Normal 8 4 3 2 2 2 3 4" xfId="10554" xr:uid="{00000000-0005-0000-0000-0000FB9E0000}"/>
    <cellStyle name="Normal 8 4 3 2 2 2 3 4 2" xfId="33197" xr:uid="{00000000-0005-0000-0000-0000FC9E0000}"/>
    <cellStyle name="Normal 8 4 3 2 2 2 3 5" xfId="25756" xr:uid="{00000000-0005-0000-0000-0000FD9E0000}"/>
    <cellStyle name="Normal 8 4 3 2 2 2 4" xfId="4981" xr:uid="{00000000-0005-0000-0000-0000FE9E0000}"/>
    <cellStyle name="Normal 8 4 3 2 2 2 4 2" xfId="19865" xr:uid="{00000000-0005-0000-0000-0000FF9E0000}"/>
    <cellStyle name="Normal 8 4 3 2 2 2 4 2 2" xfId="42508" xr:uid="{00000000-0005-0000-0000-0000009F0000}"/>
    <cellStyle name="Normal 8 4 3 2 2 2 4 3" xfId="12425" xr:uid="{00000000-0005-0000-0000-0000019F0000}"/>
    <cellStyle name="Normal 8 4 3 2 2 2 4 3 2" xfId="35068" xr:uid="{00000000-0005-0000-0000-0000029F0000}"/>
    <cellStyle name="Normal 8 4 3 2 2 2 4 4" xfId="27627" xr:uid="{00000000-0005-0000-0000-0000039F0000}"/>
    <cellStyle name="Normal 8 4 3 2 2 2 5" xfId="16147" xr:uid="{00000000-0005-0000-0000-0000049F0000}"/>
    <cellStyle name="Normal 8 4 3 2 2 2 5 2" xfId="38790" xr:uid="{00000000-0005-0000-0000-0000059F0000}"/>
    <cellStyle name="Normal 8 4 3 2 2 2 6" xfId="8707" xr:uid="{00000000-0005-0000-0000-0000069F0000}"/>
    <cellStyle name="Normal 8 4 3 2 2 2 6 2" xfId="31350" xr:uid="{00000000-0005-0000-0000-0000079F0000}"/>
    <cellStyle name="Normal 8 4 3 2 2 2 7" xfId="23909" xr:uid="{00000000-0005-0000-0000-0000089F0000}"/>
    <cellStyle name="Normal 8 4 3 2 2 3" xfId="1720" xr:uid="{00000000-0005-0000-0000-0000099F0000}"/>
    <cellStyle name="Normal 8 4 3 2 2 3 2" xfId="3570" xr:uid="{00000000-0005-0000-0000-00000A9F0000}"/>
    <cellStyle name="Normal 8 4 3 2 2 3 2 2" xfId="7291" xr:uid="{00000000-0005-0000-0000-00000B9F0000}"/>
    <cellStyle name="Normal 8 4 3 2 2 3 2 2 2" xfId="22175" xr:uid="{00000000-0005-0000-0000-00000C9F0000}"/>
    <cellStyle name="Normal 8 4 3 2 2 3 2 2 2 2" xfId="44818" xr:uid="{00000000-0005-0000-0000-00000D9F0000}"/>
    <cellStyle name="Normal 8 4 3 2 2 3 2 2 3" xfId="14735" xr:uid="{00000000-0005-0000-0000-00000E9F0000}"/>
    <cellStyle name="Normal 8 4 3 2 2 3 2 2 3 2" xfId="37378" xr:uid="{00000000-0005-0000-0000-00000F9F0000}"/>
    <cellStyle name="Normal 8 4 3 2 2 3 2 2 4" xfId="29937" xr:uid="{00000000-0005-0000-0000-0000109F0000}"/>
    <cellStyle name="Normal 8 4 3 2 2 3 2 3" xfId="18457" xr:uid="{00000000-0005-0000-0000-0000119F0000}"/>
    <cellStyle name="Normal 8 4 3 2 2 3 2 3 2" xfId="41100" xr:uid="{00000000-0005-0000-0000-0000129F0000}"/>
    <cellStyle name="Normal 8 4 3 2 2 3 2 4" xfId="11017" xr:uid="{00000000-0005-0000-0000-0000139F0000}"/>
    <cellStyle name="Normal 8 4 3 2 2 3 2 4 2" xfId="33660" xr:uid="{00000000-0005-0000-0000-0000149F0000}"/>
    <cellStyle name="Normal 8 4 3 2 2 3 2 5" xfId="26219" xr:uid="{00000000-0005-0000-0000-0000159F0000}"/>
    <cellStyle name="Normal 8 4 3 2 2 3 3" xfId="5444" xr:uid="{00000000-0005-0000-0000-0000169F0000}"/>
    <cellStyle name="Normal 8 4 3 2 2 3 3 2" xfId="20328" xr:uid="{00000000-0005-0000-0000-0000179F0000}"/>
    <cellStyle name="Normal 8 4 3 2 2 3 3 2 2" xfId="42971" xr:uid="{00000000-0005-0000-0000-0000189F0000}"/>
    <cellStyle name="Normal 8 4 3 2 2 3 3 3" xfId="12888" xr:uid="{00000000-0005-0000-0000-0000199F0000}"/>
    <cellStyle name="Normal 8 4 3 2 2 3 3 3 2" xfId="35531" xr:uid="{00000000-0005-0000-0000-00001A9F0000}"/>
    <cellStyle name="Normal 8 4 3 2 2 3 3 4" xfId="28090" xr:uid="{00000000-0005-0000-0000-00001B9F0000}"/>
    <cellStyle name="Normal 8 4 3 2 2 3 4" xfId="16610" xr:uid="{00000000-0005-0000-0000-00001C9F0000}"/>
    <cellStyle name="Normal 8 4 3 2 2 3 4 2" xfId="39253" xr:uid="{00000000-0005-0000-0000-00001D9F0000}"/>
    <cellStyle name="Normal 8 4 3 2 2 3 5" xfId="9170" xr:uid="{00000000-0005-0000-0000-00001E9F0000}"/>
    <cellStyle name="Normal 8 4 3 2 2 3 5 2" xfId="31813" xr:uid="{00000000-0005-0000-0000-00001F9F0000}"/>
    <cellStyle name="Normal 8 4 3 2 2 3 6" xfId="24372" xr:uid="{00000000-0005-0000-0000-0000209F0000}"/>
    <cellStyle name="Normal 8 4 3 2 2 4" xfId="2645" xr:uid="{00000000-0005-0000-0000-0000219F0000}"/>
    <cellStyle name="Normal 8 4 3 2 2 4 2" xfId="6366" xr:uid="{00000000-0005-0000-0000-0000229F0000}"/>
    <cellStyle name="Normal 8 4 3 2 2 4 2 2" xfId="21250" xr:uid="{00000000-0005-0000-0000-0000239F0000}"/>
    <cellStyle name="Normal 8 4 3 2 2 4 2 2 2" xfId="43893" xr:uid="{00000000-0005-0000-0000-0000249F0000}"/>
    <cellStyle name="Normal 8 4 3 2 2 4 2 3" xfId="13810" xr:uid="{00000000-0005-0000-0000-0000259F0000}"/>
    <cellStyle name="Normal 8 4 3 2 2 4 2 3 2" xfId="36453" xr:uid="{00000000-0005-0000-0000-0000269F0000}"/>
    <cellStyle name="Normal 8 4 3 2 2 4 2 4" xfId="29012" xr:uid="{00000000-0005-0000-0000-0000279F0000}"/>
    <cellStyle name="Normal 8 4 3 2 2 4 3" xfId="17532" xr:uid="{00000000-0005-0000-0000-0000289F0000}"/>
    <cellStyle name="Normal 8 4 3 2 2 4 3 2" xfId="40175" xr:uid="{00000000-0005-0000-0000-0000299F0000}"/>
    <cellStyle name="Normal 8 4 3 2 2 4 4" xfId="10092" xr:uid="{00000000-0005-0000-0000-00002A9F0000}"/>
    <cellStyle name="Normal 8 4 3 2 2 4 4 2" xfId="32735" xr:uid="{00000000-0005-0000-0000-00002B9F0000}"/>
    <cellStyle name="Normal 8 4 3 2 2 4 5" xfId="25294" xr:uid="{00000000-0005-0000-0000-00002C9F0000}"/>
    <cellStyle name="Normal 8 4 3 2 2 5" xfId="4519" xr:uid="{00000000-0005-0000-0000-00002D9F0000}"/>
    <cellStyle name="Normal 8 4 3 2 2 5 2" xfId="19403" xr:uid="{00000000-0005-0000-0000-00002E9F0000}"/>
    <cellStyle name="Normal 8 4 3 2 2 5 2 2" xfId="42046" xr:uid="{00000000-0005-0000-0000-00002F9F0000}"/>
    <cellStyle name="Normal 8 4 3 2 2 5 3" xfId="11963" xr:uid="{00000000-0005-0000-0000-0000309F0000}"/>
    <cellStyle name="Normal 8 4 3 2 2 5 3 2" xfId="34606" xr:uid="{00000000-0005-0000-0000-0000319F0000}"/>
    <cellStyle name="Normal 8 4 3 2 2 5 4" xfId="27165" xr:uid="{00000000-0005-0000-0000-0000329F0000}"/>
    <cellStyle name="Normal 8 4 3 2 2 6" xfId="15685" xr:uid="{00000000-0005-0000-0000-0000339F0000}"/>
    <cellStyle name="Normal 8 4 3 2 2 6 2" xfId="38328" xr:uid="{00000000-0005-0000-0000-0000349F0000}"/>
    <cellStyle name="Normal 8 4 3 2 2 7" xfId="8245" xr:uid="{00000000-0005-0000-0000-0000359F0000}"/>
    <cellStyle name="Normal 8 4 3 2 2 7 2" xfId="30888" xr:uid="{00000000-0005-0000-0000-0000369F0000}"/>
    <cellStyle name="Normal 8 4 3 2 2 8" xfId="23447" xr:uid="{00000000-0005-0000-0000-0000379F0000}"/>
    <cellStyle name="Normal 8 4 3 2 3" xfId="1043" xr:uid="{00000000-0005-0000-0000-0000389F0000}"/>
    <cellStyle name="Normal 8 4 3 2 3 2" xfId="1971" xr:uid="{00000000-0005-0000-0000-0000399F0000}"/>
    <cellStyle name="Normal 8 4 3 2 3 2 2" xfId="3821" xr:uid="{00000000-0005-0000-0000-00003A9F0000}"/>
    <cellStyle name="Normal 8 4 3 2 3 2 2 2" xfId="7542" xr:uid="{00000000-0005-0000-0000-00003B9F0000}"/>
    <cellStyle name="Normal 8 4 3 2 3 2 2 2 2" xfId="22426" xr:uid="{00000000-0005-0000-0000-00003C9F0000}"/>
    <cellStyle name="Normal 8 4 3 2 3 2 2 2 2 2" xfId="45069" xr:uid="{00000000-0005-0000-0000-00003D9F0000}"/>
    <cellStyle name="Normal 8 4 3 2 3 2 2 2 3" xfId="14986" xr:uid="{00000000-0005-0000-0000-00003E9F0000}"/>
    <cellStyle name="Normal 8 4 3 2 3 2 2 2 3 2" xfId="37629" xr:uid="{00000000-0005-0000-0000-00003F9F0000}"/>
    <cellStyle name="Normal 8 4 3 2 3 2 2 2 4" xfId="30188" xr:uid="{00000000-0005-0000-0000-0000409F0000}"/>
    <cellStyle name="Normal 8 4 3 2 3 2 2 3" xfId="18708" xr:uid="{00000000-0005-0000-0000-0000419F0000}"/>
    <cellStyle name="Normal 8 4 3 2 3 2 2 3 2" xfId="41351" xr:uid="{00000000-0005-0000-0000-0000429F0000}"/>
    <cellStyle name="Normal 8 4 3 2 3 2 2 4" xfId="11268" xr:uid="{00000000-0005-0000-0000-0000439F0000}"/>
    <cellStyle name="Normal 8 4 3 2 3 2 2 4 2" xfId="33911" xr:uid="{00000000-0005-0000-0000-0000449F0000}"/>
    <cellStyle name="Normal 8 4 3 2 3 2 2 5" xfId="26470" xr:uid="{00000000-0005-0000-0000-0000459F0000}"/>
    <cellStyle name="Normal 8 4 3 2 3 2 3" xfId="5695" xr:uid="{00000000-0005-0000-0000-0000469F0000}"/>
    <cellStyle name="Normal 8 4 3 2 3 2 3 2" xfId="20579" xr:uid="{00000000-0005-0000-0000-0000479F0000}"/>
    <cellStyle name="Normal 8 4 3 2 3 2 3 2 2" xfId="43222" xr:uid="{00000000-0005-0000-0000-0000489F0000}"/>
    <cellStyle name="Normal 8 4 3 2 3 2 3 3" xfId="13139" xr:uid="{00000000-0005-0000-0000-0000499F0000}"/>
    <cellStyle name="Normal 8 4 3 2 3 2 3 3 2" xfId="35782" xr:uid="{00000000-0005-0000-0000-00004A9F0000}"/>
    <cellStyle name="Normal 8 4 3 2 3 2 3 4" xfId="28341" xr:uid="{00000000-0005-0000-0000-00004B9F0000}"/>
    <cellStyle name="Normal 8 4 3 2 3 2 4" xfId="16861" xr:uid="{00000000-0005-0000-0000-00004C9F0000}"/>
    <cellStyle name="Normal 8 4 3 2 3 2 4 2" xfId="39504" xr:uid="{00000000-0005-0000-0000-00004D9F0000}"/>
    <cellStyle name="Normal 8 4 3 2 3 2 5" xfId="9421" xr:uid="{00000000-0005-0000-0000-00004E9F0000}"/>
    <cellStyle name="Normal 8 4 3 2 3 2 5 2" xfId="32064" xr:uid="{00000000-0005-0000-0000-00004F9F0000}"/>
    <cellStyle name="Normal 8 4 3 2 3 2 6" xfId="24623" xr:uid="{00000000-0005-0000-0000-0000509F0000}"/>
    <cellStyle name="Normal 8 4 3 2 3 3" xfId="2896" xr:uid="{00000000-0005-0000-0000-0000519F0000}"/>
    <cellStyle name="Normal 8 4 3 2 3 3 2" xfId="6617" xr:uid="{00000000-0005-0000-0000-0000529F0000}"/>
    <cellStyle name="Normal 8 4 3 2 3 3 2 2" xfId="21501" xr:uid="{00000000-0005-0000-0000-0000539F0000}"/>
    <cellStyle name="Normal 8 4 3 2 3 3 2 2 2" xfId="44144" xr:uid="{00000000-0005-0000-0000-0000549F0000}"/>
    <cellStyle name="Normal 8 4 3 2 3 3 2 3" xfId="14061" xr:uid="{00000000-0005-0000-0000-0000559F0000}"/>
    <cellStyle name="Normal 8 4 3 2 3 3 2 3 2" xfId="36704" xr:uid="{00000000-0005-0000-0000-0000569F0000}"/>
    <cellStyle name="Normal 8 4 3 2 3 3 2 4" xfId="29263" xr:uid="{00000000-0005-0000-0000-0000579F0000}"/>
    <cellStyle name="Normal 8 4 3 2 3 3 3" xfId="17783" xr:uid="{00000000-0005-0000-0000-0000589F0000}"/>
    <cellStyle name="Normal 8 4 3 2 3 3 3 2" xfId="40426" xr:uid="{00000000-0005-0000-0000-0000599F0000}"/>
    <cellStyle name="Normal 8 4 3 2 3 3 4" xfId="10343" xr:uid="{00000000-0005-0000-0000-00005A9F0000}"/>
    <cellStyle name="Normal 8 4 3 2 3 3 4 2" xfId="32986" xr:uid="{00000000-0005-0000-0000-00005B9F0000}"/>
    <cellStyle name="Normal 8 4 3 2 3 3 5" xfId="25545" xr:uid="{00000000-0005-0000-0000-00005C9F0000}"/>
    <cellStyle name="Normal 8 4 3 2 3 4" xfId="4770" xr:uid="{00000000-0005-0000-0000-00005D9F0000}"/>
    <cellStyle name="Normal 8 4 3 2 3 4 2" xfId="19654" xr:uid="{00000000-0005-0000-0000-00005E9F0000}"/>
    <cellStyle name="Normal 8 4 3 2 3 4 2 2" xfId="42297" xr:uid="{00000000-0005-0000-0000-00005F9F0000}"/>
    <cellStyle name="Normal 8 4 3 2 3 4 3" xfId="12214" xr:uid="{00000000-0005-0000-0000-0000609F0000}"/>
    <cellStyle name="Normal 8 4 3 2 3 4 3 2" xfId="34857" xr:uid="{00000000-0005-0000-0000-0000619F0000}"/>
    <cellStyle name="Normal 8 4 3 2 3 4 4" xfId="27416" xr:uid="{00000000-0005-0000-0000-0000629F0000}"/>
    <cellStyle name="Normal 8 4 3 2 3 5" xfId="15936" xr:uid="{00000000-0005-0000-0000-0000639F0000}"/>
    <cellStyle name="Normal 8 4 3 2 3 5 2" xfId="38579" xr:uid="{00000000-0005-0000-0000-0000649F0000}"/>
    <cellStyle name="Normal 8 4 3 2 3 6" xfId="8496" xr:uid="{00000000-0005-0000-0000-0000659F0000}"/>
    <cellStyle name="Normal 8 4 3 2 3 6 2" xfId="31139" xr:uid="{00000000-0005-0000-0000-0000669F0000}"/>
    <cellStyle name="Normal 8 4 3 2 3 7" xfId="23698" xr:uid="{00000000-0005-0000-0000-0000679F0000}"/>
    <cellStyle name="Normal 8 4 3 2 4" xfId="1509" xr:uid="{00000000-0005-0000-0000-0000689F0000}"/>
    <cellStyle name="Normal 8 4 3 2 4 2" xfId="3359" xr:uid="{00000000-0005-0000-0000-0000699F0000}"/>
    <cellStyle name="Normal 8 4 3 2 4 2 2" xfId="7080" xr:uid="{00000000-0005-0000-0000-00006A9F0000}"/>
    <cellStyle name="Normal 8 4 3 2 4 2 2 2" xfId="21964" xr:uid="{00000000-0005-0000-0000-00006B9F0000}"/>
    <cellStyle name="Normal 8 4 3 2 4 2 2 2 2" xfId="44607" xr:uid="{00000000-0005-0000-0000-00006C9F0000}"/>
    <cellStyle name="Normal 8 4 3 2 4 2 2 3" xfId="14524" xr:uid="{00000000-0005-0000-0000-00006D9F0000}"/>
    <cellStyle name="Normal 8 4 3 2 4 2 2 3 2" xfId="37167" xr:uid="{00000000-0005-0000-0000-00006E9F0000}"/>
    <cellStyle name="Normal 8 4 3 2 4 2 2 4" xfId="29726" xr:uid="{00000000-0005-0000-0000-00006F9F0000}"/>
    <cellStyle name="Normal 8 4 3 2 4 2 3" xfId="18246" xr:uid="{00000000-0005-0000-0000-0000709F0000}"/>
    <cellStyle name="Normal 8 4 3 2 4 2 3 2" xfId="40889" xr:uid="{00000000-0005-0000-0000-0000719F0000}"/>
    <cellStyle name="Normal 8 4 3 2 4 2 4" xfId="10806" xr:uid="{00000000-0005-0000-0000-0000729F0000}"/>
    <cellStyle name="Normal 8 4 3 2 4 2 4 2" xfId="33449" xr:uid="{00000000-0005-0000-0000-0000739F0000}"/>
    <cellStyle name="Normal 8 4 3 2 4 2 5" xfId="26008" xr:uid="{00000000-0005-0000-0000-0000749F0000}"/>
    <cellStyle name="Normal 8 4 3 2 4 3" xfId="5233" xr:uid="{00000000-0005-0000-0000-0000759F0000}"/>
    <cellStyle name="Normal 8 4 3 2 4 3 2" xfId="20117" xr:uid="{00000000-0005-0000-0000-0000769F0000}"/>
    <cellStyle name="Normal 8 4 3 2 4 3 2 2" xfId="42760" xr:uid="{00000000-0005-0000-0000-0000779F0000}"/>
    <cellStyle name="Normal 8 4 3 2 4 3 3" xfId="12677" xr:uid="{00000000-0005-0000-0000-0000789F0000}"/>
    <cellStyle name="Normal 8 4 3 2 4 3 3 2" xfId="35320" xr:uid="{00000000-0005-0000-0000-0000799F0000}"/>
    <cellStyle name="Normal 8 4 3 2 4 3 4" xfId="27879" xr:uid="{00000000-0005-0000-0000-00007A9F0000}"/>
    <cellStyle name="Normal 8 4 3 2 4 4" xfId="16399" xr:uid="{00000000-0005-0000-0000-00007B9F0000}"/>
    <cellStyle name="Normal 8 4 3 2 4 4 2" xfId="39042" xr:uid="{00000000-0005-0000-0000-00007C9F0000}"/>
    <cellStyle name="Normal 8 4 3 2 4 5" xfId="8959" xr:uid="{00000000-0005-0000-0000-00007D9F0000}"/>
    <cellStyle name="Normal 8 4 3 2 4 5 2" xfId="31602" xr:uid="{00000000-0005-0000-0000-00007E9F0000}"/>
    <cellStyle name="Normal 8 4 3 2 4 6" xfId="24161" xr:uid="{00000000-0005-0000-0000-00007F9F0000}"/>
    <cellStyle name="Normal 8 4 3 2 5" xfId="2434" xr:uid="{00000000-0005-0000-0000-0000809F0000}"/>
    <cellStyle name="Normal 8 4 3 2 5 2" xfId="6155" xr:uid="{00000000-0005-0000-0000-0000819F0000}"/>
    <cellStyle name="Normal 8 4 3 2 5 2 2" xfId="21039" xr:uid="{00000000-0005-0000-0000-0000829F0000}"/>
    <cellStyle name="Normal 8 4 3 2 5 2 2 2" xfId="43682" xr:uid="{00000000-0005-0000-0000-0000839F0000}"/>
    <cellStyle name="Normal 8 4 3 2 5 2 3" xfId="13599" xr:uid="{00000000-0005-0000-0000-0000849F0000}"/>
    <cellStyle name="Normal 8 4 3 2 5 2 3 2" xfId="36242" xr:uid="{00000000-0005-0000-0000-0000859F0000}"/>
    <cellStyle name="Normal 8 4 3 2 5 2 4" xfId="28801" xr:uid="{00000000-0005-0000-0000-0000869F0000}"/>
    <cellStyle name="Normal 8 4 3 2 5 3" xfId="17321" xr:uid="{00000000-0005-0000-0000-0000879F0000}"/>
    <cellStyle name="Normal 8 4 3 2 5 3 2" xfId="39964" xr:uid="{00000000-0005-0000-0000-0000889F0000}"/>
    <cellStyle name="Normal 8 4 3 2 5 4" xfId="9881" xr:uid="{00000000-0005-0000-0000-0000899F0000}"/>
    <cellStyle name="Normal 8 4 3 2 5 4 2" xfId="32524" xr:uid="{00000000-0005-0000-0000-00008A9F0000}"/>
    <cellStyle name="Normal 8 4 3 2 5 5" xfId="25083" xr:uid="{00000000-0005-0000-0000-00008B9F0000}"/>
    <cellStyle name="Normal 8 4 3 2 6" xfId="4308" xr:uid="{00000000-0005-0000-0000-00008C9F0000}"/>
    <cellStyle name="Normal 8 4 3 2 6 2" xfId="19192" xr:uid="{00000000-0005-0000-0000-00008D9F0000}"/>
    <cellStyle name="Normal 8 4 3 2 6 2 2" xfId="41835" xr:uid="{00000000-0005-0000-0000-00008E9F0000}"/>
    <cellStyle name="Normal 8 4 3 2 6 3" xfId="11752" xr:uid="{00000000-0005-0000-0000-00008F9F0000}"/>
    <cellStyle name="Normal 8 4 3 2 6 3 2" xfId="34395" xr:uid="{00000000-0005-0000-0000-0000909F0000}"/>
    <cellStyle name="Normal 8 4 3 2 6 4" xfId="26954" xr:uid="{00000000-0005-0000-0000-0000919F0000}"/>
    <cellStyle name="Normal 8 4 3 2 7" xfId="15474" xr:uid="{00000000-0005-0000-0000-0000929F0000}"/>
    <cellStyle name="Normal 8 4 3 2 7 2" xfId="38117" xr:uid="{00000000-0005-0000-0000-0000939F0000}"/>
    <cellStyle name="Normal 8 4 3 2 8" xfId="8034" xr:uid="{00000000-0005-0000-0000-0000949F0000}"/>
    <cellStyle name="Normal 8 4 3 2 8 2" xfId="30677" xr:uid="{00000000-0005-0000-0000-0000959F0000}"/>
    <cellStyle name="Normal 8 4 3 2 9" xfId="23237" xr:uid="{00000000-0005-0000-0000-0000969F0000}"/>
    <cellStyle name="Normal 8 4 3 3" xfId="684" xr:uid="{00000000-0005-0000-0000-0000979F0000}"/>
    <cellStyle name="Normal 8 4 3 3 2" xfId="1149" xr:uid="{00000000-0005-0000-0000-0000989F0000}"/>
    <cellStyle name="Normal 8 4 3 3 2 2" xfId="2077" xr:uid="{00000000-0005-0000-0000-0000999F0000}"/>
    <cellStyle name="Normal 8 4 3 3 2 2 2" xfId="3927" xr:uid="{00000000-0005-0000-0000-00009A9F0000}"/>
    <cellStyle name="Normal 8 4 3 3 2 2 2 2" xfId="7648" xr:uid="{00000000-0005-0000-0000-00009B9F0000}"/>
    <cellStyle name="Normal 8 4 3 3 2 2 2 2 2" xfId="22532" xr:uid="{00000000-0005-0000-0000-00009C9F0000}"/>
    <cellStyle name="Normal 8 4 3 3 2 2 2 2 2 2" xfId="45175" xr:uid="{00000000-0005-0000-0000-00009D9F0000}"/>
    <cellStyle name="Normal 8 4 3 3 2 2 2 2 3" xfId="15092" xr:uid="{00000000-0005-0000-0000-00009E9F0000}"/>
    <cellStyle name="Normal 8 4 3 3 2 2 2 2 3 2" xfId="37735" xr:uid="{00000000-0005-0000-0000-00009F9F0000}"/>
    <cellStyle name="Normal 8 4 3 3 2 2 2 2 4" xfId="30294" xr:uid="{00000000-0005-0000-0000-0000A09F0000}"/>
    <cellStyle name="Normal 8 4 3 3 2 2 2 3" xfId="18814" xr:uid="{00000000-0005-0000-0000-0000A19F0000}"/>
    <cellStyle name="Normal 8 4 3 3 2 2 2 3 2" xfId="41457" xr:uid="{00000000-0005-0000-0000-0000A29F0000}"/>
    <cellStyle name="Normal 8 4 3 3 2 2 2 4" xfId="11374" xr:uid="{00000000-0005-0000-0000-0000A39F0000}"/>
    <cellStyle name="Normal 8 4 3 3 2 2 2 4 2" xfId="34017" xr:uid="{00000000-0005-0000-0000-0000A49F0000}"/>
    <cellStyle name="Normal 8 4 3 3 2 2 2 5" xfId="26576" xr:uid="{00000000-0005-0000-0000-0000A59F0000}"/>
    <cellStyle name="Normal 8 4 3 3 2 2 3" xfId="5801" xr:uid="{00000000-0005-0000-0000-0000A69F0000}"/>
    <cellStyle name="Normal 8 4 3 3 2 2 3 2" xfId="20685" xr:uid="{00000000-0005-0000-0000-0000A79F0000}"/>
    <cellStyle name="Normal 8 4 3 3 2 2 3 2 2" xfId="43328" xr:uid="{00000000-0005-0000-0000-0000A89F0000}"/>
    <cellStyle name="Normal 8 4 3 3 2 2 3 3" xfId="13245" xr:uid="{00000000-0005-0000-0000-0000A99F0000}"/>
    <cellStyle name="Normal 8 4 3 3 2 2 3 3 2" xfId="35888" xr:uid="{00000000-0005-0000-0000-0000AA9F0000}"/>
    <cellStyle name="Normal 8 4 3 3 2 2 3 4" xfId="28447" xr:uid="{00000000-0005-0000-0000-0000AB9F0000}"/>
    <cellStyle name="Normal 8 4 3 3 2 2 4" xfId="16967" xr:uid="{00000000-0005-0000-0000-0000AC9F0000}"/>
    <cellStyle name="Normal 8 4 3 3 2 2 4 2" xfId="39610" xr:uid="{00000000-0005-0000-0000-0000AD9F0000}"/>
    <cellStyle name="Normal 8 4 3 3 2 2 5" xfId="9527" xr:uid="{00000000-0005-0000-0000-0000AE9F0000}"/>
    <cellStyle name="Normal 8 4 3 3 2 2 5 2" xfId="32170" xr:uid="{00000000-0005-0000-0000-0000AF9F0000}"/>
    <cellStyle name="Normal 8 4 3 3 2 2 6" xfId="24729" xr:uid="{00000000-0005-0000-0000-0000B09F0000}"/>
    <cellStyle name="Normal 8 4 3 3 2 3" xfId="3002" xr:uid="{00000000-0005-0000-0000-0000B19F0000}"/>
    <cellStyle name="Normal 8 4 3 3 2 3 2" xfId="6723" xr:uid="{00000000-0005-0000-0000-0000B29F0000}"/>
    <cellStyle name="Normal 8 4 3 3 2 3 2 2" xfId="21607" xr:uid="{00000000-0005-0000-0000-0000B39F0000}"/>
    <cellStyle name="Normal 8 4 3 3 2 3 2 2 2" xfId="44250" xr:uid="{00000000-0005-0000-0000-0000B49F0000}"/>
    <cellStyle name="Normal 8 4 3 3 2 3 2 3" xfId="14167" xr:uid="{00000000-0005-0000-0000-0000B59F0000}"/>
    <cellStyle name="Normal 8 4 3 3 2 3 2 3 2" xfId="36810" xr:uid="{00000000-0005-0000-0000-0000B69F0000}"/>
    <cellStyle name="Normal 8 4 3 3 2 3 2 4" xfId="29369" xr:uid="{00000000-0005-0000-0000-0000B79F0000}"/>
    <cellStyle name="Normal 8 4 3 3 2 3 3" xfId="17889" xr:uid="{00000000-0005-0000-0000-0000B89F0000}"/>
    <cellStyle name="Normal 8 4 3 3 2 3 3 2" xfId="40532" xr:uid="{00000000-0005-0000-0000-0000B99F0000}"/>
    <cellStyle name="Normal 8 4 3 3 2 3 4" xfId="10449" xr:uid="{00000000-0005-0000-0000-0000BA9F0000}"/>
    <cellStyle name="Normal 8 4 3 3 2 3 4 2" xfId="33092" xr:uid="{00000000-0005-0000-0000-0000BB9F0000}"/>
    <cellStyle name="Normal 8 4 3 3 2 3 5" xfId="25651" xr:uid="{00000000-0005-0000-0000-0000BC9F0000}"/>
    <cellStyle name="Normal 8 4 3 3 2 4" xfId="4876" xr:uid="{00000000-0005-0000-0000-0000BD9F0000}"/>
    <cellStyle name="Normal 8 4 3 3 2 4 2" xfId="19760" xr:uid="{00000000-0005-0000-0000-0000BE9F0000}"/>
    <cellStyle name="Normal 8 4 3 3 2 4 2 2" xfId="42403" xr:uid="{00000000-0005-0000-0000-0000BF9F0000}"/>
    <cellStyle name="Normal 8 4 3 3 2 4 3" xfId="12320" xr:uid="{00000000-0005-0000-0000-0000C09F0000}"/>
    <cellStyle name="Normal 8 4 3 3 2 4 3 2" xfId="34963" xr:uid="{00000000-0005-0000-0000-0000C19F0000}"/>
    <cellStyle name="Normal 8 4 3 3 2 4 4" xfId="27522" xr:uid="{00000000-0005-0000-0000-0000C29F0000}"/>
    <cellStyle name="Normal 8 4 3 3 2 5" xfId="16042" xr:uid="{00000000-0005-0000-0000-0000C39F0000}"/>
    <cellStyle name="Normal 8 4 3 3 2 5 2" xfId="38685" xr:uid="{00000000-0005-0000-0000-0000C49F0000}"/>
    <cellStyle name="Normal 8 4 3 3 2 6" xfId="8602" xr:uid="{00000000-0005-0000-0000-0000C59F0000}"/>
    <cellStyle name="Normal 8 4 3 3 2 6 2" xfId="31245" xr:uid="{00000000-0005-0000-0000-0000C69F0000}"/>
    <cellStyle name="Normal 8 4 3 3 2 7" xfId="23804" xr:uid="{00000000-0005-0000-0000-0000C79F0000}"/>
    <cellStyle name="Normal 8 4 3 3 3" xfId="1615" xr:uid="{00000000-0005-0000-0000-0000C89F0000}"/>
    <cellStyle name="Normal 8 4 3 3 3 2" xfId="3465" xr:uid="{00000000-0005-0000-0000-0000C99F0000}"/>
    <cellStyle name="Normal 8 4 3 3 3 2 2" xfId="7186" xr:uid="{00000000-0005-0000-0000-0000CA9F0000}"/>
    <cellStyle name="Normal 8 4 3 3 3 2 2 2" xfId="22070" xr:uid="{00000000-0005-0000-0000-0000CB9F0000}"/>
    <cellStyle name="Normal 8 4 3 3 3 2 2 2 2" xfId="44713" xr:uid="{00000000-0005-0000-0000-0000CC9F0000}"/>
    <cellStyle name="Normal 8 4 3 3 3 2 2 3" xfId="14630" xr:uid="{00000000-0005-0000-0000-0000CD9F0000}"/>
    <cellStyle name="Normal 8 4 3 3 3 2 2 3 2" xfId="37273" xr:uid="{00000000-0005-0000-0000-0000CE9F0000}"/>
    <cellStyle name="Normal 8 4 3 3 3 2 2 4" xfId="29832" xr:uid="{00000000-0005-0000-0000-0000CF9F0000}"/>
    <cellStyle name="Normal 8 4 3 3 3 2 3" xfId="18352" xr:uid="{00000000-0005-0000-0000-0000D09F0000}"/>
    <cellStyle name="Normal 8 4 3 3 3 2 3 2" xfId="40995" xr:uid="{00000000-0005-0000-0000-0000D19F0000}"/>
    <cellStyle name="Normal 8 4 3 3 3 2 4" xfId="10912" xr:uid="{00000000-0005-0000-0000-0000D29F0000}"/>
    <cellStyle name="Normal 8 4 3 3 3 2 4 2" xfId="33555" xr:uid="{00000000-0005-0000-0000-0000D39F0000}"/>
    <cellStyle name="Normal 8 4 3 3 3 2 5" xfId="26114" xr:uid="{00000000-0005-0000-0000-0000D49F0000}"/>
    <cellStyle name="Normal 8 4 3 3 3 3" xfId="5339" xr:uid="{00000000-0005-0000-0000-0000D59F0000}"/>
    <cellStyle name="Normal 8 4 3 3 3 3 2" xfId="20223" xr:uid="{00000000-0005-0000-0000-0000D69F0000}"/>
    <cellStyle name="Normal 8 4 3 3 3 3 2 2" xfId="42866" xr:uid="{00000000-0005-0000-0000-0000D79F0000}"/>
    <cellStyle name="Normal 8 4 3 3 3 3 3" xfId="12783" xr:uid="{00000000-0005-0000-0000-0000D89F0000}"/>
    <cellStyle name="Normal 8 4 3 3 3 3 3 2" xfId="35426" xr:uid="{00000000-0005-0000-0000-0000D99F0000}"/>
    <cellStyle name="Normal 8 4 3 3 3 3 4" xfId="27985" xr:uid="{00000000-0005-0000-0000-0000DA9F0000}"/>
    <cellStyle name="Normal 8 4 3 3 3 4" xfId="16505" xr:uid="{00000000-0005-0000-0000-0000DB9F0000}"/>
    <cellStyle name="Normal 8 4 3 3 3 4 2" xfId="39148" xr:uid="{00000000-0005-0000-0000-0000DC9F0000}"/>
    <cellStyle name="Normal 8 4 3 3 3 5" xfId="9065" xr:uid="{00000000-0005-0000-0000-0000DD9F0000}"/>
    <cellStyle name="Normal 8 4 3 3 3 5 2" xfId="31708" xr:uid="{00000000-0005-0000-0000-0000DE9F0000}"/>
    <cellStyle name="Normal 8 4 3 3 3 6" xfId="24267" xr:uid="{00000000-0005-0000-0000-0000DF9F0000}"/>
    <cellStyle name="Normal 8 4 3 3 4" xfId="2540" xr:uid="{00000000-0005-0000-0000-0000E09F0000}"/>
    <cellStyle name="Normal 8 4 3 3 4 2" xfId="6261" xr:uid="{00000000-0005-0000-0000-0000E19F0000}"/>
    <cellStyle name="Normal 8 4 3 3 4 2 2" xfId="21145" xr:uid="{00000000-0005-0000-0000-0000E29F0000}"/>
    <cellStyle name="Normal 8 4 3 3 4 2 2 2" xfId="43788" xr:uid="{00000000-0005-0000-0000-0000E39F0000}"/>
    <cellStyle name="Normal 8 4 3 3 4 2 3" xfId="13705" xr:uid="{00000000-0005-0000-0000-0000E49F0000}"/>
    <cellStyle name="Normal 8 4 3 3 4 2 3 2" xfId="36348" xr:uid="{00000000-0005-0000-0000-0000E59F0000}"/>
    <cellStyle name="Normal 8 4 3 3 4 2 4" xfId="28907" xr:uid="{00000000-0005-0000-0000-0000E69F0000}"/>
    <cellStyle name="Normal 8 4 3 3 4 3" xfId="17427" xr:uid="{00000000-0005-0000-0000-0000E79F0000}"/>
    <cellStyle name="Normal 8 4 3 3 4 3 2" xfId="40070" xr:uid="{00000000-0005-0000-0000-0000E89F0000}"/>
    <cellStyle name="Normal 8 4 3 3 4 4" xfId="9987" xr:uid="{00000000-0005-0000-0000-0000E99F0000}"/>
    <cellStyle name="Normal 8 4 3 3 4 4 2" xfId="32630" xr:uid="{00000000-0005-0000-0000-0000EA9F0000}"/>
    <cellStyle name="Normal 8 4 3 3 4 5" xfId="25189" xr:uid="{00000000-0005-0000-0000-0000EB9F0000}"/>
    <cellStyle name="Normal 8 4 3 3 5" xfId="4414" xr:uid="{00000000-0005-0000-0000-0000EC9F0000}"/>
    <cellStyle name="Normal 8 4 3 3 5 2" xfId="19298" xr:uid="{00000000-0005-0000-0000-0000ED9F0000}"/>
    <cellStyle name="Normal 8 4 3 3 5 2 2" xfId="41941" xr:uid="{00000000-0005-0000-0000-0000EE9F0000}"/>
    <cellStyle name="Normal 8 4 3 3 5 3" xfId="11858" xr:uid="{00000000-0005-0000-0000-0000EF9F0000}"/>
    <cellStyle name="Normal 8 4 3 3 5 3 2" xfId="34501" xr:uid="{00000000-0005-0000-0000-0000F09F0000}"/>
    <cellStyle name="Normal 8 4 3 3 5 4" xfId="27060" xr:uid="{00000000-0005-0000-0000-0000F19F0000}"/>
    <cellStyle name="Normal 8 4 3 3 6" xfId="15580" xr:uid="{00000000-0005-0000-0000-0000F29F0000}"/>
    <cellStyle name="Normal 8 4 3 3 6 2" xfId="38223" xr:uid="{00000000-0005-0000-0000-0000F39F0000}"/>
    <cellStyle name="Normal 8 4 3 3 7" xfId="8140" xr:uid="{00000000-0005-0000-0000-0000F49F0000}"/>
    <cellStyle name="Normal 8 4 3 3 7 2" xfId="30783" xr:uid="{00000000-0005-0000-0000-0000F59F0000}"/>
    <cellStyle name="Normal 8 4 3 3 8" xfId="23342" xr:uid="{00000000-0005-0000-0000-0000F69F0000}"/>
    <cellStyle name="Normal 8 4 3 4" xfId="938" xr:uid="{00000000-0005-0000-0000-0000F79F0000}"/>
    <cellStyle name="Normal 8 4 3 4 2" xfId="1866" xr:uid="{00000000-0005-0000-0000-0000F89F0000}"/>
    <cellStyle name="Normal 8 4 3 4 2 2" xfId="3716" xr:uid="{00000000-0005-0000-0000-0000F99F0000}"/>
    <cellStyle name="Normal 8 4 3 4 2 2 2" xfId="7437" xr:uid="{00000000-0005-0000-0000-0000FA9F0000}"/>
    <cellStyle name="Normal 8 4 3 4 2 2 2 2" xfId="22321" xr:uid="{00000000-0005-0000-0000-0000FB9F0000}"/>
    <cellStyle name="Normal 8 4 3 4 2 2 2 2 2" xfId="44964" xr:uid="{00000000-0005-0000-0000-0000FC9F0000}"/>
    <cellStyle name="Normal 8 4 3 4 2 2 2 3" xfId="14881" xr:uid="{00000000-0005-0000-0000-0000FD9F0000}"/>
    <cellStyle name="Normal 8 4 3 4 2 2 2 3 2" xfId="37524" xr:uid="{00000000-0005-0000-0000-0000FE9F0000}"/>
    <cellStyle name="Normal 8 4 3 4 2 2 2 4" xfId="30083" xr:uid="{00000000-0005-0000-0000-0000FF9F0000}"/>
    <cellStyle name="Normal 8 4 3 4 2 2 3" xfId="18603" xr:uid="{00000000-0005-0000-0000-000000A00000}"/>
    <cellStyle name="Normal 8 4 3 4 2 2 3 2" xfId="41246" xr:uid="{00000000-0005-0000-0000-000001A00000}"/>
    <cellStyle name="Normal 8 4 3 4 2 2 4" xfId="11163" xr:uid="{00000000-0005-0000-0000-000002A00000}"/>
    <cellStyle name="Normal 8 4 3 4 2 2 4 2" xfId="33806" xr:uid="{00000000-0005-0000-0000-000003A00000}"/>
    <cellStyle name="Normal 8 4 3 4 2 2 5" xfId="26365" xr:uid="{00000000-0005-0000-0000-000004A00000}"/>
    <cellStyle name="Normal 8 4 3 4 2 3" xfId="5590" xr:uid="{00000000-0005-0000-0000-000005A00000}"/>
    <cellStyle name="Normal 8 4 3 4 2 3 2" xfId="20474" xr:uid="{00000000-0005-0000-0000-000006A00000}"/>
    <cellStyle name="Normal 8 4 3 4 2 3 2 2" xfId="43117" xr:uid="{00000000-0005-0000-0000-000007A00000}"/>
    <cellStyle name="Normal 8 4 3 4 2 3 3" xfId="13034" xr:uid="{00000000-0005-0000-0000-000008A00000}"/>
    <cellStyle name="Normal 8 4 3 4 2 3 3 2" xfId="35677" xr:uid="{00000000-0005-0000-0000-000009A00000}"/>
    <cellStyle name="Normal 8 4 3 4 2 3 4" xfId="28236" xr:uid="{00000000-0005-0000-0000-00000AA00000}"/>
    <cellStyle name="Normal 8 4 3 4 2 4" xfId="16756" xr:uid="{00000000-0005-0000-0000-00000BA00000}"/>
    <cellStyle name="Normal 8 4 3 4 2 4 2" xfId="39399" xr:uid="{00000000-0005-0000-0000-00000CA00000}"/>
    <cellStyle name="Normal 8 4 3 4 2 5" xfId="9316" xr:uid="{00000000-0005-0000-0000-00000DA00000}"/>
    <cellStyle name="Normal 8 4 3 4 2 5 2" xfId="31959" xr:uid="{00000000-0005-0000-0000-00000EA00000}"/>
    <cellStyle name="Normal 8 4 3 4 2 6" xfId="24518" xr:uid="{00000000-0005-0000-0000-00000FA00000}"/>
    <cellStyle name="Normal 8 4 3 4 3" xfId="2791" xr:uid="{00000000-0005-0000-0000-000010A00000}"/>
    <cellStyle name="Normal 8 4 3 4 3 2" xfId="6512" xr:uid="{00000000-0005-0000-0000-000011A00000}"/>
    <cellStyle name="Normal 8 4 3 4 3 2 2" xfId="21396" xr:uid="{00000000-0005-0000-0000-000012A00000}"/>
    <cellStyle name="Normal 8 4 3 4 3 2 2 2" xfId="44039" xr:uid="{00000000-0005-0000-0000-000013A00000}"/>
    <cellStyle name="Normal 8 4 3 4 3 2 3" xfId="13956" xr:uid="{00000000-0005-0000-0000-000014A00000}"/>
    <cellStyle name="Normal 8 4 3 4 3 2 3 2" xfId="36599" xr:uid="{00000000-0005-0000-0000-000015A00000}"/>
    <cellStyle name="Normal 8 4 3 4 3 2 4" xfId="29158" xr:uid="{00000000-0005-0000-0000-000016A00000}"/>
    <cellStyle name="Normal 8 4 3 4 3 3" xfId="17678" xr:uid="{00000000-0005-0000-0000-000017A00000}"/>
    <cellStyle name="Normal 8 4 3 4 3 3 2" xfId="40321" xr:uid="{00000000-0005-0000-0000-000018A00000}"/>
    <cellStyle name="Normal 8 4 3 4 3 4" xfId="10238" xr:uid="{00000000-0005-0000-0000-000019A00000}"/>
    <cellStyle name="Normal 8 4 3 4 3 4 2" xfId="32881" xr:uid="{00000000-0005-0000-0000-00001AA00000}"/>
    <cellStyle name="Normal 8 4 3 4 3 5" xfId="25440" xr:uid="{00000000-0005-0000-0000-00001BA00000}"/>
    <cellStyle name="Normal 8 4 3 4 4" xfId="4665" xr:uid="{00000000-0005-0000-0000-00001CA00000}"/>
    <cellStyle name="Normal 8 4 3 4 4 2" xfId="19549" xr:uid="{00000000-0005-0000-0000-00001DA00000}"/>
    <cellStyle name="Normal 8 4 3 4 4 2 2" xfId="42192" xr:uid="{00000000-0005-0000-0000-00001EA00000}"/>
    <cellStyle name="Normal 8 4 3 4 4 3" xfId="12109" xr:uid="{00000000-0005-0000-0000-00001FA00000}"/>
    <cellStyle name="Normal 8 4 3 4 4 3 2" xfId="34752" xr:uid="{00000000-0005-0000-0000-000020A00000}"/>
    <cellStyle name="Normal 8 4 3 4 4 4" xfId="27311" xr:uid="{00000000-0005-0000-0000-000021A00000}"/>
    <cellStyle name="Normal 8 4 3 4 5" xfId="15831" xr:uid="{00000000-0005-0000-0000-000022A00000}"/>
    <cellStyle name="Normal 8 4 3 4 5 2" xfId="38474" xr:uid="{00000000-0005-0000-0000-000023A00000}"/>
    <cellStyle name="Normal 8 4 3 4 6" xfId="8391" xr:uid="{00000000-0005-0000-0000-000024A00000}"/>
    <cellStyle name="Normal 8 4 3 4 6 2" xfId="31034" xr:uid="{00000000-0005-0000-0000-000025A00000}"/>
    <cellStyle name="Normal 8 4 3 4 7" xfId="23593" xr:uid="{00000000-0005-0000-0000-000026A00000}"/>
    <cellStyle name="Normal 8 4 3 5" xfId="1404" xr:uid="{00000000-0005-0000-0000-000027A00000}"/>
    <cellStyle name="Normal 8 4 3 5 2" xfId="3254" xr:uid="{00000000-0005-0000-0000-000028A00000}"/>
    <cellStyle name="Normal 8 4 3 5 2 2" xfId="6975" xr:uid="{00000000-0005-0000-0000-000029A00000}"/>
    <cellStyle name="Normal 8 4 3 5 2 2 2" xfId="21859" xr:uid="{00000000-0005-0000-0000-00002AA00000}"/>
    <cellStyle name="Normal 8 4 3 5 2 2 2 2" xfId="44502" xr:uid="{00000000-0005-0000-0000-00002BA00000}"/>
    <cellStyle name="Normal 8 4 3 5 2 2 3" xfId="14419" xr:uid="{00000000-0005-0000-0000-00002CA00000}"/>
    <cellStyle name="Normal 8 4 3 5 2 2 3 2" xfId="37062" xr:uid="{00000000-0005-0000-0000-00002DA00000}"/>
    <cellStyle name="Normal 8 4 3 5 2 2 4" xfId="29621" xr:uid="{00000000-0005-0000-0000-00002EA00000}"/>
    <cellStyle name="Normal 8 4 3 5 2 3" xfId="18141" xr:uid="{00000000-0005-0000-0000-00002FA00000}"/>
    <cellStyle name="Normal 8 4 3 5 2 3 2" xfId="40784" xr:uid="{00000000-0005-0000-0000-000030A00000}"/>
    <cellStyle name="Normal 8 4 3 5 2 4" xfId="10701" xr:uid="{00000000-0005-0000-0000-000031A00000}"/>
    <cellStyle name="Normal 8 4 3 5 2 4 2" xfId="33344" xr:uid="{00000000-0005-0000-0000-000032A00000}"/>
    <cellStyle name="Normal 8 4 3 5 2 5" xfId="25903" xr:uid="{00000000-0005-0000-0000-000033A00000}"/>
    <cellStyle name="Normal 8 4 3 5 3" xfId="5128" xr:uid="{00000000-0005-0000-0000-000034A00000}"/>
    <cellStyle name="Normal 8 4 3 5 3 2" xfId="20012" xr:uid="{00000000-0005-0000-0000-000035A00000}"/>
    <cellStyle name="Normal 8 4 3 5 3 2 2" xfId="42655" xr:uid="{00000000-0005-0000-0000-000036A00000}"/>
    <cellStyle name="Normal 8 4 3 5 3 3" xfId="12572" xr:uid="{00000000-0005-0000-0000-000037A00000}"/>
    <cellStyle name="Normal 8 4 3 5 3 3 2" xfId="35215" xr:uid="{00000000-0005-0000-0000-000038A00000}"/>
    <cellStyle name="Normal 8 4 3 5 3 4" xfId="27774" xr:uid="{00000000-0005-0000-0000-000039A00000}"/>
    <cellStyle name="Normal 8 4 3 5 4" xfId="16294" xr:uid="{00000000-0005-0000-0000-00003AA00000}"/>
    <cellStyle name="Normal 8 4 3 5 4 2" xfId="38937" xr:uid="{00000000-0005-0000-0000-00003BA00000}"/>
    <cellStyle name="Normal 8 4 3 5 5" xfId="8854" xr:uid="{00000000-0005-0000-0000-00003CA00000}"/>
    <cellStyle name="Normal 8 4 3 5 5 2" xfId="31497" xr:uid="{00000000-0005-0000-0000-00003DA00000}"/>
    <cellStyle name="Normal 8 4 3 5 6" xfId="24056" xr:uid="{00000000-0005-0000-0000-00003EA00000}"/>
    <cellStyle name="Normal 8 4 3 6" xfId="2329" xr:uid="{00000000-0005-0000-0000-00003FA00000}"/>
    <cellStyle name="Normal 8 4 3 6 2" xfId="6050" xr:uid="{00000000-0005-0000-0000-000040A00000}"/>
    <cellStyle name="Normal 8 4 3 6 2 2" xfId="20934" xr:uid="{00000000-0005-0000-0000-000041A00000}"/>
    <cellStyle name="Normal 8 4 3 6 2 2 2" xfId="43577" xr:uid="{00000000-0005-0000-0000-000042A00000}"/>
    <cellStyle name="Normal 8 4 3 6 2 3" xfId="13494" xr:uid="{00000000-0005-0000-0000-000043A00000}"/>
    <cellStyle name="Normal 8 4 3 6 2 3 2" xfId="36137" xr:uid="{00000000-0005-0000-0000-000044A00000}"/>
    <cellStyle name="Normal 8 4 3 6 2 4" xfId="28696" xr:uid="{00000000-0005-0000-0000-000045A00000}"/>
    <cellStyle name="Normal 8 4 3 6 3" xfId="17216" xr:uid="{00000000-0005-0000-0000-000046A00000}"/>
    <cellStyle name="Normal 8 4 3 6 3 2" xfId="39859" xr:uid="{00000000-0005-0000-0000-000047A00000}"/>
    <cellStyle name="Normal 8 4 3 6 4" xfId="9776" xr:uid="{00000000-0005-0000-0000-000048A00000}"/>
    <cellStyle name="Normal 8 4 3 6 4 2" xfId="32419" xr:uid="{00000000-0005-0000-0000-000049A00000}"/>
    <cellStyle name="Normal 8 4 3 6 5" xfId="24978" xr:uid="{00000000-0005-0000-0000-00004AA00000}"/>
    <cellStyle name="Normal 8 4 3 7" xfId="4203" xr:uid="{00000000-0005-0000-0000-00004BA00000}"/>
    <cellStyle name="Normal 8 4 3 7 2" xfId="19087" xr:uid="{00000000-0005-0000-0000-00004CA00000}"/>
    <cellStyle name="Normal 8 4 3 7 2 2" xfId="41730" xr:uid="{00000000-0005-0000-0000-00004DA00000}"/>
    <cellStyle name="Normal 8 4 3 7 3" xfId="11647" xr:uid="{00000000-0005-0000-0000-00004EA00000}"/>
    <cellStyle name="Normal 8 4 3 7 3 2" xfId="34290" xr:uid="{00000000-0005-0000-0000-00004FA00000}"/>
    <cellStyle name="Normal 8 4 3 7 4" xfId="26849" xr:uid="{00000000-0005-0000-0000-000050A00000}"/>
    <cellStyle name="Normal 8 4 3 8" xfId="15369" xr:uid="{00000000-0005-0000-0000-000051A00000}"/>
    <cellStyle name="Normal 8 4 3 8 2" xfId="38012" xr:uid="{00000000-0005-0000-0000-000052A00000}"/>
    <cellStyle name="Normal 8 4 3 9" xfId="7929" xr:uid="{00000000-0005-0000-0000-000053A00000}"/>
    <cellStyle name="Normal 8 4 3 9 2" xfId="30572" xr:uid="{00000000-0005-0000-0000-000054A00000}"/>
    <cellStyle name="Normal 8 4 4" xfId="525" xr:uid="{00000000-0005-0000-0000-000055A00000}"/>
    <cellStyle name="Normal 8 4 4 2" xfId="737" xr:uid="{00000000-0005-0000-0000-000056A00000}"/>
    <cellStyle name="Normal 8 4 4 2 2" xfId="1202" xr:uid="{00000000-0005-0000-0000-000057A00000}"/>
    <cellStyle name="Normal 8 4 4 2 2 2" xfId="2130" xr:uid="{00000000-0005-0000-0000-000058A00000}"/>
    <cellStyle name="Normal 8 4 4 2 2 2 2" xfId="3980" xr:uid="{00000000-0005-0000-0000-000059A00000}"/>
    <cellStyle name="Normal 8 4 4 2 2 2 2 2" xfId="7701" xr:uid="{00000000-0005-0000-0000-00005AA00000}"/>
    <cellStyle name="Normal 8 4 4 2 2 2 2 2 2" xfId="22585" xr:uid="{00000000-0005-0000-0000-00005BA00000}"/>
    <cellStyle name="Normal 8 4 4 2 2 2 2 2 2 2" xfId="45228" xr:uid="{00000000-0005-0000-0000-00005CA00000}"/>
    <cellStyle name="Normal 8 4 4 2 2 2 2 2 3" xfId="15145" xr:uid="{00000000-0005-0000-0000-00005DA00000}"/>
    <cellStyle name="Normal 8 4 4 2 2 2 2 2 3 2" xfId="37788" xr:uid="{00000000-0005-0000-0000-00005EA00000}"/>
    <cellStyle name="Normal 8 4 4 2 2 2 2 2 4" xfId="30347" xr:uid="{00000000-0005-0000-0000-00005FA00000}"/>
    <cellStyle name="Normal 8 4 4 2 2 2 2 3" xfId="18867" xr:uid="{00000000-0005-0000-0000-000060A00000}"/>
    <cellStyle name="Normal 8 4 4 2 2 2 2 3 2" xfId="41510" xr:uid="{00000000-0005-0000-0000-000061A00000}"/>
    <cellStyle name="Normal 8 4 4 2 2 2 2 4" xfId="11427" xr:uid="{00000000-0005-0000-0000-000062A00000}"/>
    <cellStyle name="Normal 8 4 4 2 2 2 2 4 2" xfId="34070" xr:uid="{00000000-0005-0000-0000-000063A00000}"/>
    <cellStyle name="Normal 8 4 4 2 2 2 2 5" xfId="26629" xr:uid="{00000000-0005-0000-0000-000064A00000}"/>
    <cellStyle name="Normal 8 4 4 2 2 2 3" xfId="5854" xr:uid="{00000000-0005-0000-0000-000065A00000}"/>
    <cellStyle name="Normal 8 4 4 2 2 2 3 2" xfId="20738" xr:uid="{00000000-0005-0000-0000-000066A00000}"/>
    <cellStyle name="Normal 8 4 4 2 2 2 3 2 2" xfId="43381" xr:uid="{00000000-0005-0000-0000-000067A00000}"/>
    <cellStyle name="Normal 8 4 4 2 2 2 3 3" xfId="13298" xr:uid="{00000000-0005-0000-0000-000068A00000}"/>
    <cellStyle name="Normal 8 4 4 2 2 2 3 3 2" xfId="35941" xr:uid="{00000000-0005-0000-0000-000069A00000}"/>
    <cellStyle name="Normal 8 4 4 2 2 2 3 4" xfId="28500" xr:uid="{00000000-0005-0000-0000-00006AA00000}"/>
    <cellStyle name="Normal 8 4 4 2 2 2 4" xfId="17020" xr:uid="{00000000-0005-0000-0000-00006BA00000}"/>
    <cellStyle name="Normal 8 4 4 2 2 2 4 2" xfId="39663" xr:uid="{00000000-0005-0000-0000-00006CA00000}"/>
    <cellStyle name="Normal 8 4 4 2 2 2 5" xfId="9580" xr:uid="{00000000-0005-0000-0000-00006DA00000}"/>
    <cellStyle name="Normal 8 4 4 2 2 2 5 2" xfId="32223" xr:uid="{00000000-0005-0000-0000-00006EA00000}"/>
    <cellStyle name="Normal 8 4 4 2 2 2 6" xfId="24782" xr:uid="{00000000-0005-0000-0000-00006FA00000}"/>
    <cellStyle name="Normal 8 4 4 2 2 3" xfId="3055" xr:uid="{00000000-0005-0000-0000-000070A00000}"/>
    <cellStyle name="Normal 8 4 4 2 2 3 2" xfId="6776" xr:uid="{00000000-0005-0000-0000-000071A00000}"/>
    <cellStyle name="Normal 8 4 4 2 2 3 2 2" xfId="21660" xr:uid="{00000000-0005-0000-0000-000072A00000}"/>
    <cellStyle name="Normal 8 4 4 2 2 3 2 2 2" xfId="44303" xr:uid="{00000000-0005-0000-0000-000073A00000}"/>
    <cellStyle name="Normal 8 4 4 2 2 3 2 3" xfId="14220" xr:uid="{00000000-0005-0000-0000-000074A00000}"/>
    <cellStyle name="Normal 8 4 4 2 2 3 2 3 2" xfId="36863" xr:uid="{00000000-0005-0000-0000-000075A00000}"/>
    <cellStyle name="Normal 8 4 4 2 2 3 2 4" xfId="29422" xr:uid="{00000000-0005-0000-0000-000076A00000}"/>
    <cellStyle name="Normal 8 4 4 2 2 3 3" xfId="17942" xr:uid="{00000000-0005-0000-0000-000077A00000}"/>
    <cellStyle name="Normal 8 4 4 2 2 3 3 2" xfId="40585" xr:uid="{00000000-0005-0000-0000-000078A00000}"/>
    <cellStyle name="Normal 8 4 4 2 2 3 4" xfId="10502" xr:uid="{00000000-0005-0000-0000-000079A00000}"/>
    <cellStyle name="Normal 8 4 4 2 2 3 4 2" xfId="33145" xr:uid="{00000000-0005-0000-0000-00007AA00000}"/>
    <cellStyle name="Normal 8 4 4 2 2 3 5" xfId="25704" xr:uid="{00000000-0005-0000-0000-00007BA00000}"/>
    <cellStyle name="Normal 8 4 4 2 2 4" xfId="4929" xr:uid="{00000000-0005-0000-0000-00007CA00000}"/>
    <cellStyle name="Normal 8 4 4 2 2 4 2" xfId="19813" xr:uid="{00000000-0005-0000-0000-00007DA00000}"/>
    <cellStyle name="Normal 8 4 4 2 2 4 2 2" xfId="42456" xr:uid="{00000000-0005-0000-0000-00007EA00000}"/>
    <cellStyle name="Normal 8 4 4 2 2 4 3" xfId="12373" xr:uid="{00000000-0005-0000-0000-00007FA00000}"/>
    <cellStyle name="Normal 8 4 4 2 2 4 3 2" xfId="35016" xr:uid="{00000000-0005-0000-0000-000080A00000}"/>
    <cellStyle name="Normal 8 4 4 2 2 4 4" xfId="27575" xr:uid="{00000000-0005-0000-0000-000081A00000}"/>
    <cellStyle name="Normal 8 4 4 2 2 5" xfId="16095" xr:uid="{00000000-0005-0000-0000-000082A00000}"/>
    <cellStyle name="Normal 8 4 4 2 2 5 2" xfId="38738" xr:uid="{00000000-0005-0000-0000-000083A00000}"/>
    <cellStyle name="Normal 8 4 4 2 2 6" xfId="8655" xr:uid="{00000000-0005-0000-0000-000084A00000}"/>
    <cellStyle name="Normal 8 4 4 2 2 6 2" xfId="31298" xr:uid="{00000000-0005-0000-0000-000085A00000}"/>
    <cellStyle name="Normal 8 4 4 2 2 7" xfId="23857" xr:uid="{00000000-0005-0000-0000-000086A00000}"/>
    <cellStyle name="Normal 8 4 4 2 3" xfId="1668" xr:uid="{00000000-0005-0000-0000-000087A00000}"/>
    <cellStyle name="Normal 8 4 4 2 3 2" xfId="3518" xr:uid="{00000000-0005-0000-0000-000088A00000}"/>
    <cellStyle name="Normal 8 4 4 2 3 2 2" xfId="7239" xr:uid="{00000000-0005-0000-0000-000089A00000}"/>
    <cellStyle name="Normal 8 4 4 2 3 2 2 2" xfId="22123" xr:uid="{00000000-0005-0000-0000-00008AA00000}"/>
    <cellStyle name="Normal 8 4 4 2 3 2 2 2 2" xfId="44766" xr:uid="{00000000-0005-0000-0000-00008BA00000}"/>
    <cellStyle name="Normal 8 4 4 2 3 2 2 3" xfId="14683" xr:uid="{00000000-0005-0000-0000-00008CA00000}"/>
    <cellStyle name="Normal 8 4 4 2 3 2 2 3 2" xfId="37326" xr:uid="{00000000-0005-0000-0000-00008DA00000}"/>
    <cellStyle name="Normal 8 4 4 2 3 2 2 4" xfId="29885" xr:uid="{00000000-0005-0000-0000-00008EA00000}"/>
    <cellStyle name="Normal 8 4 4 2 3 2 3" xfId="18405" xr:uid="{00000000-0005-0000-0000-00008FA00000}"/>
    <cellStyle name="Normal 8 4 4 2 3 2 3 2" xfId="41048" xr:uid="{00000000-0005-0000-0000-000090A00000}"/>
    <cellStyle name="Normal 8 4 4 2 3 2 4" xfId="10965" xr:uid="{00000000-0005-0000-0000-000091A00000}"/>
    <cellStyle name="Normal 8 4 4 2 3 2 4 2" xfId="33608" xr:uid="{00000000-0005-0000-0000-000092A00000}"/>
    <cellStyle name="Normal 8 4 4 2 3 2 5" xfId="26167" xr:uid="{00000000-0005-0000-0000-000093A00000}"/>
    <cellStyle name="Normal 8 4 4 2 3 3" xfId="5392" xr:uid="{00000000-0005-0000-0000-000094A00000}"/>
    <cellStyle name="Normal 8 4 4 2 3 3 2" xfId="20276" xr:uid="{00000000-0005-0000-0000-000095A00000}"/>
    <cellStyle name="Normal 8 4 4 2 3 3 2 2" xfId="42919" xr:uid="{00000000-0005-0000-0000-000096A00000}"/>
    <cellStyle name="Normal 8 4 4 2 3 3 3" xfId="12836" xr:uid="{00000000-0005-0000-0000-000097A00000}"/>
    <cellStyle name="Normal 8 4 4 2 3 3 3 2" xfId="35479" xr:uid="{00000000-0005-0000-0000-000098A00000}"/>
    <cellStyle name="Normal 8 4 4 2 3 3 4" xfId="28038" xr:uid="{00000000-0005-0000-0000-000099A00000}"/>
    <cellStyle name="Normal 8 4 4 2 3 4" xfId="16558" xr:uid="{00000000-0005-0000-0000-00009AA00000}"/>
    <cellStyle name="Normal 8 4 4 2 3 4 2" xfId="39201" xr:uid="{00000000-0005-0000-0000-00009BA00000}"/>
    <cellStyle name="Normal 8 4 4 2 3 5" xfId="9118" xr:uid="{00000000-0005-0000-0000-00009CA00000}"/>
    <cellStyle name="Normal 8 4 4 2 3 5 2" xfId="31761" xr:uid="{00000000-0005-0000-0000-00009DA00000}"/>
    <cellStyle name="Normal 8 4 4 2 3 6" xfId="24320" xr:uid="{00000000-0005-0000-0000-00009EA00000}"/>
    <cellStyle name="Normal 8 4 4 2 4" xfId="2593" xr:uid="{00000000-0005-0000-0000-00009FA00000}"/>
    <cellStyle name="Normal 8 4 4 2 4 2" xfId="6314" xr:uid="{00000000-0005-0000-0000-0000A0A00000}"/>
    <cellStyle name="Normal 8 4 4 2 4 2 2" xfId="21198" xr:uid="{00000000-0005-0000-0000-0000A1A00000}"/>
    <cellStyle name="Normal 8 4 4 2 4 2 2 2" xfId="43841" xr:uid="{00000000-0005-0000-0000-0000A2A00000}"/>
    <cellStyle name="Normal 8 4 4 2 4 2 3" xfId="13758" xr:uid="{00000000-0005-0000-0000-0000A3A00000}"/>
    <cellStyle name="Normal 8 4 4 2 4 2 3 2" xfId="36401" xr:uid="{00000000-0005-0000-0000-0000A4A00000}"/>
    <cellStyle name="Normal 8 4 4 2 4 2 4" xfId="28960" xr:uid="{00000000-0005-0000-0000-0000A5A00000}"/>
    <cellStyle name="Normal 8 4 4 2 4 3" xfId="17480" xr:uid="{00000000-0005-0000-0000-0000A6A00000}"/>
    <cellStyle name="Normal 8 4 4 2 4 3 2" xfId="40123" xr:uid="{00000000-0005-0000-0000-0000A7A00000}"/>
    <cellStyle name="Normal 8 4 4 2 4 4" xfId="10040" xr:uid="{00000000-0005-0000-0000-0000A8A00000}"/>
    <cellStyle name="Normal 8 4 4 2 4 4 2" xfId="32683" xr:uid="{00000000-0005-0000-0000-0000A9A00000}"/>
    <cellStyle name="Normal 8 4 4 2 4 5" xfId="25242" xr:uid="{00000000-0005-0000-0000-0000AAA00000}"/>
    <cellStyle name="Normal 8 4 4 2 5" xfId="4467" xr:uid="{00000000-0005-0000-0000-0000ABA00000}"/>
    <cellStyle name="Normal 8 4 4 2 5 2" xfId="19351" xr:uid="{00000000-0005-0000-0000-0000ACA00000}"/>
    <cellStyle name="Normal 8 4 4 2 5 2 2" xfId="41994" xr:uid="{00000000-0005-0000-0000-0000ADA00000}"/>
    <cellStyle name="Normal 8 4 4 2 5 3" xfId="11911" xr:uid="{00000000-0005-0000-0000-0000AEA00000}"/>
    <cellStyle name="Normal 8 4 4 2 5 3 2" xfId="34554" xr:uid="{00000000-0005-0000-0000-0000AFA00000}"/>
    <cellStyle name="Normal 8 4 4 2 5 4" xfId="27113" xr:uid="{00000000-0005-0000-0000-0000B0A00000}"/>
    <cellStyle name="Normal 8 4 4 2 6" xfId="15633" xr:uid="{00000000-0005-0000-0000-0000B1A00000}"/>
    <cellStyle name="Normal 8 4 4 2 6 2" xfId="38276" xr:uid="{00000000-0005-0000-0000-0000B2A00000}"/>
    <cellStyle name="Normal 8 4 4 2 7" xfId="8193" xr:uid="{00000000-0005-0000-0000-0000B3A00000}"/>
    <cellStyle name="Normal 8 4 4 2 7 2" xfId="30836" xr:uid="{00000000-0005-0000-0000-0000B4A00000}"/>
    <cellStyle name="Normal 8 4 4 2 8" xfId="23395" xr:uid="{00000000-0005-0000-0000-0000B5A00000}"/>
    <cellStyle name="Normal 8 4 4 3" xfId="991" xr:uid="{00000000-0005-0000-0000-0000B6A00000}"/>
    <cellStyle name="Normal 8 4 4 3 2" xfId="1919" xr:uid="{00000000-0005-0000-0000-0000B7A00000}"/>
    <cellStyle name="Normal 8 4 4 3 2 2" xfId="3769" xr:uid="{00000000-0005-0000-0000-0000B8A00000}"/>
    <cellStyle name="Normal 8 4 4 3 2 2 2" xfId="7490" xr:uid="{00000000-0005-0000-0000-0000B9A00000}"/>
    <cellStyle name="Normal 8 4 4 3 2 2 2 2" xfId="22374" xr:uid="{00000000-0005-0000-0000-0000BAA00000}"/>
    <cellStyle name="Normal 8 4 4 3 2 2 2 2 2" xfId="45017" xr:uid="{00000000-0005-0000-0000-0000BBA00000}"/>
    <cellStyle name="Normal 8 4 4 3 2 2 2 3" xfId="14934" xr:uid="{00000000-0005-0000-0000-0000BCA00000}"/>
    <cellStyle name="Normal 8 4 4 3 2 2 2 3 2" xfId="37577" xr:uid="{00000000-0005-0000-0000-0000BDA00000}"/>
    <cellStyle name="Normal 8 4 4 3 2 2 2 4" xfId="30136" xr:uid="{00000000-0005-0000-0000-0000BEA00000}"/>
    <cellStyle name="Normal 8 4 4 3 2 2 3" xfId="18656" xr:uid="{00000000-0005-0000-0000-0000BFA00000}"/>
    <cellStyle name="Normal 8 4 4 3 2 2 3 2" xfId="41299" xr:uid="{00000000-0005-0000-0000-0000C0A00000}"/>
    <cellStyle name="Normal 8 4 4 3 2 2 4" xfId="11216" xr:uid="{00000000-0005-0000-0000-0000C1A00000}"/>
    <cellStyle name="Normal 8 4 4 3 2 2 4 2" xfId="33859" xr:uid="{00000000-0005-0000-0000-0000C2A00000}"/>
    <cellStyle name="Normal 8 4 4 3 2 2 5" xfId="26418" xr:uid="{00000000-0005-0000-0000-0000C3A00000}"/>
    <cellStyle name="Normal 8 4 4 3 2 3" xfId="5643" xr:uid="{00000000-0005-0000-0000-0000C4A00000}"/>
    <cellStyle name="Normal 8 4 4 3 2 3 2" xfId="20527" xr:uid="{00000000-0005-0000-0000-0000C5A00000}"/>
    <cellStyle name="Normal 8 4 4 3 2 3 2 2" xfId="43170" xr:uid="{00000000-0005-0000-0000-0000C6A00000}"/>
    <cellStyle name="Normal 8 4 4 3 2 3 3" xfId="13087" xr:uid="{00000000-0005-0000-0000-0000C7A00000}"/>
    <cellStyle name="Normal 8 4 4 3 2 3 3 2" xfId="35730" xr:uid="{00000000-0005-0000-0000-0000C8A00000}"/>
    <cellStyle name="Normal 8 4 4 3 2 3 4" xfId="28289" xr:uid="{00000000-0005-0000-0000-0000C9A00000}"/>
    <cellStyle name="Normal 8 4 4 3 2 4" xfId="16809" xr:uid="{00000000-0005-0000-0000-0000CAA00000}"/>
    <cellStyle name="Normal 8 4 4 3 2 4 2" xfId="39452" xr:uid="{00000000-0005-0000-0000-0000CBA00000}"/>
    <cellStyle name="Normal 8 4 4 3 2 5" xfId="9369" xr:uid="{00000000-0005-0000-0000-0000CCA00000}"/>
    <cellStyle name="Normal 8 4 4 3 2 5 2" xfId="32012" xr:uid="{00000000-0005-0000-0000-0000CDA00000}"/>
    <cellStyle name="Normal 8 4 4 3 2 6" xfId="24571" xr:uid="{00000000-0005-0000-0000-0000CEA00000}"/>
    <cellStyle name="Normal 8 4 4 3 3" xfId="2844" xr:uid="{00000000-0005-0000-0000-0000CFA00000}"/>
    <cellStyle name="Normal 8 4 4 3 3 2" xfId="6565" xr:uid="{00000000-0005-0000-0000-0000D0A00000}"/>
    <cellStyle name="Normal 8 4 4 3 3 2 2" xfId="21449" xr:uid="{00000000-0005-0000-0000-0000D1A00000}"/>
    <cellStyle name="Normal 8 4 4 3 3 2 2 2" xfId="44092" xr:uid="{00000000-0005-0000-0000-0000D2A00000}"/>
    <cellStyle name="Normal 8 4 4 3 3 2 3" xfId="14009" xr:uid="{00000000-0005-0000-0000-0000D3A00000}"/>
    <cellStyle name="Normal 8 4 4 3 3 2 3 2" xfId="36652" xr:uid="{00000000-0005-0000-0000-0000D4A00000}"/>
    <cellStyle name="Normal 8 4 4 3 3 2 4" xfId="29211" xr:uid="{00000000-0005-0000-0000-0000D5A00000}"/>
    <cellStyle name="Normal 8 4 4 3 3 3" xfId="17731" xr:uid="{00000000-0005-0000-0000-0000D6A00000}"/>
    <cellStyle name="Normal 8 4 4 3 3 3 2" xfId="40374" xr:uid="{00000000-0005-0000-0000-0000D7A00000}"/>
    <cellStyle name="Normal 8 4 4 3 3 4" xfId="10291" xr:uid="{00000000-0005-0000-0000-0000D8A00000}"/>
    <cellStyle name="Normal 8 4 4 3 3 4 2" xfId="32934" xr:uid="{00000000-0005-0000-0000-0000D9A00000}"/>
    <cellStyle name="Normal 8 4 4 3 3 5" xfId="25493" xr:uid="{00000000-0005-0000-0000-0000DAA00000}"/>
    <cellStyle name="Normal 8 4 4 3 4" xfId="4718" xr:uid="{00000000-0005-0000-0000-0000DBA00000}"/>
    <cellStyle name="Normal 8 4 4 3 4 2" xfId="19602" xr:uid="{00000000-0005-0000-0000-0000DCA00000}"/>
    <cellStyle name="Normal 8 4 4 3 4 2 2" xfId="42245" xr:uid="{00000000-0005-0000-0000-0000DDA00000}"/>
    <cellStyle name="Normal 8 4 4 3 4 3" xfId="12162" xr:uid="{00000000-0005-0000-0000-0000DEA00000}"/>
    <cellStyle name="Normal 8 4 4 3 4 3 2" xfId="34805" xr:uid="{00000000-0005-0000-0000-0000DFA00000}"/>
    <cellStyle name="Normal 8 4 4 3 4 4" xfId="27364" xr:uid="{00000000-0005-0000-0000-0000E0A00000}"/>
    <cellStyle name="Normal 8 4 4 3 5" xfId="15884" xr:uid="{00000000-0005-0000-0000-0000E1A00000}"/>
    <cellStyle name="Normal 8 4 4 3 5 2" xfId="38527" xr:uid="{00000000-0005-0000-0000-0000E2A00000}"/>
    <cellStyle name="Normal 8 4 4 3 6" xfId="8444" xr:uid="{00000000-0005-0000-0000-0000E3A00000}"/>
    <cellStyle name="Normal 8 4 4 3 6 2" xfId="31087" xr:uid="{00000000-0005-0000-0000-0000E4A00000}"/>
    <cellStyle name="Normal 8 4 4 3 7" xfId="23646" xr:uid="{00000000-0005-0000-0000-0000E5A00000}"/>
    <cellStyle name="Normal 8 4 4 4" xfId="1457" xr:uid="{00000000-0005-0000-0000-0000E6A00000}"/>
    <cellStyle name="Normal 8 4 4 4 2" xfId="3307" xr:uid="{00000000-0005-0000-0000-0000E7A00000}"/>
    <cellStyle name="Normal 8 4 4 4 2 2" xfId="7028" xr:uid="{00000000-0005-0000-0000-0000E8A00000}"/>
    <cellStyle name="Normal 8 4 4 4 2 2 2" xfId="21912" xr:uid="{00000000-0005-0000-0000-0000E9A00000}"/>
    <cellStyle name="Normal 8 4 4 4 2 2 2 2" xfId="44555" xr:uid="{00000000-0005-0000-0000-0000EAA00000}"/>
    <cellStyle name="Normal 8 4 4 4 2 2 3" xfId="14472" xr:uid="{00000000-0005-0000-0000-0000EBA00000}"/>
    <cellStyle name="Normal 8 4 4 4 2 2 3 2" xfId="37115" xr:uid="{00000000-0005-0000-0000-0000ECA00000}"/>
    <cellStyle name="Normal 8 4 4 4 2 2 4" xfId="29674" xr:uid="{00000000-0005-0000-0000-0000EDA00000}"/>
    <cellStyle name="Normal 8 4 4 4 2 3" xfId="18194" xr:uid="{00000000-0005-0000-0000-0000EEA00000}"/>
    <cellStyle name="Normal 8 4 4 4 2 3 2" xfId="40837" xr:uid="{00000000-0005-0000-0000-0000EFA00000}"/>
    <cellStyle name="Normal 8 4 4 4 2 4" xfId="10754" xr:uid="{00000000-0005-0000-0000-0000F0A00000}"/>
    <cellStyle name="Normal 8 4 4 4 2 4 2" xfId="33397" xr:uid="{00000000-0005-0000-0000-0000F1A00000}"/>
    <cellStyle name="Normal 8 4 4 4 2 5" xfId="25956" xr:uid="{00000000-0005-0000-0000-0000F2A00000}"/>
    <cellStyle name="Normal 8 4 4 4 3" xfId="5181" xr:uid="{00000000-0005-0000-0000-0000F3A00000}"/>
    <cellStyle name="Normal 8 4 4 4 3 2" xfId="20065" xr:uid="{00000000-0005-0000-0000-0000F4A00000}"/>
    <cellStyle name="Normal 8 4 4 4 3 2 2" xfId="42708" xr:uid="{00000000-0005-0000-0000-0000F5A00000}"/>
    <cellStyle name="Normal 8 4 4 4 3 3" xfId="12625" xr:uid="{00000000-0005-0000-0000-0000F6A00000}"/>
    <cellStyle name="Normal 8 4 4 4 3 3 2" xfId="35268" xr:uid="{00000000-0005-0000-0000-0000F7A00000}"/>
    <cellStyle name="Normal 8 4 4 4 3 4" xfId="27827" xr:uid="{00000000-0005-0000-0000-0000F8A00000}"/>
    <cellStyle name="Normal 8 4 4 4 4" xfId="16347" xr:uid="{00000000-0005-0000-0000-0000F9A00000}"/>
    <cellStyle name="Normal 8 4 4 4 4 2" xfId="38990" xr:uid="{00000000-0005-0000-0000-0000FAA00000}"/>
    <cellStyle name="Normal 8 4 4 4 5" xfId="8907" xr:uid="{00000000-0005-0000-0000-0000FBA00000}"/>
    <cellStyle name="Normal 8 4 4 4 5 2" xfId="31550" xr:uid="{00000000-0005-0000-0000-0000FCA00000}"/>
    <cellStyle name="Normal 8 4 4 4 6" xfId="24109" xr:uid="{00000000-0005-0000-0000-0000FDA00000}"/>
    <cellStyle name="Normal 8 4 4 5" xfId="2382" xr:uid="{00000000-0005-0000-0000-0000FEA00000}"/>
    <cellStyle name="Normal 8 4 4 5 2" xfId="6103" xr:uid="{00000000-0005-0000-0000-0000FFA00000}"/>
    <cellStyle name="Normal 8 4 4 5 2 2" xfId="20987" xr:uid="{00000000-0005-0000-0000-000000A10000}"/>
    <cellStyle name="Normal 8 4 4 5 2 2 2" xfId="43630" xr:uid="{00000000-0005-0000-0000-000001A10000}"/>
    <cellStyle name="Normal 8 4 4 5 2 3" xfId="13547" xr:uid="{00000000-0005-0000-0000-000002A10000}"/>
    <cellStyle name="Normal 8 4 4 5 2 3 2" xfId="36190" xr:uid="{00000000-0005-0000-0000-000003A10000}"/>
    <cellStyle name="Normal 8 4 4 5 2 4" xfId="28749" xr:uid="{00000000-0005-0000-0000-000004A10000}"/>
    <cellStyle name="Normal 8 4 4 5 3" xfId="17269" xr:uid="{00000000-0005-0000-0000-000005A10000}"/>
    <cellStyle name="Normal 8 4 4 5 3 2" xfId="39912" xr:uid="{00000000-0005-0000-0000-000006A10000}"/>
    <cellStyle name="Normal 8 4 4 5 4" xfId="9829" xr:uid="{00000000-0005-0000-0000-000007A10000}"/>
    <cellStyle name="Normal 8 4 4 5 4 2" xfId="32472" xr:uid="{00000000-0005-0000-0000-000008A10000}"/>
    <cellStyle name="Normal 8 4 4 5 5" xfId="25031" xr:uid="{00000000-0005-0000-0000-000009A10000}"/>
    <cellStyle name="Normal 8 4 4 6" xfId="4256" xr:uid="{00000000-0005-0000-0000-00000AA10000}"/>
    <cellStyle name="Normal 8 4 4 6 2" xfId="19140" xr:uid="{00000000-0005-0000-0000-00000BA10000}"/>
    <cellStyle name="Normal 8 4 4 6 2 2" xfId="41783" xr:uid="{00000000-0005-0000-0000-00000CA10000}"/>
    <cellStyle name="Normal 8 4 4 6 3" xfId="11700" xr:uid="{00000000-0005-0000-0000-00000DA10000}"/>
    <cellStyle name="Normal 8 4 4 6 3 2" xfId="34343" xr:uid="{00000000-0005-0000-0000-00000EA10000}"/>
    <cellStyle name="Normal 8 4 4 6 4" xfId="26902" xr:uid="{00000000-0005-0000-0000-00000FA10000}"/>
    <cellStyle name="Normal 8 4 4 7" xfId="15422" xr:uid="{00000000-0005-0000-0000-000010A10000}"/>
    <cellStyle name="Normal 8 4 4 7 2" xfId="38065" xr:uid="{00000000-0005-0000-0000-000011A10000}"/>
    <cellStyle name="Normal 8 4 4 8" xfId="7982" xr:uid="{00000000-0005-0000-0000-000012A10000}"/>
    <cellStyle name="Normal 8 4 4 8 2" xfId="30625" xr:uid="{00000000-0005-0000-0000-000013A10000}"/>
    <cellStyle name="Normal 8 4 4 9" xfId="23185" xr:uid="{00000000-0005-0000-0000-000014A10000}"/>
    <cellStyle name="Normal 8 4 5" xfId="631" xr:uid="{00000000-0005-0000-0000-000015A10000}"/>
    <cellStyle name="Normal 8 4 5 2" xfId="1097" xr:uid="{00000000-0005-0000-0000-000016A10000}"/>
    <cellStyle name="Normal 8 4 5 2 2" xfId="2025" xr:uid="{00000000-0005-0000-0000-000017A10000}"/>
    <cellStyle name="Normal 8 4 5 2 2 2" xfId="3875" xr:uid="{00000000-0005-0000-0000-000018A10000}"/>
    <cellStyle name="Normal 8 4 5 2 2 2 2" xfId="7596" xr:uid="{00000000-0005-0000-0000-000019A10000}"/>
    <cellStyle name="Normal 8 4 5 2 2 2 2 2" xfId="22480" xr:uid="{00000000-0005-0000-0000-00001AA10000}"/>
    <cellStyle name="Normal 8 4 5 2 2 2 2 2 2" xfId="45123" xr:uid="{00000000-0005-0000-0000-00001BA10000}"/>
    <cellStyle name="Normal 8 4 5 2 2 2 2 3" xfId="15040" xr:uid="{00000000-0005-0000-0000-00001CA10000}"/>
    <cellStyle name="Normal 8 4 5 2 2 2 2 3 2" xfId="37683" xr:uid="{00000000-0005-0000-0000-00001DA10000}"/>
    <cellStyle name="Normal 8 4 5 2 2 2 2 4" xfId="30242" xr:uid="{00000000-0005-0000-0000-00001EA10000}"/>
    <cellStyle name="Normal 8 4 5 2 2 2 3" xfId="18762" xr:uid="{00000000-0005-0000-0000-00001FA10000}"/>
    <cellStyle name="Normal 8 4 5 2 2 2 3 2" xfId="41405" xr:uid="{00000000-0005-0000-0000-000020A10000}"/>
    <cellStyle name="Normal 8 4 5 2 2 2 4" xfId="11322" xr:uid="{00000000-0005-0000-0000-000021A10000}"/>
    <cellStyle name="Normal 8 4 5 2 2 2 4 2" xfId="33965" xr:uid="{00000000-0005-0000-0000-000022A10000}"/>
    <cellStyle name="Normal 8 4 5 2 2 2 5" xfId="26524" xr:uid="{00000000-0005-0000-0000-000023A10000}"/>
    <cellStyle name="Normal 8 4 5 2 2 3" xfId="5749" xr:uid="{00000000-0005-0000-0000-000024A10000}"/>
    <cellStyle name="Normal 8 4 5 2 2 3 2" xfId="20633" xr:uid="{00000000-0005-0000-0000-000025A10000}"/>
    <cellStyle name="Normal 8 4 5 2 2 3 2 2" xfId="43276" xr:uid="{00000000-0005-0000-0000-000026A10000}"/>
    <cellStyle name="Normal 8 4 5 2 2 3 3" xfId="13193" xr:uid="{00000000-0005-0000-0000-000027A10000}"/>
    <cellStyle name="Normal 8 4 5 2 2 3 3 2" xfId="35836" xr:uid="{00000000-0005-0000-0000-000028A10000}"/>
    <cellStyle name="Normal 8 4 5 2 2 3 4" xfId="28395" xr:uid="{00000000-0005-0000-0000-000029A10000}"/>
    <cellStyle name="Normal 8 4 5 2 2 4" xfId="16915" xr:uid="{00000000-0005-0000-0000-00002AA10000}"/>
    <cellStyle name="Normal 8 4 5 2 2 4 2" xfId="39558" xr:uid="{00000000-0005-0000-0000-00002BA10000}"/>
    <cellStyle name="Normal 8 4 5 2 2 5" xfId="9475" xr:uid="{00000000-0005-0000-0000-00002CA10000}"/>
    <cellStyle name="Normal 8 4 5 2 2 5 2" xfId="32118" xr:uid="{00000000-0005-0000-0000-00002DA10000}"/>
    <cellStyle name="Normal 8 4 5 2 2 6" xfId="24677" xr:uid="{00000000-0005-0000-0000-00002EA10000}"/>
    <cellStyle name="Normal 8 4 5 2 3" xfId="2950" xr:uid="{00000000-0005-0000-0000-00002FA10000}"/>
    <cellStyle name="Normal 8 4 5 2 3 2" xfId="6671" xr:uid="{00000000-0005-0000-0000-000030A10000}"/>
    <cellStyle name="Normal 8 4 5 2 3 2 2" xfId="21555" xr:uid="{00000000-0005-0000-0000-000031A10000}"/>
    <cellStyle name="Normal 8 4 5 2 3 2 2 2" xfId="44198" xr:uid="{00000000-0005-0000-0000-000032A10000}"/>
    <cellStyle name="Normal 8 4 5 2 3 2 3" xfId="14115" xr:uid="{00000000-0005-0000-0000-000033A10000}"/>
    <cellStyle name="Normal 8 4 5 2 3 2 3 2" xfId="36758" xr:uid="{00000000-0005-0000-0000-000034A10000}"/>
    <cellStyle name="Normal 8 4 5 2 3 2 4" xfId="29317" xr:uid="{00000000-0005-0000-0000-000035A10000}"/>
    <cellStyle name="Normal 8 4 5 2 3 3" xfId="17837" xr:uid="{00000000-0005-0000-0000-000036A10000}"/>
    <cellStyle name="Normal 8 4 5 2 3 3 2" xfId="40480" xr:uid="{00000000-0005-0000-0000-000037A10000}"/>
    <cellStyle name="Normal 8 4 5 2 3 4" xfId="10397" xr:uid="{00000000-0005-0000-0000-000038A10000}"/>
    <cellStyle name="Normal 8 4 5 2 3 4 2" xfId="33040" xr:uid="{00000000-0005-0000-0000-000039A10000}"/>
    <cellStyle name="Normal 8 4 5 2 3 5" xfId="25599" xr:uid="{00000000-0005-0000-0000-00003AA10000}"/>
    <cellStyle name="Normal 8 4 5 2 4" xfId="4824" xr:uid="{00000000-0005-0000-0000-00003BA10000}"/>
    <cellStyle name="Normal 8 4 5 2 4 2" xfId="19708" xr:uid="{00000000-0005-0000-0000-00003CA10000}"/>
    <cellStyle name="Normal 8 4 5 2 4 2 2" xfId="42351" xr:uid="{00000000-0005-0000-0000-00003DA10000}"/>
    <cellStyle name="Normal 8 4 5 2 4 3" xfId="12268" xr:uid="{00000000-0005-0000-0000-00003EA10000}"/>
    <cellStyle name="Normal 8 4 5 2 4 3 2" xfId="34911" xr:uid="{00000000-0005-0000-0000-00003FA10000}"/>
    <cellStyle name="Normal 8 4 5 2 4 4" xfId="27470" xr:uid="{00000000-0005-0000-0000-000040A10000}"/>
    <cellStyle name="Normal 8 4 5 2 5" xfId="15990" xr:uid="{00000000-0005-0000-0000-000041A10000}"/>
    <cellStyle name="Normal 8 4 5 2 5 2" xfId="38633" xr:uid="{00000000-0005-0000-0000-000042A10000}"/>
    <cellStyle name="Normal 8 4 5 2 6" xfId="8550" xr:uid="{00000000-0005-0000-0000-000043A10000}"/>
    <cellStyle name="Normal 8 4 5 2 6 2" xfId="31193" xr:uid="{00000000-0005-0000-0000-000044A10000}"/>
    <cellStyle name="Normal 8 4 5 2 7" xfId="23752" xr:uid="{00000000-0005-0000-0000-000045A10000}"/>
    <cellStyle name="Normal 8 4 5 3" xfId="1563" xr:uid="{00000000-0005-0000-0000-000046A10000}"/>
    <cellStyle name="Normal 8 4 5 3 2" xfId="3413" xr:uid="{00000000-0005-0000-0000-000047A10000}"/>
    <cellStyle name="Normal 8 4 5 3 2 2" xfId="7134" xr:uid="{00000000-0005-0000-0000-000048A10000}"/>
    <cellStyle name="Normal 8 4 5 3 2 2 2" xfId="22018" xr:uid="{00000000-0005-0000-0000-000049A10000}"/>
    <cellStyle name="Normal 8 4 5 3 2 2 2 2" xfId="44661" xr:uid="{00000000-0005-0000-0000-00004AA10000}"/>
    <cellStyle name="Normal 8 4 5 3 2 2 3" xfId="14578" xr:uid="{00000000-0005-0000-0000-00004BA10000}"/>
    <cellStyle name="Normal 8 4 5 3 2 2 3 2" xfId="37221" xr:uid="{00000000-0005-0000-0000-00004CA10000}"/>
    <cellStyle name="Normal 8 4 5 3 2 2 4" xfId="29780" xr:uid="{00000000-0005-0000-0000-00004DA10000}"/>
    <cellStyle name="Normal 8 4 5 3 2 3" xfId="18300" xr:uid="{00000000-0005-0000-0000-00004EA10000}"/>
    <cellStyle name="Normal 8 4 5 3 2 3 2" xfId="40943" xr:uid="{00000000-0005-0000-0000-00004FA10000}"/>
    <cellStyle name="Normal 8 4 5 3 2 4" xfId="10860" xr:uid="{00000000-0005-0000-0000-000050A10000}"/>
    <cellStyle name="Normal 8 4 5 3 2 4 2" xfId="33503" xr:uid="{00000000-0005-0000-0000-000051A10000}"/>
    <cellStyle name="Normal 8 4 5 3 2 5" xfId="26062" xr:uid="{00000000-0005-0000-0000-000052A10000}"/>
    <cellStyle name="Normal 8 4 5 3 3" xfId="5287" xr:uid="{00000000-0005-0000-0000-000053A10000}"/>
    <cellStyle name="Normal 8 4 5 3 3 2" xfId="20171" xr:uid="{00000000-0005-0000-0000-000054A10000}"/>
    <cellStyle name="Normal 8 4 5 3 3 2 2" xfId="42814" xr:uid="{00000000-0005-0000-0000-000055A10000}"/>
    <cellStyle name="Normal 8 4 5 3 3 3" xfId="12731" xr:uid="{00000000-0005-0000-0000-000056A10000}"/>
    <cellStyle name="Normal 8 4 5 3 3 3 2" xfId="35374" xr:uid="{00000000-0005-0000-0000-000057A10000}"/>
    <cellStyle name="Normal 8 4 5 3 3 4" xfId="27933" xr:uid="{00000000-0005-0000-0000-000058A10000}"/>
    <cellStyle name="Normal 8 4 5 3 4" xfId="16453" xr:uid="{00000000-0005-0000-0000-000059A10000}"/>
    <cellStyle name="Normal 8 4 5 3 4 2" xfId="39096" xr:uid="{00000000-0005-0000-0000-00005AA10000}"/>
    <cellStyle name="Normal 8 4 5 3 5" xfId="9013" xr:uid="{00000000-0005-0000-0000-00005BA10000}"/>
    <cellStyle name="Normal 8 4 5 3 5 2" xfId="31656" xr:uid="{00000000-0005-0000-0000-00005CA10000}"/>
    <cellStyle name="Normal 8 4 5 3 6" xfId="24215" xr:uid="{00000000-0005-0000-0000-00005DA10000}"/>
    <cellStyle name="Normal 8 4 5 4" xfId="2488" xr:uid="{00000000-0005-0000-0000-00005EA10000}"/>
    <cellStyle name="Normal 8 4 5 4 2" xfId="6209" xr:uid="{00000000-0005-0000-0000-00005FA10000}"/>
    <cellStyle name="Normal 8 4 5 4 2 2" xfId="21093" xr:uid="{00000000-0005-0000-0000-000060A10000}"/>
    <cellStyle name="Normal 8 4 5 4 2 2 2" xfId="43736" xr:uid="{00000000-0005-0000-0000-000061A10000}"/>
    <cellStyle name="Normal 8 4 5 4 2 3" xfId="13653" xr:uid="{00000000-0005-0000-0000-000062A10000}"/>
    <cellStyle name="Normal 8 4 5 4 2 3 2" xfId="36296" xr:uid="{00000000-0005-0000-0000-000063A10000}"/>
    <cellStyle name="Normal 8 4 5 4 2 4" xfId="28855" xr:uid="{00000000-0005-0000-0000-000064A10000}"/>
    <cellStyle name="Normal 8 4 5 4 3" xfId="17375" xr:uid="{00000000-0005-0000-0000-000065A10000}"/>
    <cellStyle name="Normal 8 4 5 4 3 2" xfId="40018" xr:uid="{00000000-0005-0000-0000-000066A10000}"/>
    <cellStyle name="Normal 8 4 5 4 4" xfId="9935" xr:uid="{00000000-0005-0000-0000-000067A10000}"/>
    <cellStyle name="Normal 8 4 5 4 4 2" xfId="32578" xr:uid="{00000000-0005-0000-0000-000068A10000}"/>
    <cellStyle name="Normal 8 4 5 4 5" xfId="25137" xr:uid="{00000000-0005-0000-0000-000069A10000}"/>
    <cellStyle name="Normal 8 4 5 5" xfId="4362" xr:uid="{00000000-0005-0000-0000-00006AA10000}"/>
    <cellStyle name="Normal 8 4 5 5 2" xfId="19246" xr:uid="{00000000-0005-0000-0000-00006BA10000}"/>
    <cellStyle name="Normal 8 4 5 5 2 2" xfId="41889" xr:uid="{00000000-0005-0000-0000-00006CA10000}"/>
    <cellStyle name="Normal 8 4 5 5 3" xfId="11806" xr:uid="{00000000-0005-0000-0000-00006DA10000}"/>
    <cellStyle name="Normal 8 4 5 5 3 2" xfId="34449" xr:uid="{00000000-0005-0000-0000-00006EA10000}"/>
    <cellStyle name="Normal 8 4 5 5 4" xfId="27008" xr:uid="{00000000-0005-0000-0000-00006FA10000}"/>
    <cellStyle name="Normal 8 4 5 6" xfId="15528" xr:uid="{00000000-0005-0000-0000-000070A10000}"/>
    <cellStyle name="Normal 8 4 5 6 2" xfId="38171" xr:uid="{00000000-0005-0000-0000-000071A10000}"/>
    <cellStyle name="Normal 8 4 5 7" xfId="8088" xr:uid="{00000000-0005-0000-0000-000072A10000}"/>
    <cellStyle name="Normal 8 4 5 7 2" xfId="30731" xr:uid="{00000000-0005-0000-0000-000073A10000}"/>
    <cellStyle name="Normal 8 4 5 8" xfId="23290" xr:uid="{00000000-0005-0000-0000-000074A10000}"/>
    <cellStyle name="Normal 8 4 6" xfId="886" xr:uid="{00000000-0005-0000-0000-000075A10000}"/>
    <cellStyle name="Normal 8 4 6 2" xfId="1814" xr:uid="{00000000-0005-0000-0000-000076A10000}"/>
    <cellStyle name="Normal 8 4 6 2 2" xfId="3664" xr:uid="{00000000-0005-0000-0000-000077A10000}"/>
    <cellStyle name="Normal 8 4 6 2 2 2" xfId="7385" xr:uid="{00000000-0005-0000-0000-000078A10000}"/>
    <cellStyle name="Normal 8 4 6 2 2 2 2" xfId="22269" xr:uid="{00000000-0005-0000-0000-000079A10000}"/>
    <cellStyle name="Normal 8 4 6 2 2 2 2 2" xfId="44912" xr:uid="{00000000-0005-0000-0000-00007AA10000}"/>
    <cellStyle name="Normal 8 4 6 2 2 2 3" xfId="14829" xr:uid="{00000000-0005-0000-0000-00007BA10000}"/>
    <cellStyle name="Normal 8 4 6 2 2 2 3 2" xfId="37472" xr:uid="{00000000-0005-0000-0000-00007CA10000}"/>
    <cellStyle name="Normal 8 4 6 2 2 2 4" xfId="30031" xr:uid="{00000000-0005-0000-0000-00007DA10000}"/>
    <cellStyle name="Normal 8 4 6 2 2 3" xfId="18551" xr:uid="{00000000-0005-0000-0000-00007EA10000}"/>
    <cellStyle name="Normal 8 4 6 2 2 3 2" xfId="41194" xr:uid="{00000000-0005-0000-0000-00007FA10000}"/>
    <cellStyle name="Normal 8 4 6 2 2 4" xfId="11111" xr:uid="{00000000-0005-0000-0000-000080A10000}"/>
    <cellStyle name="Normal 8 4 6 2 2 4 2" xfId="33754" xr:uid="{00000000-0005-0000-0000-000081A10000}"/>
    <cellStyle name="Normal 8 4 6 2 2 5" xfId="26313" xr:uid="{00000000-0005-0000-0000-000082A10000}"/>
    <cellStyle name="Normal 8 4 6 2 3" xfId="5538" xr:uid="{00000000-0005-0000-0000-000083A10000}"/>
    <cellStyle name="Normal 8 4 6 2 3 2" xfId="20422" xr:uid="{00000000-0005-0000-0000-000084A10000}"/>
    <cellStyle name="Normal 8 4 6 2 3 2 2" xfId="43065" xr:uid="{00000000-0005-0000-0000-000085A10000}"/>
    <cellStyle name="Normal 8 4 6 2 3 3" xfId="12982" xr:uid="{00000000-0005-0000-0000-000086A10000}"/>
    <cellStyle name="Normal 8 4 6 2 3 3 2" xfId="35625" xr:uid="{00000000-0005-0000-0000-000087A10000}"/>
    <cellStyle name="Normal 8 4 6 2 3 4" xfId="28184" xr:uid="{00000000-0005-0000-0000-000088A10000}"/>
    <cellStyle name="Normal 8 4 6 2 4" xfId="16704" xr:uid="{00000000-0005-0000-0000-000089A10000}"/>
    <cellStyle name="Normal 8 4 6 2 4 2" xfId="39347" xr:uid="{00000000-0005-0000-0000-00008AA10000}"/>
    <cellStyle name="Normal 8 4 6 2 5" xfId="9264" xr:uid="{00000000-0005-0000-0000-00008BA10000}"/>
    <cellStyle name="Normal 8 4 6 2 5 2" xfId="31907" xr:uid="{00000000-0005-0000-0000-00008CA10000}"/>
    <cellStyle name="Normal 8 4 6 2 6" xfId="24466" xr:uid="{00000000-0005-0000-0000-00008DA10000}"/>
    <cellStyle name="Normal 8 4 6 3" xfId="2739" xr:uid="{00000000-0005-0000-0000-00008EA10000}"/>
    <cellStyle name="Normal 8 4 6 3 2" xfId="6460" xr:uid="{00000000-0005-0000-0000-00008FA10000}"/>
    <cellStyle name="Normal 8 4 6 3 2 2" xfId="21344" xr:uid="{00000000-0005-0000-0000-000090A10000}"/>
    <cellStyle name="Normal 8 4 6 3 2 2 2" xfId="43987" xr:uid="{00000000-0005-0000-0000-000091A10000}"/>
    <cellStyle name="Normal 8 4 6 3 2 3" xfId="13904" xr:uid="{00000000-0005-0000-0000-000092A10000}"/>
    <cellStyle name="Normal 8 4 6 3 2 3 2" xfId="36547" xr:uid="{00000000-0005-0000-0000-000093A10000}"/>
    <cellStyle name="Normal 8 4 6 3 2 4" xfId="29106" xr:uid="{00000000-0005-0000-0000-000094A10000}"/>
    <cellStyle name="Normal 8 4 6 3 3" xfId="17626" xr:uid="{00000000-0005-0000-0000-000095A10000}"/>
    <cellStyle name="Normal 8 4 6 3 3 2" xfId="40269" xr:uid="{00000000-0005-0000-0000-000096A10000}"/>
    <cellStyle name="Normal 8 4 6 3 4" xfId="10186" xr:uid="{00000000-0005-0000-0000-000097A10000}"/>
    <cellStyle name="Normal 8 4 6 3 4 2" xfId="32829" xr:uid="{00000000-0005-0000-0000-000098A10000}"/>
    <cellStyle name="Normal 8 4 6 3 5" xfId="25388" xr:uid="{00000000-0005-0000-0000-000099A10000}"/>
    <cellStyle name="Normal 8 4 6 4" xfId="4613" xr:uid="{00000000-0005-0000-0000-00009AA10000}"/>
    <cellStyle name="Normal 8 4 6 4 2" xfId="19497" xr:uid="{00000000-0005-0000-0000-00009BA10000}"/>
    <cellStyle name="Normal 8 4 6 4 2 2" xfId="42140" xr:uid="{00000000-0005-0000-0000-00009CA10000}"/>
    <cellStyle name="Normal 8 4 6 4 3" xfId="12057" xr:uid="{00000000-0005-0000-0000-00009DA10000}"/>
    <cellStyle name="Normal 8 4 6 4 3 2" xfId="34700" xr:uid="{00000000-0005-0000-0000-00009EA10000}"/>
    <cellStyle name="Normal 8 4 6 4 4" xfId="27259" xr:uid="{00000000-0005-0000-0000-00009FA10000}"/>
    <cellStyle name="Normal 8 4 6 5" xfId="15779" xr:uid="{00000000-0005-0000-0000-0000A0A10000}"/>
    <cellStyle name="Normal 8 4 6 5 2" xfId="38422" xr:uid="{00000000-0005-0000-0000-0000A1A10000}"/>
    <cellStyle name="Normal 8 4 6 6" xfId="8339" xr:uid="{00000000-0005-0000-0000-0000A2A10000}"/>
    <cellStyle name="Normal 8 4 6 6 2" xfId="30982" xr:uid="{00000000-0005-0000-0000-0000A3A10000}"/>
    <cellStyle name="Normal 8 4 6 7" xfId="23541" xr:uid="{00000000-0005-0000-0000-0000A4A10000}"/>
    <cellStyle name="Normal 8 4 7" xfId="1352" xr:uid="{00000000-0005-0000-0000-0000A5A10000}"/>
    <cellStyle name="Normal 8 4 7 2" xfId="3202" xr:uid="{00000000-0005-0000-0000-0000A6A10000}"/>
    <cellStyle name="Normal 8 4 7 2 2" xfId="6923" xr:uid="{00000000-0005-0000-0000-0000A7A10000}"/>
    <cellStyle name="Normal 8 4 7 2 2 2" xfId="21807" xr:uid="{00000000-0005-0000-0000-0000A8A10000}"/>
    <cellStyle name="Normal 8 4 7 2 2 2 2" xfId="44450" xr:uid="{00000000-0005-0000-0000-0000A9A10000}"/>
    <cellStyle name="Normal 8 4 7 2 2 3" xfId="14367" xr:uid="{00000000-0005-0000-0000-0000AAA10000}"/>
    <cellStyle name="Normal 8 4 7 2 2 3 2" xfId="37010" xr:uid="{00000000-0005-0000-0000-0000ABA10000}"/>
    <cellStyle name="Normal 8 4 7 2 2 4" xfId="29569" xr:uid="{00000000-0005-0000-0000-0000ACA10000}"/>
    <cellStyle name="Normal 8 4 7 2 3" xfId="18089" xr:uid="{00000000-0005-0000-0000-0000ADA10000}"/>
    <cellStyle name="Normal 8 4 7 2 3 2" xfId="40732" xr:uid="{00000000-0005-0000-0000-0000AEA10000}"/>
    <cellStyle name="Normal 8 4 7 2 4" xfId="10649" xr:uid="{00000000-0005-0000-0000-0000AFA10000}"/>
    <cellStyle name="Normal 8 4 7 2 4 2" xfId="33292" xr:uid="{00000000-0005-0000-0000-0000B0A10000}"/>
    <cellStyle name="Normal 8 4 7 2 5" xfId="25851" xr:uid="{00000000-0005-0000-0000-0000B1A10000}"/>
    <cellStyle name="Normal 8 4 7 3" xfId="5076" xr:uid="{00000000-0005-0000-0000-0000B2A10000}"/>
    <cellStyle name="Normal 8 4 7 3 2" xfId="19960" xr:uid="{00000000-0005-0000-0000-0000B3A10000}"/>
    <cellStyle name="Normal 8 4 7 3 2 2" xfId="42603" xr:uid="{00000000-0005-0000-0000-0000B4A10000}"/>
    <cellStyle name="Normal 8 4 7 3 3" xfId="12520" xr:uid="{00000000-0005-0000-0000-0000B5A10000}"/>
    <cellStyle name="Normal 8 4 7 3 3 2" xfId="35163" xr:uid="{00000000-0005-0000-0000-0000B6A10000}"/>
    <cellStyle name="Normal 8 4 7 3 4" xfId="27722" xr:uid="{00000000-0005-0000-0000-0000B7A10000}"/>
    <cellStyle name="Normal 8 4 7 4" xfId="16242" xr:uid="{00000000-0005-0000-0000-0000B8A10000}"/>
    <cellStyle name="Normal 8 4 7 4 2" xfId="38885" xr:uid="{00000000-0005-0000-0000-0000B9A10000}"/>
    <cellStyle name="Normal 8 4 7 5" xfId="8802" xr:uid="{00000000-0005-0000-0000-0000BAA10000}"/>
    <cellStyle name="Normal 8 4 7 5 2" xfId="31445" xr:uid="{00000000-0005-0000-0000-0000BBA10000}"/>
    <cellStyle name="Normal 8 4 7 6" xfId="24004" xr:uid="{00000000-0005-0000-0000-0000BCA10000}"/>
    <cellStyle name="Normal 8 4 8" xfId="2277" xr:uid="{00000000-0005-0000-0000-0000BDA10000}"/>
    <cellStyle name="Normal 8 4 8 2" xfId="5998" xr:uid="{00000000-0005-0000-0000-0000BEA10000}"/>
    <cellStyle name="Normal 8 4 8 2 2" xfId="20882" xr:uid="{00000000-0005-0000-0000-0000BFA10000}"/>
    <cellStyle name="Normal 8 4 8 2 2 2" xfId="43525" xr:uid="{00000000-0005-0000-0000-0000C0A10000}"/>
    <cellStyle name="Normal 8 4 8 2 3" xfId="13442" xr:uid="{00000000-0005-0000-0000-0000C1A10000}"/>
    <cellStyle name="Normal 8 4 8 2 3 2" xfId="36085" xr:uid="{00000000-0005-0000-0000-0000C2A10000}"/>
    <cellStyle name="Normal 8 4 8 2 4" xfId="28644" xr:uid="{00000000-0005-0000-0000-0000C3A10000}"/>
    <cellStyle name="Normal 8 4 8 3" xfId="17164" xr:uid="{00000000-0005-0000-0000-0000C4A10000}"/>
    <cellStyle name="Normal 8 4 8 3 2" xfId="39807" xr:uid="{00000000-0005-0000-0000-0000C5A10000}"/>
    <cellStyle name="Normal 8 4 8 4" xfId="9724" xr:uid="{00000000-0005-0000-0000-0000C6A10000}"/>
    <cellStyle name="Normal 8 4 8 4 2" xfId="32367" xr:uid="{00000000-0005-0000-0000-0000C7A10000}"/>
    <cellStyle name="Normal 8 4 8 5" xfId="24926" xr:uid="{00000000-0005-0000-0000-0000C8A10000}"/>
    <cellStyle name="Normal 8 4 9" xfId="4151" xr:uid="{00000000-0005-0000-0000-0000C9A10000}"/>
    <cellStyle name="Normal 8 4 9 2" xfId="19035" xr:uid="{00000000-0005-0000-0000-0000CAA10000}"/>
    <cellStyle name="Normal 8 4 9 2 2" xfId="41678" xr:uid="{00000000-0005-0000-0000-0000CBA10000}"/>
    <cellStyle name="Normal 8 4 9 3" xfId="11595" xr:uid="{00000000-0005-0000-0000-0000CCA10000}"/>
    <cellStyle name="Normal 8 4 9 3 2" xfId="34238" xr:uid="{00000000-0005-0000-0000-0000CDA10000}"/>
    <cellStyle name="Normal 8 4 9 4" xfId="26797" xr:uid="{00000000-0005-0000-0000-0000CEA10000}"/>
    <cellStyle name="Normal 8 5" xfId="436" xr:uid="{00000000-0005-0000-0000-0000CFA10000}"/>
    <cellStyle name="Normal 8 5 10" xfId="7895" xr:uid="{00000000-0005-0000-0000-0000D0A10000}"/>
    <cellStyle name="Normal 8 5 10 2" xfId="30538" xr:uid="{00000000-0005-0000-0000-0000D1A10000}"/>
    <cellStyle name="Normal 8 5 11" xfId="23098" xr:uid="{00000000-0005-0000-0000-0000D2A10000}"/>
    <cellStyle name="Normal 8 5 2" xfId="489" xr:uid="{00000000-0005-0000-0000-0000D3A10000}"/>
    <cellStyle name="Normal 8 5 2 10" xfId="23150" xr:uid="{00000000-0005-0000-0000-0000D4A10000}"/>
    <cellStyle name="Normal 8 5 2 2" xfId="595" xr:uid="{00000000-0005-0000-0000-0000D5A10000}"/>
    <cellStyle name="Normal 8 5 2 2 2" xfId="807" xr:uid="{00000000-0005-0000-0000-0000D6A10000}"/>
    <cellStyle name="Normal 8 5 2 2 2 2" xfId="1272" xr:uid="{00000000-0005-0000-0000-0000D7A10000}"/>
    <cellStyle name="Normal 8 5 2 2 2 2 2" xfId="2200" xr:uid="{00000000-0005-0000-0000-0000D8A10000}"/>
    <cellStyle name="Normal 8 5 2 2 2 2 2 2" xfId="4050" xr:uid="{00000000-0005-0000-0000-0000D9A10000}"/>
    <cellStyle name="Normal 8 5 2 2 2 2 2 2 2" xfId="7771" xr:uid="{00000000-0005-0000-0000-0000DAA10000}"/>
    <cellStyle name="Normal 8 5 2 2 2 2 2 2 2 2" xfId="22655" xr:uid="{00000000-0005-0000-0000-0000DBA10000}"/>
    <cellStyle name="Normal 8 5 2 2 2 2 2 2 2 2 2" xfId="45298" xr:uid="{00000000-0005-0000-0000-0000DCA10000}"/>
    <cellStyle name="Normal 8 5 2 2 2 2 2 2 2 3" xfId="15215" xr:uid="{00000000-0005-0000-0000-0000DDA10000}"/>
    <cellStyle name="Normal 8 5 2 2 2 2 2 2 2 3 2" xfId="37858" xr:uid="{00000000-0005-0000-0000-0000DEA10000}"/>
    <cellStyle name="Normal 8 5 2 2 2 2 2 2 2 4" xfId="30417" xr:uid="{00000000-0005-0000-0000-0000DFA10000}"/>
    <cellStyle name="Normal 8 5 2 2 2 2 2 2 3" xfId="18937" xr:uid="{00000000-0005-0000-0000-0000E0A10000}"/>
    <cellStyle name="Normal 8 5 2 2 2 2 2 2 3 2" xfId="41580" xr:uid="{00000000-0005-0000-0000-0000E1A10000}"/>
    <cellStyle name="Normal 8 5 2 2 2 2 2 2 4" xfId="11497" xr:uid="{00000000-0005-0000-0000-0000E2A10000}"/>
    <cellStyle name="Normal 8 5 2 2 2 2 2 2 4 2" xfId="34140" xr:uid="{00000000-0005-0000-0000-0000E3A10000}"/>
    <cellStyle name="Normal 8 5 2 2 2 2 2 2 5" xfId="26699" xr:uid="{00000000-0005-0000-0000-0000E4A10000}"/>
    <cellStyle name="Normal 8 5 2 2 2 2 2 3" xfId="5924" xr:uid="{00000000-0005-0000-0000-0000E5A10000}"/>
    <cellStyle name="Normal 8 5 2 2 2 2 2 3 2" xfId="20808" xr:uid="{00000000-0005-0000-0000-0000E6A10000}"/>
    <cellStyle name="Normal 8 5 2 2 2 2 2 3 2 2" xfId="43451" xr:uid="{00000000-0005-0000-0000-0000E7A10000}"/>
    <cellStyle name="Normal 8 5 2 2 2 2 2 3 3" xfId="13368" xr:uid="{00000000-0005-0000-0000-0000E8A10000}"/>
    <cellStyle name="Normal 8 5 2 2 2 2 2 3 3 2" xfId="36011" xr:uid="{00000000-0005-0000-0000-0000E9A10000}"/>
    <cellStyle name="Normal 8 5 2 2 2 2 2 3 4" xfId="28570" xr:uid="{00000000-0005-0000-0000-0000EAA10000}"/>
    <cellStyle name="Normal 8 5 2 2 2 2 2 4" xfId="17090" xr:uid="{00000000-0005-0000-0000-0000EBA10000}"/>
    <cellStyle name="Normal 8 5 2 2 2 2 2 4 2" xfId="39733" xr:uid="{00000000-0005-0000-0000-0000ECA10000}"/>
    <cellStyle name="Normal 8 5 2 2 2 2 2 5" xfId="9650" xr:uid="{00000000-0005-0000-0000-0000EDA10000}"/>
    <cellStyle name="Normal 8 5 2 2 2 2 2 5 2" xfId="32293" xr:uid="{00000000-0005-0000-0000-0000EEA10000}"/>
    <cellStyle name="Normal 8 5 2 2 2 2 2 6" xfId="24852" xr:uid="{00000000-0005-0000-0000-0000EFA10000}"/>
    <cellStyle name="Normal 8 5 2 2 2 2 3" xfId="3125" xr:uid="{00000000-0005-0000-0000-0000F0A10000}"/>
    <cellStyle name="Normal 8 5 2 2 2 2 3 2" xfId="6846" xr:uid="{00000000-0005-0000-0000-0000F1A10000}"/>
    <cellStyle name="Normal 8 5 2 2 2 2 3 2 2" xfId="21730" xr:uid="{00000000-0005-0000-0000-0000F2A10000}"/>
    <cellStyle name="Normal 8 5 2 2 2 2 3 2 2 2" xfId="44373" xr:uid="{00000000-0005-0000-0000-0000F3A10000}"/>
    <cellStyle name="Normal 8 5 2 2 2 2 3 2 3" xfId="14290" xr:uid="{00000000-0005-0000-0000-0000F4A10000}"/>
    <cellStyle name="Normal 8 5 2 2 2 2 3 2 3 2" xfId="36933" xr:uid="{00000000-0005-0000-0000-0000F5A10000}"/>
    <cellStyle name="Normal 8 5 2 2 2 2 3 2 4" xfId="29492" xr:uid="{00000000-0005-0000-0000-0000F6A10000}"/>
    <cellStyle name="Normal 8 5 2 2 2 2 3 3" xfId="18012" xr:uid="{00000000-0005-0000-0000-0000F7A10000}"/>
    <cellStyle name="Normal 8 5 2 2 2 2 3 3 2" xfId="40655" xr:uid="{00000000-0005-0000-0000-0000F8A10000}"/>
    <cellStyle name="Normal 8 5 2 2 2 2 3 4" xfId="10572" xr:uid="{00000000-0005-0000-0000-0000F9A10000}"/>
    <cellStyle name="Normal 8 5 2 2 2 2 3 4 2" xfId="33215" xr:uid="{00000000-0005-0000-0000-0000FAA10000}"/>
    <cellStyle name="Normal 8 5 2 2 2 2 3 5" xfId="25774" xr:uid="{00000000-0005-0000-0000-0000FBA10000}"/>
    <cellStyle name="Normal 8 5 2 2 2 2 4" xfId="4999" xr:uid="{00000000-0005-0000-0000-0000FCA10000}"/>
    <cellStyle name="Normal 8 5 2 2 2 2 4 2" xfId="19883" xr:uid="{00000000-0005-0000-0000-0000FDA10000}"/>
    <cellStyle name="Normal 8 5 2 2 2 2 4 2 2" xfId="42526" xr:uid="{00000000-0005-0000-0000-0000FEA10000}"/>
    <cellStyle name="Normal 8 5 2 2 2 2 4 3" xfId="12443" xr:uid="{00000000-0005-0000-0000-0000FFA10000}"/>
    <cellStyle name="Normal 8 5 2 2 2 2 4 3 2" xfId="35086" xr:uid="{00000000-0005-0000-0000-000000A20000}"/>
    <cellStyle name="Normal 8 5 2 2 2 2 4 4" xfId="27645" xr:uid="{00000000-0005-0000-0000-000001A20000}"/>
    <cellStyle name="Normal 8 5 2 2 2 2 5" xfId="16165" xr:uid="{00000000-0005-0000-0000-000002A20000}"/>
    <cellStyle name="Normal 8 5 2 2 2 2 5 2" xfId="38808" xr:uid="{00000000-0005-0000-0000-000003A20000}"/>
    <cellStyle name="Normal 8 5 2 2 2 2 6" xfId="8725" xr:uid="{00000000-0005-0000-0000-000004A20000}"/>
    <cellStyle name="Normal 8 5 2 2 2 2 6 2" xfId="31368" xr:uid="{00000000-0005-0000-0000-000005A20000}"/>
    <cellStyle name="Normal 8 5 2 2 2 2 7" xfId="23927" xr:uid="{00000000-0005-0000-0000-000006A20000}"/>
    <cellStyle name="Normal 8 5 2 2 2 3" xfId="1738" xr:uid="{00000000-0005-0000-0000-000007A20000}"/>
    <cellStyle name="Normal 8 5 2 2 2 3 2" xfId="3588" xr:uid="{00000000-0005-0000-0000-000008A20000}"/>
    <cellStyle name="Normal 8 5 2 2 2 3 2 2" xfId="7309" xr:uid="{00000000-0005-0000-0000-000009A20000}"/>
    <cellStyle name="Normal 8 5 2 2 2 3 2 2 2" xfId="22193" xr:uid="{00000000-0005-0000-0000-00000AA20000}"/>
    <cellStyle name="Normal 8 5 2 2 2 3 2 2 2 2" xfId="44836" xr:uid="{00000000-0005-0000-0000-00000BA20000}"/>
    <cellStyle name="Normal 8 5 2 2 2 3 2 2 3" xfId="14753" xr:uid="{00000000-0005-0000-0000-00000CA20000}"/>
    <cellStyle name="Normal 8 5 2 2 2 3 2 2 3 2" xfId="37396" xr:uid="{00000000-0005-0000-0000-00000DA20000}"/>
    <cellStyle name="Normal 8 5 2 2 2 3 2 2 4" xfId="29955" xr:uid="{00000000-0005-0000-0000-00000EA20000}"/>
    <cellStyle name="Normal 8 5 2 2 2 3 2 3" xfId="18475" xr:uid="{00000000-0005-0000-0000-00000FA20000}"/>
    <cellStyle name="Normal 8 5 2 2 2 3 2 3 2" xfId="41118" xr:uid="{00000000-0005-0000-0000-000010A20000}"/>
    <cellStyle name="Normal 8 5 2 2 2 3 2 4" xfId="11035" xr:uid="{00000000-0005-0000-0000-000011A20000}"/>
    <cellStyle name="Normal 8 5 2 2 2 3 2 4 2" xfId="33678" xr:uid="{00000000-0005-0000-0000-000012A20000}"/>
    <cellStyle name="Normal 8 5 2 2 2 3 2 5" xfId="26237" xr:uid="{00000000-0005-0000-0000-000013A20000}"/>
    <cellStyle name="Normal 8 5 2 2 2 3 3" xfId="5462" xr:uid="{00000000-0005-0000-0000-000014A20000}"/>
    <cellStyle name="Normal 8 5 2 2 2 3 3 2" xfId="20346" xr:uid="{00000000-0005-0000-0000-000015A20000}"/>
    <cellStyle name="Normal 8 5 2 2 2 3 3 2 2" xfId="42989" xr:uid="{00000000-0005-0000-0000-000016A20000}"/>
    <cellStyle name="Normal 8 5 2 2 2 3 3 3" xfId="12906" xr:uid="{00000000-0005-0000-0000-000017A20000}"/>
    <cellStyle name="Normal 8 5 2 2 2 3 3 3 2" xfId="35549" xr:uid="{00000000-0005-0000-0000-000018A20000}"/>
    <cellStyle name="Normal 8 5 2 2 2 3 3 4" xfId="28108" xr:uid="{00000000-0005-0000-0000-000019A20000}"/>
    <cellStyle name="Normal 8 5 2 2 2 3 4" xfId="16628" xr:uid="{00000000-0005-0000-0000-00001AA20000}"/>
    <cellStyle name="Normal 8 5 2 2 2 3 4 2" xfId="39271" xr:uid="{00000000-0005-0000-0000-00001BA20000}"/>
    <cellStyle name="Normal 8 5 2 2 2 3 5" xfId="9188" xr:uid="{00000000-0005-0000-0000-00001CA20000}"/>
    <cellStyle name="Normal 8 5 2 2 2 3 5 2" xfId="31831" xr:uid="{00000000-0005-0000-0000-00001DA20000}"/>
    <cellStyle name="Normal 8 5 2 2 2 3 6" xfId="24390" xr:uid="{00000000-0005-0000-0000-00001EA20000}"/>
    <cellStyle name="Normal 8 5 2 2 2 4" xfId="2663" xr:uid="{00000000-0005-0000-0000-00001FA20000}"/>
    <cellStyle name="Normal 8 5 2 2 2 4 2" xfId="6384" xr:uid="{00000000-0005-0000-0000-000020A20000}"/>
    <cellStyle name="Normal 8 5 2 2 2 4 2 2" xfId="21268" xr:uid="{00000000-0005-0000-0000-000021A20000}"/>
    <cellStyle name="Normal 8 5 2 2 2 4 2 2 2" xfId="43911" xr:uid="{00000000-0005-0000-0000-000022A20000}"/>
    <cellStyle name="Normal 8 5 2 2 2 4 2 3" xfId="13828" xr:uid="{00000000-0005-0000-0000-000023A20000}"/>
    <cellStyle name="Normal 8 5 2 2 2 4 2 3 2" xfId="36471" xr:uid="{00000000-0005-0000-0000-000024A20000}"/>
    <cellStyle name="Normal 8 5 2 2 2 4 2 4" xfId="29030" xr:uid="{00000000-0005-0000-0000-000025A20000}"/>
    <cellStyle name="Normal 8 5 2 2 2 4 3" xfId="17550" xr:uid="{00000000-0005-0000-0000-000026A20000}"/>
    <cellStyle name="Normal 8 5 2 2 2 4 3 2" xfId="40193" xr:uid="{00000000-0005-0000-0000-000027A20000}"/>
    <cellStyle name="Normal 8 5 2 2 2 4 4" xfId="10110" xr:uid="{00000000-0005-0000-0000-000028A20000}"/>
    <cellStyle name="Normal 8 5 2 2 2 4 4 2" xfId="32753" xr:uid="{00000000-0005-0000-0000-000029A20000}"/>
    <cellStyle name="Normal 8 5 2 2 2 4 5" xfId="25312" xr:uid="{00000000-0005-0000-0000-00002AA20000}"/>
    <cellStyle name="Normal 8 5 2 2 2 5" xfId="4537" xr:uid="{00000000-0005-0000-0000-00002BA20000}"/>
    <cellStyle name="Normal 8 5 2 2 2 5 2" xfId="19421" xr:uid="{00000000-0005-0000-0000-00002CA20000}"/>
    <cellStyle name="Normal 8 5 2 2 2 5 2 2" xfId="42064" xr:uid="{00000000-0005-0000-0000-00002DA20000}"/>
    <cellStyle name="Normal 8 5 2 2 2 5 3" xfId="11981" xr:uid="{00000000-0005-0000-0000-00002EA20000}"/>
    <cellStyle name="Normal 8 5 2 2 2 5 3 2" xfId="34624" xr:uid="{00000000-0005-0000-0000-00002FA20000}"/>
    <cellStyle name="Normal 8 5 2 2 2 5 4" xfId="27183" xr:uid="{00000000-0005-0000-0000-000030A20000}"/>
    <cellStyle name="Normal 8 5 2 2 2 6" xfId="15703" xr:uid="{00000000-0005-0000-0000-000031A20000}"/>
    <cellStyle name="Normal 8 5 2 2 2 6 2" xfId="38346" xr:uid="{00000000-0005-0000-0000-000032A20000}"/>
    <cellStyle name="Normal 8 5 2 2 2 7" xfId="8263" xr:uid="{00000000-0005-0000-0000-000033A20000}"/>
    <cellStyle name="Normal 8 5 2 2 2 7 2" xfId="30906" xr:uid="{00000000-0005-0000-0000-000034A20000}"/>
    <cellStyle name="Normal 8 5 2 2 2 8" xfId="23465" xr:uid="{00000000-0005-0000-0000-000035A20000}"/>
    <cellStyle name="Normal 8 5 2 2 3" xfId="1061" xr:uid="{00000000-0005-0000-0000-000036A20000}"/>
    <cellStyle name="Normal 8 5 2 2 3 2" xfId="1989" xr:uid="{00000000-0005-0000-0000-000037A20000}"/>
    <cellStyle name="Normal 8 5 2 2 3 2 2" xfId="3839" xr:uid="{00000000-0005-0000-0000-000038A20000}"/>
    <cellStyle name="Normal 8 5 2 2 3 2 2 2" xfId="7560" xr:uid="{00000000-0005-0000-0000-000039A20000}"/>
    <cellStyle name="Normal 8 5 2 2 3 2 2 2 2" xfId="22444" xr:uid="{00000000-0005-0000-0000-00003AA20000}"/>
    <cellStyle name="Normal 8 5 2 2 3 2 2 2 2 2" xfId="45087" xr:uid="{00000000-0005-0000-0000-00003BA20000}"/>
    <cellStyle name="Normal 8 5 2 2 3 2 2 2 3" xfId="15004" xr:uid="{00000000-0005-0000-0000-00003CA20000}"/>
    <cellStyle name="Normal 8 5 2 2 3 2 2 2 3 2" xfId="37647" xr:uid="{00000000-0005-0000-0000-00003DA20000}"/>
    <cellStyle name="Normal 8 5 2 2 3 2 2 2 4" xfId="30206" xr:uid="{00000000-0005-0000-0000-00003EA20000}"/>
    <cellStyle name="Normal 8 5 2 2 3 2 2 3" xfId="18726" xr:uid="{00000000-0005-0000-0000-00003FA20000}"/>
    <cellStyle name="Normal 8 5 2 2 3 2 2 3 2" xfId="41369" xr:uid="{00000000-0005-0000-0000-000040A20000}"/>
    <cellStyle name="Normal 8 5 2 2 3 2 2 4" xfId="11286" xr:uid="{00000000-0005-0000-0000-000041A20000}"/>
    <cellStyle name="Normal 8 5 2 2 3 2 2 4 2" xfId="33929" xr:uid="{00000000-0005-0000-0000-000042A20000}"/>
    <cellStyle name="Normal 8 5 2 2 3 2 2 5" xfId="26488" xr:uid="{00000000-0005-0000-0000-000043A20000}"/>
    <cellStyle name="Normal 8 5 2 2 3 2 3" xfId="5713" xr:uid="{00000000-0005-0000-0000-000044A20000}"/>
    <cellStyle name="Normal 8 5 2 2 3 2 3 2" xfId="20597" xr:uid="{00000000-0005-0000-0000-000045A20000}"/>
    <cellStyle name="Normal 8 5 2 2 3 2 3 2 2" xfId="43240" xr:uid="{00000000-0005-0000-0000-000046A20000}"/>
    <cellStyle name="Normal 8 5 2 2 3 2 3 3" xfId="13157" xr:uid="{00000000-0005-0000-0000-000047A20000}"/>
    <cellStyle name="Normal 8 5 2 2 3 2 3 3 2" xfId="35800" xr:uid="{00000000-0005-0000-0000-000048A20000}"/>
    <cellStyle name="Normal 8 5 2 2 3 2 3 4" xfId="28359" xr:uid="{00000000-0005-0000-0000-000049A20000}"/>
    <cellStyle name="Normal 8 5 2 2 3 2 4" xfId="16879" xr:uid="{00000000-0005-0000-0000-00004AA20000}"/>
    <cellStyle name="Normal 8 5 2 2 3 2 4 2" xfId="39522" xr:uid="{00000000-0005-0000-0000-00004BA20000}"/>
    <cellStyle name="Normal 8 5 2 2 3 2 5" xfId="9439" xr:uid="{00000000-0005-0000-0000-00004CA20000}"/>
    <cellStyle name="Normal 8 5 2 2 3 2 5 2" xfId="32082" xr:uid="{00000000-0005-0000-0000-00004DA20000}"/>
    <cellStyle name="Normal 8 5 2 2 3 2 6" xfId="24641" xr:uid="{00000000-0005-0000-0000-00004EA20000}"/>
    <cellStyle name="Normal 8 5 2 2 3 3" xfId="2914" xr:uid="{00000000-0005-0000-0000-00004FA20000}"/>
    <cellStyle name="Normal 8 5 2 2 3 3 2" xfId="6635" xr:uid="{00000000-0005-0000-0000-000050A20000}"/>
    <cellStyle name="Normal 8 5 2 2 3 3 2 2" xfId="21519" xr:uid="{00000000-0005-0000-0000-000051A20000}"/>
    <cellStyle name="Normal 8 5 2 2 3 3 2 2 2" xfId="44162" xr:uid="{00000000-0005-0000-0000-000052A20000}"/>
    <cellStyle name="Normal 8 5 2 2 3 3 2 3" xfId="14079" xr:uid="{00000000-0005-0000-0000-000053A20000}"/>
    <cellStyle name="Normal 8 5 2 2 3 3 2 3 2" xfId="36722" xr:uid="{00000000-0005-0000-0000-000054A20000}"/>
    <cellStyle name="Normal 8 5 2 2 3 3 2 4" xfId="29281" xr:uid="{00000000-0005-0000-0000-000055A20000}"/>
    <cellStyle name="Normal 8 5 2 2 3 3 3" xfId="17801" xr:uid="{00000000-0005-0000-0000-000056A20000}"/>
    <cellStyle name="Normal 8 5 2 2 3 3 3 2" xfId="40444" xr:uid="{00000000-0005-0000-0000-000057A20000}"/>
    <cellStyle name="Normal 8 5 2 2 3 3 4" xfId="10361" xr:uid="{00000000-0005-0000-0000-000058A20000}"/>
    <cellStyle name="Normal 8 5 2 2 3 3 4 2" xfId="33004" xr:uid="{00000000-0005-0000-0000-000059A20000}"/>
    <cellStyle name="Normal 8 5 2 2 3 3 5" xfId="25563" xr:uid="{00000000-0005-0000-0000-00005AA20000}"/>
    <cellStyle name="Normal 8 5 2 2 3 4" xfId="4788" xr:uid="{00000000-0005-0000-0000-00005BA20000}"/>
    <cellStyle name="Normal 8 5 2 2 3 4 2" xfId="19672" xr:uid="{00000000-0005-0000-0000-00005CA20000}"/>
    <cellStyle name="Normal 8 5 2 2 3 4 2 2" xfId="42315" xr:uid="{00000000-0005-0000-0000-00005DA20000}"/>
    <cellStyle name="Normal 8 5 2 2 3 4 3" xfId="12232" xr:uid="{00000000-0005-0000-0000-00005EA20000}"/>
    <cellStyle name="Normal 8 5 2 2 3 4 3 2" xfId="34875" xr:uid="{00000000-0005-0000-0000-00005FA20000}"/>
    <cellStyle name="Normal 8 5 2 2 3 4 4" xfId="27434" xr:uid="{00000000-0005-0000-0000-000060A20000}"/>
    <cellStyle name="Normal 8 5 2 2 3 5" xfId="15954" xr:uid="{00000000-0005-0000-0000-000061A20000}"/>
    <cellStyle name="Normal 8 5 2 2 3 5 2" xfId="38597" xr:uid="{00000000-0005-0000-0000-000062A20000}"/>
    <cellStyle name="Normal 8 5 2 2 3 6" xfId="8514" xr:uid="{00000000-0005-0000-0000-000063A20000}"/>
    <cellStyle name="Normal 8 5 2 2 3 6 2" xfId="31157" xr:uid="{00000000-0005-0000-0000-000064A20000}"/>
    <cellStyle name="Normal 8 5 2 2 3 7" xfId="23716" xr:uid="{00000000-0005-0000-0000-000065A20000}"/>
    <cellStyle name="Normal 8 5 2 2 4" xfId="1527" xr:uid="{00000000-0005-0000-0000-000066A20000}"/>
    <cellStyle name="Normal 8 5 2 2 4 2" xfId="3377" xr:uid="{00000000-0005-0000-0000-000067A20000}"/>
    <cellStyle name="Normal 8 5 2 2 4 2 2" xfId="7098" xr:uid="{00000000-0005-0000-0000-000068A20000}"/>
    <cellStyle name="Normal 8 5 2 2 4 2 2 2" xfId="21982" xr:uid="{00000000-0005-0000-0000-000069A20000}"/>
    <cellStyle name="Normal 8 5 2 2 4 2 2 2 2" xfId="44625" xr:uid="{00000000-0005-0000-0000-00006AA20000}"/>
    <cellStyle name="Normal 8 5 2 2 4 2 2 3" xfId="14542" xr:uid="{00000000-0005-0000-0000-00006BA20000}"/>
    <cellStyle name="Normal 8 5 2 2 4 2 2 3 2" xfId="37185" xr:uid="{00000000-0005-0000-0000-00006CA20000}"/>
    <cellStyle name="Normal 8 5 2 2 4 2 2 4" xfId="29744" xr:uid="{00000000-0005-0000-0000-00006DA20000}"/>
    <cellStyle name="Normal 8 5 2 2 4 2 3" xfId="18264" xr:uid="{00000000-0005-0000-0000-00006EA20000}"/>
    <cellStyle name="Normal 8 5 2 2 4 2 3 2" xfId="40907" xr:uid="{00000000-0005-0000-0000-00006FA20000}"/>
    <cellStyle name="Normal 8 5 2 2 4 2 4" xfId="10824" xr:uid="{00000000-0005-0000-0000-000070A20000}"/>
    <cellStyle name="Normal 8 5 2 2 4 2 4 2" xfId="33467" xr:uid="{00000000-0005-0000-0000-000071A20000}"/>
    <cellStyle name="Normal 8 5 2 2 4 2 5" xfId="26026" xr:uid="{00000000-0005-0000-0000-000072A20000}"/>
    <cellStyle name="Normal 8 5 2 2 4 3" xfId="5251" xr:uid="{00000000-0005-0000-0000-000073A20000}"/>
    <cellStyle name="Normal 8 5 2 2 4 3 2" xfId="20135" xr:uid="{00000000-0005-0000-0000-000074A20000}"/>
    <cellStyle name="Normal 8 5 2 2 4 3 2 2" xfId="42778" xr:uid="{00000000-0005-0000-0000-000075A20000}"/>
    <cellStyle name="Normal 8 5 2 2 4 3 3" xfId="12695" xr:uid="{00000000-0005-0000-0000-000076A20000}"/>
    <cellStyle name="Normal 8 5 2 2 4 3 3 2" xfId="35338" xr:uid="{00000000-0005-0000-0000-000077A20000}"/>
    <cellStyle name="Normal 8 5 2 2 4 3 4" xfId="27897" xr:uid="{00000000-0005-0000-0000-000078A20000}"/>
    <cellStyle name="Normal 8 5 2 2 4 4" xfId="16417" xr:uid="{00000000-0005-0000-0000-000079A20000}"/>
    <cellStyle name="Normal 8 5 2 2 4 4 2" xfId="39060" xr:uid="{00000000-0005-0000-0000-00007AA20000}"/>
    <cellStyle name="Normal 8 5 2 2 4 5" xfId="8977" xr:uid="{00000000-0005-0000-0000-00007BA20000}"/>
    <cellStyle name="Normal 8 5 2 2 4 5 2" xfId="31620" xr:uid="{00000000-0005-0000-0000-00007CA20000}"/>
    <cellStyle name="Normal 8 5 2 2 4 6" xfId="24179" xr:uid="{00000000-0005-0000-0000-00007DA20000}"/>
    <cellStyle name="Normal 8 5 2 2 5" xfId="2452" xr:uid="{00000000-0005-0000-0000-00007EA20000}"/>
    <cellStyle name="Normal 8 5 2 2 5 2" xfId="6173" xr:uid="{00000000-0005-0000-0000-00007FA20000}"/>
    <cellStyle name="Normal 8 5 2 2 5 2 2" xfId="21057" xr:uid="{00000000-0005-0000-0000-000080A20000}"/>
    <cellStyle name="Normal 8 5 2 2 5 2 2 2" xfId="43700" xr:uid="{00000000-0005-0000-0000-000081A20000}"/>
    <cellStyle name="Normal 8 5 2 2 5 2 3" xfId="13617" xr:uid="{00000000-0005-0000-0000-000082A20000}"/>
    <cellStyle name="Normal 8 5 2 2 5 2 3 2" xfId="36260" xr:uid="{00000000-0005-0000-0000-000083A20000}"/>
    <cellStyle name="Normal 8 5 2 2 5 2 4" xfId="28819" xr:uid="{00000000-0005-0000-0000-000084A20000}"/>
    <cellStyle name="Normal 8 5 2 2 5 3" xfId="17339" xr:uid="{00000000-0005-0000-0000-000085A20000}"/>
    <cellStyle name="Normal 8 5 2 2 5 3 2" xfId="39982" xr:uid="{00000000-0005-0000-0000-000086A20000}"/>
    <cellStyle name="Normal 8 5 2 2 5 4" xfId="9899" xr:uid="{00000000-0005-0000-0000-000087A20000}"/>
    <cellStyle name="Normal 8 5 2 2 5 4 2" xfId="32542" xr:uid="{00000000-0005-0000-0000-000088A20000}"/>
    <cellStyle name="Normal 8 5 2 2 5 5" xfId="25101" xr:uid="{00000000-0005-0000-0000-000089A20000}"/>
    <cellStyle name="Normal 8 5 2 2 6" xfId="4326" xr:uid="{00000000-0005-0000-0000-00008AA20000}"/>
    <cellStyle name="Normal 8 5 2 2 6 2" xfId="19210" xr:uid="{00000000-0005-0000-0000-00008BA20000}"/>
    <cellStyle name="Normal 8 5 2 2 6 2 2" xfId="41853" xr:uid="{00000000-0005-0000-0000-00008CA20000}"/>
    <cellStyle name="Normal 8 5 2 2 6 3" xfId="11770" xr:uid="{00000000-0005-0000-0000-00008DA20000}"/>
    <cellStyle name="Normal 8 5 2 2 6 3 2" xfId="34413" xr:uid="{00000000-0005-0000-0000-00008EA20000}"/>
    <cellStyle name="Normal 8 5 2 2 6 4" xfId="26972" xr:uid="{00000000-0005-0000-0000-00008FA20000}"/>
    <cellStyle name="Normal 8 5 2 2 7" xfId="15492" xr:uid="{00000000-0005-0000-0000-000090A20000}"/>
    <cellStyle name="Normal 8 5 2 2 7 2" xfId="38135" xr:uid="{00000000-0005-0000-0000-000091A20000}"/>
    <cellStyle name="Normal 8 5 2 2 8" xfId="8052" xr:uid="{00000000-0005-0000-0000-000092A20000}"/>
    <cellStyle name="Normal 8 5 2 2 8 2" xfId="30695" xr:uid="{00000000-0005-0000-0000-000093A20000}"/>
    <cellStyle name="Normal 8 5 2 2 9" xfId="23255" xr:uid="{00000000-0005-0000-0000-000094A20000}"/>
    <cellStyle name="Normal 8 5 2 3" xfId="702" xr:uid="{00000000-0005-0000-0000-000095A20000}"/>
    <cellStyle name="Normal 8 5 2 3 2" xfId="1167" xr:uid="{00000000-0005-0000-0000-000096A20000}"/>
    <cellStyle name="Normal 8 5 2 3 2 2" xfId="2095" xr:uid="{00000000-0005-0000-0000-000097A20000}"/>
    <cellStyle name="Normal 8 5 2 3 2 2 2" xfId="3945" xr:uid="{00000000-0005-0000-0000-000098A20000}"/>
    <cellStyle name="Normal 8 5 2 3 2 2 2 2" xfId="7666" xr:uid="{00000000-0005-0000-0000-000099A20000}"/>
    <cellStyle name="Normal 8 5 2 3 2 2 2 2 2" xfId="22550" xr:uid="{00000000-0005-0000-0000-00009AA20000}"/>
    <cellStyle name="Normal 8 5 2 3 2 2 2 2 2 2" xfId="45193" xr:uid="{00000000-0005-0000-0000-00009BA20000}"/>
    <cellStyle name="Normal 8 5 2 3 2 2 2 2 3" xfId="15110" xr:uid="{00000000-0005-0000-0000-00009CA20000}"/>
    <cellStyle name="Normal 8 5 2 3 2 2 2 2 3 2" xfId="37753" xr:uid="{00000000-0005-0000-0000-00009DA20000}"/>
    <cellStyle name="Normal 8 5 2 3 2 2 2 2 4" xfId="30312" xr:uid="{00000000-0005-0000-0000-00009EA20000}"/>
    <cellStyle name="Normal 8 5 2 3 2 2 2 3" xfId="18832" xr:uid="{00000000-0005-0000-0000-00009FA20000}"/>
    <cellStyle name="Normal 8 5 2 3 2 2 2 3 2" xfId="41475" xr:uid="{00000000-0005-0000-0000-0000A0A20000}"/>
    <cellStyle name="Normal 8 5 2 3 2 2 2 4" xfId="11392" xr:uid="{00000000-0005-0000-0000-0000A1A20000}"/>
    <cellStyle name="Normal 8 5 2 3 2 2 2 4 2" xfId="34035" xr:uid="{00000000-0005-0000-0000-0000A2A20000}"/>
    <cellStyle name="Normal 8 5 2 3 2 2 2 5" xfId="26594" xr:uid="{00000000-0005-0000-0000-0000A3A20000}"/>
    <cellStyle name="Normal 8 5 2 3 2 2 3" xfId="5819" xr:uid="{00000000-0005-0000-0000-0000A4A20000}"/>
    <cellStyle name="Normal 8 5 2 3 2 2 3 2" xfId="20703" xr:uid="{00000000-0005-0000-0000-0000A5A20000}"/>
    <cellStyle name="Normal 8 5 2 3 2 2 3 2 2" xfId="43346" xr:uid="{00000000-0005-0000-0000-0000A6A20000}"/>
    <cellStyle name="Normal 8 5 2 3 2 2 3 3" xfId="13263" xr:uid="{00000000-0005-0000-0000-0000A7A20000}"/>
    <cellStyle name="Normal 8 5 2 3 2 2 3 3 2" xfId="35906" xr:uid="{00000000-0005-0000-0000-0000A8A20000}"/>
    <cellStyle name="Normal 8 5 2 3 2 2 3 4" xfId="28465" xr:uid="{00000000-0005-0000-0000-0000A9A20000}"/>
    <cellStyle name="Normal 8 5 2 3 2 2 4" xfId="16985" xr:uid="{00000000-0005-0000-0000-0000AAA20000}"/>
    <cellStyle name="Normal 8 5 2 3 2 2 4 2" xfId="39628" xr:uid="{00000000-0005-0000-0000-0000ABA20000}"/>
    <cellStyle name="Normal 8 5 2 3 2 2 5" xfId="9545" xr:uid="{00000000-0005-0000-0000-0000ACA20000}"/>
    <cellStyle name="Normal 8 5 2 3 2 2 5 2" xfId="32188" xr:uid="{00000000-0005-0000-0000-0000ADA20000}"/>
    <cellStyle name="Normal 8 5 2 3 2 2 6" xfId="24747" xr:uid="{00000000-0005-0000-0000-0000AEA20000}"/>
    <cellStyle name="Normal 8 5 2 3 2 3" xfId="3020" xr:uid="{00000000-0005-0000-0000-0000AFA20000}"/>
    <cellStyle name="Normal 8 5 2 3 2 3 2" xfId="6741" xr:uid="{00000000-0005-0000-0000-0000B0A20000}"/>
    <cellStyle name="Normal 8 5 2 3 2 3 2 2" xfId="21625" xr:uid="{00000000-0005-0000-0000-0000B1A20000}"/>
    <cellStyle name="Normal 8 5 2 3 2 3 2 2 2" xfId="44268" xr:uid="{00000000-0005-0000-0000-0000B2A20000}"/>
    <cellStyle name="Normal 8 5 2 3 2 3 2 3" xfId="14185" xr:uid="{00000000-0005-0000-0000-0000B3A20000}"/>
    <cellStyle name="Normal 8 5 2 3 2 3 2 3 2" xfId="36828" xr:uid="{00000000-0005-0000-0000-0000B4A20000}"/>
    <cellStyle name="Normal 8 5 2 3 2 3 2 4" xfId="29387" xr:uid="{00000000-0005-0000-0000-0000B5A20000}"/>
    <cellStyle name="Normal 8 5 2 3 2 3 3" xfId="17907" xr:uid="{00000000-0005-0000-0000-0000B6A20000}"/>
    <cellStyle name="Normal 8 5 2 3 2 3 3 2" xfId="40550" xr:uid="{00000000-0005-0000-0000-0000B7A20000}"/>
    <cellStyle name="Normal 8 5 2 3 2 3 4" xfId="10467" xr:uid="{00000000-0005-0000-0000-0000B8A20000}"/>
    <cellStyle name="Normal 8 5 2 3 2 3 4 2" xfId="33110" xr:uid="{00000000-0005-0000-0000-0000B9A20000}"/>
    <cellStyle name="Normal 8 5 2 3 2 3 5" xfId="25669" xr:uid="{00000000-0005-0000-0000-0000BAA20000}"/>
    <cellStyle name="Normal 8 5 2 3 2 4" xfId="4894" xr:uid="{00000000-0005-0000-0000-0000BBA20000}"/>
    <cellStyle name="Normal 8 5 2 3 2 4 2" xfId="19778" xr:uid="{00000000-0005-0000-0000-0000BCA20000}"/>
    <cellStyle name="Normal 8 5 2 3 2 4 2 2" xfId="42421" xr:uid="{00000000-0005-0000-0000-0000BDA20000}"/>
    <cellStyle name="Normal 8 5 2 3 2 4 3" xfId="12338" xr:uid="{00000000-0005-0000-0000-0000BEA20000}"/>
    <cellStyle name="Normal 8 5 2 3 2 4 3 2" xfId="34981" xr:uid="{00000000-0005-0000-0000-0000BFA20000}"/>
    <cellStyle name="Normal 8 5 2 3 2 4 4" xfId="27540" xr:uid="{00000000-0005-0000-0000-0000C0A20000}"/>
    <cellStyle name="Normal 8 5 2 3 2 5" xfId="16060" xr:uid="{00000000-0005-0000-0000-0000C1A20000}"/>
    <cellStyle name="Normal 8 5 2 3 2 5 2" xfId="38703" xr:uid="{00000000-0005-0000-0000-0000C2A20000}"/>
    <cellStyle name="Normal 8 5 2 3 2 6" xfId="8620" xr:uid="{00000000-0005-0000-0000-0000C3A20000}"/>
    <cellStyle name="Normal 8 5 2 3 2 6 2" xfId="31263" xr:uid="{00000000-0005-0000-0000-0000C4A20000}"/>
    <cellStyle name="Normal 8 5 2 3 2 7" xfId="23822" xr:uid="{00000000-0005-0000-0000-0000C5A20000}"/>
    <cellStyle name="Normal 8 5 2 3 3" xfId="1633" xr:uid="{00000000-0005-0000-0000-0000C6A20000}"/>
    <cellStyle name="Normal 8 5 2 3 3 2" xfId="3483" xr:uid="{00000000-0005-0000-0000-0000C7A20000}"/>
    <cellStyle name="Normal 8 5 2 3 3 2 2" xfId="7204" xr:uid="{00000000-0005-0000-0000-0000C8A20000}"/>
    <cellStyle name="Normal 8 5 2 3 3 2 2 2" xfId="22088" xr:uid="{00000000-0005-0000-0000-0000C9A20000}"/>
    <cellStyle name="Normal 8 5 2 3 3 2 2 2 2" xfId="44731" xr:uid="{00000000-0005-0000-0000-0000CAA20000}"/>
    <cellStyle name="Normal 8 5 2 3 3 2 2 3" xfId="14648" xr:uid="{00000000-0005-0000-0000-0000CBA20000}"/>
    <cellStyle name="Normal 8 5 2 3 3 2 2 3 2" xfId="37291" xr:uid="{00000000-0005-0000-0000-0000CCA20000}"/>
    <cellStyle name="Normal 8 5 2 3 3 2 2 4" xfId="29850" xr:uid="{00000000-0005-0000-0000-0000CDA20000}"/>
    <cellStyle name="Normal 8 5 2 3 3 2 3" xfId="18370" xr:uid="{00000000-0005-0000-0000-0000CEA20000}"/>
    <cellStyle name="Normal 8 5 2 3 3 2 3 2" xfId="41013" xr:uid="{00000000-0005-0000-0000-0000CFA20000}"/>
    <cellStyle name="Normal 8 5 2 3 3 2 4" xfId="10930" xr:uid="{00000000-0005-0000-0000-0000D0A20000}"/>
    <cellStyle name="Normal 8 5 2 3 3 2 4 2" xfId="33573" xr:uid="{00000000-0005-0000-0000-0000D1A20000}"/>
    <cellStyle name="Normal 8 5 2 3 3 2 5" xfId="26132" xr:uid="{00000000-0005-0000-0000-0000D2A20000}"/>
    <cellStyle name="Normal 8 5 2 3 3 3" xfId="5357" xr:uid="{00000000-0005-0000-0000-0000D3A20000}"/>
    <cellStyle name="Normal 8 5 2 3 3 3 2" xfId="20241" xr:uid="{00000000-0005-0000-0000-0000D4A20000}"/>
    <cellStyle name="Normal 8 5 2 3 3 3 2 2" xfId="42884" xr:uid="{00000000-0005-0000-0000-0000D5A20000}"/>
    <cellStyle name="Normal 8 5 2 3 3 3 3" xfId="12801" xr:uid="{00000000-0005-0000-0000-0000D6A20000}"/>
    <cellStyle name="Normal 8 5 2 3 3 3 3 2" xfId="35444" xr:uid="{00000000-0005-0000-0000-0000D7A20000}"/>
    <cellStyle name="Normal 8 5 2 3 3 3 4" xfId="28003" xr:uid="{00000000-0005-0000-0000-0000D8A20000}"/>
    <cellStyle name="Normal 8 5 2 3 3 4" xfId="16523" xr:uid="{00000000-0005-0000-0000-0000D9A20000}"/>
    <cellStyle name="Normal 8 5 2 3 3 4 2" xfId="39166" xr:uid="{00000000-0005-0000-0000-0000DAA20000}"/>
    <cellStyle name="Normal 8 5 2 3 3 5" xfId="9083" xr:uid="{00000000-0005-0000-0000-0000DBA20000}"/>
    <cellStyle name="Normal 8 5 2 3 3 5 2" xfId="31726" xr:uid="{00000000-0005-0000-0000-0000DCA20000}"/>
    <cellStyle name="Normal 8 5 2 3 3 6" xfId="24285" xr:uid="{00000000-0005-0000-0000-0000DDA20000}"/>
    <cellStyle name="Normal 8 5 2 3 4" xfId="2558" xr:uid="{00000000-0005-0000-0000-0000DEA20000}"/>
    <cellStyle name="Normal 8 5 2 3 4 2" xfId="6279" xr:uid="{00000000-0005-0000-0000-0000DFA20000}"/>
    <cellStyle name="Normal 8 5 2 3 4 2 2" xfId="21163" xr:uid="{00000000-0005-0000-0000-0000E0A20000}"/>
    <cellStyle name="Normal 8 5 2 3 4 2 2 2" xfId="43806" xr:uid="{00000000-0005-0000-0000-0000E1A20000}"/>
    <cellStyle name="Normal 8 5 2 3 4 2 3" xfId="13723" xr:uid="{00000000-0005-0000-0000-0000E2A20000}"/>
    <cellStyle name="Normal 8 5 2 3 4 2 3 2" xfId="36366" xr:uid="{00000000-0005-0000-0000-0000E3A20000}"/>
    <cellStyle name="Normal 8 5 2 3 4 2 4" xfId="28925" xr:uid="{00000000-0005-0000-0000-0000E4A20000}"/>
    <cellStyle name="Normal 8 5 2 3 4 3" xfId="17445" xr:uid="{00000000-0005-0000-0000-0000E5A20000}"/>
    <cellStyle name="Normal 8 5 2 3 4 3 2" xfId="40088" xr:uid="{00000000-0005-0000-0000-0000E6A20000}"/>
    <cellStyle name="Normal 8 5 2 3 4 4" xfId="10005" xr:uid="{00000000-0005-0000-0000-0000E7A20000}"/>
    <cellStyle name="Normal 8 5 2 3 4 4 2" xfId="32648" xr:uid="{00000000-0005-0000-0000-0000E8A20000}"/>
    <cellStyle name="Normal 8 5 2 3 4 5" xfId="25207" xr:uid="{00000000-0005-0000-0000-0000E9A20000}"/>
    <cellStyle name="Normal 8 5 2 3 5" xfId="4432" xr:uid="{00000000-0005-0000-0000-0000EAA20000}"/>
    <cellStyle name="Normal 8 5 2 3 5 2" xfId="19316" xr:uid="{00000000-0005-0000-0000-0000EBA20000}"/>
    <cellStyle name="Normal 8 5 2 3 5 2 2" xfId="41959" xr:uid="{00000000-0005-0000-0000-0000ECA20000}"/>
    <cellStyle name="Normal 8 5 2 3 5 3" xfId="11876" xr:uid="{00000000-0005-0000-0000-0000EDA20000}"/>
    <cellStyle name="Normal 8 5 2 3 5 3 2" xfId="34519" xr:uid="{00000000-0005-0000-0000-0000EEA20000}"/>
    <cellStyle name="Normal 8 5 2 3 5 4" xfId="27078" xr:uid="{00000000-0005-0000-0000-0000EFA20000}"/>
    <cellStyle name="Normal 8 5 2 3 6" xfId="15598" xr:uid="{00000000-0005-0000-0000-0000F0A20000}"/>
    <cellStyle name="Normal 8 5 2 3 6 2" xfId="38241" xr:uid="{00000000-0005-0000-0000-0000F1A20000}"/>
    <cellStyle name="Normal 8 5 2 3 7" xfId="8158" xr:uid="{00000000-0005-0000-0000-0000F2A20000}"/>
    <cellStyle name="Normal 8 5 2 3 7 2" xfId="30801" xr:uid="{00000000-0005-0000-0000-0000F3A20000}"/>
    <cellStyle name="Normal 8 5 2 3 8" xfId="23360" xr:uid="{00000000-0005-0000-0000-0000F4A20000}"/>
    <cellStyle name="Normal 8 5 2 4" xfId="956" xr:uid="{00000000-0005-0000-0000-0000F5A20000}"/>
    <cellStyle name="Normal 8 5 2 4 2" xfId="1884" xr:uid="{00000000-0005-0000-0000-0000F6A20000}"/>
    <cellStyle name="Normal 8 5 2 4 2 2" xfId="3734" xr:uid="{00000000-0005-0000-0000-0000F7A20000}"/>
    <cellStyle name="Normal 8 5 2 4 2 2 2" xfId="7455" xr:uid="{00000000-0005-0000-0000-0000F8A20000}"/>
    <cellStyle name="Normal 8 5 2 4 2 2 2 2" xfId="22339" xr:uid="{00000000-0005-0000-0000-0000F9A20000}"/>
    <cellStyle name="Normal 8 5 2 4 2 2 2 2 2" xfId="44982" xr:uid="{00000000-0005-0000-0000-0000FAA20000}"/>
    <cellStyle name="Normal 8 5 2 4 2 2 2 3" xfId="14899" xr:uid="{00000000-0005-0000-0000-0000FBA20000}"/>
    <cellStyle name="Normal 8 5 2 4 2 2 2 3 2" xfId="37542" xr:uid="{00000000-0005-0000-0000-0000FCA20000}"/>
    <cellStyle name="Normal 8 5 2 4 2 2 2 4" xfId="30101" xr:uid="{00000000-0005-0000-0000-0000FDA20000}"/>
    <cellStyle name="Normal 8 5 2 4 2 2 3" xfId="18621" xr:uid="{00000000-0005-0000-0000-0000FEA20000}"/>
    <cellStyle name="Normal 8 5 2 4 2 2 3 2" xfId="41264" xr:uid="{00000000-0005-0000-0000-0000FFA20000}"/>
    <cellStyle name="Normal 8 5 2 4 2 2 4" xfId="11181" xr:uid="{00000000-0005-0000-0000-000000A30000}"/>
    <cellStyle name="Normal 8 5 2 4 2 2 4 2" xfId="33824" xr:uid="{00000000-0005-0000-0000-000001A30000}"/>
    <cellStyle name="Normal 8 5 2 4 2 2 5" xfId="26383" xr:uid="{00000000-0005-0000-0000-000002A30000}"/>
    <cellStyle name="Normal 8 5 2 4 2 3" xfId="5608" xr:uid="{00000000-0005-0000-0000-000003A30000}"/>
    <cellStyle name="Normal 8 5 2 4 2 3 2" xfId="20492" xr:uid="{00000000-0005-0000-0000-000004A30000}"/>
    <cellStyle name="Normal 8 5 2 4 2 3 2 2" xfId="43135" xr:uid="{00000000-0005-0000-0000-000005A30000}"/>
    <cellStyle name="Normal 8 5 2 4 2 3 3" xfId="13052" xr:uid="{00000000-0005-0000-0000-000006A30000}"/>
    <cellStyle name="Normal 8 5 2 4 2 3 3 2" xfId="35695" xr:uid="{00000000-0005-0000-0000-000007A30000}"/>
    <cellStyle name="Normal 8 5 2 4 2 3 4" xfId="28254" xr:uid="{00000000-0005-0000-0000-000008A30000}"/>
    <cellStyle name="Normal 8 5 2 4 2 4" xfId="16774" xr:uid="{00000000-0005-0000-0000-000009A30000}"/>
    <cellStyle name="Normal 8 5 2 4 2 4 2" xfId="39417" xr:uid="{00000000-0005-0000-0000-00000AA30000}"/>
    <cellStyle name="Normal 8 5 2 4 2 5" xfId="9334" xr:uid="{00000000-0005-0000-0000-00000BA30000}"/>
    <cellStyle name="Normal 8 5 2 4 2 5 2" xfId="31977" xr:uid="{00000000-0005-0000-0000-00000CA30000}"/>
    <cellStyle name="Normal 8 5 2 4 2 6" xfId="24536" xr:uid="{00000000-0005-0000-0000-00000DA30000}"/>
    <cellStyle name="Normal 8 5 2 4 3" xfId="2809" xr:uid="{00000000-0005-0000-0000-00000EA30000}"/>
    <cellStyle name="Normal 8 5 2 4 3 2" xfId="6530" xr:uid="{00000000-0005-0000-0000-00000FA30000}"/>
    <cellStyle name="Normal 8 5 2 4 3 2 2" xfId="21414" xr:uid="{00000000-0005-0000-0000-000010A30000}"/>
    <cellStyle name="Normal 8 5 2 4 3 2 2 2" xfId="44057" xr:uid="{00000000-0005-0000-0000-000011A30000}"/>
    <cellStyle name="Normal 8 5 2 4 3 2 3" xfId="13974" xr:uid="{00000000-0005-0000-0000-000012A30000}"/>
    <cellStyle name="Normal 8 5 2 4 3 2 3 2" xfId="36617" xr:uid="{00000000-0005-0000-0000-000013A30000}"/>
    <cellStyle name="Normal 8 5 2 4 3 2 4" xfId="29176" xr:uid="{00000000-0005-0000-0000-000014A30000}"/>
    <cellStyle name="Normal 8 5 2 4 3 3" xfId="17696" xr:uid="{00000000-0005-0000-0000-000015A30000}"/>
    <cellStyle name="Normal 8 5 2 4 3 3 2" xfId="40339" xr:uid="{00000000-0005-0000-0000-000016A30000}"/>
    <cellStyle name="Normal 8 5 2 4 3 4" xfId="10256" xr:uid="{00000000-0005-0000-0000-000017A30000}"/>
    <cellStyle name="Normal 8 5 2 4 3 4 2" xfId="32899" xr:uid="{00000000-0005-0000-0000-000018A30000}"/>
    <cellStyle name="Normal 8 5 2 4 3 5" xfId="25458" xr:uid="{00000000-0005-0000-0000-000019A30000}"/>
    <cellStyle name="Normal 8 5 2 4 4" xfId="4683" xr:uid="{00000000-0005-0000-0000-00001AA30000}"/>
    <cellStyle name="Normal 8 5 2 4 4 2" xfId="19567" xr:uid="{00000000-0005-0000-0000-00001BA30000}"/>
    <cellStyle name="Normal 8 5 2 4 4 2 2" xfId="42210" xr:uid="{00000000-0005-0000-0000-00001CA30000}"/>
    <cellStyle name="Normal 8 5 2 4 4 3" xfId="12127" xr:uid="{00000000-0005-0000-0000-00001DA30000}"/>
    <cellStyle name="Normal 8 5 2 4 4 3 2" xfId="34770" xr:uid="{00000000-0005-0000-0000-00001EA30000}"/>
    <cellStyle name="Normal 8 5 2 4 4 4" xfId="27329" xr:uid="{00000000-0005-0000-0000-00001FA30000}"/>
    <cellStyle name="Normal 8 5 2 4 5" xfId="15849" xr:uid="{00000000-0005-0000-0000-000020A30000}"/>
    <cellStyle name="Normal 8 5 2 4 5 2" xfId="38492" xr:uid="{00000000-0005-0000-0000-000021A30000}"/>
    <cellStyle name="Normal 8 5 2 4 6" xfId="8409" xr:uid="{00000000-0005-0000-0000-000022A30000}"/>
    <cellStyle name="Normal 8 5 2 4 6 2" xfId="31052" xr:uid="{00000000-0005-0000-0000-000023A30000}"/>
    <cellStyle name="Normal 8 5 2 4 7" xfId="23611" xr:uid="{00000000-0005-0000-0000-000024A30000}"/>
    <cellStyle name="Normal 8 5 2 5" xfId="1422" xr:uid="{00000000-0005-0000-0000-000025A30000}"/>
    <cellStyle name="Normal 8 5 2 5 2" xfId="3272" xr:uid="{00000000-0005-0000-0000-000026A30000}"/>
    <cellStyle name="Normal 8 5 2 5 2 2" xfId="6993" xr:uid="{00000000-0005-0000-0000-000027A30000}"/>
    <cellStyle name="Normal 8 5 2 5 2 2 2" xfId="21877" xr:uid="{00000000-0005-0000-0000-000028A30000}"/>
    <cellStyle name="Normal 8 5 2 5 2 2 2 2" xfId="44520" xr:uid="{00000000-0005-0000-0000-000029A30000}"/>
    <cellStyle name="Normal 8 5 2 5 2 2 3" xfId="14437" xr:uid="{00000000-0005-0000-0000-00002AA30000}"/>
    <cellStyle name="Normal 8 5 2 5 2 2 3 2" xfId="37080" xr:uid="{00000000-0005-0000-0000-00002BA30000}"/>
    <cellStyle name="Normal 8 5 2 5 2 2 4" xfId="29639" xr:uid="{00000000-0005-0000-0000-00002CA30000}"/>
    <cellStyle name="Normal 8 5 2 5 2 3" xfId="18159" xr:uid="{00000000-0005-0000-0000-00002DA30000}"/>
    <cellStyle name="Normal 8 5 2 5 2 3 2" xfId="40802" xr:uid="{00000000-0005-0000-0000-00002EA30000}"/>
    <cellStyle name="Normal 8 5 2 5 2 4" xfId="10719" xr:uid="{00000000-0005-0000-0000-00002FA30000}"/>
    <cellStyle name="Normal 8 5 2 5 2 4 2" xfId="33362" xr:uid="{00000000-0005-0000-0000-000030A30000}"/>
    <cellStyle name="Normal 8 5 2 5 2 5" xfId="25921" xr:uid="{00000000-0005-0000-0000-000031A30000}"/>
    <cellStyle name="Normal 8 5 2 5 3" xfId="5146" xr:uid="{00000000-0005-0000-0000-000032A30000}"/>
    <cellStyle name="Normal 8 5 2 5 3 2" xfId="20030" xr:uid="{00000000-0005-0000-0000-000033A30000}"/>
    <cellStyle name="Normal 8 5 2 5 3 2 2" xfId="42673" xr:uid="{00000000-0005-0000-0000-000034A30000}"/>
    <cellStyle name="Normal 8 5 2 5 3 3" xfId="12590" xr:uid="{00000000-0005-0000-0000-000035A30000}"/>
    <cellStyle name="Normal 8 5 2 5 3 3 2" xfId="35233" xr:uid="{00000000-0005-0000-0000-000036A30000}"/>
    <cellStyle name="Normal 8 5 2 5 3 4" xfId="27792" xr:uid="{00000000-0005-0000-0000-000037A30000}"/>
    <cellStyle name="Normal 8 5 2 5 4" xfId="16312" xr:uid="{00000000-0005-0000-0000-000038A30000}"/>
    <cellStyle name="Normal 8 5 2 5 4 2" xfId="38955" xr:uid="{00000000-0005-0000-0000-000039A30000}"/>
    <cellStyle name="Normal 8 5 2 5 5" xfId="8872" xr:uid="{00000000-0005-0000-0000-00003AA30000}"/>
    <cellStyle name="Normal 8 5 2 5 5 2" xfId="31515" xr:uid="{00000000-0005-0000-0000-00003BA30000}"/>
    <cellStyle name="Normal 8 5 2 5 6" xfId="24074" xr:uid="{00000000-0005-0000-0000-00003CA30000}"/>
    <cellStyle name="Normal 8 5 2 6" xfId="2347" xr:uid="{00000000-0005-0000-0000-00003DA30000}"/>
    <cellStyle name="Normal 8 5 2 6 2" xfId="6068" xr:uid="{00000000-0005-0000-0000-00003EA30000}"/>
    <cellStyle name="Normal 8 5 2 6 2 2" xfId="20952" xr:uid="{00000000-0005-0000-0000-00003FA30000}"/>
    <cellStyle name="Normal 8 5 2 6 2 2 2" xfId="43595" xr:uid="{00000000-0005-0000-0000-000040A30000}"/>
    <cellStyle name="Normal 8 5 2 6 2 3" xfId="13512" xr:uid="{00000000-0005-0000-0000-000041A30000}"/>
    <cellStyle name="Normal 8 5 2 6 2 3 2" xfId="36155" xr:uid="{00000000-0005-0000-0000-000042A30000}"/>
    <cellStyle name="Normal 8 5 2 6 2 4" xfId="28714" xr:uid="{00000000-0005-0000-0000-000043A30000}"/>
    <cellStyle name="Normal 8 5 2 6 3" xfId="17234" xr:uid="{00000000-0005-0000-0000-000044A30000}"/>
    <cellStyle name="Normal 8 5 2 6 3 2" xfId="39877" xr:uid="{00000000-0005-0000-0000-000045A30000}"/>
    <cellStyle name="Normal 8 5 2 6 4" xfId="9794" xr:uid="{00000000-0005-0000-0000-000046A30000}"/>
    <cellStyle name="Normal 8 5 2 6 4 2" xfId="32437" xr:uid="{00000000-0005-0000-0000-000047A30000}"/>
    <cellStyle name="Normal 8 5 2 6 5" xfId="24996" xr:uid="{00000000-0005-0000-0000-000048A30000}"/>
    <cellStyle name="Normal 8 5 2 7" xfId="4221" xr:uid="{00000000-0005-0000-0000-000049A30000}"/>
    <cellStyle name="Normal 8 5 2 7 2" xfId="19105" xr:uid="{00000000-0005-0000-0000-00004AA30000}"/>
    <cellStyle name="Normal 8 5 2 7 2 2" xfId="41748" xr:uid="{00000000-0005-0000-0000-00004BA30000}"/>
    <cellStyle name="Normal 8 5 2 7 3" xfId="11665" xr:uid="{00000000-0005-0000-0000-00004CA30000}"/>
    <cellStyle name="Normal 8 5 2 7 3 2" xfId="34308" xr:uid="{00000000-0005-0000-0000-00004DA30000}"/>
    <cellStyle name="Normal 8 5 2 7 4" xfId="26867" xr:uid="{00000000-0005-0000-0000-00004EA30000}"/>
    <cellStyle name="Normal 8 5 2 8" xfId="15387" xr:uid="{00000000-0005-0000-0000-00004FA30000}"/>
    <cellStyle name="Normal 8 5 2 8 2" xfId="38030" xr:uid="{00000000-0005-0000-0000-000050A30000}"/>
    <cellStyle name="Normal 8 5 2 9" xfId="7947" xr:uid="{00000000-0005-0000-0000-000051A30000}"/>
    <cellStyle name="Normal 8 5 2 9 2" xfId="30590" xr:uid="{00000000-0005-0000-0000-000052A30000}"/>
    <cellStyle name="Normal 8 5 3" xfId="543" xr:uid="{00000000-0005-0000-0000-000053A30000}"/>
    <cellStyle name="Normal 8 5 3 2" xfId="755" xr:uid="{00000000-0005-0000-0000-000054A30000}"/>
    <cellStyle name="Normal 8 5 3 2 2" xfId="1220" xr:uid="{00000000-0005-0000-0000-000055A30000}"/>
    <cellStyle name="Normal 8 5 3 2 2 2" xfId="2148" xr:uid="{00000000-0005-0000-0000-000056A30000}"/>
    <cellStyle name="Normal 8 5 3 2 2 2 2" xfId="3998" xr:uid="{00000000-0005-0000-0000-000057A30000}"/>
    <cellStyle name="Normal 8 5 3 2 2 2 2 2" xfId="7719" xr:uid="{00000000-0005-0000-0000-000058A30000}"/>
    <cellStyle name="Normal 8 5 3 2 2 2 2 2 2" xfId="22603" xr:uid="{00000000-0005-0000-0000-000059A30000}"/>
    <cellStyle name="Normal 8 5 3 2 2 2 2 2 2 2" xfId="45246" xr:uid="{00000000-0005-0000-0000-00005AA30000}"/>
    <cellStyle name="Normal 8 5 3 2 2 2 2 2 3" xfId="15163" xr:uid="{00000000-0005-0000-0000-00005BA30000}"/>
    <cellStyle name="Normal 8 5 3 2 2 2 2 2 3 2" xfId="37806" xr:uid="{00000000-0005-0000-0000-00005CA30000}"/>
    <cellStyle name="Normal 8 5 3 2 2 2 2 2 4" xfId="30365" xr:uid="{00000000-0005-0000-0000-00005DA30000}"/>
    <cellStyle name="Normal 8 5 3 2 2 2 2 3" xfId="18885" xr:uid="{00000000-0005-0000-0000-00005EA30000}"/>
    <cellStyle name="Normal 8 5 3 2 2 2 2 3 2" xfId="41528" xr:uid="{00000000-0005-0000-0000-00005FA30000}"/>
    <cellStyle name="Normal 8 5 3 2 2 2 2 4" xfId="11445" xr:uid="{00000000-0005-0000-0000-000060A30000}"/>
    <cellStyle name="Normal 8 5 3 2 2 2 2 4 2" xfId="34088" xr:uid="{00000000-0005-0000-0000-000061A30000}"/>
    <cellStyle name="Normal 8 5 3 2 2 2 2 5" xfId="26647" xr:uid="{00000000-0005-0000-0000-000062A30000}"/>
    <cellStyle name="Normal 8 5 3 2 2 2 3" xfId="5872" xr:uid="{00000000-0005-0000-0000-000063A30000}"/>
    <cellStyle name="Normal 8 5 3 2 2 2 3 2" xfId="20756" xr:uid="{00000000-0005-0000-0000-000064A30000}"/>
    <cellStyle name="Normal 8 5 3 2 2 2 3 2 2" xfId="43399" xr:uid="{00000000-0005-0000-0000-000065A30000}"/>
    <cellStyle name="Normal 8 5 3 2 2 2 3 3" xfId="13316" xr:uid="{00000000-0005-0000-0000-000066A30000}"/>
    <cellStyle name="Normal 8 5 3 2 2 2 3 3 2" xfId="35959" xr:uid="{00000000-0005-0000-0000-000067A30000}"/>
    <cellStyle name="Normal 8 5 3 2 2 2 3 4" xfId="28518" xr:uid="{00000000-0005-0000-0000-000068A30000}"/>
    <cellStyle name="Normal 8 5 3 2 2 2 4" xfId="17038" xr:uid="{00000000-0005-0000-0000-000069A30000}"/>
    <cellStyle name="Normal 8 5 3 2 2 2 4 2" xfId="39681" xr:uid="{00000000-0005-0000-0000-00006AA30000}"/>
    <cellStyle name="Normal 8 5 3 2 2 2 5" xfId="9598" xr:uid="{00000000-0005-0000-0000-00006BA30000}"/>
    <cellStyle name="Normal 8 5 3 2 2 2 5 2" xfId="32241" xr:uid="{00000000-0005-0000-0000-00006CA30000}"/>
    <cellStyle name="Normal 8 5 3 2 2 2 6" xfId="24800" xr:uid="{00000000-0005-0000-0000-00006DA30000}"/>
    <cellStyle name="Normal 8 5 3 2 2 3" xfId="3073" xr:uid="{00000000-0005-0000-0000-00006EA30000}"/>
    <cellStyle name="Normal 8 5 3 2 2 3 2" xfId="6794" xr:uid="{00000000-0005-0000-0000-00006FA30000}"/>
    <cellStyle name="Normal 8 5 3 2 2 3 2 2" xfId="21678" xr:uid="{00000000-0005-0000-0000-000070A30000}"/>
    <cellStyle name="Normal 8 5 3 2 2 3 2 2 2" xfId="44321" xr:uid="{00000000-0005-0000-0000-000071A30000}"/>
    <cellStyle name="Normal 8 5 3 2 2 3 2 3" xfId="14238" xr:uid="{00000000-0005-0000-0000-000072A30000}"/>
    <cellStyle name="Normal 8 5 3 2 2 3 2 3 2" xfId="36881" xr:uid="{00000000-0005-0000-0000-000073A30000}"/>
    <cellStyle name="Normal 8 5 3 2 2 3 2 4" xfId="29440" xr:uid="{00000000-0005-0000-0000-000074A30000}"/>
    <cellStyle name="Normal 8 5 3 2 2 3 3" xfId="17960" xr:uid="{00000000-0005-0000-0000-000075A30000}"/>
    <cellStyle name="Normal 8 5 3 2 2 3 3 2" xfId="40603" xr:uid="{00000000-0005-0000-0000-000076A30000}"/>
    <cellStyle name="Normal 8 5 3 2 2 3 4" xfId="10520" xr:uid="{00000000-0005-0000-0000-000077A30000}"/>
    <cellStyle name="Normal 8 5 3 2 2 3 4 2" xfId="33163" xr:uid="{00000000-0005-0000-0000-000078A30000}"/>
    <cellStyle name="Normal 8 5 3 2 2 3 5" xfId="25722" xr:uid="{00000000-0005-0000-0000-000079A30000}"/>
    <cellStyle name="Normal 8 5 3 2 2 4" xfId="4947" xr:uid="{00000000-0005-0000-0000-00007AA30000}"/>
    <cellStyle name="Normal 8 5 3 2 2 4 2" xfId="19831" xr:uid="{00000000-0005-0000-0000-00007BA30000}"/>
    <cellStyle name="Normal 8 5 3 2 2 4 2 2" xfId="42474" xr:uid="{00000000-0005-0000-0000-00007CA30000}"/>
    <cellStyle name="Normal 8 5 3 2 2 4 3" xfId="12391" xr:uid="{00000000-0005-0000-0000-00007DA30000}"/>
    <cellStyle name="Normal 8 5 3 2 2 4 3 2" xfId="35034" xr:uid="{00000000-0005-0000-0000-00007EA30000}"/>
    <cellStyle name="Normal 8 5 3 2 2 4 4" xfId="27593" xr:uid="{00000000-0005-0000-0000-00007FA30000}"/>
    <cellStyle name="Normal 8 5 3 2 2 5" xfId="16113" xr:uid="{00000000-0005-0000-0000-000080A30000}"/>
    <cellStyle name="Normal 8 5 3 2 2 5 2" xfId="38756" xr:uid="{00000000-0005-0000-0000-000081A30000}"/>
    <cellStyle name="Normal 8 5 3 2 2 6" xfId="8673" xr:uid="{00000000-0005-0000-0000-000082A30000}"/>
    <cellStyle name="Normal 8 5 3 2 2 6 2" xfId="31316" xr:uid="{00000000-0005-0000-0000-000083A30000}"/>
    <cellStyle name="Normal 8 5 3 2 2 7" xfId="23875" xr:uid="{00000000-0005-0000-0000-000084A30000}"/>
    <cellStyle name="Normal 8 5 3 2 3" xfId="1686" xr:uid="{00000000-0005-0000-0000-000085A30000}"/>
    <cellStyle name="Normal 8 5 3 2 3 2" xfId="3536" xr:uid="{00000000-0005-0000-0000-000086A30000}"/>
    <cellStyle name="Normal 8 5 3 2 3 2 2" xfId="7257" xr:uid="{00000000-0005-0000-0000-000087A30000}"/>
    <cellStyle name="Normal 8 5 3 2 3 2 2 2" xfId="22141" xr:uid="{00000000-0005-0000-0000-000088A30000}"/>
    <cellStyle name="Normal 8 5 3 2 3 2 2 2 2" xfId="44784" xr:uid="{00000000-0005-0000-0000-000089A30000}"/>
    <cellStyle name="Normal 8 5 3 2 3 2 2 3" xfId="14701" xr:uid="{00000000-0005-0000-0000-00008AA30000}"/>
    <cellStyle name="Normal 8 5 3 2 3 2 2 3 2" xfId="37344" xr:uid="{00000000-0005-0000-0000-00008BA30000}"/>
    <cellStyle name="Normal 8 5 3 2 3 2 2 4" xfId="29903" xr:uid="{00000000-0005-0000-0000-00008CA30000}"/>
    <cellStyle name="Normal 8 5 3 2 3 2 3" xfId="18423" xr:uid="{00000000-0005-0000-0000-00008DA30000}"/>
    <cellStyle name="Normal 8 5 3 2 3 2 3 2" xfId="41066" xr:uid="{00000000-0005-0000-0000-00008EA30000}"/>
    <cellStyle name="Normal 8 5 3 2 3 2 4" xfId="10983" xr:uid="{00000000-0005-0000-0000-00008FA30000}"/>
    <cellStyle name="Normal 8 5 3 2 3 2 4 2" xfId="33626" xr:uid="{00000000-0005-0000-0000-000090A30000}"/>
    <cellStyle name="Normal 8 5 3 2 3 2 5" xfId="26185" xr:uid="{00000000-0005-0000-0000-000091A30000}"/>
    <cellStyle name="Normal 8 5 3 2 3 3" xfId="5410" xr:uid="{00000000-0005-0000-0000-000092A30000}"/>
    <cellStyle name="Normal 8 5 3 2 3 3 2" xfId="20294" xr:uid="{00000000-0005-0000-0000-000093A30000}"/>
    <cellStyle name="Normal 8 5 3 2 3 3 2 2" xfId="42937" xr:uid="{00000000-0005-0000-0000-000094A30000}"/>
    <cellStyle name="Normal 8 5 3 2 3 3 3" xfId="12854" xr:uid="{00000000-0005-0000-0000-000095A30000}"/>
    <cellStyle name="Normal 8 5 3 2 3 3 3 2" xfId="35497" xr:uid="{00000000-0005-0000-0000-000096A30000}"/>
    <cellStyle name="Normal 8 5 3 2 3 3 4" xfId="28056" xr:uid="{00000000-0005-0000-0000-000097A30000}"/>
    <cellStyle name="Normal 8 5 3 2 3 4" xfId="16576" xr:uid="{00000000-0005-0000-0000-000098A30000}"/>
    <cellStyle name="Normal 8 5 3 2 3 4 2" xfId="39219" xr:uid="{00000000-0005-0000-0000-000099A30000}"/>
    <cellStyle name="Normal 8 5 3 2 3 5" xfId="9136" xr:uid="{00000000-0005-0000-0000-00009AA30000}"/>
    <cellStyle name="Normal 8 5 3 2 3 5 2" xfId="31779" xr:uid="{00000000-0005-0000-0000-00009BA30000}"/>
    <cellStyle name="Normal 8 5 3 2 3 6" xfId="24338" xr:uid="{00000000-0005-0000-0000-00009CA30000}"/>
    <cellStyle name="Normal 8 5 3 2 4" xfId="2611" xr:uid="{00000000-0005-0000-0000-00009DA30000}"/>
    <cellStyle name="Normal 8 5 3 2 4 2" xfId="6332" xr:uid="{00000000-0005-0000-0000-00009EA30000}"/>
    <cellStyle name="Normal 8 5 3 2 4 2 2" xfId="21216" xr:uid="{00000000-0005-0000-0000-00009FA30000}"/>
    <cellStyle name="Normal 8 5 3 2 4 2 2 2" xfId="43859" xr:uid="{00000000-0005-0000-0000-0000A0A30000}"/>
    <cellStyle name="Normal 8 5 3 2 4 2 3" xfId="13776" xr:uid="{00000000-0005-0000-0000-0000A1A30000}"/>
    <cellStyle name="Normal 8 5 3 2 4 2 3 2" xfId="36419" xr:uid="{00000000-0005-0000-0000-0000A2A30000}"/>
    <cellStyle name="Normal 8 5 3 2 4 2 4" xfId="28978" xr:uid="{00000000-0005-0000-0000-0000A3A30000}"/>
    <cellStyle name="Normal 8 5 3 2 4 3" xfId="17498" xr:uid="{00000000-0005-0000-0000-0000A4A30000}"/>
    <cellStyle name="Normal 8 5 3 2 4 3 2" xfId="40141" xr:uid="{00000000-0005-0000-0000-0000A5A30000}"/>
    <cellStyle name="Normal 8 5 3 2 4 4" xfId="10058" xr:uid="{00000000-0005-0000-0000-0000A6A30000}"/>
    <cellStyle name="Normal 8 5 3 2 4 4 2" xfId="32701" xr:uid="{00000000-0005-0000-0000-0000A7A30000}"/>
    <cellStyle name="Normal 8 5 3 2 4 5" xfId="25260" xr:uid="{00000000-0005-0000-0000-0000A8A30000}"/>
    <cellStyle name="Normal 8 5 3 2 5" xfId="4485" xr:uid="{00000000-0005-0000-0000-0000A9A30000}"/>
    <cellStyle name="Normal 8 5 3 2 5 2" xfId="19369" xr:uid="{00000000-0005-0000-0000-0000AAA30000}"/>
    <cellStyle name="Normal 8 5 3 2 5 2 2" xfId="42012" xr:uid="{00000000-0005-0000-0000-0000ABA30000}"/>
    <cellStyle name="Normal 8 5 3 2 5 3" xfId="11929" xr:uid="{00000000-0005-0000-0000-0000ACA30000}"/>
    <cellStyle name="Normal 8 5 3 2 5 3 2" xfId="34572" xr:uid="{00000000-0005-0000-0000-0000ADA30000}"/>
    <cellStyle name="Normal 8 5 3 2 5 4" xfId="27131" xr:uid="{00000000-0005-0000-0000-0000AEA30000}"/>
    <cellStyle name="Normal 8 5 3 2 6" xfId="15651" xr:uid="{00000000-0005-0000-0000-0000AFA30000}"/>
    <cellStyle name="Normal 8 5 3 2 6 2" xfId="38294" xr:uid="{00000000-0005-0000-0000-0000B0A30000}"/>
    <cellStyle name="Normal 8 5 3 2 7" xfId="8211" xr:uid="{00000000-0005-0000-0000-0000B1A30000}"/>
    <cellStyle name="Normal 8 5 3 2 7 2" xfId="30854" xr:uid="{00000000-0005-0000-0000-0000B2A30000}"/>
    <cellStyle name="Normal 8 5 3 2 8" xfId="23413" xr:uid="{00000000-0005-0000-0000-0000B3A30000}"/>
    <cellStyle name="Normal 8 5 3 3" xfId="1009" xr:uid="{00000000-0005-0000-0000-0000B4A30000}"/>
    <cellStyle name="Normal 8 5 3 3 2" xfId="1937" xr:uid="{00000000-0005-0000-0000-0000B5A30000}"/>
    <cellStyle name="Normal 8 5 3 3 2 2" xfId="3787" xr:uid="{00000000-0005-0000-0000-0000B6A30000}"/>
    <cellStyle name="Normal 8 5 3 3 2 2 2" xfId="7508" xr:uid="{00000000-0005-0000-0000-0000B7A30000}"/>
    <cellStyle name="Normal 8 5 3 3 2 2 2 2" xfId="22392" xr:uid="{00000000-0005-0000-0000-0000B8A30000}"/>
    <cellStyle name="Normal 8 5 3 3 2 2 2 2 2" xfId="45035" xr:uid="{00000000-0005-0000-0000-0000B9A30000}"/>
    <cellStyle name="Normal 8 5 3 3 2 2 2 3" xfId="14952" xr:uid="{00000000-0005-0000-0000-0000BAA30000}"/>
    <cellStyle name="Normal 8 5 3 3 2 2 2 3 2" xfId="37595" xr:uid="{00000000-0005-0000-0000-0000BBA30000}"/>
    <cellStyle name="Normal 8 5 3 3 2 2 2 4" xfId="30154" xr:uid="{00000000-0005-0000-0000-0000BCA30000}"/>
    <cellStyle name="Normal 8 5 3 3 2 2 3" xfId="18674" xr:uid="{00000000-0005-0000-0000-0000BDA30000}"/>
    <cellStyle name="Normal 8 5 3 3 2 2 3 2" xfId="41317" xr:uid="{00000000-0005-0000-0000-0000BEA30000}"/>
    <cellStyle name="Normal 8 5 3 3 2 2 4" xfId="11234" xr:uid="{00000000-0005-0000-0000-0000BFA30000}"/>
    <cellStyle name="Normal 8 5 3 3 2 2 4 2" xfId="33877" xr:uid="{00000000-0005-0000-0000-0000C0A30000}"/>
    <cellStyle name="Normal 8 5 3 3 2 2 5" xfId="26436" xr:uid="{00000000-0005-0000-0000-0000C1A30000}"/>
    <cellStyle name="Normal 8 5 3 3 2 3" xfId="5661" xr:uid="{00000000-0005-0000-0000-0000C2A30000}"/>
    <cellStyle name="Normal 8 5 3 3 2 3 2" xfId="20545" xr:uid="{00000000-0005-0000-0000-0000C3A30000}"/>
    <cellStyle name="Normal 8 5 3 3 2 3 2 2" xfId="43188" xr:uid="{00000000-0005-0000-0000-0000C4A30000}"/>
    <cellStyle name="Normal 8 5 3 3 2 3 3" xfId="13105" xr:uid="{00000000-0005-0000-0000-0000C5A30000}"/>
    <cellStyle name="Normal 8 5 3 3 2 3 3 2" xfId="35748" xr:uid="{00000000-0005-0000-0000-0000C6A30000}"/>
    <cellStyle name="Normal 8 5 3 3 2 3 4" xfId="28307" xr:uid="{00000000-0005-0000-0000-0000C7A30000}"/>
    <cellStyle name="Normal 8 5 3 3 2 4" xfId="16827" xr:uid="{00000000-0005-0000-0000-0000C8A30000}"/>
    <cellStyle name="Normal 8 5 3 3 2 4 2" xfId="39470" xr:uid="{00000000-0005-0000-0000-0000C9A30000}"/>
    <cellStyle name="Normal 8 5 3 3 2 5" xfId="9387" xr:uid="{00000000-0005-0000-0000-0000CAA30000}"/>
    <cellStyle name="Normal 8 5 3 3 2 5 2" xfId="32030" xr:uid="{00000000-0005-0000-0000-0000CBA30000}"/>
    <cellStyle name="Normal 8 5 3 3 2 6" xfId="24589" xr:uid="{00000000-0005-0000-0000-0000CCA30000}"/>
    <cellStyle name="Normal 8 5 3 3 3" xfId="2862" xr:uid="{00000000-0005-0000-0000-0000CDA30000}"/>
    <cellStyle name="Normal 8 5 3 3 3 2" xfId="6583" xr:uid="{00000000-0005-0000-0000-0000CEA30000}"/>
    <cellStyle name="Normal 8 5 3 3 3 2 2" xfId="21467" xr:uid="{00000000-0005-0000-0000-0000CFA30000}"/>
    <cellStyle name="Normal 8 5 3 3 3 2 2 2" xfId="44110" xr:uid="{00000000-0005-0000-0000-0000D0A30000}"/>
    <cellStyle name="Normal 8 5 3 3 3 2 3" xfId="14027" xr:uid="{00000000-0005-0000-0000-0000D1A30000}"/>
    <cellStyle name="Normal 8 5 3 3 3 2 3 2" xfId="36670" xr:uid="{00000000-0005-0000-0000-0000D2A30000}"/>
    <cellStyle name="Normal 8 5 3 3 3 2 4" xfId="29229" xr:uid="{00000000-0005-0000-0000-0000D3A30000}"/>
    <cellStyle name="Normal 8 5 3 3 3 3" xfId="17749" xr:uid="{00000000-0005-0000-0000-0000D4A30000}"/>
    <cellStyle name="Normal 8 5 3 3 3 3 2" xfId="40392" xr:uid="{00000000-0005-0000-0000-0000D5A30000}"/>
    <cellStyle name="Normal 8 5 3 3 3 4" xfId="10309" xr:uid="{00000000-0005-0000-0000-0000D6A30000}"/>
    <cellStyle name="Normal 8 5 3 3 3 4 2" xfId="32952" xr:uid="{00000000-0005-0000-0000-0000D7A30000}"/>
    <cellStyle name="Normal 8 5 3 3 3 5" xfId="25511" xr:uid="{00000000-0005-0000-0000-0000D8A30000}"/>
    <cellStyle name="Normal 8 5 3 3 4" xfId="4736" xr:uid="{00000000-0005-0000-0000-0000D9A30000}"/>
    <cellStyle name="Normal 8 5 3 3 4 2" xfId="19620" xr:uid="{00000000-0005-0000-0000-0000DAA30000}"/>
    <cellStyle name="Normal 8 5 3 3 4 2 2" xfId="42263" xr:uid="{00000000-0005-0000-0000-0000DBA30000}"/>
    <cellStyle name="Normal 8 5 3 3 4 3" xfId="12180" xr:uid="{00000000-0005-0000-0000-0000DCA30000}"/>
    <cellStyle name="Normal 8 5 3 3 4 3 2" xfId="34823" xr:uid="{00000000-0005-0000-0000-0000DDA30000}"/>
    <cellStyle name="Normal 8 5 3 3 4 4" xfId="27382" xr:uid="{00000000-0005-0000-0000-0000DEA30000}"/>
    <cellStyle name="Normal 8 5 3 3 5" xfId="15902" xr:uid="{00000000-0005-0000-0000-0000DFA30000}"/>
    <cellStyle name="Normal 8 5 3 3 5 2" xfId="38545" xr:uid="{00000000-0005-0000-0000-0000E0A30000}"/>
    <cellStyle name="Normal 8 5 3 3 6" xfId="8462" xr:uid="{00000000-0005-0000-0000-0000E1A30000}"/>
    <cellStyle name="Normal 8 5 3 3 6 2" xfId="31105" xr:uid="{00000000-0005-0000-0000-0000E2A30000}"/>
    <cellStyle name="Normal 8 5 3 3 7" xfId="23664" xr:uid="{00000000-0005-0000-0000-0000E3A30000}"/>
    <cellStyle name="Normal 8 5 3 4" xfId="1475" xr:uid="{00000000-0005-0000-0000-0000E4A30000}"/>
    <cellStyle name="Normal 8 5 3 4 2" xfId="3325" xr:uid="{00000000-0005-0000-0000-0000E5A30000}"/>
    <cellStyle name="Normal 8 5 3 4 2 2" xfId="7046" xr:uid="{00000000-0005-0000-0000-0000E6A30000}"/>
    <cellStyle name="Normal 8 5 3 4 2 2 2" xfId="21930" xr:uid="{00000000-0005-0000-0000-0000E7A30000}"/>
    <cellStyle name="Normal 8 5 3 4 2 2 2 2" xfId="44573" xr:uid="{00000000-0005-0000-0000-0000E8A30000}"/>
    <cellStyle name="Normal 8 5 3 4 2 2 3" xfId="14490" xr:uid="{00000000-0005-0000-0000-0000E9A30000}"/>
    <cellStyle name="Normal 8 5 3 4 2 2 3 2" xfId="37133" xr:uid="{00000000-0005-0000-0000-0000EAA30000}"/>
    <cellStyle name="Normal 8 5 3 4 2 2 4" xfId="29692" xr:uid="{00000000-0005-0000-0000-0000EBA30000}"/>
    <cellStyle name="Normal 8 5 3 4 2 3" xfId="18212" xr:uid="{00000000-0005-0000-0000-0000ECA30000}"/>
    <cellStyle name="Normal 8 5 3 4 2 3 2" xfId="40855" xr:uid="{00000000-0005-0000-0000-0000EDA30000}"/>
    <cellStyle name="Normal 8 5 3 4 2 4" xfId="10772" xr:uid="{00000000-0005-0000-0000-0000EEA30000}"/>
    <cellStyle name="Normal 8 5 3 4 2 4 2" xfId="33415" xr:uid="{00000000-0005-0000-0000-0000EFA30000}"/>
    <cellStyle name="Normal 8 5 3 4 2 5" xfId="25974" xr:uid="{00000000-0005-0000-0000-0000F0A30000}"/>
    <cellStyle name="Normal 8 5 3 4 3" xfId="5199" xr:uid="{00000000-0005-0000-0000-0000F1A30000}"/>
    <cellStyle name="Normal 8 5 3 4 3 2" xfId="20083" xr:uid="{00000000-0005-0000-0000-0000F2A30000}"/>
    <cellStyle name="Normal 8 5 3 4 3 2 2" xfId="42726" xr:uid="{00000000-0005-0000-0000-0000F3A30000}"/>
    <cellStyle name="Normal 8 5 3 4 3 3" xfId="12643" xr:uid="{00000000-0005-0000-0000-0000F4A30000}"/>
    <cellStyle name="Normal 8 5 3 4 3 3 2" xfId="35286" xr:uid="{00000000-0005-0000-0000-0000F5A30000}"/>
    <cellStyle name="Normal 8 5 3 4 3 4" xfId="27845" xr:uid="{00000000-0005-0000-0000-0000F6A30000}"/>
    <cellStyle name="Normal 8 5 3 4 4" xfId="16365" xr:uid="{00000000-0005-0000-0000-0000F7A30000}"/>
    <cellStyle name="Normal 8 5 3 4 4 2" xfId="39008" xr:uid="{00000000-0005-0000-0000-0000F8A30000}"/>
    <cellStyle name="Normal 8 5 3 4 5" xfId="8925" xr:uid="{00000000-0005-0000-0000-0000F9A30000}"/>
    <cellStyle name="Normal 8 5 3 4 5 2" xfId="31568" xr:uid="{00000000-0005-0000-0000-0000FAA30000}"/>
    <cellStyle name="Normal 8 5 3 4 6" xfId="24127" xr:uid="{00000000-0005-0000-0000-0000FBA30000}"/>
    <cellStyle name="Normal 8 5 3 5" xfId="2400" xr:uid="{00000000-0005-0000-0000-0000FCA30000}"/>
    <cellStyle name="Normal 8 5 3 5 2" xfId="6121" xr:uid="{00000000-0005-0000-0000-0000FDA30000}"/>
    <cellStyle name="Normal 8 5 3 5 2 2" xfId="21005" xr:uid="{00000000-0005-0000-0000-0000FEA30000}"/>
    <cellStyle name="Normal 8 5 3 5 2 2 2" xfId="43648" xr:uid="{00000000-0005-0000-0000-0000FFA30000}"/>
    <cellStyle name="Normal 8 5 3 5 2 3" xfId="13565" xr:uid="{00000000-0005-0000-0000-000000A40000}"/>
    <cellStyle name="Normal 8 5 3 5 2 3 2" xfId="36208" xr:uid="{00000000-0005-0000-0000-000001A40000}"/>
    <cellStyle name="Normal 8 5 3 5 2 4" xfId="28767" xr:uid="{00000000-0005-0000-0000-000002A40000}"/>
    <cellStyle name="Normal 8 5 3 5 3" xfId="17287" xr:uid="{00000000-0005-0000-0000-000003A40000}"/>
    <cellStyle name="Normal 8 5 3 5 3 2" xfId="39930" xr:uid="{00000000-0005-0000-0000-000004A40000}"/>
    <cellStyle name="Normal 8 5 3 5 4" xfId="9847" xr:uid="{00000000-0005-0000-0000-000005A40000}"/>
    <cellStyle name="Normal 8 5 3 5 4 2" xfId="32490" xr:uid="{00000000-0005-0000-0000-000006A40000}"/>
    <cellStyle name="Normal 8 5 3 5 5" xfId="25049" xr:uid="{00000000-0005-0000-0000-000007A40000}"/>
    <cellStyle name="Normal 8 5 3 6" xfId="4274" xr:uid="{00000000-0005-0000-0000-000008A40000}"/>
    <cellStyle name="Normal 8 5 3 6 2" xfId="19158" xr:uid="{00000000-0005-0000-0000-000009A40000}"/>
    <cellStyle name="Normal 8 5 3 6 2 2" xfId="41801" xr:uid="{00000000-0005-0000-0000-00000AA40000}"/>
    <cellStyle name="Normal 8 5 3 6 3" xfId="11718" xr:uid="{00000000-0005-0000-0000-00000BA40000}"/>
    <cellStyle name="Normal 8 5 3 6 3 2" xfId="34361" xr:uid="{00000000-0005-0000-0000-00000CA40000}"/>
    <cellStyle name="Normal 8 5 3 6 4" xfId="26920" xr:uid="{00000000-0005-0000-0000-00000DA40000}"/>
    <cellStyle name="Normal 8 5 3 7" xfId="15440" xr:uid="{00000000-0005-0000-0000-00000EA40000}"/>
    <cellStyle name="Normal 8 5 3 7 2" xfId="38083" xr:uid="{00000000-0005-0000-0000-00000FA40000}"/>
    <cellStyle name="Normal 8 5 3 8" xfId="8000" xr:uid="{00000000-0005-0000-0000-000010A40000}"/>
    <cellStyle name="Normal 8 5 3 8 2" xfId="30643" xr:uid="{00000000-0005-0000-0000-000011A40000}"/>
    <cellStyle name="Normal 8 5 3 9" xfId="23203" xr:uid="{00000000-0005-0000-0000-000012A40000}"/>
    <cellStyle name="Normal 8 5 4" xfId="650" xr:uid="{00000000-0005-0000-0000-000013A40000}"/>
    <cellStyle name="Normal 8 5 4 2" xfId="1115" xr:uid="{00000000-0005-0000-0000-000014A40000}"/>
    <cellStyle name="Normal 8 5 4 2 2" xfId="2043" xr:uid="{00000000-0005-0000-0000-000015A40000}"/>
    <cellStyle name="Normal 8 5 4 2 2 2" xfId="3893" xr:uid="{00000000-0005-0000-0000-000016A40000}"/>
    <cellStyle name="Normal 8 5 4 2 2 2 2" xfId="7614" xr:uid="{00000000-0005-0000-0000-000017A40000}"/>
    <cellStyle name="Normal 8 5 4 2 2 2 2 2" xfId="22498" xr:uid="{00000000-0005-0000-0000-000018A40000}"/>
    <cellStyle name="Normal 8 5 4 2 2 2 2 2 2" xfId="45141" xr:uid="{00000000-0005-0000-0000-000019A40000}"/>
    <cellStyle name="Normal 8 5 4 2 2 2 2 3" xfId="15058" xr:uid="{00000000-0005-0000-0000-00001AA40000}"/>
    <cellStyle name="Normal 8 5 4 2 2 2 2 3 2" xfId="37701" xr:uid="{00000000-0005-0000-0000-00001BA40000}"/>
    <cellStyle name="Normal 8 5 4 2 2 2 2 4" xfId="30260" xr:uid="{00000000-0005-0000-0000-00001CA40000}"/>
    <cellStyle name="Normal 8 5 4 2 2 2 3" xfId="18780" xr:uid="{00000000-0005-0000-0000-00001DA40000}"/>
    <cellStyle name="Normal 8 5 4 2 2 2 3 2" xfId="41423" xr:uid="{00000000-0005-0000-0000-00001EA40000}"/>
    <cellStyle name="Normal 8 5 4 2 2 2 4" xfId="11340" xr:uid="{00000000-0005-0000-0000-00001FA40000}"/>
    <cellStyle name="Normal 8 5 4 2 2 2 4 2" xfId="33983" xr:uid="{00000000-0005-0000-0000-000020A40000}"/>
    <cellStyle name="Normal 8 5 4 2 2 2 5" xfId="26542" xr:uid="{00000000-0005-0000-0000-000021A40000}"/>
    <cellStyle name="Normal 8 5 4 2 2 3" xfId="5767" xr:uid="{00000000-0005-0000-0000-000022A40000}"/>
    <cellStyle name="Normal 8 5 4 2 2 3 2" xfId="20651" xr:uid="{00000000-0005-0000-0000-000023A40000}"/>
    <cellStyle name="Normal 8 5 4 2 2 3 2 2" xfId="43294" xr:uid="{00000000-0005-0000-0000-000024A40000}"/>
    <cellStyle name="Normal 8 5 4 2 2 3 3" xfId="13211" xr:uid="{00000000-0005-0000-0000-000025A40000}"/>
    <cellStyle name="Normal 8 5 4 2 2 3 3 2" xfId="35854" xr:uid="{00000000-0005-0000-0000-000026A40000}"/>
    <cellStyle name="Normal 8 5 4 2 2 3 4" xfId="28413" xr:uid="{00000000-0005-0000-0000-000027A40000}"/>
    <cellStyle name="Normal 8 5 4 2 2 4" xfId="16933" xr:uid="{00000000-0005-0000-0000-000028A40000}"/>
    <cellStyle name="Normal 8 5 4 2 2 4 2" xfId="39576" xr:uid="{00000000-0005-0000-0000-000029A40000}"/>
    <cellStyle name="Normal 8 5 4 2 2 5" xfId="9493" xr:uid="{00000000-0005-0000-0000-00002AA40000}"/>
    <cellStyle name="Normal 8 5 4 2 2 5 2" xfId="32136" xr:uid="{00000000-0005-0000-0000-00002BA40000}"/>
    <cellStyle name="Normal 8 5 4 2 2 6" xfId="24695" xr:uid="{00000000-0005-0000-0000-00002CA40000}"/>
    <cellStyle name="Normal 8 5 4 2 3" xfId="2968" xr:uid="{00000000-0005-0000-0000-00002DA40000}"/>
    <cellStyle name="Normal 8 5 4 2 3 2" xfId="6689" xr:uid="{00000000-0005-0000-0000-00002EA40000}"/>
    <cellStyle name="Normal 8 5 4 2 3 2 2" xfId="21573" xr:uid="{00000000-0005-0000-0000-00002FA40000}"/>
    <cellStyle name="Normal 8 5 4 2 3 2 2 2" xfId="44216" xr:uid="{00000000-0005-0000-0000-000030A40000}"/>
    <cellStyle name="Normal 8 5 4 2 3 2 3" xfId="14133" xr:uid="{00000000-0005-0000-0000-000031A40000}"/>
    <cellStyle name="Normal 8 5 4 2 3 2 3 2" xfId="36776" xr:uid="{00000000-0005-0000-0000-000032A40000}"/>
    <cellStyle name="Normal 8 5 4 2 3 2 4" xfId="29335" xr:uid="{00000000-0005-0000-0000-000033A40000}"/>
    <cellStyle name="Normal 8 5 4 2 3 3" xfId="17855" xr:uid="{00000000-0005-0000-0000-000034A40000}"/>
    <cellStyle name="Normal 8 5 4 2 3 3 2" xfId="40498" xr:uid="{00000000-0005-0000-0000-000035A40000}"/>
    <cellStyle name="Normal 8 5 4 2 3 4" xfId="10415" xr:uid="{00000000-0005-0000-0000-000036A40000}"/>
    <cellStyle name="Normal 8 5 4 2 3 4 2" xfId="33058" xr:uid="{00000000-0005-0000-0000-000037A40000}"/>
    <cellStyle name="Normal 8 5 4 2 3 5" xfId="25617" xr:uid="{00000000-0005-0000-0000-000038A40000}"/>
    <cellStyle name="Normal 8 5 4 2 4" xfId="4842" xr:uid="{00000000-0005-0000-0000-000039A40000}"/>
    <cellStyle name="Normal 8 5 4 2 4 2" xfId="19726" xr:uid="{00000000-0005-0000-0000-00003AA40000}"/>
    <cellStyle name="Normal 8 5 4 2 4 2 2" xfId="42369" xr:uid="{00000000-0005-0000-0000-00003BA40000}"/>
    <cellStyle name="Normal 8 5 4 2 4 3" xfId="12286" xr:uid="{00000000-0005-0000-0000-00003CA40000}"/>
    <cellStyle name="Normal 8 5 4 2 4 3 2" xfId="34929" xr:uid="{00000000-0005-0000-0000-00003DA40000}"/>
    <cellStyle name="Normal 8 5 4 2 4 4" xfId="27488" xr:uid="{00000000-0005-0000-0000-00003EA40000}"/>
    <cellStyle name="Normal 8 5 4 2 5" xfId="16008" xr:uid="{00000000-0005-0000-0000-00003FA40000}"/>
    <cellStyle name="Normal 8 5 4 2 5 2" xfId="38651" xr:uid="{00000000-0005-0000-0000-000040A40000}"/>
    <cellStyle name="Normal 8 5 4 2 6" xfId="8568" xr:uid="{00000000-0005-0000-0000-000041A40000}"/>
    <cellStyle name="Normal 8 5 4 2 6 2" xfId="31211" xr:uid="{00000000-0005-0000-0000-000042A40000}"/>
    <cellStyle name="Normal 8 5 4 2 7" xfId="23770" xr:uid="{00000000-0005-0000-0000-000043A40000}"/>
    <cellStyle name="Normal 8 5 4 3" xfId="1581" xr:uid="{00000000-0005-0000-0000-000044A40000}"/>
    <cellStyle name="Normal 8 5 4 3 2" xfId="3431" xr:uid="{00000000-0005-0000-0000-000045A40000}"/>
    <cellStyle name="Normal 8 5 4 3 2 2" xfId="7152" xr:uid="{00000000-0005-0000-0000-000046A40000}"/>
    <cellStyle name="Normal 8 5 4 3 2 2 2" xfId="22036" xr:uid="{00000000-0005-0000-0000-000047A40000}"/>
    <cellStyle name="Normal 8 5 4 3 2 2 2 2" xfId="44679" xr:uid="{00000000-0005-0000-0000-000048A40000}"/>
    <cellStyle name="Normal 8 5 4 3 2 2 3" xfId="14596" xr:uid="{00000000-0005-0000-0000-000049A40000}"/>
    <cellStyle name="Normal 8 5 4 3 2 2 3 2" xfId="37239" xr:uid="{00000000-0005-0000-0000-00004AA40000}"/>
    <cellStyle name="Normal 8 5 4 3 2 2 4" xfId="29798" xr:uid="{00000000-0005-0000-0000-00004BA40000}"/>
    <cellStyle name="Normal 8 5 4 3 2 3" xfId="18318" xr:uid="{00000000-0005-0000-0000-00004CA40000}"/>
    <cellStyle name="Normal 8 5 4 3 2 3 2" xfId="40961" xr:uid="{00000000-0005-0000-0000-00004DA40000}"/>
    <cellStyle name="Normal 8 5 4 3 2 4" xfId="10878" xr:uid="{00000000-0005-0000-0000-00004EA40000}"/>
    <cellStyle name="Normal 8 5 4 3 2 4 2" xfId="33521" xr:uid="{00000000-0005-0000-0000-00004FA40000}"/>
    <cellStyle name="Normal 8 5 4 3 2 5" xfId="26080" xr:uid="{00000000-0005-0000-0000-000050A40000}"/>
    <cellStyle name="Normal 8 5 4 3 3" xfId="5305" xr:uid="{00000000-0005-0000-0000-000051A40000}"/>
    <cellStyle name="Normal 8 5 4 3 3 2" xfId="20189" xr:uid="{00000000-0005-0000-0000-000052A40000}"/>
    <cellStyle name="Normal 8 5 4 3 3 2 2" xfId="42832" xr:uid="{00000000-0005-0000-0000-000053A40000}"/>
    <cellStyle name="Normal 8 5 4 3 3 3" xfId="12749" xr:uid="{00000000-0005-0000-0000-000054A40000}"/>
    <cellStyle name="Normal 8 5 4 3 3 3 2" xfId="35392" xr:uid="{00000000-0005-0000-0000-000055A40000}"/>
    <cellStyle name="Normal 8 5 4 3 3 4" xfId="27951" xr:uid="{00000000-0005-0000-0000-000056A40000}"/>
    <cellStyle name="Normal 8 5 4 3 4" xfId="16471" xr:uid="{00000000-0005-0000-0000-000057A40000}"/>
    <cellStyle name="Normal 8 5 4 3 4 2" xfId="39114" xr:uid="{00000000-0005-0000-0000-000058A40000}"/>
    <cellStyle name="Normal 8 5 4 3 5" xfId="9031" xr:uid="{00000000-0005-0000-0000-000059A40000}"/>
    <cellStyle name="Normal 8 5 4 3 5 2" xfId="31674" xr:uid="{00000000-0005-0000-0000-00005AA40000}"/>
    <cellStyle name="Normal 8 5 4 3 6" xfId="24233" xr:uid="{00000000-0005-0000-0000-00005BA40000}"/>
    <cellStyle name="Normal 8 5 4 4" xfId="2506" xr:uid="{00000000-0005-0000-0000-00005CA40000}"/>
    <cellStyle name="Normal 8 5 4 4 2" xfId="6227" xr:uid="{00000000-0005-0000-0000-00005DA40000}"/>
    <cellStyle name="Normal 8 5 4 4 2 2" xfId="21111" xr:uid="{00000000-0005-0000-0000-00005EA40000}"/>
    <cellStyle name="Normal 8 5 4 4 2 2 2" xfId="43754" xr:uid="{00000000-0005-0000-0000-00005FA40000}"/>
    <cellStyle name="Normal 8 5 4 4 2 3" xfId="13671" xr:uid="{00000000-0005-0000-0000-000060A40000}"/>
    <cellStyle name="Normal 8 5 4 4 2 3 2" xfId="36314" xr:uid="{00000000-0005-0000-0000-000061A40000}"/>
    <cellStyle name="Normal 8 5 4 4 2 4" xfId="28873" xr:uid="{00000000-0005-0000-0000-000062A40000}"/>
    <cellStyle name="Normal 8 5 4 4 3" xfId="17393" xr:uid="{00000000-0005-0000-0000-000063A40000}"/>
    <cellStyle name="Normal 8 5 4 4 3 2" xfId="40036" xr:uid="{00000000-0005-0000-0000-000064A40000}"/>
    <cellStyle name="Normal 8 5 4 4 4" xfId="9953" xr:uid="{00000000-0005-0000-0000-000065A40000}"/>
    <cellStyle name="Normal 8 5 4 4 4 2" xfId="32596" xr:uid="{00000000-0005-0000-0000-000066A40000}"/>
    <cellStyle name="Normal 8 5 4 4 5" xfId="25155" xr:uid="{00000000-0005-0000-0000-000067A40000}"/>
    <cellStyle name="Normal 8 5 4 5" xfId="4380" xr:uid="{00000000-0005-0000-0000-000068A40000}"/>
    <cellStyle name="Normal 8 5 4 5 2" xfId="19264" xr:uid="{00000000-0005-0000-0000-000069A40000}"/>
    <cellStyle name="Normal 8 5 4 5 2 2" xfId="41907" xr:uid="{00000000-0005-0000-0000-00006AA40000}"/>
    <cellStyle name="Normal 8 5 4 5 3" xfId="11824" xr:uid="{00000000-0005-0000-0000-00006BA40000}"/>
    <cellStyle name="Normal 8 5 4 5 3 2" xfId="34467" xr:uid="{00000000-0005-0000-0000-00006CA40000}"/>
    <cellStyle name="Normal 8 5 4 5 4" xfId="27026" xr:uid="{00000000-0005-0000-0000-00006DA40000}"/>
    <cellStyle name="Normal 8 5 4 6" xfId="15546" xr:uid="{00000000-0005-0000-0000-00006EA40000}"/>
    <cellStyle name="Normal 8 5 4 6 2" xfId="38189" xr:uid="{00000000-0005-0000-0000-00006FA40000}"/>
    <cellStyle name="Normal 8 5 4 7" xfId="8106" xr:uid="{00000000-0005-0000-0000-000070A40000}"/>
    <cellStyle name="Normal 8 5 4 7 2" xfId="30749" xr:uid="{00000000-0005-0000-0000-000071A40000}"/>
    <cellStyle name="Normal 8 5 4 8" xfId="23308" xr:uid="{00000000-0005-0000-0000-000072A40000}"/>
    <cellStyle name="Normal 8 5 5" xfId="904" xr:uid="{00000000-0005-0000-0000-000073A40000}"/>
    <cellStyle name="Normal 8 5 5 2" xfId="1832" xr:uid="{00000000-0005-0000-0000-000074A40000}"/>
    <cellStyle name="Normal 8 5 5 2 2" xfId="3682" xr:uid="{00000000-0005-0000-0000-000075A40000}"/>
    <cellStyle name="Normal 8 5 5 2 2 2" xfId="7403" xr:uid="{00000000-0005-0000-0000-000076A40000}"/>
    <cellStyle name="Normal 8 5 5 2 2 2 2" xfId="22287" xr:uid="{00000000-0005-0000-0000-000077A40000}"/>
    <cellStyle name="Normal 8 5 5 2 2 2 2 2" xfId="44930" xr:uid="{00000000-0005-0000-0000-000078A40000}"/>
    <cellStyle name="Normal 8 5 5 2 2 2 3" xfId="14847" xr:uid="{00000000-0005-0000-0000-000079A40000}"/>
    <cellStyle name="Normal 8 5 5 2 2 2 3 2" xfId="37490" xr:uid="{00000000-0005-0000-0000-00007AA40000}"/>
    <cellStyle name="Normal 8 5 5 2 2 2 4" xfId="30049" xr:uid="{00000000-0005-0000-0000-00007BA40000}"/>
    <cellStyle name="Normal 8 5 5 2 2 3" xfId="18569" xr:uid="{00000000-0005-0000-0000-00007CA40000}"/>
    <cellStyle name="Normal 8 5 5 2 2 3 2" xfId="41212" xr:uid="{00000000-0005-0000-0000-00007DA40000}"/>
    <cellStyle name="Normal 8 5 5 2 2 4" xfId="11129" xr:uid="{00000000-0005-0000-0000-00007EA40000}"/>
    <cellStyle name="Normal 8 5 5 2 2 4 2" xfId="33772" xr:uid="{00000000-0005-0000-0000-00007FA40000}"/>
    <cellStyle name="Normal 8 5 5 2 2 5" xfId="26331" xr:uid="{00000000-0005-0000-0000-000080A40000}"/>
    <cellStyle name="Normal 8 5 5 2 3" xfId="5556" xr:uid="{00000000-0005-0000-0000-000081A40000}"/>
    <cellStyle name="Normal 8 5 5 2 3 2" xfId="20440" xr:uid="{00000000-0005-0000-0000-000082A40000}"/>
    <cellStyle name="Normal 8 5 5 2 3 2 2" xfId="43083" xr:uid="{00000000-0005-0000-0000-000083A40000}"/>
    <cellStyle name="Normal 8 5 5 2 3 3" xfId="13000" xr:uid="{00000000-0005-0000-0000-000084A40000}"/>
    <cellStyle name="Normal 8 5 5 2 3 3 2" xfId="35643" xr:uid="{00000000-0005-0000-0000-000085A40000}"/>
    <cellStyle name="Normal 8 5 5 2 3 4" xfId="28202" xr:uid="{00000000-0005-0000-0000-000086A40000}"/>
    <cellStyle name="Normal 8 5 5 2 4" xfId="16722" xr:uid="{00000000-0005-0000-0000-000087A40000}"/>
    <cellStyle name="Normal 8 5 5 2 4 2" xfId="39365" xr:uid="{00000000-0005-0000-0000-000088A40000}"/>
    <cellStyle name="Normal 8 5 5 2 5" xfId="9282" xr:uid="{00000000-0005-0000-0000-000089A40000}"/>
    <cellStyle name="Normal 8 5 5 2 5 2" xfId="31925" xr:uid="{00000000-0005-0000-0000-00008AA40000}"/>
    <cellStyle name="Normal 8 5 5 2 6" xfId="24484" xr:uid="{00000000-0005-0000-0000-00008BA40000}"/>
    <cellStyle name="Normal 8 5 5 3" xfId="2757" xr:uid="{00000000-0005-0000-0000-00008CA40000}"/>
    <cellStyle name="Normal 8 5 5 3 2" xfId="6478" xr:uid="{00000000-0005-0000-0000-00008DA40000}"/>
    <cellStyle name="Normal 8 5 5 3 2 2" xfId="21362" xr:uid="{00000000-0005-0000-0000-00008EA40000}"/>
    <cellStyle name="Normal 8 5 5 3 2 2 2" xfId="44005" xr:uid="{00000000-0005-0000-0000-00008FA40000}"/>
    <cellStyle name="Normal 8 5 5 3 2 3" xfId="13922" xr:uid="{00000000-0005-0000-0000-000090A40000}"/>
    <cellStyle name="Normal 8 5 5 3 2 3 2" xfId="36565" xr:uid="{00000000-0005-0000-0000-000091A40000}"/>
    <cellStyle name="Normal 8 5 5 3 2 4" xfId="29124" xr:uid="{00000000-0005-0000-0000-000092A40000}"/>
    <cellStyle name="Normal 8 5 5 3 3" xfId="17644" xr:uid="{00000000-0005-0000-0000-000093A40000}"/>
    <cellStyle name="Normal 8 5 5 3 3 2" xfId="40287" xr:uid="{00000000-0005-0000-0000-000094A40000}"/>
    <cellStyle name="Normal 8 5 5 3 4" xfId="10204" xr:uid="{00000000-0005-0000-0000-000095A40000}"/>
    <cellStyle name="Normal 8 5 5 3 4 2" xfId="32847" xr:uid="{00000000-0005-0000-0000-000096A40000}"/>
    <cellStyle name="Normal 8 5 5 3 5" xfId="25406" xr:uid="{00000000-0005-0000-0000-000097A40000}"/>
    <cellStyle name="Normal 8 5 5 4" xfId="4631" xr:uid="{00000000-0005-0000-0000-000098A40000}"/>
    <cellStyle name="Normal 8 5 5 4 2" xfId="19515" xr:uid="{00000000-0005-0000-0000-000099A40000}"/>
    <cellStyle name="Normal 8 5 5 4 2 2" xfId="42158" xr:uid="{00000000-0005-0000-0000-00009AA40000}"/>
    <cellStyle name="Normal 8 5 5 4 3" xfId="12075" xr:uid="{00000000-0005-0000-0000-00009BA40000}"/>
    <cellStyle name="Normal 8 5 5 4 3 2" xfId="34718" xr:uid="{00000000-0005-0000-0000-00009CA40000}"/>
    <cellStyle name="Normal 8 5 5 4 4" xfId="27277" xr:uid="{00000000-0005-0000-0000-00009DA40000}"/>
    <cellStyle name="Normal 8 5 5 5" xfId="15797" xr:uid="{00000000-0005-0000-0000-00009EA40000}"/>
    <cellStyle name="Normal 8 5 5 5 2" xfId="38440" xr:uid="{00000000-0005-0000-0000-00009FA40000}"/>
    <cellStyle name="Normal 8 5 5 6" xfId="8357" xr:uid="{00000000-0005-0000-0000-0000A0A40000}"/>
    <cellStyle name="Normal 8 5 5 6 2" xfId="31000" xr:uid="{00000000-0005-0000-0000-0000A1A40000}"/>
    <cellStyle name="Normal 8 5 5 7" xfId="23559" xr:uid="{00000000-0005-0000-0000-0000A2A40000}"/>
    <cellStyle name="Normal 8 5 6" xfId="1370" xr:uid="{00000000-0005-0000-0000-0000A3A40000}"/>
    <cellStyle name="Normal 8 5 6 2" xfId="3220" xr:uid="{00000000-0005-0000-0000-0000A4A40000}"/>
    <cellStyle name="Normal 8 5 6 2 2" xfId="6941" xr:uid="{00000000-0005-0000-0000-0000A5A40000}"/>
    <cellStyle name="Normal 8 5 6 2 2 2" xfId="21825" xr:uid="{00000000-0005-0000-0000-0000A6A40000}"/>
    <cellStyle name="Normal 8 5 6 2 2 2 2" xfId="44468" xr:uid="{00000000-0005-0000-0000-0000A7A40000}"/>
    <cellStyle name="Normal 8 5 6 2 2 3" xfId="14385" xr:uid="{00000000-0005-0000-0000-0000A8A40000}"/>
    <cellStyle name="Normal 8 5 6 2 2 3 2" xfId="37028" xr:uid="{00000000-0005-0000-0000-0000A9A40000}"/>
    <cellStyle name="Normal 8 5 6 2 2 4" xfId="29587" xr:uid="{00000000-0005-0000-0000-0000AAA40000}"/>
    <cellStyle name="Normal 8 5 6 2 3" xfId="18107" xr:uid="{00000000-0005-0000-0000-0000ABA40000}"/>
    <cellStyle name="Normal 8 5 6 2 3 2" xfId="40750" xr:uid="{00000000-0005-0000-0000-0000ACA40000}"/>
    <cellStyle name="Normal 8 5 6 2 4" xfId="10667" xr:uid="{00000000-0005-0000-0000-0000ADA40000}"/>
    <cellStyle name="Normal 8 5 6 2 4 2" xfId="33310" xr:uid="{00000000-0005-0000-0000-0000AEA40000}"/>
    <cellStyle name="Normal 8 5 6 2 5" xfId="25869" xr:uid="{00000000-0005-0000-0000-0000AFA40000}"/>
    <cellStyle name="Normal 8 5 6 3" xfId="5094" xr:uid="{00000000-0005-0000-0000-0000B0A40000}"/>
    <cellStyle name="Normal 8 5 6 3 2" xfId="19978" xr:uid="{00000000-0005-0000-0000-0000B1A40000}"/>
    <cellStyle name="Normal 8 5 6 3 2 2" xfId="42621" xr:uid="{00000000-0005-0000-0000-0000B2A40000}"/>
    <cellStyle name="Normal 8 5 6 3 3" xfId="12538" xr:uid="{00000000-0005-0000-0000-0000B3A40000}"/>
    <cellStyle name="Normal 8 5 6 3 3 2" xfId="35181" xr:uid="{00000000-0005-0000-0000-0000B4A40000}"/>
    <cellStyle name="Normal 8 5 6 3 4" xfId="27740" xr:uid="{00000000-0005-0000-0000-0000B5A40000}"/>
    <cellStyle name="Normal 8 5 6 4" xfId="16260" xr:uid="{00000000-0005-0000-0000-0000B6A40000}"/>
    <cellStyle name="Normal 8 5 6 4 2" xfId="38903" xr:uid="{00000000-0005-0000-0000-0000B7A40000}"/>
    <cellStyle name="Normal 8 5 6 5" xfId="8820" xr:uid="{00000000-0005-0000-0000-0000B8A40000}"/>
    <cellStyle name="Normal 8 5 6 5 2" xfId="31463" xr:uid="{00000000-0005-0000-0000-0000B9A40000}"/>
    <cellStyle name="Normal 8 5 6 6" xfId="24022" xr:uid="{00000000-0005-0000-0000-0000BAA40000}"/>
    <cellStyle name="Normal 8 5 7" xfId="2295" xr:uid="{00000000-0005-0000-0000-0000BBA40000}"/>
    <cellStyle name="Normal 8 5 7 2" xfId="6016" xr:uid="{00000000-0005-0000-0000-0000BCA40000}"/>
    <cellStyle name="Normal 8 5 7 2 2" xfId="20900" xr:uid="{00000000-0005-0000-0000-0000BDA40000}"/>
    <cellStyle name="Normal 8 5 7 2 2 2" xfId="43543" xr:uid="{00000000-0005-0000-0000-0000BEA40000}"/>
    <cellStyle name="Normal 8 5 7 2 3" xfId="13460" xr:uid="{00000000-0005-0000-0000-0000BFA40000}"/>
    <cellStyle name="Normal 8 5 7 2 3 2" xfId="36103" xr:uid="{00000000-0005-0000-0000-0000C0A40000}"/>
    <cellStyle name="Normal 8 5 7 2 4" xfId="28662" xr:uid="{00000000-0005-0000-0000-0000C1A40000}"/>
    <cellStyle name="Normal 8 5 7 3" xfId="17182" xr:uid="{00000000-0005-0000-0000-0000C2A40000}"/>
    <cellStyle name="Normal 8 5 7 3 2" xfId="39825" xr:uid="{00000000-0005-0000-0000-0000C3A40000}"/>
    <cellStyle name="Normal 8 5 7 4" xfId="9742" xr:uid="{00000000-0005-0000-0000-0000C4A40000}"/>
    <cellStyle name="Normal 8 5 7 4 2" xfId="32385" xr:uid="{00000000-0005-0000-0000-0000C5A40000}"/>
    <cellStyle name="Normal 8 5 7 5" xfId="24944" xr:uid="{00000000-0005-0000-0000-0000C6A40000}"/>
    <cellStyle name="Normal 8 5 8" xfId="4169" xr:uid="{00000000-0005-0000-0000-0000C7A40000}"/>
    <cellStyle name="Normal 8 5 8 2" xfId="19053" xr:uid="{00000000-0005-0000-0000-0000C8A40000}"/>
    <cellStyle name="Normal 8 5 8 2 2" xfId="41696" xr:uid="{00000000-0005-0000-0000-0000C9A40000}"/>
    <cellStyle name="Normal 8 5 8 3" xfId="11613" xr:uid="{00000000-0005-0000-0000-0000CAA40000}"/>
    <cellStyle name="Normal 8 5 8 3 2" xfId="34256" xr:uid="{00000000-0005-0000-0000-0000CBA40000}"/>
    <cellStyle name="Normal 8 5 8 4" xfId="26815" xr:uid="{00000000-0005-0000-0000-0000CCA40000}"/>
    <cellStyle name="Normal 8 5 9" xfId="15335" xr:uid="{00000000-0005-0000-0000-0000CDA40000}"/>
    <cellStyle name="Normal 8 5 9 2" xfId="37978" xr:uid="{00000000-0005-0000-0000-0000CEA40000}"/>
    <cellStyle name="Normal 8 6" xfId="469" xr:uid="{00000000-0005-0000-0000-0000CFA40000}"/>
    <cellStyle name="Normal 8 6 10" xfId="23130" xr:uid="{00000000-0005-0000-0000-0000D0A40000}"/>
    <cellStyle name="Normal 8 6 2" xfId="575" xr:uid="{00000000-0005-0000-0000-0000D1A40000}"/>
    <cellStyle name="Normal 8 6 2 2" xfId="787" xr:uid="{00000000-0005-0000-0000-0000D2A40000}"/>
    <cellStyle name="Normal 8 6 2 2 2" xfId="1252" xr:uid="{00000000-0005-0000-0000-0000D3A40000}"/>
    <cellStyle name="Normal 8 6 2 2 2 2" xfId="2180" xr:uid="{00000000-0005-0000-0000-0000D4A40000}"/>
    <cellStyle name="Normal 8 6 2 2 2 2 2" xfId="4030" xr:uid="{00000000-0005-0000-0000-0000D5A40000}"/>
    <cellStyle name="Normal 8 6 2 2 2 2 2 2" xfId="7751" xr:uid="{00000000-0005-0000-0000-0000D6A40000}"/>
    <cellStyle name="Normal 8 6 2 2 2 2 2 2 2" xfId="22635" xr:uid="{00000000-0005-0000-0000-0000D7A40000}"/>
    <cellStyle name="Normal 8 6 2 2 2 2 2 2 2 2" xfId="45278" xr:uid="{00000000-0005-0000-0000-0000D8A40000}"/>
    <cellStyle name="Normal 8 6 2 2 2 2 2 2 3" xfId="15195" xr:uid="{00000000-0005-0000-0000-0000D9A40000}"/>
    <cellStyle name="Normal 8 6 2 2 2 2 2 2 3 2" xfId="37838" xr:uid="{00000000-0005-0000-0000-0000DAA40000}"/>
    <cellStyle name="Normal 8 6 2 2 2 2 2 2 4" xfId="30397" xr:uid="{00000000-0005-0000-0000-0000DBA40000}"/>
    <cellStyle name="Normal 8 6 2 2 2 2 2 3" xfId="18917" xr:uid="{00000000-0005-0000-0000-0000DCA40000}"/>
    <cellStyle name="Normal 8 6 2 2 2 2 2 3 2" xfId="41560" xr:uid="{00000000-0005-0000-0000-0000DDA40000}"/>
    <cellStyle name="Normal 8 6 2 2 2 2 2 4" xfId="11477" xr:uid="{00000000-0005-0000-0000-0000DEA40000}"/>
    <cellStyle name="Normal 8 6 2 2 2 2 2 4 2" xfId="34120" xr:uid="{00000000-0005-0000-0000-0000DFA40000}"/>
    <cellStyle name="Normal 8 6 2 2 2 2 2 5" xfId="26679" xr:uid="{00000000-0005-0000-0000-0000E0A40000}"/>
    <cellStyle name="Normal 8 6 2 2 2 2 3" xfId="5904" xr:uid="{00000000-0005-0000-0000-0000E1A40000}"/>
    <cellStyle name="Normal 8 6 2 2 2 2 3 2" xfId="20788" xr:uid="{00000000-0005-0000-0000-0000E2A40000}"/>
    <cellStyle name="Normal 8 6 2 2 2 2 3 2 2" xfId="43431" xr:uid="{00000000-0005-0000-0000-0000E3A40000}"/>
    <cellStyle name="Normal 8 6 2 2 2 2 3 3" xfId="13348" xr:uid="{00000000-0005-0000-0000-0000E4A40000}"/>
    <cellStyle name="Normal 8 6 2 2 2 2 3 3 2" xfId="35991" xr:uid="{00000000-0005-0000-0000-0000E5A40000}"/>
    <cellStyle name="Normal 8 6 2 2 2 2 3 4" xfId="28550" xr:uid="{00000000-0005-0000-0000-0000E6A40000}"/>
    <cellStyle name="Normal 8 6 2 2 2 2 4" xfId="17070" xr:uid="{00000000-0005-0000-0000-0000E7A40000}"/>
    <cellStyle name="Normal 8 6 2 2 2 2 4 2" xfId="39713" xr:uid="{00000000-0005-0000-0000-0000E8A40000}"/>
    <cellStyle name="Normal 8 6 2 2 2 2 5" xfId="9630" xr:uid="{00000000-0005-0000-0000-0000E9A40000}"/>
    <cellStyle name="Normal 8 6 2 2 2 2 5 2" xfId="32273" xr:uid="{00000000-0005-0000-0000-0000EAA40000}"/>
    <cellStyle name="Normal 8 6 2 2 2 2 6" xfId="24832" xr:uid="{00000000-0005-0000-0000-0000EBA40000}"/>
    <cellStyle name="Normal 8 6 2 2 2 3" xfId="3105" xr:uid="{00000000-0005-0000-0000-0000ECA40000}"/>
    <cellStyle name="Normal 8 6 2 2 2 3 2" xfId="6826" xr:uid="{00000000-0005-0000-0000-0000EDA40000}"/>
    <cellStyle name="Normal 8 6 2 2 2 3 2 2" xfId="21710" xr:uid="{00000000-0005-0000-0000-0000EEA40000}"/>
    <cellStyle name="Normal 8 6 2 2 2 3 2 2 2" xfId="44353" xr:uid="{00000000-0005-0000-0000-0000EFA40000}"/>
    <cellStyle name="Normal 8 6 2 2 2 3 2 3" xfId="14270" xr:uid="{00000000-0005-0000-0000-0000F0A40000}"/>
    <cellStyle name="Normal 8 6 2 2 2 3 2 3 2" xfId="36913" xr:uid="{00000000-0005-0000-0000-0000F1A40000}"/>
    <cellStyle name="Normal 8 6 2 2 2 3 2 4" xfId="29472" xr:uid="{00000000-0005-0000-0000-0000F2A40000}"/>
    <cellStyle name="Normal 8 6 2 2 2 3 3" xfId="17992" xr:uid="{00000000-0005-0000-0000-0000F3A40000}"/>
    <cellStyle name="Normal 8 6 2 2 2 3 3 2" xfId="40635" xr:uid="{00000000-0005-0000-0000-0000F4A40000}"/>
    <cellStyle name="Normal 8 6 2 2 2 3 4" xfId="10552" xr:uid="{00000000-0005-0000-0000-0000F5A40000}"/>
    <cellStyle name="Normal 8 6 2 2 2 3 4 2" xfId="33195" xr:uid="{00000000-0005-0000-0000-0000F6A40000}"/>
    <cellStyle name="Normal 8 6 2 2 2 3 5" xfId="25754" xr:uid="{00000000-0005-0000-0000-0000F7A40000}"/>
    <cellStyle name="Normal 8 6 2 2 2 4" xfId="4979" xr:uid="{00000000-0005-0000-0000-0000F8A40000}"/>
    <cellStyle name="Normal 8 6 2 2 2 4 2" xfId="19863" xr:uid="{00000000-0005-0000-0000-0000F9A40000}"/>
    <cellStyle name="Normal 8 6 2 2 2 4 2 2" xfId="42506" xr:uid="{00000000-0005-0000-0000-0000FAA40000}"/>
    <cellStyle name="Normal 8 6 2 2 2 4 3" xfId="12423" xr:uid="{00000000-0005-0000-0000-0000FBA40000}"/>
    <cellStyle name="Normal 8 6 2 2 2 4 3 2" xfId="35066" xr:uid="{00000000-0005-0000-0000-0000FCA40000}"/>
    <cellStyle name="Normal 8 6 2 2 2 4 4" xfId="27625" xr:uid="{00000000-0005-0000-0000-0000FDA40000}"/>
    <cellStyle name="Normal 8 6 2 2 2 5" xfId="16145" xr:uid="{00000000-0005-0000-0000-0000FEA40000}"/>
    <cellStyle name="Normal 8 6 2 2 2 5 2" xfId="38788" xr:uid="{00000000-0005-0000-0000-0000FFA40000}"/>
    <cellStyle name="Normal 8 6 2 2 2 6" xfId="8705" xr:uid="{00000000-0005-0000-0000-000000A50000}"/>
    <cellStyle name="Normal 8 6 2 2 2 6 2" xfId="31348" xr:uid="{00000000-0005-0000-0000-000001A50000}"/>
    <cellStyle name="Normal 8 6 2 2 2 7" xfId="23907" xr:uid="{00000000-0005-0000-0000-000002A50000}"/>
    <cellStyle name="Normal 8 6 2 2 3" xfId="1718" xr:uid="{00000000-0005-0000-0000-000003A50000}"/>
    <cellStyle name="Normal 8 6 2 2 3 2" xfId="3568" xr:uid="{00000000-0005-0000-0000-000004A50000}"/>
    <cellStyle name="Normal 8 6 2 2 3 2 2" xfId="7289" xr:uid="{00000000-0005-0000-0000-000005A50000}"/>
    <cellStyle name="Normal 8 6 2 2 3 2 2 2" xfId="22173" xr:uid="{00000000-0005-0000-0000-000006A50000}"/>
    <cellStyle name="Normal 8 6 2 2 3 2 2 2 2" xfId="44816" xr:uid="{00000000-0005-0000-0000-000007A50000}"/>
    <cellStyle name="Normal 8 6 2 2 3 2 2 3" xfId="14733" xr:uid="{00000000-0005-0000-0000-000008A50000}"/>
    <cellStyle name="Normal 8 6 2 2 3 2 2 3 2" xfId="37376" xr:uid="{00000000-0005-0000-0000-000009A50000}"/>
    <cellStyle name="Normal 8 6 2 2 3 2 2 4" xfId="29935" xr:uid="{00000000-0005-0000-0000-00000AA50000}"/>
    <cellStyle name="Normal 8 6 2 2 3 2 3" xfId="18455" xr:uid="{00000000-0005-0000-0000-00000BA50000}"/>
    <cellStyle name="Normal 8 6 2 2 3 2 3 2" xfId="41098" xr:uid="{00000000-0005-0000-0000-00000CA50000}"/>
    <cellStyle name="Normal 8 6 2 2 3 2 4" xfId="11015" xr:uid="{00000000-0005-0000-0000-00000DA50000}"/>
    <cellStyle name="Normal 8 6 2 2 3 2 4 2" xfId="33658" xr:uid="{00000000-0005-0000-0000-00000EA50000}"/>
    <cellStyle name="Normal 8 6 2 2 3 2 5" xfId="26217" xr:uid="{00000000-0005-0000-0000-00000FA50000}"/>
    <cellStyle name="Normal 8 6 2 2 3 3" xfId="5442" xr:uid="{00000000-0005-0000-0000-000010A50000}"/>
    <cellStyle name="Normal 8 6 2 2 3 3 2" xfId="20326" xr:uid="{00000000-0005-0000-0000-000011A50000}"/>
    <cellStyle name="Normal 8 6 2 2 3 3 2 2" xfId="42969" xr:uid="{00000000-0005-0000-0000-000012A50000}"/>
    <cellStyle name="Normal 8 6 2 2 3 3 3" xfId="12886" xr:uid="{00000000-0005-0000-0000-000013A50000}"/>
    <cellStyle name="Normal 8 6 2 2 3 3 3 2" xfId="35529" xr:uid="{00000000-0005-0000-0000-000014A50000}"/>
    <cellStyle name="Normal 8 6 2 2 3 3 4" xfId="28088" xr:uid="{00000000-0005-0000-0000-000015A50000}"/>
    <cellStyle name="Normal 8 6 2 2 3 4" xfId="16608" xr:uid="{00000000-0005-0000-0000-000016A50000}"/>
    <cellStyle name="Normal 8 6 2 2 3 4 2" xfId="39251" xr:uid="{00000000-0005-0000-0000-000017A50000}"/>
    <cellStyle name="Normal 8 6 2 2 3 5" xfId="9168" xr:uid="{00000000-0005-0000-0000-000018A50000}"/>
    <cellStyle name="Normal 8 6 2 2 3 5 2" xfId="31811" xr:uid="{00000000-0005-0000-0000-000019A50000}"/>
    <cellStyle name="Normal 8 6 2 2 3 6" xfId="24370" xr:uid="{00000000-0005-0000-0000-00001AA50000}"/>
    <cellStyle name="Normal 8 6 2 2 4" xfId="2643" xr:uid="{00000000-0005-0000-0000-00001BA50000}"/>
    <cellStyle name="Normal 8 6 2 2 4 2" xfId="6364" xr:uid="{00000000-0005-0000-0000-00001CA50000}"/>
    <cellStyle name="Normal 8 6 2 2 4 2 2" xfId="21248" xr:uid="{00000000-0005-0000-0000-00001DA50000}"/>
    <cellStyle name="Normal 8 6 2 2 4 2 2 2" xfId="43891" xr:uid="{00000000-0005-0000-0000-00001EA50000}"/>
    <cellStyle name="Normal 8 6 2 2 4 2 3" xfId="13808" xr:uid="{00000000-0005-0000-0000-00001FA50000}"/>
    <cellStyle name="Normal 8 6 2 2 4 2 3 2" xfId="36451" xr:uid="{00000000-0005-0000-0000-000020A50000}"/>
    <cellStyle name="Normal 8 6 2 2 4 2 4" xfId="29010" xr:uid="{00000000-0005-0000-0000-000021A50000}"/>
    <cellStyle name="Normal 8 6 2 2 4 3" xfId="17530" xr:uid="{00000000-0005-0000-0000-000022A50000}"/>
    <cellStyle name="Normal 8 6 2 2 4 3 2" xfId="40173" xr:uid="{00000000-0005-0000-0000-000023A50000}"/>
    <cellStyle name="Normal 8 6 2 2 4 4" xfId="10090" xr:uid="{00000000-0005-0000-0000-000024A50000}"/>
    <cellStyle name="Normal 8 6 2 2 4 4 2" xfId="32733" xr:uid="{00000000-0005-0000-0000-000025A50000}"/>
    <cellStyle name="Normal 8 6 2 2 4 5" xfId="25292" xr:uid="{00000000-0005-0000-0000-000026A50000}"/>
    <cellStyle name="Normal 8 6 2 2 5" xfId="4517" xr:uid="{00000000-0005-0000-0000-000027A50000}"/>
    <cellStyle name="Normal 8 6 2 2 5 2" xfId="19401" xr:uid="{00000000-0005-0000-0000-000028A50000}"/>
    <cellStyle name="Normal 8 6 2 2 5 2 2" xfId="42044" xr:uid="{00000000-0005-0000-0000-000029A50000}"/>
    <cellStyle name="Normal 8 6 2 2 5 3" xfId="11961" xr:uid="{00000000-0005-0000-0000-00002AA50000}"/>
    <cellStyle name="Normal 8 6 2 2 5 3 2" xfId="34604" xr:uid="{00000000-0005-0000-0000-00002BA50000}"/>
    <cellStyle name="Normal 8 6 2 2 5 4" xfId="27163" xr:uid="{00000000-0005-0000-0000-00002CA50000}"/>
    <cellStyle name="Normal 8 6 2 2 6" xfId="15683" xr:uid="{00000000-0005-0000-0000-00002DA50000}"/>
    <cellStyle name="Normal 8 6 2 2 6 2" xfId="38326" xr:uid="{00000000-0005-0000-0000-00002EA50000}"/>
    <cellStyle name="Normal 8 6 2 2 7" xfId="8243" xr:uid="{00000000-0005-0000-0000-00002FA50000}"/>
    <cellStyle name="Normal 8 6 2 2 7 2" xfId="30886" xr:uid="{00000000-0005-0000-0000-000030A50000}"/>
    <cellStyle name="Normal 8 6 2 2 8" xfId="23445" xr:uid="{00000000-0005-0000-0000-000031A50000}"/>
    <cellStyle name="Normal 8 6 2 3" xfId="1041" xr:uid="{00000000-0005-0000-0000-000032A50000}"/>
    <cellStyle name="Normal 8 6 2 3 2" xfId="1969" xr:uid="{00000000-0005-0000-0000-000033A50000}"/>
    <cellStyle name="Normal 8 6 2 3 2 2" xfId="3819" xr:uid="{00000000-0005-0000-0000-000034A50000}"/>
    <cellStyle name="Normal 8 6 2 3 2 2 2" xfId="7540" xr:uid="{00000000-0005-0000-0000-000035A50000}"/>
    <cellStyle name="Normal 8 6 2 3 2 2 2 2" xfId="22424" xr:uid="{00000000-0005-0000-0000-000036A50000}"/>
    <cellStyle name="Normal 8 6 2 3 2 2 2 2 2" xfId="45067" xr:uid="{00000000-0005-0000-0000-000037A50000}"/>
    <cellStyle name="Normal 8 6 2 3 2 2 2 3" xfId="14984" xr:uid="{00000000-0005-0000-0000-000038A50000}"/>
    <cellStyle name="Normal 8 6 2 3 2 2 2 3 2" xfId="37627" xr:uid="{00000000-0005-0000-0000-000039A50000}"/>
    <cellStyle name="Normal 8 6 2 3 2 2 2 4" xfId="30186" xr:uid="{00000000-0005-0000-0000-00003AA50000}"/>
    <cellStyle name="Normal 8 6 2 3 2 2 3" xfId="18706" xr:uid="{00000000-0005-0000-0000-00003BA50000}"/>
    <cellStyle name="Normal 8 6 2 3 2 2 3 2" xfId="41349" xr:uid="{00000000-0005-0000-0000-00003CA50000}"/>
    <cellStyle name="Normal 8 6 2 3 2 2 4" xfId="11266" xr:uid="{00000000-0005-0000-0000-00003DA50000}"/>
    <cellStyle name="Normal 8 6 2 3 2 2 4 2" xfId="33909" xr:uid="{00000000-0005-0000-0000-00003EA50000}"/>
    <cellStyle name="Normal 8 6 2 3 2 2 5" xfId="26468" xr:uid="{00000000-0005-0000-0000-00003FA50000}"/>
    <cellStyle name="Normal 8 6 2 3 2 3" xfId="5693" xr:uid="{00000000-0005-0000-0000-000040A50000}"/>
    <cellStyle name="Normal 8 6 2 3 2 3 2" xfId="20577" xr:uid="{00000000-0005-0000-0000-000041A50000}"/>
    <cellStyle name="Normal 8 6 2 3 2 3 2 2" xfId="43220" xr:uid="{00000000-0005-0000-0000-000042A50000}"/>
    <cellStyle name="Normal 8 6 2 3 2 3 3" xfId="13137" xr:uid="{00000000-0005-0000-0000-000043A50000}"/>
    <cellStyle name="Normal 8 6 2 3 2 3 3 2" xfId="35780" xr:uid="{00000000-0005-0000-0000-000044A50000}"/>
    <cellStyle name="Normal 8 6 2 3 2 3 4" xfId="28339" xr:uid="{00000000-0005-0000-0000-000045A50000}"/>
    <cellStyle name="Normal 8 6 2 3 2 4" xfId="16859" xr:uid="{00000000-0005-0000-0000-000046A50000}"/>
    <cellStyle name="Normal 8 6 2 3 2 4 2" xfId="39502" xr:uid="{00000000-0005-0000-0000-000047A50000}"/>
    <cellStyle name="Normal 8 6 2 3 2 5" xfId="9419" xr:uid="{00000000-0005-0000-0000-000048A50000}"/>
    <cellStyle name="Normal 8 6 2 3 2 5 2" xfId="32062" xr:uid="{00000000-0005-0000-0000-000049A50000}"/>
    <cellStyle name="Normal 8 6 2 3 2 6" xfId="24621" xr:uid="{00000000-0005-0000-0000-00004AA50000}"/>
    <cellStyle name="Normal 8 6 2 3 3" xfId="2894" xr:uid="{00000000-0005-0000-0000-00004BA50000}"/>
    <cellStyle name="Normal 8 6 2 3 3 2" xfId="6615" xr:uid="{00000000-0005-0000-0000-00004CA50000}"/>
    <cellStyle name="Normal 8 6 2 3 3 2 2" xfId="21499" xr:uid="{00000000-0005-0000-0000-00004DA50000}"/>
    <cellStyle name="Normal 8 6 2 3 3 2 2 2" xfId="44142" xr:uid="{00000000-0005-0000-0000-00004EA50000}"/>
    <cellStyle name="Normal 8 6 2 3 3 2 3" xfId="14059" xr:uid="{00000000-0005-0000-0000-00004FA50000}"/>
    <cellStyle name="Normal 8 6 2 3 3 2 3 2" xfId="36702" xr:uid="{00000000-0005-0000-0000-000050A50000}"/>
    <cellStyle name="Normal 8 6 2 3 3 2 4" xfId="29261" xr:uid="{00000000-0005-0000-0000-000051A50000}"/>
    <cellStyle name="Normal 8 6 2 3 3 3" xfId="17781" xr:uid="{00000000-0005-0000-0000-000052A50000}"/>
    <cellStyle name="Normal 8 6 2 3 3 3 2" xfId="40424" xr:uid="{00000000-0005-0000-0000-000053A50000}"/>
    <cellStyle name="Normal 8 6 2 3 3 4" xfId="10341" xr:uid="{00000000-0005-0000-0000-000054A50000}"/>
    <cellStyle name="Normal 8 6 2 3 3 4 2" xfId="32984" xr:uid="{00000000-0005-0000-0000-000055A50000}"/>
    <cellStyle name="Normal 8 6 2 3 3 5" xfId="25543" xr:uid="{00000000-0005-0000-0000-000056A50000}"/>
    <cellStyle name="Normal 8 6 2 3 4" xfId="4768" xr:uid="{00000000-0005-0000-0000-000057A50000}"/>
    <cellStyle name="Normal 8 6 2 3 4 2" xfId="19652" xr:uid="{00000000-0005-0000-0000-000058A50000}"/>
    <cellStyle name="Normal 8 6 2 3 4 2 2" xfId="42295" xr:uid="{00000000-0005-0000-0000-000059A50000}"/>
    <cellStyle name="Normal 8 6 2 3 4 3" xfId="12212" xr:uid="{00000000-0005-0000-0000-00005AA50000}"/>
    <cellStyle name="Normal 8 6 2 3 4 3 2" xfId="34855" xr:uid="{00000000-0005-0000-0000-00005BA50000}"/>
    <cellStyle name="Normal 8 6 2 3 4 4" xfId="27414" xr:uid="{00000000-0005-0000-0000-00005CA50000}"/>
    <cellStyle name="Normal 8 6 2 3 5" xfId="15934" xr:uid="{00000000-0005-0000-0000-00005DA50000}"/>
    <cellStyle name="Normal 8 6 2 3 5 2" xfId="38577" xr:uid="{00000000-0005-0000-0000-00005EA50000}"/>
    <cellStyle name="Normal 8 6 2 3 6" xfId="8494" xr:uid="{00000000-0005-0000-0000-00005FA50000}"/>
    <cellStyle name="Normal 8 6 2 3 6 2" xfId="31137" xr:uid="{00000000-0005-0000-0000-000060A50000}"/>
    <cellStyle name="Normal 8 6 2 3 7" xfId="23696" xr:uid="{00000000-0005-0000-0000-000061A50000}"/>
    <cellStyle name="Normal 8 6 2 4" xfId="1507" xr:uid="{00000000-0005-0000-0000-000062A50000}"/>
    <cellStyle name="Normal 8 6 2 4 2" xfId="3357" xr:uid="{00000000-0005-0000-0000-000063A50000}"/>
    <cellStyle name="Normal 8 6 2 4 2 2" xfId="7078" xr:uid="{00000000-0005-0000-0000-000064A50000}"/>
    <cellStyle name="Normal 8 6 2 4 2 2 2" xfId="21962" xr:uid="{00000000-0005-0000-0000-000065A50000}"/>
    <cellStyle name="Normal 8 6 2 4 2 2 2 2" xfId="44605" xr:uid="{00000000-0005-0000-0000-000066A50000}"/>
    <cellStyle name="Normal 8 6 2 4 2 2 3" xfId="14522" xr:uid="{00000000-0005-0000-0000-000067A50000}"/>
    <cellStyle name="Normal 8 6 2 4 2 2 3 2" xfId="37165" xr:uid="{00000000-0005-0000-0000-000068A50000}"/>
    <cellStyle name="Normal 8 6 2 4 2 2 4" xfId="29724" xr:uid="{00000000-0005-0000-0000-000069A50000}"/>
    <cellStyle name="Normal 8 6 2 4 2 3" xfId="18244" xr:uid="{00000000-0005-0000-0000-00006AA50000}"/>
    <cellStyle name="Normal 8 6 2 4 2 3 2" xfId="40887" xr:uid="{00000000-0005-0000-0000-00006BA50000}"/>
    <cellStyle name="Normal 8 6 2 4 2 4" xfId="10804" xr:uid="{00000000-0005-0000-0000-00006CA50000}"/>
    <cellStyle name="Normal 8 6 2 4 2 4 2" xfId="33447" xr:uid="{00000000-0005-0000-0000-00006DA50000}"/>
    <cellStyle name="Normal 8 6 2 4 2 5" xfId="26006" xr:uid="{00000000-0005-0000-0000-00006EA50000}"/>
    <cellStyle name="Normal 8 6 2 4 3" xfId="5231" xr:uid="{00000000-0005-0000-0000-00006FA50000}"/>
    <cellStyle name="Normal 8 6 2 4 3 2" xfId="20115" xr:uid="{00000000-0005-0000-0000-000070A50000}"/>
    <cellStyle name="Normal 8 6 2 4 3 2 2" xfId="42758" xr:uid="{00000000-0005-0000-0000-000071A50000}"/>
    <cellStyle name="Normal 8 6 2 4 3 3" xfId="12675" xr:uid="{00000000-0005-0000-0000-000072A50000}"/>
    <cellStyle name="Normal 8 6 2 4 3 3 2" xfId="35318" xr:uid="{00000000-0005-0000-0000-000073A50000}"/>
    <cellStyle name="Normal 8 6 2 4 3 4" xfId="27877" xr:uid="{00000000-0005-0000-0000-000074A50000}"/>
    <cellStyle name="Normal 8 6 2 4 4" xfId="16397" xr:uid="{00000000-0005-0000-0000-000075A50000}"/>
    <cellStyle name="Normal 8 6 2 4 4 2" xfId="39040" xr:uid="{00000000-0005-0000-0000-000076A50000}"/>
    <cellStyle name="Normal 8 6 2 4 5" xfId="8957" xr:uid="{00000000-0005-0000-0000-000077A50000}"/>
    <cellStyle name="Normal 8 6 2 4 5 2" xfId="31600" xr:uid="{00000000-0005-0000-0000-000078A50000}"/>
    <cellStyle name="Normal 8 6 2 4 6" xfId="24159" xr:uid="{00000000-0005-0000-0000-000079A50000}"/>
    <cellStyle name="Normal 8 6 2 5" xfId="2432" xr:uid="{00000000-0005-0000-0000-00007AA50000}"/>
    <cellStyle name="Normal 8 6 2 5 2" xfId="6153" xr:uid="{00000000-0005-0000-0000-00007BA50000}"/>
    <cellStyle name="Normal 8 6 2 5 2 2" xfId="21037" xr:uid="{00000000-0005-0000-0000-00007CA50000}"/>
    <cellStyle name="Normal 8 6 2 5 2 2 2" xfId="43680" xr:uid="{00000000-0005-0000-0000-00007DA50000}"/>
    <cellStyle name="Normal 8 6 2 5 2 3" xfId="13597" xr:uid="{00000000-0005-0000-0000-00007EA50000}"/>
    <cellStyle name="Normal 8 6 2 5 2 3 2" xfId="36240" xr:uid="{00000000-0005-0000-0000-00007FA50000}"/>
    <cellStyle name="Normal 8 6 2 5 2 4" xfId="28799" xr:uid="{00000000-0005-0000-0000-000080A50000}"/>
    <cellStyle name="Normal 8 6 2 5 3" xfId="17319" xr:uid="{00000000-0005-0000-0000-000081A50000}"/>
    <cellStyle name="Normal 8 6 2 5 3 2" xfId="39962" xr:uid="{00000000-0005-0000-0000-000082A50000}"/>
    <cellStyle name="Normal 8 6 2 5 4" xfId="9879" xr:uid="{00000000-0005-0000-0000-000083A50000}"/>
    <cellStyle name="Normal 8 6 2 5 4 2" xfId="32522" xr:uid="{00000000-0005-0000-0000-000084A50000}"/>
    <cellStyle name="Normal 8 6 2 5 5" xfId="25081" xr:uid="{00000000-0005-0000-0000-000085A50000}"/>
    <cellStyle name="Normal 8 6 2 6" xfId="4306" xr:uid="{00000000-0005-0000-0000-000086A50000}"/>
    <cellStyle name="Normal 8 6 2 6 2" xfId="19190" xr:uid="{00000000-0005-0000-0000-000087A50000}"/>
    <cellStyle name="Normal 8 6 2 6 2 2" xfId="41833" xr:uid="{00000000-0005-0000-0000-000088A50000}"/>
    <cellStyle name="Normal 8 6 2 6 3" xfId="11750" xr:uid="{00000000-0005-0000-0000-000089A50000}"/>
    <cellStyle name="Normal 8 6 2 6 3 2" xfId="34393" xr:uid="{00000000-0005-0000-0000-00008AA50000}"/>
    <cellStyle name="Normal 8 6 2 6 4" xfId="26952" xr:uid="{00000000-0005-0000-0000-00008BA50000}"/>
    <cellStyle name="Normal 8 6 2 7" xfId="15472" xr:uid="{00000000-0005-0000-0000-00008CA50000}"/>
    <cellStyle name="Normal 8 6 2 7 2" xfId="38115" xr:uid="{00000000-0005-0000-0000-00008DA50000}"/>
    <cellStyle name="Normal 8 6 2 8" xfId="8032" xr:uid="{00000000-0005-0000-0000-00008EA50000}"/>
    <cellStyle name="Normal 8 6 2 8 2" xfId="30675" xr:uid="{00000000-0005-0000-0000-00008FA50000}"/>
    <cellStyle name="Normal 8 6 2 9" xfId="23235" xr:uid="{00000000-0005-0000-0000-000090A50000}"/>
    <cellStyle name="Normal 8 6 3" xfId="682" xr:uid="{00000000-0005-0000-0000-000091A50000}"/>
    <cellStyle name="Normal 8 6 3 2" xfId="1147" xr:uid="{00000000-0005-0000-0000-000092A50000}"/>
    <cellStyle name="Normal 8 6 3 2 2" xfId="2075" xr:uid="{00000000-0005-0000-0000-000093A50000}"/>
    <cellStyle name="Normal 8 6 3 2 2 2" xfId="3925" xr:uid="{00000000-0005-0000-0000-000094A50000}"/>
    <cellStyle name="Normal 8 6 3 2 2 2 2" xfId="7646" xr:uid="{00000000-0005-0000-0000-000095A50000}"/>
    <cellStyle name="Normal 8 6 3 2 2 2 2 2" xfId="22530" xr:uid="{00000000-0005-0000-0000-000096A50000}"/>
    <cellStyle name="Normal 8 6 3 2 2 2 2 2 2" xfId="45173" xr:uid="{00000000-0005-0000-0000-000097A50000}"/>
    <cellStyle name="Normal 8 6 3 2 2 2 2 3" xfId="15090" xr:uid="{00000000-0005-0000-0000-000098A50000}"/>
    <cellStyle name="Normal 8 6 3 2 2 2 2 3 2" xfId="37733" xr:uid="{00000000-0005-0000-0000-000099A50000}"/>
    <cellStyle name="Normal 8 6 3 2 2 2 2 4" xfId="30292" xr:uid="{00000000-0005-0000-0000-00009AA50000}"/>
    <cellStyle name="Normal 8 6 3 2 2 2 3" xfId="18812" xr:uid="{00000000-0005-0000-0000-00009BA50000}"/>
    <cellStyle name="Normal 8 6 3 2 2 2 3 2" xfId="41455" xr:uid="{00000000-0005-0000-0000-00009CA50000}"/>
    <cellStyle name="Normal 8 6 3 2 2 2 4" xfId="11372" xr:uid="{00000000-0005-0000-0000-00009DA50000}"/>
    <cellStyle name="Normal 8 6 3 2 2 2 4 2" xfId="34015" xr:uid="{00000000-0005-0000-0000-00009EA50000}"/>
    <cellStyle name="Normal 8 6 3 2 2 2 5" xfId="26574" xr:uid="{00000000-0005-0000-0000-00009FA50000}"/>
    <cellStyle name="Normal 8 6 3 2 2 3" xfId="5799" xr:uid="{00000000-0005-0000-0000-0000A0A50000}"/>
    <cellStyle name="Normal 8 6 3 2 2 3 2" xfId="20683" xr:uid="{00000000-0005-0000-0000-0000A1A50000}"/>
    <cellStyle name="Normal 8 6 3 2 2 3 2 2" xfId="43326" xr:uid="{00000000-0005-0000-0000-0000A2A50000}"/>
    <cellStyle name="Normal 8 6 3 2 2 3 3" xfId="13243" xr:uid="{00000000-0005-0000-0000-0000A3A50000}"/>
    <cellStyle name="Normal 8 6 3 2 2 3 3 2" xfId="35886" xr:uid="{00000000-0005-0000-0000-0000A4A50000}"/>
    <cellStyle name="Normal 8 6 3 2 2 3 4" xfId="28445" xr:uid="{00000000-0005-0000-0000-0000A5A50000}"/>
    <cellStyle name="Normal 8 6 3 2 2 4" xfId="16965" xr:uid="{00000000-0005-0000-0000-0000A6A50000}"/>
    <cellStyle name="Normal 8 6 3 2 2 4 2" xfId="39608" xr:uid="{00000000-0005-0000-0000-0000A7A50000}"/>
    <cellStyle name="Normal 8 6 3 2 2 5" xfId="9525" xr:uid="{00000000-0005-0000-0000-0000A8A50000}"/>
    <cellStyle name="Normal 8 6 3 2 2 5 2" xfId="32168" xr:uid="{00000000-0005-0000-0000-0000A9A50000}"/>
    <cellStyle name="Normal 8 6 3 2 2 6" xfId="24727" xr:uid="{00000000-0005-0000-0000-0000AAA50000}"/>
    <cellStyle name="Normal 8 6 3 2 3" xfId="3000" xr:uid="{00000000-0005-0000-0000-0000ABA50000}"/>
    <cellStyle name="Normal 8 6 3 2 3 2" xfId="6721" xr:uid="{00000000-0005-0000-0000-0000ACA50000}"/>
    <cellStyle name="Normal 8 6 3 2 3 2 2" xfId="21605" xr:uid="{00000000-0005-0000-0000-0000ADA50000}"/>
    <cellStyle name="Normal 8 6 3 2 3 2 2 2" xfId="44248" xr:uid="{00000000-0005-0000-0000-0000AEA50000}"/>
    <cellStyle name="Normal 8 6 3 2 3 2 3" xfId="14165" xr:uid="{00000000-0005-0000-0000-0000AFA50000}"/>
    <cellStyle name="Normal 8 6 3 2 3 2 3 2" xfId="36808" xr:uid="{00000000-0005-0000-0000-0000B0A50000}"/>
    <cellStyle name="Normal 8 6 3 2 3 2 4" xfId="29367" xr:uid="{00000000-0005-0000-0000-0000B1A50000}"/>
    <cellStyle name="Normal 8 6 3 2 3 3" xfId="17887" xr:uid="{00000000-0005-0000-0000-0000B2A50000}"/>
    <cellStyle name="Normal 8 6 3 2 3 3 2" xfId="40530" xr:uid="{00000000-0005-0000-0000-0000B3A50000}"/>
    <cellStyle name="Normal 8 6 3 2 3 4" xfId="10447" xr:uid="{00000000-0005-0000-0000-0000B4A50000}"/>
    <cellStyle name="Normal 8 6 3 2 3 4 2" xfId="33090" xr:uid="{00000000-0005-0000-0000-0000B5A50000}"/>
    <cellStyle name="Normal 8 6 3 2 3 5" xfId="25649" xr:uid="{00000000-0005-0000-0000-0000B6A50000}"/>
    <cellStyle name="Normal 8 6 3 2 4" xfId="4874" xr:uid="{00000000-0005-0000-0000-0000B7A50000}"/>
    <cellStyle name="Normal 8 6 3 2 4 2" xfId="19758" xr:uid="{00000000-0005-0000-0000-0000B8A50000}"/>
    <cellStyle name="Normal 8 6 3 2 4 2 2" xfId="42401" xr:uid="{00000000-0005-0000-0000-0000B9A50000}"/>
    <cellStyle name="Normal 8 6 3 2 4 3" xfId="12318" xr:uid="{00000000-0005-0000-0000-0000BAA50000}"/>
    <cellStyle name="Normal 8 6 3 2 4 3 2" xfId="34961" xr:uid="{00000000-0005-0000-0000-0000BBA50000}"/>
    <cellStyle name="Normal 8 6 3 2 4 4" xfId="27520" xr:uid="{00000000-0005-0000-0000-0000BCA50000}"/>
    <cellStyle name="Normal 8 6 3 2 5" xfId="16040" xr:uid="{00000000-0005-0000-0000-0000BDA50000}"/>
    <cellStyle name="Normal 8 6 3 2 5 2" xfId="38683" xr:uid="{00000000-0005-0000-0000-0000BEA50000}"/>
    <cellStyle name="Normal 8 6 3 2 6" xfId="8600" xr:uid="{00000000-0005-0000-0000-0000BFA50000}"/>
    <cellStyle name="Normal 8 6 3 2 6 2" xfId="31243" xr:uid="{00000000-0005-0000-0000-0000C0A50000}"/>
    <cellStyle name="Normal 8 6 3 2 7" xfId="23802" xr:uid="{00000000-0005-0000-0000-0000C1A50000}"/>
    <cellStyle name="Normal 8 6 3 3" xfId="1613" xr:uid="{00000000-0005-0000-0000-0000C2A50000}"/>
    <cellStyle name="Normal 8 6 3 3 2" xfId="3463" xr:uid="{00000000-0005-0000-0000-0000C3A50000}"/>
    <cellStyle name="Normal 8 6 3 3 2 2" xfId="7184" xr:uid="{00000000-0005-0000-0000-0000C4A50000}"/>
    <cellStyle name="Normal 8 6 3 3 2 2 2" xfId="22068" xr:uid="{00000000-0005-0000-0000-0000C5A50000}"/>
    <cellStyle name="Normal 8 6 3 3 2 2 2 2" xfId="44711" xr:uid="{00000000-0005-0000-0000-0000C6A50000}"/>
    <cellStyle name="Normal 8 6 3 3 2 2 3" xfId="14628" xr:uid="{00000000-0005-0000-0000-0000C7A50000}"/>
    <cellStyle name="Normal 8 6 3 3 2 2 3 2" xfId="37271" xr:uid="{00000000-0005-0000-0000-0000C8A50000}"/>
    <cellStyle name="Normal 8 6 3 3 2 2 4" xfId="29830" xr:uid="{00000000-0005-0000-0000-0000C9A50000}"/>
    <cellStyle name="Normal 8 6 3 3 2 3" xfId="18350" xr:uid="{00000000-0005-0000-0000-0000CAA50000}"/>
    <cellStyle name="Normal 8 6 3 3 2 3 2" xfId="40993" xr:uid="{00000000-0005-0000-0000-0000CBA50000}"/>
    <cellStyle name="Normal 8 6 3 3 2 4" xfId="10910" xr:uid="{00000000-0005-0000-0000-0000CCA50000}"/>
    <cellStyle name="Normal 8 6 3 3 2 4 2" xfId="33553" xr:uid="{00000000-0005-0000-0000-0000CDA50000}"/>
    <cellStyle name="Normal 8 6 3 3 2 5" xfId="26112" xr:uid="{00000000-0005-0000-0000-0000CEA50000}"/>
    <cellStyle name="Normal 8 6 3 3 3" xfId="5337" xr:uid="{00000000-0005-0000-0000-0000CFA50000}"/>
    <cellStyle name="Normal 8 6 3 3 3 2" xfId="20221" xr:uid="{00000000-0005-0000-0000-0000D0A50000}"/>
    <cellStyle name="Normal 8 6 3 3 3 2 2" xfId="42864" xr:uid="{00000000-0005-0000-0000-0000D1A50000}"/>
    <cellStyle name="Normal 8 6 3 3 3 3" xfId="12781" xr:uid="{00000000-0005-0000-0000-0000D2A50000}"/>
    <cellStyle name="Normal 8 6 3 3 3 3 2" xfId="35424" xr:uid="{00000000-0005-0000-0000-0000D3A50000}"/>
    <cellStyle name="Normal 8 6 3 3 3 4" xfId="27983" xr:uid="{00000000-0005-0000-0000-0000D4A50000}"/>
    <cellStyle name="Normal 8 6 3 3 4" xfId="16503" xr:uid="{00000000-0005-0000-0000-0000D5A50000}"/>
    <cellStyle name="Normal 8 6 3 3 4 2" xfId="39146" xr:uid="{00000000-0005-0000-0000-0000D6A50000}"/>
    <cellStyle name="Normal 8 6 3 3 5" xfId="9063" xr:uid="{00000000-0005-0000-0000-0000D7A50000}"/>
    <cellStyle name="Normal 8 6 3 3 5 2" xfId="31706" xr:uid="{00000000-0005-0000-0000-0000D8A50000}"/>
    <cellStyle name="Normal 8 6 3 3 6" xfId="24265" xr:uid="{00000000-0005-0000-0000-0000D9A50000}"/>
    <cellStyle name="Normal 8 6 3 4" xfId="2538" xr:uid="{00000000-0005-0000-0000-0000DAA50000}"/>
    <cellStyle name="Normal 8 6 3 4 2" xfId="6259" xr:uid="{00000000-0005-0000-0000-0000DBA50000}"/>
    <cellStyle name="Normal 8 6 3 4 2 2" xfId="21143" xr:uid="{00000000-0005-0000-0000-0000DCA50000}"/>
    <cellStyle name="Normal 8 6 3 4 2 2 2" xfId="43786" xr:uid="{00000000-0005-0000-0000-0000DDA50000}"/>
    <cellStyle name="Normal 8 6 3 4 2 3" xfId="13703" xr:uid="{00000000-0005-0000-0000-0000DEA50000}"/>
    <cellStyle name="Normal 8 6 3 4 2 3 2" xfId="36346" xr:uid="{00000000-0005-0000-0000-0000DFA50000}"/>
    <cellStyle name="Normal 8 6 3 4 2 4" xfId="28905" xr:uid="{00000000-0005-0000-0000-0000E0A50000}"/>
    <cellStyle name="Normal 8 6 3 4 3" xfId="17425" xr:uid="{00000000-0005-0000-0000-0000E1A50000}"/>
    <cellStyle name="Normal 8 6 3 4 3 2" xfId="40068" xr:uid="{00000000-0005-0000-0000-0000E2A50000}"/>
    <cellStyle name="Normal 8 6 3 4 4" xfId="9985" xr:uid="{00000000-0005-0000-0000-0000E3A50000}"/>
    <cellStyle name="Normal 8 6 3 4 4 2" xfId="32628" xr:uid="{00000000-0005-0000-0000-0000E4A50000}"/>
    <cellStyle name="Normal 8 6 3 4 5" xfId="25187" xr:uid="{00000000-0005-0000-0000-0000E5A50000}"/>
    <cellStyle name="Normal 8 6 3 5" xfId="4412" xr:uid="{00000000-0005-0000-0000-0000E6A50000}"/>
    <cellStyle name="Normal 8 6 3 5 2" xfId="19296" xr:uid="{00000000-0005-0000-0000-0000E7A50000}"/>
    <cellStyle name="Normal 8 6 3 5 2 2" xfId="41939" xr:uid="{00000000-0005-0000-0000-0000E8A50000}"/>
    <cellStyle name="Normal 8 6 3 5 3" xfId="11856" xr:uid="{00000000-0005-0000-0000-0000E9A50000}"/>
    <cellStyle name="Normal 8 6 3 5 3 2" xfId="34499" xr:uid="{00000000-0005-0000-0000-0000EAA50000}"/>
    <cellStyle name="Normal 8 6 3 5 4" xfId="27058" xr:uid="{00000000-0005-0000-0000-0000EBA50000}"/>
    <cellStyle name="Normal 8 6 3 6" xfId="15578" xr:uid="{00000000-0005-0000-0000-0000ECA50000}"/>
    <cellStyle name="Normal 8 6 3 6 2" xfId="38221" xr:uid="{00000000-0005-0000-0000-0000EDA50000}"/>
    <cellStyle name="Normal 8 6 3 7" xfId="8138" xr:uid="{00000000-0005-0000-0000-0000EEA50000}"/>
    <cellStyle name="Normal 8 6 3 7 2" xfId="30781" xr:uid="{00000000-0005-0000-0000-0000EFA50000}"/>
    <cellStyle name="Normal 8 6 3 8" xfId="23340" xr:uid="{00000000-0005-0000-0000-0000F0A50000}"/>
    <cellStyle name="Normal 8 6 4" xfId="936" xr:uid="{00000000-0005-0000-0000-0000F1A50000}"/>
    <cellStyle name="Normal 8 6 4 2" xfId="1864" xr:uid="{00000000-0005-0000-0000-0000F2A50000}"/>
    <cellStyle name="Normal 8 6 4 2 2" xfId="3714" xr:uid="{00000000-0005-0000-0000-0000F3A50000}"/>
    <cellStyle name="Normal 8 6 4 2 2 2" xfId="7435" xr:uid="{00000000-0005-0000-0000-0000F4A50000}"/>
    <cellStyle name="Normal 8 6 4 2 2 2 2" xfId="22319" xr:uid="{00000000-0005-0000-0000-0000F5A50000}"/>
    <cellStyle name="Normal 8 6 4 2 2 2 2 2" xfId="44962" xr:uid="{00000000-0005-0000-0000-0000F6A50000}"/>
    <cellStyle name="Normal 8 6 4 2 2 2 3" xfId="14879" xr:uid="{00000000-0005-0000-0000-0000F7A50000}"/>
    <cellStyle name="Normal 8 6 4 2 2 2 3 2" xfId="37522" xr:uid="{00000000-0005-0000-0000-0000F8A50000}"/>
    <cellStyle name="Normal 8 6 4 2 2 2 4" xfId="30081" xr:uid="{00000000-0005-0000-0000-0000F9A50000}"/>
    <cellStyle name="Normal 8 6 4 2 2 3" xfId="18601" xr:uid="{00000000-0005-0000-0000-0000FAA50000}"/>
    <cellStyle name="Normal 8 6 4 2 2 3 2" xfId="41244" xr:uid="{00000000-0005-0000-0000-0000FBA50000}"/>
    <cellStyle name="Normal 8 6 4 2 2 4" xfId="11161" xr:uid="{00000000-0005-0000-0000-0000FCA50000}"/>
    <cellStyle name="Normal 8 6 4 2 2 4 2" xfId="33804" xr:uid="{00000000-0005-0000-0000-0000FDA50000}"/>
    <cellStyle name="Normal 8 6 4 2 2 5" xfId="26363" xr:uid="{00000000-0005-0000-0000-0000FEA50000}"/>
    <cellStyle name="Normal 8 6 4 2 3" xfId="5588" xr:uid="{00000000-0005-0000-0000-0000FFA50000}"/>
    <cellStyle name="Normal 8 6 4 2 3 2" xfId="20472" xr:uid="{00000000-0005-0000-0000-000000A60000}"/>
    <cellStyle name="Normal 8 6 4 2 3 2 2" xfId="43115" xr:uid="{00000000-0005-0000-0000-000001A60000}"/>
    <cellStyle name="Normal 8 6 4 2 3 3" xfId="13032" xr:uid="{00000000-0005-0000-0000-000002A60000}"/>
    <cellStyle name="Normal 8 6 4 2 3 3 2" xfId="35675" xr:uid="{00000000-0005-0000-0000-000003A60000}"/>
    <cellStyle name="Normal 8 6 4 2 3 4" xfId="28234" xr:uid="{00000000-0005-0000-0000-000004A60000}"/>
    <cellStyle name="Normal 8 6 4 2 4" xfId="16754" xr:uid="{00000000-0005-0000-0000-000005A60000}"/>
    <cellStyle name="Normal 8 6 4 2 4 2" xfId="39397" xr:uid="{00000000-0005-0000-0000-000006A60000}"/>
    <cellStyle name="Normal 8 6 4 2 5" xfId="9314" xr:uid="{00000000-0005-0000-0000-000007A60000}"/>
    <cellStyle name="Normal 8 6 4 2 5 2" xfId="31957" xr:uid="{00000000-0005-0000-0000-000008A60000}"/>
    <cellStyle name="Normal 8 6 4 2 6" xfId="24516" xr:uid="{00000000-0005-0000-0000-000009A60000}"/>
    <cellStyle name="Normal 8 6 4 3" xfId="2789" xr:uid="{00000000-0005-0000-0000-00000AA60000}"/>
    <cellStyle name="Normal 8 6 4 3 2" xfId="6510" xr:uid="{00000000-0005-0000-0000-00000BA60000}"/>
    <cellStyle name="Normal 8 6 4 3 2 2" xfId="21394" xr:uid="{00000000-0005-0000-0000-00000CA60000}"/>
    <cellStyle name="Normal 8 6 4 3 2 2 2" xfId="44037" xr:uid="{00000000-0005-0000-0000-00000DA60000}"/>
    <cellStyle name="Normal 8 6 4 3 2 3" xfId="13954" xr:uid="{00000000-0005-0000-0000-00000EA60000}"/>
    <cellStyle name="Normal 8 6 4 3 2 3 2" xfId="36597" xr:uid="{00000000-0005-0000-0000-00000FA60000}"/>
    <cellStyle name="Normal 8 6 4 3 2 4" xfId="29156" xr:uid="{00000000-0005-0000-0000-000010A60000}"/>
    <cellStyle name="Normal 8 6 4 3 3" xfId="17676" xr:uid="{00000000-0005-0000-0000-000011A60000}"/>
    <cellStyle name="Normal 8 6 4 3 3 2" xfId="40319" xr:uid="{00000000-0005-0000-0000-000012A60000}"/>
    <cellStyle name="Normal 8 6 4 3 4" xfId="10236" xr:uid="{00000000-0005-0000-0000-000013A60000}"/>
    <cellStyle name="Normal 8 6 4 3 4 2" xfId="32879" xr:uid="{00000000-0005-0000-0000-000014A60000}"/>
    <cellStyle name="Normal 8 6 4 3 5" xfId="25438" xr:uid="{00000000-0005-0000-0000-000015A60000}"/>
    <cellStyle name="Normal 8 6 4 4" xfId="4663" xr:uid="{00000000-0005-0000-0000-000016A60000}"/>
    <cellStyle name="Normal 8 6 4 4 2" xfId="19547" xr:uid="{00000000-0005-0000-0000-000017A60000}"/>
    <cellStyle name="Normal 8 6 4 4 2 2" xfId="42190" xr:uid="{00000000-0005-0000-0000-000018A60000}"/>
    <cellStyle name="Normal 8 6 4 4 3" xfId="12107" xr:uid="{00000000-0005-0000-0000-000019A60000}"/>
    <cellStyle name="Normal 8 6 4 4 3 2" xfId="34750" xr:uid="{00000000-0005-0000-0000-00001AA60000}"/>
    <cellStyle name="Normal 8 6 4 4 4" xfId="27309" xr:uid="{00000000-0005-0000-0000-00001BA60000}"/>
    <cellStyle name="Normal 8 6 4 5" xfId="15829" xr:uid="{00000000-0005-0000-0000-00001CA60000}"/>
    <cellStyle name="Normal 8 6 4 5 2" xfId="38472" xr:uid="{00000000-0005-0000-0000-00001DA60000}"/>
    <cellStyle name="Normal 8 6 4 6" xfId="8389" xr:uid="{00000000-0005-0000-0000-00001EA60000}"/>
    <cellStyle name="Normal 8 6 4 6 2" xfId="31032" xr:uid="{00000000-0005-0000-0000-00001FA60000}"/>
    <cellStyle name="Normal 8 6 4 7" xfId="23591" xr:uid="{00000000-0005-0000-0000-000020A60000}"/>
    <cellStyle name="Normal 8 6 5" xfId="1402" xr:uid="{00000000-0005-0000-0000-000021A60000}"/>
    <cellStyle name="Normal 8 6 5 2" xfId="3252" xr:uid="{00000000-0005-0000-0000-000022A60000}"/>
    <cellStyle name="Normal 8 6 5 2 2" xfId="6973" xr:uid="{00000000-0005-0000-0000-000023A60000}"/>
    <cellStyle name="Normal 8 6 5 2 2 2" xfId="21857" xr:uid="{00000000-0005-0000-0000-000024A60000}"/>
    <cellStyle name="Normal 8 6 5 2 2 2 2" xfId="44500" xr:uid="{00000000-0005-0000-0000-000025A60000}"/>
    <cellStyle name="Normal 8 6 5 2 2 3" xfId="14417" xr:uid="{00000000-0005-0000-0000-000026A60000}"/>
    <cellStyle name="Normal 8 6 5 2 2 3 2" xfId="37060" xr:uid="{00000000-0005-0000-0000-000027A60000}"/>
    <cellStyle name="Normal 8 6 5 2 2 4" xfId="29619" xr:uid="{00000000-0005-0000-0000-000028A60000}"/>
    <cellStyle name="Normal 8 6 5 2 3" xfId="18139" xr:uid="{00000000-0005-0000-0000-000029A60000}"/>
    <cellStyle name="Normal 8 6 5 2 3 2" xfId="40782" xr:uid="{00000000-0005-0000-0000-00002AA60000}"/>
    <cellStyle name="Normal 8 6 5 2 4" xfId="10699" xr:uid="{00000000-0005-0000-0000-00002BA60000}"/>
    <cellStyle name="Normal 8 6 5 2 4 2" xfId="33342" xr:uid="{00000000-0005-0000-0000-00002CA60000}"/>
    <cellStyle name="Normal 8 6 5 2 5" xfId="25901" xr:uid="{00000000-0005-0000-0000-00002DA60000}"/>
    <cellStyle name="Normal 8 6 5 3" xfId="5126" xr:uid="{00000000-0005-0000-0000-00002EA60000}"/>
    <cellStyle name="Normal 8 6 5 3 2" xfId="20010" xr:uid="{00000000-0005-0000-0000-00002FA60000}"/>
    <cellStyle name="Normal 8 6 5 3 2 2" xfId="42653" xr:uid="{00000000-0005-0000-0000-000030A60000}"/>
    <cellStyle name="Normal 8 6 5 3 3" xfId="12570" xr:uid="{00000000-0005-0000-0000-000031A60000}"/>
    <cellStyle name="Normal 8 6 5 3 3 2" xfId="35213" xr:uid="{00000000-0005-0000-0000-000032A60000}"/>
    <cellStyle name="Normal 8 6 5 3 4" xfId="27772" xr:uid="{00000000-0005-0000-0000-000033A60000}"/>
    <cellStyle name="Normal 8 6 5 4" xfId="16292" xr:uid="{00000000-0005-0000-0000-000034A60000}"/>
    <cellStyle name="Normal 8 6 5 4 2" xfId="38935" xr:uid="{00000000-0005-0000-0000-000035A60000}"/>
    <cellStyle name="Normal 8 6 5 5" xfId="8852" xr:uid="{00000000-0005-0000-0000-000036A60000}"/>
    <cellStyle name="Normal 8 6 5 5 2" xfId="31495" xr:uid="{00000000-0005-0000-0000-000037A60000}"/>
    <cellStyle name="Normal 8 6 5 6" xfId="24054" xr:uid="{00000000-0005-0000-0000-000038A60000}"/>
    <cellStyle name="Normal 8 6 6" xfId="2327" xr:uid="{00000000-0005-0000-0000-000039A60000}"/>
    <cellStyle name="Normal 8 6 6 2" xfId="6048" xr:uid="{00000000-0005-0000-0000-00003AA60000}"/>
    <cellStyle name="Normal 8 6 6 2 2" xfId="20932" xr:uid="{00000000-0005-0000-0000-00003BA60000}"/>
    <cellStyle name="Normal 8 6 6 2 2 2" xfId="43575" xr:uid="{00000000-0005-0000-0000-00003CA60000}"/>
    <cellStyle name="Normal 8 6 6 2 3" xfId="13492" xr:uid="{00000000-0005-0000-0000-00003DA60000}"/>
    <cellStyle name="Normal 8 6 6 2 3 2" xfId="36135" xr:uid="{00000000-0005-0000-0000-00003EA60000}"/>
    <cellStyle name="Normal 8 6 6 2 4" xfId="28694" xr:uid="{00000000-0005-0000-0000-00003FA60000}"/>
    <cellStyle name="Normal 8 6 6 3" xfId="17214" xr:uid="{00000000-0005-0000-0000-000040A60000}"/>
    <cellStyle name="Normal 8 6 6 3 2" xfId="39857" xr:uid="{00000000-0005-0000-0000-000041A60000}"/>
    <cellStyle name="Normal 8 6 6 4" xfId="9774" xr:uid="{00000000-0005-0000-0000-000042A60000}"/>
    <cellStyle name="Normal 8 6 6 4 2" xfId="32417" xr:uid="{00000000-0005-0000-0000-000043A60000}"/>
    <cellStyle name="Normal 8 6 6 5" xfId="24976" xr:uid="{00000000-0005-0000-0000-000044A60000}"/>
    <cellStyle name="Normal 8 6 7" xfId="4201" xr:uid="{00000000-0005-0000-0000-000045A60000}"/>
    <cellStyle name="Normal 8 6 7 2" xfId="19085" xr:uid="{00000000-0005-0000-0000-000046A60000}"/>
    <cellStyle name="Normal 8 6 7 2 2" xfId="41728" xr:uid="{00000000-0005-0000-0000-000047A60000}"/>
    <cellStyle name="Normal 8 6 7 3" xfId="11645" xr:uid="{00000000-0005-0000-0000-000048A60000}"/>
    <cellStyle name="Normal 8 6 7 3 2" xfId="34288" xr:uid="{00000000-0005-0000-0000-000049A60000}"/>
    <cellStyle name="Normal 8 6 7 4" xfId="26847" xr:uid="{00000000-0005-0000-0000-00004AA60000}"/>
    <cellStyle name="Normal 8 6 8" xfId="15367" xr:uid="{00000000-0005-0000-0000-00004BA60000}"/>
    <cellStyle name="Normal 8 6 8 2" xfId="38010" xr:uid="{00000000-0005-0000-0000-00004CA60000}"/>
    <cellStyle name="Normal 8 6 9" xfId="7927" xr:uid="{00000000-0005-0000-0000-00004DA60000}"/>
    <cellStyle name="Normal 8 6 9 2" xfId="30570" xr:uid="{00000000-0005-0000-0000-00004EA60000}"/>
    <cellStyle name="Normal 8 7" xfId="523" xr:uid="{00000000-0005-0000-0000-00004FA60000}"/>
    <cellStyle name="Normal 8 7 2" xfId="735" xr:uid="{00000000-0005-0000-0000-000050A60000}"/>
    <cellStyle name="Normal 8 7 2 2" xfId="1200" xr:uid="{00000000-0005-0000-0000-000051A60000}"/>
    <cellStyle name="Normal 8 7 2 2 2" xfId="2128" xr:uid="{00000000-0005-0000-0000-000052A60000}"/>
    <cellStyle name="Normal 8 7 2 2 2 2" xfId="3978" xr:uid="{00000000-0005-0000-0000-000053A60000}"/>
    <cellStyle name="Normal 8 7 2 2 2 2 2" xfId="7699" xr:uid="{00000000-0005-0000-0000-000054A60000}"/>
    <cellStyle name="Normal 8 7 2 2 2 2 2 2" xfId="22583" xr:uid="{00000000-0005-0000-0000-000055A60000}"/>
    <cellStyle name="Normal 8 7 2 2 2 2 2 2 2" xfId="45226" xr:uid="{00000000-0005-0000-0000-000056A60000}"/>
    <cellStyle name="Normal 8 7 2 2 2 2 2 3" xfId="15143" xr:uid="{00000000-0005-0000-0000-000057A60000}"/>
    <cellStyle name="Normal 8 7 2 2 2 2 2 3 2" xfId="37786" xr:uid="{00000000-0005-0000-0000-000058A60000}"/>
    <cellStyle name="Normal 8 7 2 2 2 2 2 4" xfId="30345" xr:uid="{00000000-0005-0000-0000-000059A60000}"/>
    <cellStyle name="Normal 8 7 2 2 2 2 3" xfId="18865" xr:uid="{00000000-0005-0000-0000-00005AA60000}"/>
    <cellStyle name="Normal 8 7 2 2 2 2 3 2" xfId="41508" xr:uid="{00000000-0005-0000-0000-00005BA60000}"/>
    <cellStyle name="Normal 8 7 2 2 2 2 4" xfId="11425" xr:uid="{00000000-0005-0000-0000-00005CA60000}"/>
    <cellStyle name="Normal 8 7 2 2 2 2 4 2" xfId="34068" xr:uid="{00000000-0005-0000-0000-00005DA60000}"/>
    <cellStyle name="Normal 8 7 2 2 2 2 5" xfId="26627" xr:uid="{00000000-0005-0000-0000-00005EA60000}"/>
    <cellStyle name="Normal 8 7 2 2 2 3" xfId="5852" xr:uid="{00000000-0005-0000-0000-00005FA60000}"/>
    <cellStyle name="Normal 8 7 2 2 2 3 2" xfId="20736" xr:uid="{00000000-0005-0000-0000-000060A60000}"/>
    <cellStyle name="Normal 8 7 2 2 2 3 2 2" xfId="43379" xr:uid="{00000000-0005-0000-0000-000061A60000}"/>
    <cellStyle name="Normal 8 7 2 2 2 3 3" xfId="13296" xr:uid="{00000000-0005-0000-0000-000062A60000}"/>
    <cellStyle name="Normal 8 7 2 2 2 3 3 2" xfId="35939" xr:uid="{00000000-0005-0000-0000-000063A60000}"/>
    <cellStyle name="Normal 8 7 2 2 2 3 4" xfId="28498" xr:uid="{00000000-0005-0000-0000-000064A60000}"/>
    <cellStyle name="Normal 8 7 2 2 2 4" xfId="17018" xr:uid="{00000000-0005-0000-0000-000065A60000}"/>
    <cellStyle name="Normal 8 7 2 2 2 4 2" xfId="39661" xr:uid="{00000000-0005-0000-0000-000066A60000}"/>
    <cellStyle name="Normal 8 7 2 2 2 5" xfId="9578" xr:uid="{00000000-0005-0000-0000-000067A60000}"/>
    <cellStyle name="Normal 8 7 2 2 2 5 2" xfId="32221" xr:uid="{00000000-0005-0000-0000-000068A60000}"/>
    <cellStyle name="Normal 8 7 2 2 2 6" xfId="24780" xr:uid="{00000000-0005-0000-0000-000069A60000}"/>
    <cellStyle name="Normal 8 7 2 2 3" xfId="3053" xr:uid="{00000000-0005-0000-0000-00006AA60000}"/>
    <cellStyle name="Normal 8 7 2 2 3 2" xfId="6774" xr:uid="{00000000-0005-0000-0000-00006BA60000}"/>
    <cellStyle name="Normal 8 7 2 2 3 2 2" xfId="21658" xr:uid="{00000000-0005-0000-0000-00006CA60000}"/>
    <cellStyle name="Normal 8 7 2 2 3 2 2 2" xfId="44301" xr:uid="{00000000-0005-0000-0000-00006DA60000}"/>
    <cellStyle name="Normal 8 7 2 2 3 2 3" xfId="14218" xr:uid="{00000000-0005-0000-0000-00006EA60000}"/>
    <cellStyle name="Normal 8 7 2 2 3 2 3 2" xfId="36861" xr:uid="{00000000-0005-0000-0000-00006FA60000}"/>
    <cellStyle name="Normal 8 7 2 2 3 2 4" xfId="29420" xr:uid="{00000000-0005-0000-0000-000070A60000}"/>
    <cellStyle name="Normal 8 7 2 2 3 3" xfId="17940" xr:uid="{00000000-0005-0000-0000-000071A60000}"/>
    <cellStyle name="Normal 8 7 2 2 3 3 2" xfId="40583" xr:uid="{00000000-0005-0000-0000-000072A60000}"/>
    <cellStyle name="Normal 8 7 2 2 3 4" xfId="10500" xr:uid="{00000000-0005-0000-0000-000073A60000}"/>
    <cellStyle name="Normal 8 7 2 2 3 4 2" xfId="33143" xr:uid="{00000000-0005-0000-0000-000074A60000}"/>
    <cellStyle name="Normal 8 7 2 2 3 5" xfId="25702" xr:uid="{00000000-0005-0000-0000-000075A60000}"/>
    <cellStyle name="Normal 8 7 2 2 4" xfId="4927" xr:uid="{00000000-0005-0000-0000-000076A60000}"/>
    <cellStyle name="Normal 8 7 2 2 4 2" xfId="19811" xr:uid="{00000000-0005-0000-0000-000077A60000}"/>
    <cellStyle name="Normal 8 7 2 2 4 2 2" xfId="42454" xr:uid="{00000000-0005-0000-0000-000078A60000}"/>
    <cellStyle name="Normal 8 7 2 2 4 3" xfId="12371" xr:uid="{00000000-0005-0000-0000-000079A60000}"/>
    <cellStyle name="Normal 8 7 2 2 4 3 2" xfId="35014" xr:uid="{00000000-0005-0000-0000-00007AA60000}"/>
    <cellStyle name="Normal 8 7 2 2 4 4" xfId="27573" xr:uid="{00000000-0005-0000-0000-00007BA60000}"/>
    <cellStyle name="Normal 8 7 2 2 5" xfId="16093" xr:uid="{00000000-0005-0000-0000-00007CA60000}"/>
    <cellStyle name="Normal 8 7 2 2 5 2" xfId="38736" xr:uid="{00000000-0005-0000-0000-00007DA60000}"/>
    <cellStyle name="Normal 8 7 2 2 6" xfId="8653" xr:uid="{00000000-0005-0000-0000-00007EA60000}"/>
    <cellStyle name="Normal 8 7 2 2 6 2" xfId="31296" xr:uid="{00000000-0005-0000-0000-00007FA60000}"/>
    <cellStyle name="Normal 8 7 2 2 7" xfId="23855" xr:uid="{00000000-0005-0000-0000-000080A60000}"/>
    <cellStyle name="Normal 8 7 2 3" xfId="1666" xr:uid="{00000000-0005-0000-0000-000081A60000}"/>
    <cellStyle name="Normal 8 7 2 3 2" xfId="3516" xr:uid="{00000000-0005-0000-0000-000082A60000}"/>
    <cellStyle name="Normal 8 7 2 3 2 2" xfId="7237" xr:uid="{00000000-0005-0000-0000-000083A60000}"/>
    <cellStyle name="Normal 8 7 2 3 2 2 2" xfId="22121" xr:uid="{00000000-0005-0000-0000-000084A60000}"/>
    <cellStyle name="Normal 8 7 2 3 2 2 2 2" xfId="44764" xr:uid="{00000000-0005-0000-0000-000085A60000}"/>
    <cellStyle name="Normal 8 7 2 3 2 2 3" xfId="14681" xr:uid="{00000000-0005-0000-0000-000086A60000}"/>
    <cellStyle name="Normal 8 7 2 3 2 2 3 2" xfId="37324" xr:uid="{00000000-0005-0000-0000-000087A60000}"/>
    <cellStyle name="Normal 8 7 2 3 2 2 4" xfId="29883" xr:uid="{00000000-0005-0000-0000-000088A60000}"/>
    <cellStyle name="Normal 8 7 2 3 2 3" xfId="18403" xr:uid="{00000000-0005-0000-0000-000089A60000}"/>
    <cellStyle name="Normal 8 7 2 3 2 3 2" xfId="41046" xr:uid="{00000000-0005-0000-0000-00008AA60000}"/>
    <cellStyle name="Normal 8 7 2 3 2 4" xfId="10963" xr:uid="{00000000-0005-0000-0000-00008BA60000}"/>
    <cellStyle name="Normal 8 7 2 3 2 4 2" xfId="33606" xr:uid="{00000000-0005-0000-0000-00008CA60000}"/>
    <cellStyle name="Normal 8 7 2 3 2 5" xfId="26165" xr:uid="{00000000-0005-0000-0000-00008DA60000}"/>
    <cellStyle name="Normal 8 7 2 3 3" xfId="5390" xr:uid="{00000000-0005-0000-0000-00008EA60000}"/>
    <cellStyle name="Normal 8 7 2 3 3 2" xfId="20274" xr:uid="{00000000-0005-0000-0000-00008FA60000}"/>
    <cellStyle name="Normal 8 7 2 3 3 2 2" xfId="42917" xr:uid="{00000000-0005-0000-0000-000090A60000}"/>
    <cellStyle name="Normal 8 7 2 3 3 3" xfId="12834" xr:uid="{00000000-0005-0000-0000-000091A60000}"/>
    <cellStyle name="Normal 8 7 2 3 3 3 2" xfId="35477" xr:uid="{00000000-0005-0000-0000-000092A60000}"/>
    <cellStyle name="Normal 8 7 2 3 3 4" xfId="28036" xr:uid="{00000000-0005-0000-0000-000093A60000}"/>
    <cellStyle name="Normal 8 7 2 3 4" xfId="16556" xr:uid="{00000000-0005-0000-0000-000094A60000}"/>
    <cellStyle name="Normal 8 7 2 3 4 2" xfId="39199" xr:uid="{00000000-0005-0000-0000-000095A60000}"/>
    <cellStyle name="Normal 8 7 2 3 5" xfId="9116" xr:uid="{00000000-0005-0000-0000-000096A60000}"/>
    <cellStyle name="Normal 8 7 2 3 5 2" xfId="31759" xr:uid="{00000000-0005-0000-0000-000097A60000}"/>
    <cellStyle name="Normal 8 7 2 3 6" xfId="24318" xr:uid="{00000000-0005-0000-0000-000098A60000}"/>
    <cellStyle name="Normal 8 7 2 4" xfId="2591" xr:uid="{00000000-0005-0000-0000-000099A60000}"/>
    <cellStyle name="Normal 8 7 2 4 2" xfId="6312" xr:uid="{00000000-0005-0000-0000-00009AA60000}"/>
    <cellStyle name="Normal 8 7 2 4 2 2" xfId="21196" xr:uid="{00000000-0005-0000-0000-00009BA60000}"/>
    <cellStyle name="Normal 8 7 2 4 2 2 2" xfId="43839" xr:uid="{00000000-0005-0000-0000-00009CA60000}"/>
    <cellStyle name="Normal 8 7 2 4 2 3" xfId="13756" xr:uid="{00000000-0005-0000-0000-00009DA60000}"/>
    <cellStyle name="Normal 8 7 2 4 2 3 2" xfId="36399" xr:uid="{00000000-0005-0000-0000-00009EA60000}"/>
    <cellStyle name="Normal 8 7 2 4 2 4" xfId="28958" xr:uid="{00000000-0005-0000-0000-00009FA60000}"/>
    <cellStyle name="Normal 8 7 2 4 3" xfId="17478" xr:uid="{00000000-0005-0000-0000-0000A0A60000}"/>
    <cellStyle name="Normal 8 7 2 4 3 2" xfId="40121" xr:uid="{00000000-0005-0000-0000-0000A1A60000}"/>
    <cellStyle name="Normal 8 7 2 4 4" xfId="10038" xr:uid="{00000000-0005-0000-0000-0000A2A60000}"/>
    <cellStyle name="Normal 8 7 2 4 4 2" xfId="32681" xr:uid="{00000000-0005-0000-0000-0000A3A60000}"/>
    <cellStyle name="Normal 8 7 2 4 5" xfId="25240" xr:uid="{00000000-0005-0000-0000-0000A4A60000}"/>
    <cellStyle name="Normal 8 7 2 5" xfId="4465" xr:uid="{00000000-0005-0000-0000-0000A5A60000}"/>
    <cellStyle name="Normal 8 7 2 5 2" xfId="19349" xr:uid="{00000000-0005-0000-0000-0000A6A60000}"/>
    <cellStyle name="Normal 8 7 2 5 2 2" xfId="41992" xr:uid="{00000000-0005-0000-0000-0000A7A60000}"/>
    <cellStyle name="Normal 8 7 2 5 3" xfId="11909" xr:uid="{00000000-0005-0000-0000-0000A8A60000}"/>
    <cellStyle name="Normal 8 7 2 5 3 2" xfId="34552" xr:uid="{00000000-0005-0000-0000-0000A9A60000}"/>
    <cellStyle name="Normal 8 7 2 5 4" xfId="27111" xr:uid="{00000000-0005-0000-0000-0000AAA60000}"/>
    <cellStyle name="Normal 8 7 2 6" xfId="15631" xr:uid="{00000000-0005-0000-0000-0000ABA60000}"/>
    <cellStyle name="Normal 8 7 2 6 2" xfId="38274" xr:uid="{00000000-0005-0000-0000-0000ACA60000}"/>
    <cellStyle name="Normal 8 7 2 7" xfId="8191" xr:uid="{00000000-0005-0000-0000-0000ADA60000}"/>
    <cellStyle name="Normal 8 7 2 7 2" xfId="30834" xr:uid="{00000000-0005-0000-0000-0000AEA60000}"/>
    <cellStyle name="Normal 8 7 2 8" xfId="23393" xr:uid="{00000000-0005-0000-0000-0000AFA60000}"/>
    <cellStyle name="Normal 8 7 3" xfId="989" xr:uid="{00000000-0005-0000-0000-0000B0A60000}"/>
    <cellStyle name="Normal 8 7 3 2" xfId="1917" xr:uid="{00000000-0005-0000-0000-0000B1A60000}"/>
    <cellStyle name="Normal 8 7 3 2 2" xfId="3767" xr:uid="{00000000-0005-0000-0000-0000B2A60000}"/>
    <cellStyle name="Normal 8 7 3 2 2 2" xfId="7488" xr:uid="{00000000-0005-0000-0000-0000B3A60000}"/>
    <cellStyle name="Normal 8 7 3 2 2 2 2" xfId="22372" xr:uid="{00000000-0005-0000-0000-0000B4A60000}"/>
    <cellStyle name="Normal 8 7 3 2 2 2 2 2" xfId="45015" xr:uid="{00000000-0005-0000-0000-0000B5A60000}"/>
    <cellStyle name="Normal 8 7 3 2 2 2 3" xfId="14932" xr:uid="{00000000-0005-0000-0000-0000B6A60000}"/>
    <cellStyle name="Normal 8 7 3 2 2 2 3 2" xfId="37575" xr:uid="{00000000-0005-0000-0000-0000B7A60000}"/>
    <cellStyle name="Normal 8 7 3 2 2 2 4" xfId="30134" xr:uid="{00000000-0005-0000-0000-0000B8A60000}"/>
    <cellStyle name="Normal 8 7 3 2 2 3" xfId="18654" xr:uid="{00000000-0005-0000-0000-0000B9A60000}"/>
    <cellStyle name="Normal 8 7 3 2 2 3 2" xfId="41297" xr:uid="{00000000-0005-0000-0000-0000BAA60000}"/>
    <cellStyle name="Normal 8 7 3 2 2 4" xfId="11214" xr:uid="{00000000-0005-0000-0000-0000BBA60000}"/>
    <cellStyle name="Normal 8 7 3 2 2 4 2" xfId="33857" xr:uid="{00000000-0005-0000-0000-0000BCA60000}"/>
    <cellStyle name="Normal 8 7 3 2 2 5" xfId="26416" xr:uid="{00000000-0005-0000-0000-0000BDA60000}"/>
    <cellStyle name="Normal 8 7 3 2 3" xfId="5641" xr:uid="{00000000-0005-0000-0000-0000BEA60000}"/>
    <cellStyle name="Normal 8 7 3 2 3 2" xfId="20525" xr:uid="{00000000-0005-0000-0000-0000BFA60000}"/>
    <cellStyle name="Normal 8 7 3 2 3 2 2" xfId="43168" xr:uid="{00000000-0005-0000-0000-0000C0A60000}"/>
    <cellStyle name="Normal 8 7 3 2 3 3" xfId="13085" xr:uid="{00000000-0005-0000-0000-0000C1A60000}"/>
    <cellStyle name="Normal 8 7 3 2 3 3 2" xfId="35728" xr:uid="{00000000-0005-0000-0000-0000C2A60000}"/>
    <cellStyle name="Normal 8 7 3 2 3 4" xfId="28287" xr:uid="{00000000-0005-0000-0000-0000C3A60000}"/>
    <cellStyle name="Normal 8 7 3 2 4" xfId="16807" xr:uid="{00000000-0005-0000-0000-0000C4A60000}"/>
    <cellStyle name="Normal 8 7 3 2 4 2" xfId="39450" xr:uid="{00000000-0005-0000-0000-0000C5A60000}"/>
    <cellStyle name="Normal 8 7 3 2 5" xfId="9367" xr:uid="{00000000-0005-0000-0000-0000C6A60000}"/>
    <cellStyle name="Normal 8 7 3 2 5 2" xfId="32010" xr:uid="{00000000-0005-0000-0000-0000C7A60000}"/>
    <cellStyle name="Normal 8 7 3 2 6" xfId="24569" xr:uid="{00000000-0005-0000-0000-0000C8A60000}"/>
    <cellStyle name="Normal 8 7 3 3" xfId="2842" xr:uid="{00000000-0005-0000-0000-0000C9A60000}"/>
    <cellStyle name="Normal 8 7 3 3 2" xfId="6563" xr:uid="{00000000-0005-0000-0000-0000CAA60000}"/>
    <cellStyle name="Normal 8 7 3 3 2 2" xfId="21447" xr:uid="{00000000-0005-0000-0000-0000CBA60000}"/>
    <cellStyle name="Normal 8 7 3 3 2 2 2" xfId="44090" xr:uid="{00000000-0005-0000-0000-0000CCA60000}"/>
    <cellStyle name="Normal 8 7 3 3 2 3" xfId="14007" xr:uid="{00000000-0005-0000-0000-0000CDA60000}"/>
    <cellStyle name="Normal 8 7 3 3 2 3 2" xfId="36650" xr:uid="{00000000-0005-0000-0000-0000CEA60000}"/>
    <cellStyle name="Normal 8 7 3 3 2 4" xfId="29209" xr:uid="{00000000-0005-0000-0000-0000CFA60000}"/>
    <cellStyle name="Normal 8 7 3 3 3" xfId="17729" xr:uid="{00000000-0005-0000-0000-0000D0A60000}"/>
    <cellStyle name="Normal 8 7 3 3 3 2" xfId="40372" xr:uid="{00000000-0005-0000-0000-0000D1A60000}"/>
    <cellStyle name="Normal 8 7 3 3 4" xfId="10289" xr:uid="{00000000-0005-0000-0000-0000D2A60000}"/>
    <cellStyle name="Normal 8 7 3 3 4 2" xfId="32932" xr:uid="{00000000-0005-0000-0000-0000D3A60000}"/>
    <cellStyle name="Normal 8 7 3 3 5" xfId="25491" xr:uid="{00000000-0005-0000-0000-0000D4A60000}"/>
    <cellStyle name="Normal 8 7 3 4" xfId="4716" xr:uid="{00000000-0005-0000-0000-0000D5A60000}"/>
    <cellStyle name="Normal 8 7 3 4 2" xfId="19600" xr:uid="{00000000-0005-0000-0000-0000D6A60000}"/>
    <cellStyle name="Normal 8 7 3 4 2 2" xfId="42243" xr:uid="{00000000-0005-0000-0000-0000D7A60000}"/>
    <cellStyle name="Normal 8 7 3 4 3" xfId="12160" xr:uid="{00000000-0005-0000-0000-0000D8A60000}"/>
    <cellStyle name="Normal 8 7 3 4 3 2" xfId="34803" xr:uid="{00000000-0005-0000-0000-0000D9A60000}"/>
    <cellStyle name="Normal 8 7 3 4 4" xfId="27362" xr:uid="{00000000-0005-0000-0000-0000DAA60000}"/>
    <cellStyle name="Normal 8 7 3 5" xfId="15882" xr:uid="{00000000-0005-0000-0000-0000DBA60000}"/>
    <cellStyle name="Normal 8 7 3 5 2" xfId="38525" xr:uid="{00000000-0005-0000-0000-0000DCA60000}"/>
    <cellStyle name="Normal 8 7 3 6" xfId="8442" xr:uid="{00000000-0005-0000-0000-0000DDA60000}"/>
    <cellStyle name="Normal 8 7 3 6 2" xfId="31085" xr:uid="{00000000-0005-0000-0000-0000DEA60000}"/>
    <cellStyle name="Normal 8 7 3 7" xfId="23644" xr:uid="{00000000-0005-0000-0000-0000DFA60000}"/>
    <cellStyle name="Normal 8 7 4" xfId="1455" xr:uid="{00000000-0005-0000-0000-0000E0A60000}"/>
    <cellStyle name="Normal 8 7 4 2" xfId="3305" xr:uid="{00000000-0005-0000-0000-0000E1A60000}"/>
    <cellStyle name="Normal 8 7 4 2 2" xfId="7026" xr:uid="{00000000-0005-0000-0000-0000E2A60000}"/>
    <cellStyle name="Normal 8 7 4 2 2 2" xfId="21910" xr:uid="{00000000-0005-0000-0000-0000E3A60000}"/>
    <cellStyle name="Normal 8 7 4 2 2 2 2" xfId="44553" xr:uid="{00000000-0005-0000-0000-0000E4A60000}"/>
    <cellStyle name="Normal 8 7 4 2 2 3" xfId="14470" xr:uid="{00000000-0005-0000-0000-0000E5A60000}"/>
    <cellStyle name="Normal 8 7 4 2 2 3 2" xfId="37113" xr:uid="{00000000-0005-0000-0000-0000E6A60000}"/>
    <cellStyle name="Normal 8 7 4 2 2 4" xfId="29672" xr:uid="{00000000-0005-0000-0000-0000E7A60000}"/>
    <cellStyle name="Normal 8 7 4 2 3" xfId="18192" xr:uid="{00000000-0005-0000-0000-0000E8A60000}"/>
    <cellStyle name="Normal 8 7 4 2 3 2" xfId="40835" xr:uid="{00000000-0005-0000-0000-0000E9A60000}"/>
    <cellStyle name="Normal 8 7 4 2 4" xfId="10752" xr:uid="{00000000-0005-0000-0000-0000EAA60000}"/>
    <cellStyle name="Normal 8 7 4 2 4 2" xfId="33395" xr:uid="{00000000-0005-0000-0000-0000EBA60000}"/>
    <cellStyle name="Normal 8 7 4 2 5" xfId="25954" xr:uid="{00000000-0005-0000-0000-0000ECA60000}"/>
    <cellStyle name="Normal 8 7 4 3" xfId="5179" xr:uid="{00000000-0005-0000-0000-0000EDA60000}"/>
    <cellStyle name="Normal 8 7 4 3 2" xfId="20063" xr:uid="{00000000-0005-0000-0000-0000EEA60000}"/>
    <cellStyle name="Normal 8 7 4 3 2 2" xfId="42706" xr:uid="{00000000-0005-0000-0000-0000EFA60000}"/>
    <cellStyle name="Normal 8 7 4 3 3" xfId="12623" xr:uid="{00000000-0005-0000-0000-0000F0A60000}"/>
    <cellStyle name="Normal 8 7 4 3 3 2" xfId="35266" xr:uid="{00000000-0005-0000-0000-0000F1A60000}"/>
    <cellStyle name="Normal 8 7 4 3 4" xfId="27825" xr:uid="{00000000-0005-0000-0000-0000F2A60000}"/>
    <cellStyle name="Normal 8 7 4 4" xfId="16345" xr:uid="{00000000-0005-0000-0000-0000F3A60000}"/>
    <cellStyle name="Normal 8 7 4 4 2" xfId="38988" xr:uid="{00000000-0005-0000-0000-0000F4A60000}"/>
    <cellStyle name="Normal 8 7 4 5" xfId="8905" xr:uid="{00000000-0005-0000-0000-0000F5A60000}"/>
    <cellStyle name="Normal 8 7 4 5 2" xfId="31548" xr:uid="{00000000-0005-0000-0000-0000F6A60000}"/>
    <cellStyle name="Normal 8 7 4 6" xfId="24107" xr:uid="{00000000-0005-0000-0000-0000F7A60000}"/>
    <cellStyle name="Normal 8 7 5" xfId="2380" xr:uid="{00000000-0005-0000-0000-0000F8A60000}"/>
    <cellStyle name="Normal 8 7 5 2" xfId="6101" xr:uid="{00000000-0005-0000-0000-0000F9A60000}"/>
    <cellStyle name="Normal 8 7 5 2 2" xfId="20985" xr:uid="{00000000-0005-0000-0000-0000FAA60000}"/>
    <cellStyle name="Normal 8 7 5 2 2 2" xfId="43628" xr:uid="{00000000-0005-0000-0000-0000FBA60000}"/>
    <cellStyle name="Normal 8 7 5 2 3" xfId="13545" xr:uid="{00000000-0005-0000-0000-0000FCA60000}"/>
    <cellStyle name="Normal 8 7 5 2 3 2" xfId="36188" xr:uid="{00000000-0005-0000-0000-0000FDA60000}"/>
    <cellStyle name="Normal 8 7 5 2 4" xfId="28747" xr:uid="{00000000-0005-0000-0000-0000FEA60000}"/>
    <cellStyle name="Normal 8 7 5 3" xfId="17267" xr:uid="{00000000-0005-0000-0000-0000FFA60000}"/>
    <cellStyle name="Normal 8 7 5 3 2" xfId="39910" xr:uid="{00000000-0005-0000-0000-000000A70000}"/>
    <cellStyle name="Normal 8 7 5 4" xfId="9827" xr:uid="{00000000-0005-0000-0000-000001A70000}"/>
    <cellStyle name="Normal 8 7 5 4 2" xfId="32470" xr:uid="{00000000-0005-0000-0000-000002A70000}"/>
    <cellStyle name="Normal 8 7 5 5" xfId="25029" xr:uid="{00000000-0005-0000-0000-000003A70000}"/>
    <cellStyle name="Normal 8 7 6" xfId="4254" xr:uid="{00000000-0005-0000-0000-000004A70000}"/>
    <cellStyle name="Normal 8 7 6 2" xfId="19138" xr:uid="{00000000-0005-0000-0000-000005A70000}"/>
    <cellStyle name="Normal 8 7 6 2 2" xfId="41781" xr:uid="{00000000-0005-0000-0000-000006A70000}"/>
    <cellStyle name="Normal 8 7 6 3" xfId="11698" xr:uid="{00000000-0005-0000-0000-000007A70000}"/>
    <cellStyle name="Normal 8 7 6 3 2" xfId="34341" xr:uid="{00000000-0005-0000-0000-000008A70000}"/>
    <cellStyle name="Normal 8 7 6 4" xfId="26900" xr:uid="{00000000-0005-0000-0000-000009A70000}"/>
    <cellStyle name="Normal 8 7 7" xfId="15420" xr:uid="{00000000-0005-0000-0000-00000AA70000}"/>
    <cellStyle name="Normal 8 7 7 2" xfId="38063" xr:uid="{00000000-0005-0000-0000-00000BA70000}"/>
    <cellStyle name="Normal 8 7 8" xfId="7980" xr:uid="{00000000-0005-0000-0000-00000CA70000}"/>
    <cellStyle name="Normal 8 7 8 2" xfId="30623" xr:uid="{00000000-0005-0000-0000-00000DA70000}"/>
    <cellStyle name="Normal 8 7 9" xfId="23183" xr:uid="{00000000-0005-0000-0000-00000EA70000}"/>
    <cellStyle name="Normal 8 8" xfId="629" xr:uid="{00000000-0005-0000-0000-00000FA70000}"/>
    <cellStyle name="Normal 8 8 2" xfId="1095" xr:uid="{00000000-0005-0000-0000-000010A70000}"/>
    <cellStyle name="Normal 8 8 2 2" xfId="2023" xr:uid="{00000000-0005-0000-0000-000011A70000}"/>
    <cellStyle name="Normal 8 8 2 2 2" xfId="3873" xr:uid="{00000000-0005-0000-0000-000012A70000}"/>
    <cellStyle name="Normal 8 8 2 2 2 2" xfId="7594" xr:uid="{00000000-0005-0000-0000-000013A70000}"/>
    <cellStyle name="Normal 8 8 2 2 2 2 2" xfId="22478" xr:uid="{00000000-0005-0000-0000-000014A70000}"/>
    <cellStyle name="Normal 8 8 2 2 2 2 2 2" xfId="45121" xr:uid="{00000000-0005-0000-0000-000015A70000}"/>
    <cellStyle name="Normal 8 8 2 2 2 2 3" xfId="15038" xr:uid="{00000000-0005-0000-0000-000016A70000}"/>
    <cellStyle name="Normal 8 8 2 2 2 2 3 2" xfId="37681" xr:uid="{00000000-0005-0000-0000-000017A70000}"/>
    <cellStyle name="Normal 8 8 2 2 2 2 4" xfId="30240" xr:uid="{00000000-0005-0000-0000-000018A70000}"/>
    <cellStyle name="Normal 8 8 2 2 2 3" xfId="18760" xr:uid="{00000000-0005-0000-0000-000019A70000}"/>
    <cellStyle name="Normal 8 8 2 2 2 3 2" xfId="41403" xr:uid="{00000000-0005-0000-0000-00001AA70000}"/>
    <cellStyle name="Normal 8 8 2 2 2 4" xfId="11320" xr:uid="{00000000-0005-0000-0000-00001BA70000}"/>
    <cellStyle name="Normal 8 8 2 2 2 4 2" xfId="33963" xr:uid="{00000000-0005-0000-0000-00001CA70000}"/>
    <cellStyle name="Normal 8 8 2 2 2 5" xfId="26522" xr:uid="{00000000-0005-0000-0000-00001DA70000}"/>
    <cellStyle name="Normal 8 8 2 2 3" xfId="5747" xr:uid="{00000000-0005-0000-0000-00001EA70000}"/>
    <cellStyle name="Normal 8 8 2 2 3 2" xfId="20631" xr:uid="{00000000-0005-0000-0000-00001FA70000}"/>
    <cellStyle name="Normal 8 8 2 2 3 2 2" xfId="43274" xr:uid="{00000000-0005-0000-0000-000020A70000}"/>
    <cellStyle name="Normal 8 8 2 2 3 3" xfId="13191" xr:uid="{00000000-0005-0000-0000-000021A70000}"/>
    <cellStyle name="Normal 8 8 2 2 3 3 2" xfId="35834" xr:uid="{00000000-0005-0000-0000-000022A70000}"/>
    <cellStyle name="Normal 8 8 2 2 3 4" xfId="28393" xr:uid="{00000000-0005-0000-0000-000023A70000}"/>
    <cellStyle name="Normal 8 8 2 2 4" xfId="16913" xr:uid="{00000000-0005-0000-0000-000024A70000}"/>
    <cellStyle name="Normal 8 8 2 2 4 2" xfId="39556" xr:uid="{00000000-0005-0000-0000-000025A70000}"/>
    <cellStyle name="Normal 8 8 2 2 5" xfId="9473" xr:uid="{00000000-0005-0000-0000-000026A70000}"/>
    <cellStyle name="Normal 8 8 2 2 5 2" xfId="32116" xr:uid="{00000000-0005-0000-0000-000027A70000}"/>
    <cellStyle name="Normal 8 8 2 2 6" xfId="24675" xr:uid="{00000000-0005-0000-0000-000028A70000}"/>
    <cellStyle name="Normal 8 8 2 3" xfId="2948" xr:uid="{00000000-0005-0000-0000-000029A70000}"/>
    <cellStyle name="Normal 8 8 2 3 2" xfId="6669" xr:uid="{00000000-0005-0000-0000-00002AA70000}"/>
    <cellStyle name="Normal 8 8 2 3 2 2" xfId="21553" xr:uid="{00000000-0005-0000-0000-00002BA70000}"/>
    <cellStyle name="Normal 8 8 2 3 2 2 2" xfId="44196" xr:uid="{00000000-0005-0000-0000-00002CA70000}"/>
    <cellStyle name="Normal 8 8 2 3 2 3" xfId="14113" xr:uid="{00000000-0005-0000-0000-00002DA70000}"/>
    <cellStyle name="Normal 8 8 2 3 2 3 2" xfId="36756" xr:uid="{00000000-0005-0000-0000-00002EA70000}"/>
    <cellStyle name="Normal 8 8 2 3 2 4" xfId="29315" xr:uid="{00000000-0005-0000-0000-00002FA70000}"/>
    <cellStyle name="Normal 8 8 2 3 3" xfId="17835" xr:uid="{00000000-0005-0000-0000-000030A70000}"/>
    <cellStyle name="Normal 8 8 2 3 3 2" xfId="40478" xr:uid="{00000000-0005-0000-0000-000031A70000}"/>
    <cellStyle name="Normal 8 8 2 3 4" xfId="10395" xr:uid="{00000000-0005-0000-0000-000032A70000}"/>
    <cellStyle name="Normal 8 8 2 3 4 2" xfId="33038" xr:uid="{00000000-0005-0000-0000-000033A70000}"/>
    <cellStyle name="Normal 8 8 2 3 5" xfId="25597" xr:uid="{00000000-0005-0000-0000-000034A70000}"/>
    <cellStyle name="Normal 8 8 2 4" xfId="4822" xr:uid="{00000000-0005-0000-0000-000035A70000}"/>
    <cellStyle name="Normal 8 8 2 4 2" xfId="19706" xr:uid="{00000000-0005-0000-0000-000036A70000}"/>
    <cellStyle name="Normal 8 8 2 4 2 2" xfId="42349" xr:uid="{00000000-0005-0000-0000-000037A70000}"/>
    <cellStyle name="Normal 8 8 2 4 3" xfId="12266" xr:uid="{00000000-0005-0000-0000-000038A70000}"/>
    <cellStyle name="Normal 8 8 2 4 3 2" xfId="34909" xr:uid="{00000000-0005-0000-0000-000039A70000}"/>
    <cellStyle name="Normal 8 8 2 4 4" xfId="27468" xr:uid="{00000000-0005-0000-0000-00003AA70000}"/>
    <cellStyle name="Normal 8 8 2 5" xfId="15988" xr:uid="{00000000-0005-0000-0000-00003BA70000}"/>
    <cellStyle name="Normal 8 8 2 5 2" xfId="38631" xr:uid="{00000000-0005-0000-0000-00003CA70000}"/>
    <cellStyle name="Normal 8 8 2 6" xfId="8548" xr:uid="{00000000-0005-0000-0000-00003DA70000}"/>
    <cellStyle name="Normal 8 8 2 6 2" xfId="31191" xr:uid="{00000000-0005-0000-0000-00003EA70000}"/>
    <cellStyle name="Normal 8 8 2 7" xfId="23750" xr:uid="{00000000-0005-0000-0000-00003FA70000}"/>
    <cellStyle name="Normal 8 8 3" xfId="1561" xr:uid="{00000000-0005-0000-0000-000040A70000}"/>
    <cellStyle name="Normal 8 8 3 2" xfId="3411" xr:uid="{00000000-0005-0000-0000-000041A70000}"/>
    <cellStyle name="Normal 8 8 3 2 2" xfId="7132" xr:uid="{00000000-0005-0000-0000-000042A70000}"/>
    <cellStyle name="Normal 8 8 3 2 2 2" xfId="22016" xr:uid="{00000000-0005-0000-0000-000043A70000}"/>
    <cellStyle name="Normal 8 8 3 2 2 2 2" xfId="44659" xr:uid="{00000000-0005-0000-0000-000044A70000}"/>
    <cellStyle name="Normal 8 8 3 2 2 3" xfId="14576" xr:uid="{00000000-0005-0000-0000-000045A70000}"/>
    <cellStyle name="Normal 8 8 3 2 2 3 2" xfId="37219" xr:uid="{00000000-0005-0000-0000-000046A70000}"/>
    <cellStyle name="Normal 8 8 3 2 2 4" xfId="29778" xr:uid="{00000000-0005-0000-0000-000047A70000}"/>
    <cellStyle name="Normal 8 8 3 2 3" xfId="18298" xr:uid="{00000000-0005-0000-0000-000048A70000}"/>
    <cellStyle name="Normal 8 8 3 2 3 2" xfId="40941" xr:uid="{00000000-0005-0000-0000-000049A70000}"/>
    <cellStyle name="Normal 8 8 3 2 4" xfId="10858" xr:uid="{00000000-0005-0000-0000-00004AA70000}"/>
    <cellStyle name="Normal 8 8 3 2 4 2" xfId="33501" xr:uid="{00000000-0005-0000-0000-00004BA70000}"/>
    <cellStyle name="Normal 8 8 3 2 5" xfId="26060" xr:uid="{00000000-0005-0000-0000-00004CA70000}"/>
    <cellStyle name="Normal 8 8 3 3" xfId="5285" xr:uid="{00000000-0005-0000-0000-00004DA70000}"/>
    <cellStyle name="Normal 8 8 3 3 2" xfId="20169" xr:uid="{00000000-0005-0000-0000-00004EA70000}"/>
    <cellStyle name="Normal 8 8 3 3 2 2" xfId="42812" xr:uid="{00000000-0005-0000-0000-00004FA70000}"/>
    <cellStyle name="Normal 8 8 3 3 3" xfId="12729" xr:uid="{00000000-0005-0000-0000-000050A70000}"/>
    <cellStyle name="Normal 8 8 3 3 3 2" xfId="35372" xr:uid="{00000000-0005-0000-0000-000051A70000}"/>
    <cellStyle name="Normal 8 8 3 3 4" xfId="27931" xr:uid="{00000000-0005-0000-0000-000052A70000}"/>
    <cellStyle name="Normal 8 8 3 4" xfId="16451" xr:uid="{00000000-0005-0000-0000-000053A70000}"/>
    <cellStyle name="Normal 8 8 3 4 2" xfId="39094" xr:uid="{00000000-0005-0000-0000-000054A70000}"/>
    <cellStyle name="Normal 8 8 3 5" xfId="9011" xr:uid="{00000000-0005-0000-0000-000055A70000}"/>
    <cellStyle name="Normal 8 8 3 5 2" xfId="31654" xr:uid="{00000000-0005-0000-0000-000056A70000}"/>
    <cellStyle name="Normal 8 8 3 6" xfId="24213" xr:uid="{00000000-0005-0000-0000-000057A70000}"/>
    <cellStyle name="Normal 8 8 4" xfId="2486" xr:uid="{00000000-0005-0000-0000-000058A70000}"/>
    <cellStyle name="Normal 8 8 4 2" xfId="6207" xr:uid="{00000000-0005-0000-0000-000059A70000}"/>
    <cellStyle name="Normal 8 8 4 2 2" xfId="21091" xr:uid="{00000000-0005-0000-0000-00005AA70000}"/>
    <cellStyle name="Normal 8 8 4 2 2 2" xfId="43734" xr:uid="{00000000-0005-0000-0000-00005BA70000}"/>
    <cellStyle name="Normal 8 8 4 2 3" xfId="13651" xr:uid="{00000000-0005-0000-0000-00005CA70000}"/>
    <cellStyle name="Normal 8 8 4 2 3 2" xfId="36294" xr:uid="{00000000-0005-0000-0000-00005DA70000}"/>
    <cellStyle name="Normal 8 8 4 2 4" xfId="28853" xr:uid="{00000000-0005-0000-0000-00005EA70000}"/>
    <cellStyle name="Normal 8 8 4 3" xfId="17373" xr:uid="{00000000-0005-0000-0000-00005FA70000}"/>
    <cellStyle name="Normal 8 8 4 3 2" xfId="40016" xr:uid="{00000000-0005-0000-0000-000060A70000}"/>
    <cellStyle name="Normal 8 8 4 4" xfId="9933" xr:uid="{00000000-0005-0000-0000-000061A70000}"/>
    <cellStyle name="Normal 8 8 4 4 2" xfId="32576" xr:uid="{00000000-0005-0000-0000-000062A70000}"/>
    <cellStyle name="Normal 8 8 4 5" xfId="25135" xr:uid="{00000000-0005-0000-0000-000063A70000}"/>
    <cellStyle name="Normal 8 8 5" xfId="4360" xr:uid="{00000000-0005-0000-0000-000064A70000}"/>
    <cellStyle name="Normal 8 8 5 2" xfId="19244" xr:uid="{00000000-0005-0000-0000-000065A70000}"/>
    <cellStyle name="Normal 8 8 5 2 2" xfId="41887" xr:uid="{00000000-0005-0000-0000-000066A70000}"/>
    <cellStyle name="Normal 8 8 5 3" xfId="11804" xr:uid="{00000000-0005-0000-0000-000067A70000}"/>
    <cellStyle name="Normal 8 8 5 3 2" xfId="34447" xr:uid="{00000000-0005-0000-0000-000068A70000}"/>
    <cellStyle name="Normal 8 8 5 4" xfId="27006" xr:uid="{00000000-0005-0000-0000-000069A70000}"/>
    <cellStyle name="Normal 8 8 6" xfId="15526" xr:uid="{00000000-0005-0000-0000-00006AA70000}"/>
    <cellStyle name="Normal 8 8 6 2" xfId="38169" xr:uid="{00000000-0005-0000-0000-00006BA70000}"/>
    <cellStyle name="Normal 8 8 7" xfId="8086" xr:uid="{00000000-0005-0000-0000-00006CA70000}"/>
    <cellStyle name="Normal 8 8 7 2" xfId="30729" xr:uid="{00000000-0005-0000-0000-00006DA70000}"/>
    <cellStyle name="Normal 8 8 8" xfId="23288" xr:uid="{00000000-0005-0000-0000-00006EA70000}"/>
    <cellStyle name="Normal 8 9" xfId="884" xr:uid="{00000000-0005-0000-0000-00006FA70000}"/>
    <cellStyle name="Normal 8 9 2" xfId="1812" xr:uid="{00000000-0005-0000-0000-000070A70000}"/>
    <cellStyle name="Normal 8 9 2 2" xfId="3662" xr:uid="{00000000-0005-0000-0000-000071A70000}"/>
    <cellStyle name="Normal 8 9 2 2 2" xfId="7383" xr:uid="{00000000-0005-0000-0000-000072A70000}"/>
    <cellStyle name="Normal 8 9 2 2 2 2" xfId="22267" xr:uid="{00000000-0005-0000-0000-000073A70000}"/>
    <cellStyle name="Normal 8 9 2 2 2 2 2" xfId="44910" xr:uid="{00000000-0005-0000-0000-000074A70000}"/>
    <cellStyle name="Normal 8 9 2 2 2 3" xfId="14827" xr:uid="{00000000-0005-0000-0000-000075A70000}"/>
    <cellStyle name="Normal 8 9 2 2 2 3 2" xfId="37470" xr:uid="{00000000-0005-0000-0000-000076A70000}"/>
    <cellStyle name="Normal 8 9 2 2 2 4" xfId="30029" xr:uid="{00000000-0005-0000-0000-000077A70000}"/>
    <cellStyle name="Normal 8 9 2 2 3" xfId="18549" xr:uid="{00000000-0005-0000-0000-000078A70000}"/>
    <cellStyle name="Normal 8 9 2 2 3 2" xfId="41192" xr:uid="{00000000-0005-0000-0000-000079A70000}"/>
    <cellStyle name="Normal 8 9 2 2 4" xfId="11109" xr:uid="{00000000-0005-0000-0000-00007AA70000}"/>
    <cellStyle name="Normal 8 9 2 2 4 2" xfId="33752" xr:uid="{00000000-0005-0000-0000-00007BA70000}"/>
    <cellStyle name="Normal 8 9 2 2 5" xfId="26311" xr:uid="{00000000-0005-0000-0000-00007CA70000}"/>
    <cellStyle name="Normal 8 9 2 3" xfId="5536" xr:uid="{00000000-0005-0000-0000-00007DA70000}"/>
    <cellStyle name="Normal 8 9 2 3 2" xfId="20420" xr:uid="{00000000-0005-0000-0000-00007EA70000}"/>
    <cellStyle name="Normal 8 9 2 3 2 2" xfId="43063" xr:uid="{00000000-0005-0000-0000-00007FA70000}"/>
    <cellStyle name="Normal 8 9 2 3 3" xfId="12980" xr:uid="{00000000-0005-0000-0000-000080A70000}"/>
    <cellStyle name="Normal 8 9 2 3 3 2" xfId="35623" xr:uid="{00000000-0005-0000-0000-000081A70000}"/>
    <cellStyle name="Normal 8 9 2 3 4" xfId="28182" xr:uid="{00000000-0005-0000-0000-000082A70000}"/>
    <cellStyle name="Normal 8 9 2 4" xfId="16702" xr:uid="{00000000-0005-0000-0000-000083A70000}"/>
    <cellStyle name="Normal 8 9 2 4 2" xfId="39345" xr:uid="{00000000-0005-0000-0000-000084A70000}"/>
    <cellStyle name="Normal 8 9 2 5" xfId="9262" xr:uid="{00000000-0005-0000-0000-000085A70000}"/>
    <cellStyle name="Normal 8 9 2 5 2" xfId="31905" xr:uid="{00000000-0005-0000-0000-000086A70000}"/>
    <cellStyle name="Normal 8 9 2 6" xfId="24464" xr:uid="{00000000-0005-0000-0000-000087A70000}"/>
    <cellStyle name="Normal 8 9 3" xfId="2737" xr:uid="{00000000-0005-0000-0000-000088A70000}"/>
    <cellStyle name="Normal 8 9 3 2" xfId="6458" xr:uid="{00000000-0005-0000-0000-000089A70000}"/>
    <cellStyle name="Normal 8 9 3 2 2" xfId="21342" xr:uid="{00000000-0005-0000-0000-00008AA70000}"/>
    <cellStyle name="Normal 8 9 3 2 2 2" xfId="43985" xr:uid="{00000000-0005-0000-0000-00008BA70000}"/>
    <cellStyle name="Normal 8 9 3 2 3" xfId="13902" xr:uid="{00000000-0005-0000-0000-00008CA70000}"/>
    <cellStyle name="Normal 8 9 3 2 3 2" xfId="36545" xr:uid="{00000000-0005-0000-0000-00008DA70000}"/>
    <cellStyle name="Normal 8 9 3 2 4" xfId="29104" xr:uid="{00000000-0005-0000-0000-00008EA70000}"/>
    <cellStyle name="Normal 8 9 3 3" xfId="17624" xr:uid="{00000000-0005-0000-0000-00008FA70000}"/>
    <cellStyle name="Normal 8 9 3 3 2" xfId="40267" xr:uid="{00000000-0005-0000-0000-000090A70000}"/>
    <cellStyle name="Normal 8 9 3 4" xfId="10184" xr:uid="{00000000-0005-0000-0000-000091A70000}"/>
    <cellStyle name="Normal 8 9 3 4 2" xfId="32827" xr:uid="{00000000-0005-0000-0000-000092A70000}"/>
    <cellStyle name="Normal 8 9 3 5" xfId="25386" xr:uid="{00000000-0005-0000-0000-000093A70000}"/>
    <cellStyle name="Normal 8 9 4" xfId="4611" xr:uid="{00000000-0005-0000-0000-000094A70000}"/>
    <cellStyle name="Normal 8 9 4 2" xfId="19495" xr:uid="{00000000-0005-0000-0000-000095A70000}"/>
    <cellStyle name="Normal 8 9 4 2 2" xfId="42138" xr:uid="{00000000-0005-0000-0000-000096A70000}"/>
    <cellStyle name="Normal 8 9 4 3" xfId="12055" xr:uid="{00000000-0005-0000-0000-000097A70000}"/>
    <cellStyle name="Normal 8 9 4 3 2" xfId="34698" xr:uid="{00000000-0005-0000-0000-000098A70000}"/>
    <cellStyle name="Normal 8 9 4 4" xfId="27257" xr:uid="{00000000-0005-0000-0000-000099A70000}"/>
    <cellStyle name="Normal 8 9 5" xfId="15777" xr:uid="{00000000-0005-0000-0000-00009AA70000}"/>
    <cellStyle name="Normal 8 9 5 2" xfId="38420" xr:uid="{00000000-0005-0000-0000-00009BA70000}"/>
    <cellStyle name="Normal 8 9 6" xfId="8337" xr:uid="{00000000-0005-0000-0000-00009CA70000}"/>
    <cellStyle name="Normal 8 9 6 2" xfId="30980" xr:uid="{00000000-0005-0000-0000-00009DA70000}"/>
    <cellStyle name="Normal 8 9 7" xfId="23539" xr:uid="{00000000-0005-0000-0000-00009EA70000}"/>
    <cellStyle name="Normal 8_CALCULOS" xfId="429" xr:uid="{00000000-0005-0000-0000-00009FA70000}"/>
    <cellStyle name="Normal 80" xfId="4120" xr:uid="{00000000-0005-0000-0000-0000A0A70000}"/>
    <cellStyle name="Normal 80 2" xfId="7841" xr:uid="{00000000-0005-0000-0000-0000A1A70000}"/>
    <cellStyle name="Normal 80 2 2" xfId="22725" xr:uid="{00000000-0005-0000-0000-0000A2A70000}"/>
    <cellStyle name="Normal 80 2 2 2" xfId="45368" xr:uid="{00000000-0005-0000-0000-0000A3A70000}"/>
    <cellStyle name="Normal 80 2 3" xfId="15285" xr:uid="{00000000-0005-0000-0000-0000A4A70000}"/>
    <cellStyle name="Normal 80 2 3 2" xfId="37928" xr:uid="{00000000-0005-0000-0000-0000A5A70000}"/>
    <cellStyle name="Normal 80 2 4" xfId="30487" xr:uid="{00000000-0005-0000-0000-0000A6A70000}"/>
    <cellStyle name="Normal 80 3" xfId="19007" xr:uid="{00000000-0005-0000-0000-0000A7A70000}"/>
    <cellStyle name="Normal 80 3 2" xfId="41650" xr:uid="{00000000-0005-0000-0000-0000A8A70000}"/>
    <cellStyle name="Normal 80 4" xfId="11567" xr:uid="{00000000-0005-0000-0000-0000A9A70000}"/>
    <cellStyle name="Normal 80 4 2" xfId="34210" xr:uid="{00000000-0005-0000-0000-0000AAA70000}"/>
    <cellStyle name="Normal 80 5" xfId="26769" xr:uid="{00000000-0005-0000-0000-0000ABA70000}"/>
    <cellStyle name="Normal 81" xfId="4121" xr:uid="{00000000-0005-0000-0000-0000ACA70000}"/>
    <cellStyle name="Normal 81 2" xfId="7842" xr:uid="{00000000-0005-0000-0000-0000ADA70000}"/>
    <cellStyle name="Normal 81 2 2" xfId="22726" xr:uid="{00000000-0005-0000-0000-0000AEA70000}"/>
    <cellStyle name="Normal 81 2 2 2" xfId="45369" xr:uid="{00000000-0005-0000-0000-0000AFA70000}"/>
    <cellStyle name="Normal 81 2 3" xfId="15286" xr:uid="{00000000-0005-0000-0000-0000B0A70000}"/>
    <cellStyle name="Normal 81 2 3 2" xfId="37929" xr:uid="{00000000-0005-0000-0000-0000B1A70000}"/>
    <cellStyle name="Normal 81 2 4" xfId="30488" xr:uid="{00000000-0005-0000-0000-0000B2A70000}"/>
    <cellStyle name="Normal 81 3" xfId="19008" xr:uid="{00000000-0005-0000-0000-0000B3A70000}"/>
    <cellStyle name="Normal 81 3 2" xfId="41651" xr:uid="{00000000-0005-0000-0000-0000B4A70000}"/>
    <cellStyle name="Normal 81 4" xfId="11568" xr:uid="{00000000-0005-0000-0000-0000B5A70000}"/>
    <cellStyle name="Normal 81 4 2" xfId="34211" xr:uid="{00000000-0005-0000-0000-0000B6A70000}"/>
    <cellStyle name="Normal 81 5" xfId="26770" xr:uid="{00000000-0005-0000-0000-0000B7A70000}"/>
    <cellStyle name="Normal 82" xfId="4122" xr:uid="{00000000-0005-0000-0000-0000B8A70000}"/>
    <cellStyle name="Normal 82 2" xfId="7843" xr:uid="{00000000-0005-0000-0000-0000B9A70000}"/>
    <cellStyle name="Normal 82 2 2" xfId="22727" xr:uid="{00000000-0005-0000-0000-0000BAA70000}"/>
    <cellStyle name="Normal 82 2 2 2" xfId="45370" xr:uid="{00000000-0005-0000-0000-0000BBA70000}"/>
    <cellStyle name="Normal 82 2 3" xfId="15287" xr:uid="{00000000-0005-0000-0000-0000BCA70000}"/>
    <cellStyle name="Normal 82 2 3 2" xfId="37930" xr:uid="{00000000-0005-0000-0000-0000BDA70000}"/>
    <cellStyle name="Normal 82 2 4" xfId="30489" xr:uid="{00000000-0005-0000-0000-0000BEA70000}"/>
    <cellStyle name="Normal 82 3" xfId="19009" xr:uid="{00000000-0005-0000-0000-0000BFA70000}"/>
    <cellStyle name="Normal 82 3 2" xfId="41652" xr:uid="{00000000-0005-0000-0000-0000C0A70000}"/>
    <cellStyle name="Normal 82 4" xfId="11569" xr:uid="{00000000-0005-0000-0000-0000C1A70000}"/>
    <cellStyle name="Normal 82 4 2" xfId="34212" xr:uid="{00000000-0005-0000-0000-0000C2A70000}"/>
    <cellStyle name="Normal 82 5" xfId="26771" xr:uid="{00000000-0005-0000-0000-0000C3A70000}"/>
    <cellStyle name="Normal 83" xfId="4123" xr:uid="{00000000-0005-0000-0000-0000C4A70000}"/>
    <cellStyle name="Normal 83 2" xfId="7844" xr:uid="{00000000-0005-0000-0000-0000C5A70000}"/>
    <cellStyle name="Normal 83 2 2" xfId="22728" xr:uid="{00000000-0005-0000-0000-0000C6A70000}"/>
    <cellStyle name="Normal 83 2 2 2" xfId="45371" xr:uid="{00000000-0005-0000-0000-0000C7A70000}"/>
    <cellStyle name="Normal 83 2 3" xfId="15288" xr:uid="{00000000-0005-0000-0000-0000C8A70000}"/>
    <cellStyle name="Normal 83 2 3 2" xfId="37931" xr:uid="{00000000-0005-0000-0000-0000C9A70000}"/>
    <cellStyle name="Normal 83 2 4" xfId="30490" xr:uid="{00000000-0005-0000-0000-0000CAA70000}"/>
    <cellStyle name="Normal 83 3" xfId="19010" xr:uid="{00000000-0005-0000-0000-0000CBA70000}"/>
    <cellStyle name="Normal 83 3 2" xfId="41653" xr:uid="{00000000-0005-0000-0000-0000CCA70000}"/>
    <cellStyle name="Normal 83 4" xfId="11570" xr:uid="{00000000-0005-0000-0000-0000CDA70000}"/>
    <cellStyle name="Normal 83 4 2" xfId="34213" xr:uid="{00000000-0005-0000-0000-0000CEA70000}"/>
    <cellStyle name="Normal 83 5" xfId="26772" xr:uid="{00000000-0005-0000-0000-0000CFA70000}"/>
    <cellStyle name="Normal 84" xfId="4124" xr:uid="{00000000-0005-0000-0000-0000D0A70000}"/>
    <cellStyle name="Normal 84 2" xfId="7845" xr:uid="{00000000-0005-0000-0000-0000D1A70000}"/>
    <cellStyle name="Normal 84 2 2" xfId="22729" xr:uid="{00000000-0005-0000-0000-0000D2A70000}"/>
    <cellStyle name="Normal 84 2 2 2" xfId="45372" xr:uid="{00000000-0005-0000-0000-0000D3A70000}"/>
    <cellStyle name="Normal 84 2 3" xfId="15289" xr:uid="{00000000-0005-0000-0000-0000D4A70000}"/>
    <cellStyle name="Normal 84 2 3 2" xfId="37932" xr:uid="{00000000-0005-0000-0000-0000D5A70000}"/>
    <cellStyle name="Normal 84 2 4" xfId="30491" xr:uid="{00000000-0005-0000-0000-0000D6A70000}"/>
    <cellStyle name="Normal 84 3" xfId="19011" xr:uid="{00000000-0005-0000-0000-0000D7A70000}"/>
    <cellStyle name="Normal 84 3 2" xfId="41654" xr:uid="{00000000-0005-0000-0000-0000D8A70000}"/>
    <cellStyle name="Normal 84 4" xfId="11571" xr:uid="{00000000-0005-0000-0000-0000D9A70000}"/>
    <cellStyle name="Normal 84 4 2" xfId="34214" xr:uid="{00000000-0005-0000-0000-0000DAA70000}"/>
    <cellStyle name="Normal 84 5" xfId="26773" xr:uid="{00000000-0005-0000-0000-0000DBA70000}"/>
    <cellStyle name="Normal 85" xfId="4125" xr:uid="{00000000-0005-0000-0000-0000DCA70000}"/>
    <cellStyle name="Normal 85 2" xfId="7846" xr:uid="{00000000-0005-0000-0000-0000DDA70000}"/>
    <cellStyle name="Normal 85 2 2" xfId="22730" xr:uid="{00000000-0005-0000-0000-0000DEA70000}"/>
    <cellStyle name="Normal 85 2 2 2" xfId="45373" xr:uid="{00000000-0005-0000-0000-0000DFA70000}"/>
    <cellStyle name="Normal 85 2 3" xfId="15290" xr:uid="{00000000-0005-0000-0000-0000E0A70000}"/>
    <cellStyle name="Normal 85 2 3 2" xfId="37933" xr:uid="{00000000-0005-0000-0000-0000E1A70000}"/>
    <cellStyle name="Normal 85 2 4" xfId="30492" xr:uid="{00000000-0005-0000-0000-0000E2A70000}"/>
    <cellStyle name="Normal 85 3" xfId="19012" xr:uid="{00000000-0005-0000-0000-0000E3A70000}"/>
    <cellStyle name="Normal 85 3 2" xfId="41655" xr:uid="{00000000-0005-0000-0000-0000E4A70000}"/>
    <cellStyle name="Normal 85 4" xfId="11572" xr:uid="{00000000-0005-0000-0000-0000E5A70000}"/>
    <cellStyle name="Normal 85 4 2" xfId="34215" xr:uid="{00000000-0005-0000-0000-0000E6A70000}"/>
    <cellStyle name="Normal 85 5" xfId="26774" xr:uid="{00000000-0005-0000-0000-0000E7A70000}"/>
    <cellStyle name="Normal 86" xfId="4126" xr:uid="{00000000-0005-0000-0000-0000E8A70000}"/>
    <cellStyle name="Normal 86 2" xfId="7847" xr:uid="{00000000-0005-0000-0000-0000E9A70000}"/>
    <cellStyle name="Normal 86 2 2" xfId="22731" xr:uid="{00000000-0005-0000-0000-0000EAA70000}"/>
    <cellStyle name="Normal 86 2 2 2" xfId="45374" xr:uid="{00000000-0005-0000-0000-0000EBA70000}"/>
    <cellStyle name="Normal 86 2 3" xfId="15291" xr:uid="{00000000-0005-0000-0000-0000ECA70000}"/>
    <cellStyle name="Normal 86 2 3 2" xfId="37934" xr:uid="{00000000-0005-0000-0000-0000EDA70000}"/>
    <cellStyle name="Normal 86 2 4" xfId="30493" xr:uid="{00000000-0005-0000-0000-0000EEA70000}"/>
    <cellStyle name="Normal 86 3" xfId="19013" xr:uid="{00000000-0005-0000-0000-0000EFA70000}"/>
    <cellStyle name="Normal 86 3 2" xfId="41656" xr:uid="{00000000-0005-0000-0000-0000F0A70000}"/>
    <cellStyle name="Normal 86 4" xfId="11573" xr:uid="{00000000-0005-0000-0000-0000F1A70000}"/>
    <cellStyle name="Normal 86 4 2" xfId="34216" xr:uid="{00000000-0005-0000-0000-0000F2A70000}"/>
    <cellStyle name="Normal 86 5" xfId="26775" xr:uid="{00000000-0005-0000-0000-0000F3A70000}"/>
    <cellStyle name="Normal 87" xfId="4127" xr:uid="{00000000-0005-0000-0000-0000F4A70000}"/>
    <cellStyle name="Normal 87 2" xfId="7848" xr:uid="{00000000-0005-0000-0000-0000F5A70000}"/>
    <cellStyle name="Normal 87 2 2" xfId="22732" xr:uid="{00000000-0005-0000-0000-0000F6A70000}"/>
    <cellStyle name="Normal 87 2 2 2" xfId="45375" xr:uid="{00000000-0005-0000-0000-0000F7A70000}"/>
    <cellStyle name="Normal 87 2 3" xfId="15292" xr:uid="{00000000-0005-0000-0000-0000F8A70000}"/>
    <cellStyle name="Normal 87 2 3 2" xfId="37935" xr:uid="{00000000-0005-0000-0000-0000F9A70000}"/>
    <cellStyle name="Normal 87 2 4" xfId="30494" xr:uid="{00000000-0005-0000-0000-0000FAA70000}"/>
    <cellStyle name="Normal 87 3" xfId="19014" xr:uid="{00000000-0005-0000-0000-0000FBA70000}"/>
    <cellStyle name="Normal 87 3 2" xfId="41657" xr:uid="{00000000-0005-0000-0000-0000FCA70000}"/>
    <cellStyle name="Normal 87 4" xfId="11574" xr:uid="{00000000-0005-0000-0000-0000FDA70000}"/>
    <cellStyle name="Normal 87 4 2" xfId="34217" xr:uid="{00000000-0005-0000-0000-0000FEA70000}"/>
    <cellStyle name="Normal 87 5" xfId="26776" xr:uid="{00000000-0005-0000-0000-0000FFA70000}"/>
    <cellStyle name="Normal 88" xfId="4128" xr:uid="{00000000-0005-0000-0000-000000A80000}"/>
    <cellStyle name="Normal 88 2" xfId="7849" xr:uid="{00000000-0005-0000-0000-000001A80000}"/>
    <cellStyle name="Normal 88 2 2" xfId="22733" xr:uid="{00000000-0005-0000-0000-000002A80000}"/>
    <cellStyle name="Normal 88 2 2 2" xfId="45376" xr:uid="{00000000-0005-0000-0000-000003A80000}"/>
    <cellStyle name="Normal 88 2 3" xfId="15293" xr:uid="{00000000-0005-0000-0000-000004A80000}"/>
    <cellStyle name="Normal 88 2 3 2" xfId="37936" xr:uid="{00000000-0005-0000-0000-000005A80000}"/>
    <cellStyle name="Normal 88 2 4" xfId="30495" xr:uid="{00000000-0005-0000-0000-000006A80000}"/>
    <cellStyle name="Normal 88 3" xfId="19015" xr:uid="{00000000-0005-0000-0000-000007A80000}"/>
    <cellStyle name="Normal 88 3 2" xfId="41658" xr:uid="{00000000-0005-0000-0000-000008A80000}"/>
    <cellStyle name="Normal 88 4" xfId="11575" xr:uid="{00000000-0005-0000-0000-000009A80000}"/>
    <cellStyle name="Normal 88 4 2" xfId="34218" xr:uid="{00000000-0005-0000-0000-00000AA80000}"/>
    <cellStyle name="Normal 88 5" xfId="26777" xr:uid="{00000000-0005-0000-0000-00000BA80000}"/>
    <cellStyle name="Normal 89" xfId="4129" xr:uid="{00000000-0005-0000-0000-00000CA80000}"/>
    <cellStyle name="Normal 89 2" xfId="7850" xr:uid="{00000000-0005-0000-0000-00000DA80000}"/>
    <cellStyle name="Normal 89 2 2" xfId="22734" xr:uid="{00000000-0005-0000-0000-00000EA80000}"/>
    <cellStyle name="Normal 89 2 2 2" xfId="45377" xr:uid="{00000000-0005-0000-0000-00000FA80000}"/>
    <cellStyle name="Normal 89 2 3" xfId="15294" xr:uid="{00000000-0005-0000-0000-000010A80000}"/>
    <cellStyle name="Normal 89 2 3 2" xfId="37937" xr:uid="{00000000-0005-0000-0000-000011A80000}"/>
    <cellStyle name="Normal 89 2 4" xfId="30496" xr:uid="{00000000-0005-0000-0000-000012A80000}"/>
    <cellStyle name="Normal 89 3" xfId="19016" xr:uid="{00000000-0005-0000-0000-000013A80000}"/>
    <cellStyle name="Normal 89 3 2" xfId="41659" xr:uid="{00000000-0005-0000-0000-000014A80000}"/>
    <cellStyle name="Normal 89 4" xfId="11576" xr:uid="{00000000-0005-0000-0000-000015A80000}"/>
    <cellStyle name="Normal 89 4 2" xfId="34219" xr:uid="{00000000-0005-0000-0000-000016A80000}"/>
    <cellStyle name="Normal 89 5" xfId="26778" xr:uid="{00000000-0005-0000-0000-000017A80000}"/>
    <cellStyle name="Normal 9" xfId="70" xr:uid="{00000000-0005-0000-0000-000018A80000}"/>
    <cellStyle name="Normal 9 10" xfId="428" xr:uid="{00000000-0005-0000-0000-000019A80000}"/>
    <cellStyle name="Normal 9 10 2" xfId="15331" xr:uid="{00000000-0005-0000-0000-00001AA80000}"/>
    <cellStyle name="Normal 9 10 2 2" xfId="37974" xr:uid="{00000000-0005-0000-0000-00001BA80000}"/>
    <cellStyle name="Normal 9 10 3" xfId="23094" xr:uid="{00000000-0005-0000-0000-00001CA80000}"/>
    <cellStyle name="Normal 9 11" xfId="7891" xr:uid="{00000000-0005-0000-0000-00001DA80000}"/>
    <cellStyle name="Normal 9 11 2" xfId="30534" xr:uid="{00000000-0005-0000-0000-00001EA80000}"/>
    <cellStyle name="Normal 9 2" xfId="452" xr:uid="{00000000-0005-0000-0000-00001FA80000}"/>
    <cellStyle name="Normal 9 2 10" xfId="7911" xr:uid="{00000000-0005-0000-0000-000020A80000}"/>
    <cellStyle name="Normal 9 2 10 2" xfId="30554" xr:uid="{00000000-0005-0000-0000-000021A80000}"/>
    <cellStyle name="Normal 9 2 11" xfId="23114" xr:uid="{00000000-0005-0000-0000-000022A80000}"/>
    <cellStyle name="Normal 9 2 2" xfId="505" xr:uid="{00000000-0005-0000-0000-000023A80000}"/>
    <cellStyle name="Normal 9 2 2 10" xfId="23166" xr:uid="{00000000-0005-0000-0000-000024A80000}"/>
    <cellStyle name="Normal 9 2 2 2" xfId="611" xr:uid="{00000000-0005-0000-0000-000025A80000}"/>
    <cellStyle name="Normal 9 2 2 2 2" xfId="823" xr:uid="{00000000-0005-0000-0000-000026A80000}"/>
    <cellStyle name="Normal 9 2 2 2 2 2" xfId="1288" xr:uid="{00000000-0005-0000-0000-000027A80000}"/>
    <cellStyle name="Normal 9 2 2 2 2 2 2" xfId="2216" xr:uid="{00000000-0005-0000-0000-000028A80000}"/>
    <cellStyle name="Normal 9 2 2 2 2 2 2 2" xfId="4066" xr:uid="{00000000-0005-0000-0000-000029A80000}"/>
    <cellStyle name="Normal 9 2 2 2 2 2 2 2 2" xfId="7787" xr:uid="{00000000-0005-0000-0000-00002AA80000}"/>
    <cellStyle name="Normal 9 2 2 2 2 2 2 2 2 2" xfId="22671" xr:uid="{00000000-0005-0000-0000-00002BA80000}"/>
    <cellStyle name="Normal 9 2 2 2 2 2 2 2 2 2 2" xfId="45314" xr:uid="{00000000-0005-0000-0000-00002CA80000}"/>
    <cellStyle name="Normal 9 2 2 2 2 2 2 2 2 3" xfId="15231" xr:uid="{00000000-0005-0000-0000-00002DA80000}"/>
    <cellStyle name="Normal 9 2 2 2 2 2 2 2 2 3 2" xfId="37874" xr:uid="{00000000-0005-0000-0000-00002EA80000}"/>
    <cellStyle name="Normal 9 2 2 2 2 2 2 2 2 4" xfId="30433" xr:uid="{00000000-0005-0000-0000-00002FA80000}"/>
    <cellStyle name="Normal 9 2 2 2 2 2 2 2 3" xfId="18953" xr:uid="{00000000-0005-0000-0000-000030A80000}"/>
    <cellStyle name="Normal 9 2 2 2 2 2 2 2 3 2" xfId="41596" xr:uid="{00000000-0005-0000-0000-000031A80000}"/>
    <cellStyle name="Normal 9 2 2 2 2 2 2 2 4" xfId="11513" xr:uid="{00000000-0005-0000-0000-000032A80000}"/>
    <cellStyle name="Normal 9 2 2 2 2 2 2 2 4 2" xfId="34156" xr:uid="{00000000-0005-0000-0000-000033A80000}"/>
    <cellStyle name="Normal 9 2 2 2 2 2 2 2 5" xfId="26715" xr:uid="{00000000-0005-0000-0000-000034A80000}"/>
    <cellStyle name="Normal 9 2 2 2 2 2 2 3" xfId="5940" xr:uid="{00000000-0005-0000-0000-000035A80000}"/>
    <cellStyle name="Normal 9 2 2 2 2 2 2 3 2" xfId="20824" xr:uid="{00000000-0005-0000-0000-000036A80000}"/>
    <cellStyle name="Normal 9 2 2 2 2 2 2 3 2 2" xfId="43467" xr:uid="{00000000-0005-0000-0000-000037A80000}"/>
    <cellStyle name="Normal 9 2 2 2 2 2 2 3 3" xfId="13384" xr:uid="{00000000-0005-0000-0000-000038A80000}"/>
    <cellStyle name="Normal 9 2 2 2 2 2 2 3 3 2" xfId="36027" xr:uid="{00000000-0005-0000-0000-000039A80000}"/>
    <cellStyle name="Normal 9 2 2 2 2 2 2 3 4" xfId="28586" xr:uid="{00000000-0005-0000-0000-00003AA80000}"/>
    <cellStyle name="Normal 9 2 2 2 2 2 2 4" xfId="17106" xr:uid="{00000000-0005-0000-0000-00003BA80000}"/>
    <cellStyle name="Normal 9 2 2 2 2 2 2 4 2" xfId="39749" xr:uid="{00000000-0005-0000-0000-00003CA80000}"/>
    <cellStyle name="Normal 9 2 2 2 2 2 2 5" xfId="9666" xr:uid="{00000000-0005-0000-0000-00003DA80000}"/>
    <cellStyle name="Normal 9 2 2 2 2 2 2 5 2" xfId="32309" xr:uid="{00000000-0005-0000-0000-00003EA80000}"/>
    <cellStyle name="Normal 9 2 2 2 2 2 2 6" xfId="24868" xr:uid="{00000000-0005-0000-0000-00003FA80000}"/>
    <cellStyle name="Normal 9 2 2 2 2 2 3" xfId="3141" xr:uid="{00000000-0005-0000-0000-000040A80000}"/>
    <cellStyle name="Normal 9 2 2 2 2 2 3 2" xfId="6862" xr:uid="{00000000-0005-0000-0000-000041A80000}"/>
    <cellStyle name="Normal 9 2 2 2 2 2 3 2 2" xfId="21746" xr:uid="{00000000-0005-0000-0000-000042A80000}"/>
    <cellStyle name="Normal 9 2 2 2 2 2 3 2 2 2" xfId="44389" xr:uid="{00000000-0005-0000-0000-000043A80000}"/>
    <cellStyle name="Normal 9 2 2 2 2 2 3 2 3" xfId="14306" xr:uid="{00000000-0005-0000-0000-000044A80000}"/>
    <cellStyle name="Normal 9 2 2 2 2 2 3 2 3 2" xfId="36949" xr:uid="{00000000-0005-0000-0000-000045A80000}"/>
    <cellStyle name="Normal 9 2 2 2 2 2 3 2 4" xfId="29508" xr:uid="{00000000-0005-0000-0000-000046A80000}"/>
    <cellStyle name="Normal 9 2 2 2 2 2 3 3" xfId="18028" xr:uid="{00000000-0005-0000-0000-000047A80000}"/>
    <cellStyle name="Normal 9 2 2 2 2 2 3 3 2" xfId="40671" xr:uid="{00000000-0005-0000-0000-000048A80000}"/>
    <cellStyle name="Normal 9 2 2 2 2 2 3 4" xfId="10588" xr:uid="{00000000-0005-0000-0000-000049A80000}"/>
    <cellStyle name="Normal 9 2 2 2 2 2 3 4 2" xfId="33231" xr:uid="{00000000-0005-0000-0000-00004AA80000}"/>
    <cellStyle name="Normal 9 2 2 2 2 2 3 5" xfId="25790" xr:uid="{00000000-0005-0000-0000-00004BA80000}"/>
    <cellStyle name="Normal 9 2 2 2 2 2 4" xfId="5015" xr:uid="{00000000-0005-0000-0000-00004CA80000}"/>
    <cellStyle name="Normal 9 2 2 2 2 2 4 2" xfId="19899" xr:uid="{00000000-0005-0000-0000-00004DA80000}"/>
    <cellStyle name="Normal 9 2 2 2 2 2 4 2 2" xfId="42542" xr:uid="{00000000-0005-0000-0000-00004EA80000}"/>
    <cellStyle name="Normal 9 2 2 2 2 2 4 3" xfId="12459" xr:uid="{00000000-0005-0000-0000-00004FA80000}"/>
    <cellStyle name="Normal 9 2 2 2 2 2 4 3 2" xfId="35102" xr:uid="{00000000-0005-0000-0000-000050A80000}"/>
    <cellStyle name="Normal 9 2 2 2 2 2 4 4" xfId="27661" xr:uid="{00000000-0005-0000-0000-000051A80000}"/>
    <cellStyle name="Normal 9 2 2 2 2 2 5" xfId="16181" xr:uid="{00000000-0005-0000-0000-000052A80000}"/>
    <cellStyle name="Normal 9 2 2 2 2 2 5 2" xfId="38824" xr:uid="{00000000-0005-0000-0000-000053A80000}"/>
    <cellStyle name="Normal 9 2 2 2 2 2 6" xfId="8741" xr:uid="{00000000-0005-0000-0000-000054A80000}"/>
    <cellStyle name="Normal 9 2 2 2 2 2 6 2" xfId="31384" xr:uid="{00000000-0005-0000-0000-000055A80000}"/>
    <cellStyle name="Normal 9 2 2 2 2 2 7" xfId="23943" xr:uid="{00000000-0005-0000-0000-000056A80000}"/>
    <cellStyle name="Normal 9 2 2 2 2 3" xfId="1754" xr:uid="{00000000-0005-0000-0000-000057A80000}"/>
    <cellStyle name="Normal 9 2 2 2 2 3 2" xfId="3604" xr:uid="{00000000-0005-0000-0000-000058A80000}"/>
    <cellStyle name="Normal 9 2 2 2 2 3 2 2" xfId="7325" xr:uid="{00000000-0005-0000-0000-000059A80000}"/>
    <cellStyle name="Normal 9 2 2 2 2 3 2 2 2" xfId="22209" xr:uid="{00000000-0005-0000-0000-00005AA80000}"/>
    <cellStyle name="Normal 9 2 2 2 2 3 2 2 2 2" xfId="44852" xr:uid="{00000000-0005-0000-0000-00005BA80000}"/>
    <cellStyle name="Normal 9 2 2 2 2 3 2 2 3" xfId="14769" xr:uid="{00000000-0005-0000-0000-00005CA80000}"/>
    <cellStyle name="Normal 9 2 2 2 2 3 2 2 3 2" xfId="37412" xr:uid="{00000000-0005-0000-0000-00005DA80000}"/>
    <cellStyle name="Normal 9 2 2 2 2 3 2 2 4" xfId="29971" xr:uid="{00000000-0005-0000-0000-00005EA80000}"/>
    <cellStyle name="Normal 9 2 2 2 2 3 2 3" xfId="18491" xr:uid="{00000000-0005-0000-0000-00005FA80000}"/>
    <cellStyle name="Normal 9 2 2 2 2 3 2 3 2" xfId="41134" xr:uid="{00000000-0005-0000-0000-000060A80000}"/>
    <cellStyle name="Normal 9 2 2 2 2 3 2 4" xfId="11051" xr:uid="{00000000-0005-0000-0000-000061A80000}"/>
    <cellStyle name="Normal 9 2 2 2 2 3 2 4 2" xfId="33694" xr:uid="{00000000-0005-0000-0000-000062A80000}"/>
    <cellStyle name="Normal 9 2 2 2 2 3 2 5" xfId="26253" xr:uid="{00000000-0005-0000-0000-000063A80000}"/>
    <cellStyle name="Normal 9 2 2 2 2 3 3" xfId="5478" xr:uid="{00000000-0005-0000-0000-000064A80000}"/>
    <cellStyle name="Normal 9 2 2 2 2 3 3 2" xfId="20362" xr:uid="{00000000-0005-0000-0000-000065A80000}"/>
    <cellStyle name="Normal 9 2 2 2 2 3 3 2 2" xfId="43005" xr:uid="{00000000-0005-0000-0000-000066A80000}"/>
    <cellStyle name="Normal 9 2 2 2 2 3 3 3" xfId="12922" xr:uid="{00000000-0005-0000-0000-000067A80000}"/>
    <cellStyle name="Normal 9 2 2 2 2 3 3 3 2" xfId="35565" xr:uid="{00000000-0005-0000-0000-000068A80000}"/>
    <cellStyle name="Normal 9 2 2 2 2 3 3 4" xfId="28124" xr:uid="{00000000-0005-0000-0000-000069A80000}"/>
    <cellStyle name="Normal 9 2 2 2 2 3 4" xfId="16644" xr:uid="{00000000-0005-0000-0000-00006AA80000}"/>
    <cellStyle name="Normal 9 2 2 2 2 3 4 2" xfId="39287" xr:uid="{00000000-0005-0000-0000-00006BA80000}"/>
    <cellStyle name="Normal 9 2 2 2 2 3 5" xfId="9204" xr:uid="{00000000-0005-0000-0000-00006CA80000}"/>
    <cellStyle name="Normal 9 2 2 2 2 3 5 2" xfId="31847" xr:uid="{00000000-0005-0000-0000-00006DA80000}"/>
    <cellStyle name="Normal 9 2 2 2 2 3 6" xfId="24406" xr:uid="{00000000-0005-0000-0000-00006EA80000}"/>
    <cellStyle name="Normal 9 2 2 2 2 4" xfId="2679" xr:uid="{00000000-0005-0000-0000-00006FA80000}"/>
    <cellStyle name="Normal 9 2 2 2 2 4 2" xfId="6400" xr:uid="{00000000-0005-0000-0000-000070A80000}"/>
    <cellStyle name="Normal 9 2 2 2 2 4 2 2" xfId="21284" xr:uid="{00000000-0005-0000-0000-000071A80000}"/>
    <cellStyle name="Normal 9 2 2 2 2 4 2 2 2" xfId="43927" xr:uid="{00000000-0005-0000-0000-000072A80000}"/>
    <cellStyle name="Normal 9 2 2 2 2 4 2 3" xfId="13844" xr:uid="{00000000-0005-0000-0000-000073A80000}"/>
    <cellStyle name="Normal 9 2 2 2 2 4 2 3 2" xfId="36487" xr:uid="{00000000-0005-0000-0000-000074A80000}"/>
    <cellStyle name="Normal 9 2 2 2 2 4 2 4" xfId="29046" xr:uid="{00000000-0005-0000-0000-000075A80000}"/>
    <cellStyle name="Normal 9 2 2 2 2 4 3" xfId="17566" xr:uid="{00000000-0005-0000-0000-000076A80000}"/>
    <cellStyle name="Normal 9 2 2 2 2 4 3 2" xfId="40209" xr:uid="{00000000-0005-0000-0000-000077A80000}"/>
    <cellStyle name="Normal 9 2 2 2 2 4 4" xfId="10126" xr:uid="{00000000-0005-0000-0000-000078A80000}"/>
    <cellStyle name="Normal 9 2 2 2 2 4 4 2" xfId="32769" xr:uid="{00000000-0005-0000-0000-000079A80000}"/>
    <cellStyle name="Normal 9 2 2 2 2 4 5" xfId="25328" xr:uid="{00000000-0005-0000-0000-00007AA80000}"/>
    <cellStyle name="Normal 9 2 2 2 2 5" xfId="4553" xr:uid="{00000000-0005-0000-0000-00007BA80000}"/>
    <cellStyle name="Normal 9 2 2 2 2 5 2" xfId="19437" xr:uid="{00000000-0005-0000-0000-00007CA80000}"/>
    <cellStyle name="Normal 9 2 2 2 2 5 2 2" xfId="42080" xr:uid="{00000000-0005-0000-0000-00007DA80000}"/>
    <cellStyle name="Normal 9 2 2 2 2 5 3" xfId="11997" xr:uid="{00000000-0005-0000-0000-00007EA80000}"/>
    <cellStyle name="Normal 9 2 2 2 2 5 3 2" xfId="34640" xr:uid="{00000000-0005-0000-0000-00007FA80000}"/>
    <cellStyle name="Normal 9 2 2 2 2 5 4" xfId="27199" xr:uid="{00000000-0005-0000-0000-000080A80000}"/>
    <cellStyle name="Normal 9 2 2 2 2 6" xfId="15719" xr:uid="{00000000-0005-0000-0000-000081A80000}"/>
    <cellStyle name="Normal 9 2 2 2 2 6 2" xfId="38362" xr:uid="{00000000-0005-0000-0000-000082A80000}"/>
    <cellStyle name="Normal 9 2 2 2 2 7" xfId="8279" xr:uid="{00000000-0005-0000-0000-000083A80000}"/>
    <cellStyle name="Normal 9 2 2 2 2 7 2" xfId="30922" xr:uid="{00000000-0005-0000-0000-000084A80000}"/>
    <cellStyle name="Normal 9 2 2 2 2 8" xfId="23481" xr:uid="{00000000-0005-0000-0000-000085A80000}"/>
    <cellStyle name="Normal 9 2 2 2 3" xfId="1077" xr:uid="{00000000-0005-0000-0000-000086A80000}"/>
    <cellStyle name="Normal 9 2 2 2 3 2" xfId="2005" xr:uid="{00000000-0005-0000-0000-000087A80000}"/>
    <cellStyle name="Normal 9 2 2 2 3 2 2" xfId="3855" xr:uid="{00000000-0005-0000-0000-000088A80000}"/>
    <cellStyle name="Normal 9 2 2 2 3 2 2 2" xfId="7576" xr:uid="{00000000-0005-0000-0000-000089A80000}"/>
    <cellStyle name="Normal 9 2 2 2 3 2 2 2 2" xfId="22460" xr:uid="{00000000-0005-0000-0000-00008AA80000}"/>
    <cellStyle name="Normal 9 2 2 2 3 2 2 2 2 2" xfId="45103" xr:uid="{00000000-0005-0000-0000-00008BA80000}"/>
    <cellStyle name="Normal 9 2 2 2 3 2 2 2 3" xfId="15020" xr:uid="{00000000-0005-0000-0000-00008CA80000}"/>
    <cellStyle name="Normal 9 2 2 2 3 2 2 2 3 2" xfId="37663" xr:uid="{00000000-0005-0000-0000-00008DA80000}"/>
    <cellStyle name="Normal 9 2 2 2 3 2 2 2 4" xfId="30222" xr:uid="{00000000-0005-0000-0000-00008EA80000}"/>
    <cellStyle name="Normal 9 2 2 2 3 2 2 3" xfId="18742" xr:uid="{00000000-0005-0000-0000-00008FA80000}"/>
    <cellStyle name="Normal 9 2 2 2 3 2 2 3 2" xfId="41385" xr:uid="{00000000-0005-0000-0000-000090A80000}"/>
    <cellStyle name="Normal 9 2 2 2 3 2 2 4" xfId="11302" xr:uid="{00000000-0005-0000-0000-000091A80000}"/>
    <cellStyle name="Normal 9 2 2 2 3 2 2 4 2" xfId="33945" xr:uid="{00000000-0005-0000-0000-000092A80000}"/>
    <cellStyle name="Normal 9 2 2 2 3 2 2 5" xfId="26504" xr:uid="{00000000-0005-0000-0000-000093A80000}"/>
    <cellStyle name="Normal 9 2 2 2 3 2 3" xfId="5729" xr:uid="{00000000-0005-0000-0000-000094A80000}"/>
    <cellStyle name="Normal 9 2 2 2 3 2 3 2" xfId="20613" xr:uid="{00000000-0005-0000-0000-000095A80000}"/>
    <cellStyle name="Normal 9 2 2 2 3 2 3 2 2" xfId="43256" xr:uid="{00000000-0005-0000-0000-000096A80000}"/>
    <cellStyle name="Normal 9 2 2 2 3 2 3 3" xfId="13173" xr:uid="{00000000-0005-0000-0000-000097A80000}"/>
    <cellStyle name="Normal 9 2 2 2 3 2 3 3 2" xfId="35816" xr:uid="{00000000-0005-0000-0000-000098A80000}"/>
    <cellStyle name="Normal 9 2 2 2 3 2 3 4" xfId="28375" xr:uid="{00000000-0005-0000-0000-000099A80000}"/>
    <cellStyle name="Normal 9 2 2 2 3 2 4" xfId="16895" xr:uid="{00000000-0005-0000-0000-00009AA80000}"/>
    <cellStyle name="Normal 9 2 2 2 3 2 4 2" xfId="39538" xr:uid="{00000000-0005-0000-0000-00009BA80000}"/>
    <cellStyle name="Normal 9 2 2 2 3 2 5" xfId="9455" xr:uid="{00000000-0005-0000-0000-00009CA80000}"/>
    <cellStyle name="Normal 9 2 2 2 3 2 5 2" xfId="32098" xr:uid="{00000000-0005-0000-0000-00009DA80000}"/>
    <cellStyle name="Normal 9 2 2 2 3 2 6" xfId="24657" xr:uid="{00000000-0005-0000-0000-00009EA80000}"/>
    <cellStyle name="Normal 9 2 2 2 3 3" xfId="2930" xr:uid="{00000000-0005-0000-0000-00009FA80000}"/>
    <cellStyle name="Normal 9 2 2 2 3 3 2" xfId="6651" xr:uid="{00000000-0005-0000-0000-0000A0A80000}"/>
    <cellStyle name="Normal 9 2 2 2 3 3 2 2" xfId="21535" xr:uid="{00000000-0005-0000-0000-0000A1A80000}"/>
    <cellStyle name="Normal 9 2 2 2 3 3 2 2 2" xfId="44178" xr:uid="{00000000-0005-0000-0000-0000A2A80000}"/>
    <cellStyle name="Normal 9 2 2 2 3 3 2 3" xfId="14095" xr:uid="{00000000-0005-0000-0000-0000A3A80000}"/>
    <cellStyle name="Normal 9 2 2 2 3 3 2 3 2" xfId="36738" xr:uid="{00000000-0005-0000-0000-0000A4A80000}"/>
    <cellStyle name="Normal 9 2 2 2 3 3 2 4" xfId="29297" xr:uid="{00000000-0005-0000-0000-0000A5A80000}"/>
    <cellStyle name="Normal 9 2 2 2 3 3 3" xfId="17817" xr:uid="{00000000-0005-0000-0000-0000A6A80000}"/>
    <cellStyle name="Normal 9 2 2 2 3 3 3 2" xfId="40460" xr:uid="{00000000-0005-0000-0000-0000A7A80000}"/>
    <cellStyle name="Normal 9 2 2 2 3 3 4" xfId="10377" xr:uid="{00000000-0005-0000-0000-0000A8A80000}"/>
    <cellStyle name="Normal 9 2 2 2 3 3 4 2" xfId="33020" xr:uid="{00000000-0005-0000-0000-0000A9A80000}"/>
    <cellStyle name="Normal 9 2 2 2 3 3 5" xfId="25579" xr:uid="{00000000-0005-0000-0000-0000AAA80000}"/>
    <cellStyle name="Normal 9 2 2 2 3 4" xfId="4804" xr:uid="{00000000-0005-0000-0000-0000ABA80000}"/>
    <cellStyle name="Normal 9 2 2 2 3 4 2" xfId="19688" xr:uid="{00000000-0005-0000-0000-0000ACA80000}"/>
    <cellStyle name="Normal 9 2 2 2 3 4 2 2" xfId="42331" xr:uid="{00000000-0005-0000-0000-0000ADA80000}"/>
    <cellStyle name="Normal 9 2 2 2 3 4 3" xfId="12248" xr:uid="{00000000-0005-0000-0000-0000AEA80000}"/>
    <cellStyle name="Normal 9 2 2 2 3 4 3 2" xfId="34891" xr:uid="{00000000-0005-0000-0000-0000AFA80000}"/>
    <cellStyle name="Normal 9 2 2 2 3 4 4" xfId="27450" xr:uid="{00000000-0005-0000-0000-0000B0A80000}"/>
    <cellStyle name="Normal 9 2 2 2 3 5" xfId="15970" xr:uid="{00000000-0005-0000-0000-0000B1A80000}"/>
    <cellStyle name="Normal 9 2 2 2 3 5 2" xfId="38613" xr:uid="{00000000-0005-0000-0000-0000B2A80000}"/>
    <cellStyle name="Normal 9 2 2 2 3 6" xfId="8530" xr:uid="{00000000-0005-0000-0000-0000B3A80000}"/>
    <cellStyle name="Normal 9 2 2 2 3 6 2" xfId="31173" xr:uid="{00000000-0005-0000-0000-0000B4A80000}"/>
    <cellStyle name="Normal 9 2 2 2 3 7" xfId="23732" xr:uid="{00000000-0005-0000-0000-0000B5A80000}"/>
    <cellStyle name="Normal 9 2 2 2 4" xfId="1543" xr:uid="{00000000-0005-0000-0000-0000B6A80000}"/>
    <cellStyle name="Normal 9 2 2 2 4 2" xfId="3393" xr:uid="{00000000-0005-0000-0000-0000B7A80000}"/>
    <cellStyle name="Normal 9 2 2 2 4 2 2" xfId="7114" xr:uid="{00000000-0005-0000-0000-0000B8A80000}"/>
    <cellStyle name="Normal 9 2 2 2 4 2 2 2" xfId="21998" xr:uid="{00000000-0005-0000-0000-0000B9A80000}"/>
    <cellStyle name="Normal 9 2 2 2 4 2 2 2 2" xfId="44641" xr:uid="{00000000-0005-0000-0000-0000BAA80000}"/>
    <cellStyle name="Normal 9 2 2 2 4 2 2 3" xfId="14558" xr:uid="{00000000-0005-0000-0000-0000BBA80000}"/>
    <cellStyle name="Normal 9 2 2 2 4 2 2 3 2" xfId="37201" xr:uid="{00000000-0005-0000-0000-0000BCA80000}"/>
    <cellStyle name="Normal 9 2 2 2 4 2 2 4" xfId="29760" xr:uid="{00000000-0005-0000-0000-0000BDA80000}"/>
    <cellStyle name="Normal 9 2 2 2 4 2 3" xfId="18280" xr:uid="{00000000-0005-0000-0000-0000BEA80000}"/>
    <cellStyle name="Normal 9 2 2 2 4 2 3 2" xfId="40923" xr:uid="{00000000-0005-0000-0000-0000BFA80000}"/>
    <cellStyle name="Normal 9 2 2 2 4 2 4" xfId="10840" xr:uid="{00000000-0005-0000-0000-0000C0A80000}"/>
    <cellStyle name="Normal 9 2 2 2 4 2 4 2" xfId="33483" xr:uid="{00000000-0005-0000-0000-0000C1A80000}"/>
    <cellStyle name="Normal 9 2 2 2 4 2 5" xfId="26042" xr:uid="{00000000-0005-0000-0000-0000C2A80000}"/>
    <cellStyle name="Normal 9 2 2 2 4 3" xfId="5267" xr:uid="{00000000-0005-0000-0000-0000C3A80000}"/>
    <cellStyle name="Normal 9 2 2 2 4 3 2" xfId="20151" xr:uid="{00000000-0005-0000-0000-0000C4A80000}"/>
    <cellStyle name="Normal 9 2 2 2 4 3 2 2" xfId="42794" xr:uid="{00000000-0005-0000-0000-0000C5A80000}"/>
    <cellStyle name="Normal 9 2 2 2 4 3 3" xfId="12711" xr:uid="{00000000-0005-0000-0000-0000C6A80000}"/>
    <cellStyle name="Normal 9 2 2 2 4 3 3 2" xfId="35354" xr:uid="{00000000-0005-0000-0000-0000C7A80000}"/>
    <cellStyle name="Normal 9 2 2 2 4 3 4" xfId="27913" xr:uid="{00000000-0005-0000-0000-0000C8A80000}"/>
    <cellStyle name="Normal 9 2 2 2 4 4" xfId="16433" xr:uid="{00000000-0005-0000-0000-0000C9A80000}"/>
    <cellStyle name="Normal 9 2 2 2 4 4 2" xfId="39076" xr:uid="{00000000-0005-0000-0000-0000CAA80000}"/>
    <cellStyle name="Normal 9 2 2 2 4 5" xfId="8993" xr:uid="{00000000-0005-0000-0000-0000CBA80000}"/>
    <cellStyle name="Normal 9 2 2 2 4 5 2" xfId="31636" xr:uid="{00000000-0005-0000-0000-0000CCA80000}"/>
    <cellStyle name="Normal 9 2 2 2 4 6" xfId="24195" xr:uid="{00000000-0005-0000-0000-0000CDA80000}"/>
    <cellStyle name="Normal 9 2 2 2 5" xfId="2468" xr:uid="{00000000-0005-0000-0000-0000CEA80000}"/>
    <cellStyle name="Normal 9 2 2 2 5 2" xfId="6189" xr:uid="{00000000-0005-0000-0000-0000CFA80000}"/>
    <cellStyle name="Normal 9 2 2 2 5 2 2" xfId="21073" xr:uid="{00000000-0005-0000-0000-0000D0A80000}"/>
    <cellStyle name="Normal 9 2 2 2 5 2 2 2" xfId="43716" xr:uid="{00000000-0005-0000-0000-0000D1A80000}"/>
    <cellStyle name="Normal 9 2 2 2 5 2 3" xfId="13633" xr:uid="{00000000-0005-0000-0000-0000D2A80000}"/>
    <cellStyle name="Normal 9 2 2 2 5 2 3 2" xfId="36276" xr:uid="{00000000-0005-0000-0000-0000D3A80000}"/>
    <cellStyle name="Normal 9 2 2 2 5 2 4" xfId="28835" xr:uid="{00000000-0005-0000-0000-0000D4A80000}"/>
    <cellStyle name="Normal 9 2 2 2 5 3" xfId="17355" xr:uid="{00000000-0005-0000-0000-0000D5A80000}"/>
    <cellStyle name="Normal 9 2 2 2 5 3 2" xfId="39998" xr:uid="{00000000-0005-0000-0000-0000D6A80000}"/>
    <cellStyle name="Normal 9 2 2 2 5 4" xfId="9915" xr:uid="{00000000-0005-0000-0000-0000D7A80000}"/>
    <cellStyle name="Normal 9 2 2 2 5 4 2" xfId="32558" xr:uid="{00000000-0005-0000-0000-0000D8A80000}"/>
    <cellStyle name="Normal 9 2 2 2 5 5" xfId="25117" xr:uid="{00000000-0005-0000-0000-0000D9A80000}"/>
    <cellStyle name="Normal 9 2 2 2 6" xfId="4342" xr:uid="{00000000-0005-0000-0000-0000DAA80000}"/>
    <cellStyle name="Normal 9 2 2 2 6 2" xfId="19226" xr:uid="{00000000-0005-0000-0000-0000DBA80000}"/>
    <cellStyle name="Normal 9 2 2 2 6 2 2" xfId="41869" xr:uid="{00000000-0005-0000-0000-0000DCA80000}"/>
    <cellStyle name="Normal 9 2 2 2 6 3" xfId="11786" xr:uid="{00000000-0005-0000-0000-0000DDA80000}"/>
    <cellStyle name="Normal 9 2 2 2 6 3 2" xfId="34429" xr:uid="{00000000-0005-0000-0000-0000DEA80000}"/>
    <cellStyle name="Normal 9 2 2 2 6 4" xfId="26988" xr:uid="{00000000-0005-0000-0000-0000DFA80000}"/>
    <cellStyle name="Normal 9 2 2 2 7" xfId="15508" xr:uid="{00000000-0005-0000-0000-0000E0A80000}"/>
    <cellStyle name="Normal 9 2 2 2 7 2" xfId="38151" xr:uid="{00000000-0005-0000-0000-0000E1A80000}"/>
    <cellStyle name="Normal 9 2 2 2 8" xfId="8068" xr:uid="{00000000-0005-0000-0000-0000E2A80000}"/>
    <cellStyle name="Normal 9 2 2 2 8 2" xfId="30711" xr:uid="{00000000-0005-0000-0000-0000E3A80000}"/>
    <cellStyle name="Normal 9 2 2 2 9" xfId="23271" xr:uid="{00000000-0005-0000-0000-0000E4A80000}"/>
    <cellStyle name="Normal 9 2 2 3" xfId="718" xr:uid="{00000000-0005-0000-0000-0000E5A80000}"/>
    <cellStyle name="Normal 9 2 2 3 2" xfId="1183" xr:uid="{00000000-0005-0000-0000-0000E6A80000}"/>
    <cellStyle name="Normal 9 2 2 3 2 2" xfId="2111" xr:uid="{00000000-0005-0000-0000-0000E7A80000}"/>
    <cellStyle name="Normal 9 2 2 3 2 2 2" xfId="3961" xr:uid="{00000000-0005-0000-0000-0000E8A80000}"/>
    <cellStyle name="Normal 9 2 2 3 2 2 2 2" xfId="7682" xr:uid="{00000000-0005-0000-0000-0000E9A80000}"/>
    <cellStyle name="Normal 9 2 2 3 2 2 2 2 2" xfId="22566" xr:uid="{00000000-0005-0000-0000-0000EAA80000}"/>
    <cellStyle name="Normal 9 2 2 3 2 2 2 2 2 2" xfId="45209" xr:uid="{00000000-0005-0000-0000-0000EBA80000}"/>
    <cellStyle name="Normal 9 2 2 3 2 2 2 2 3" xfId="15126" xr:uid="{00000000-0005-0000-0000-0000ECA80000}"/>
    <cellStyle name="Normal 9 2 2 3 2 2 2 2 3 2" xfId="37769" xr:uid="{00000000-0005-0000-0000-0000EDA80000}"/>
    <cellStyle name="Normal 9 2 2 3 2 2 2 2 4" xfId="30328" xr:uid="{00000000-0005-0000-0000-0000EEA80000}"/>
    <cellStyle name="Normal 9 2 2 3 2 2 2 3" xfId="18848" xr:uid="{00000000-0005-0000-0000-0000EFA80000}"/>
    <cellStyle name="Normal 9 2 2 3 2 2 2 3 2" xfId="41491" xr:uid="{00000000-0005-0000-0000-0000F0A80000}"/>
    <cellStyle name="Normal 9 2 2 3 2 2 2 4" xfId="11408" xr:uid="{00000000-0005-0000-0000-0000F1A80000}"/>
    <cellStyle name="Normal 9 2 2 3 2 2 2 4 2" xfId="34051" xr:uid="{00000000-0005-0000-0000-0000F2A80000}"/>
    <cellStyle name="Normal 9 2 2 3 2 2 2 5" xfId="26610" xr:uid="{00000000-0005-0000-0000-0000F3A80000}"/>
    <cellStyle name="Normal 9 2 2 3 2 2 3" xfId="5835" xr:uid="{00000000-0005-0000-0000-0000F4A80000}"/>
    <cellStyle name="Normal 9 2 2 3 2 2 3 2" xfId="20719" xr:uid="{00000000-0005-0000-0000-0000F5A80000}"/>
    <cellStyle name="Normal 9 2 2 3 2 2 3 2 2" xfId="43362" xr:uid="{00000000-0005-0000-0000-0000F6A80000}"/>
    <cellStyle name="Normal 9 2 2 3 2 2 3 3" xfId="13279" xr:uid="{00000000-0005-0000-0000-0000F7A80000}"/>
    <cellStyle name="Normal 9 2 2 3 2 2 3 3 2" xfId="35922" xr:uid="{00000000-0005-0000-0000-0000F8A80000}"/>
    <cellStyle name="Normal 9 2 2 3 2 2 3 4" xfId="28481" xr:uid="{00000000-0005-0000-0000-0000F9A80000}"/>
    <cellStyle name="Normal 9 2 2 3 2 2 4" xfId="17001" xr:uid="{00000000-0005-0000-0000-0000FAA80000}"/>
    <cellStyle name="Normal 9 2 2 3 2 2 4 2" xfId="39644" xr:uid="{00000000-0005-0000-0000-0000FBA80000}"/>
    <cellStyle name="Normal 9 2 2 3 2 2 5" xfId="9561" xr:uid="{00000000-0005-0000-0000-0000FCA80000}"/>
    <cellStyle name="Normal 9 2 2 3 2 2 5 2" xfId="32204" xr:uid="{00000000-0005-0000-0000-0000FDA80000}"/>
    <cellStyle name="Normal 9 2 2 3 2 2 6" xfId="24763" xr:uid="{00000000-0005-0000-0000-0000FEA80000}"/>
    <cellStyle name="Normal 9 2 2 3 2 3" xfId="3036" xr:uid="{00000000-0005-0000-0000-0000FFA80000}"/>
    <cellStyle name="Normal 9 2 2 3 2 3 2" xfId="6757" xr:uid="{00000000-0005-0000-0000-000000A90000}"/>
    <cellStyle name="Normal 9 2 2 3 2 3 2 2" xfId="21641" xr:uid="{00000000-0005-0000-0000-000001A90000}"/>
    <cellStyle name="Normal 9 2 2 3 2 3 2 2 2" xfId="44284" xr:uid="{00000000-0005-0000-0000-000002A90000}"/>
    <cellStyle name="Normal 9 2 2 3 2 3 2 3" xfId="14201" xr:uid="{00000000-0005-0000-0000-000003A90000}"/>
    <cellStyle name="Normal 9 2 2 3 2 3 2 3 2" xfId="36844" xr:uid="{00000000-0005-0000-0000-000004A90000}"/>
    <cellStyle name="Normal 9 2 2 3 2 3 2 4" xfId="29403" xr:uid="{00000000-0005-0000-0000-000005A90000}"/>
    <cellStyle name="Normal 9 2 2 3 2 3 3" xfId="17923" xr:uid="{00000000-0005-0000-0000-000006A90000}"/>
    <cellStyle name="Normal 9 2 2 3 2 3 3 2" xfId="40566" xr:uid="{00000000-0005-0000-0000-000007A90000}"/>
    <cellStyle name="Normal 9 2 2 3 2 3 4" xfId="10483" xr:uid="{00000000-0005-0000-0000-000008A90000}"/>
    <cellStyle name="Normal 9 2 2 3 2 3 4 2" xfId="33126" xr:uid="{00000000-0005-0000-0000-000009A90000}"/>
    <cellStyle name="Normal 9 2 2 3 2 3 5" xfId="25685" xr:uid="{00000000-0005-0000-0000-00000AA90000}"/>
    <cellStyle name="Normal 9 2 2 3 2 4" xfId="4910" xr:uid="{00000000-0005-0000-0000-00000BA90000}"/>
    <cellStyle name="Normal 9 2 2 3 2 4 2" xfId="19794" xr:uid="{00000000-0005-0000-0000-00000CA90000}"/>
    <cellStyle name="Normal 9 2 2 3 2 4 2 2" xfId="42437" xr:uid="{00000000-0005-0000-0000-00000DA90000}"/>
    <cellStyle name="Normal 9 2 2 3 2 4 3" xfId="12354" xr:uid="{00000000-0005-0000-0000-00000EA90000}"/>
    <cellStyle name="Normal 9 2 2 3 2 4 3 2" xfId="34997" xr:uid="{00000000-0005-0000-0000-00000FA90000}"/>
    <cellStyle name="Normal 9 2 2 3 2 4 4" xfId="27556" xr:uid="{00000000-0005-0000-0000-000010A90000}"/>
    <cellStyle name="Normal 9 2 2 3 2 5" xfId="16076" xr:uid="{00000000-0005-0000-0000-000011A90000}"/>
    <cellStyle name="Normal 9 2 2 3 2 5 2" xfId="38719" xr:uid="{00000000-0005-0000-0000-000012A90000}"/>
    <cellStyle name="Normal 9 2 2 3 2 6" xfId="8636" xr:uid="{00000000-0005-0000-0000-000013A90000}"/>
    <cellStyle name="Normal 9 2 2 3 2 6 2" xfId="31279" xr:uid="{00000000-0005-0000-0000-000014A90000}"/>
    <cellStyle name="Normal 9 2 2 3 2 7" xfId="23838" xr:uid="{00000000-0005-0000-0000-000015A90000}"/>
    <cellStyle name="Normal 9 2 2 3 3" xfId="1649" xr:uid="{00000000-0005-0000-0000-000016A90000}"/>
    <cellStyle name="Normal 9 2 2 3 3 2" xfId="3499" xr:uid="{00000000-0005-0000-0000-000017A90000}"/>
    <cellStyle name="Normal 9 2 2 3 3 2 2" xfId="7220" xr:uid="{00000000-0005-0000-0000-000018A90000}"/>
    <cellStyle name="Normal 9 2 2 3 3 2 2 2" xfId="22104" xr:uid="{00000000-0005-0000-0000-000019A90000}"/>
    <cellStyle name="Normal 9 2 2 3 3 2 2 2 2" xfId="44747" xr:uid="{00000000-0005-0000-0000-00001AA90000}"/>
    <cellStyle name="Normal 9 2 2 3 3 2 2 3" xfId="14664" xr:uid="{00000000-0005-0000-0000-00001BA90000}"/>
    <cellStyle name="Normal 9 2 2 3 3 2 2 3 2" xfId="37307" xr:uid="{00000000-0005-0000-0000-00001CA90000}"/>
    <cellStyle name="Normal 9 2 2 3 3 2 2 4" xfId="29866" xr:uid="{00000000-0005-0000-0000-00001DA90000}"/>
    <cellStyle name="Normal 9 2 2 3 3 2 3" xfId="18386" xr:uid="{00000000-0005-0000-0000-00001EA90000}"/>
    <cellStyle name="Normal 9 2 2 3 3 2 3 2" xfId="41029" xr:uid="{00000000-0005-0000-0000-00001FA90000}"/>
    <cellStyle name="Normal 9 2 2 3 3 2 4" xfId="10946" xr:uid="{00000000-0005-0000-0000-000020A90000}"/>
    <cellStyle name="Normal 9 2 2 3 3 2 4 2" xfId="33589" xr:uid="{00000000-0005-0000-0000-000021A90000}"/>
    <cellStyle name="Normal 9 2 2 3 3 2 5" xfId="26148" xr:uid="{00000000-0005-0000-0000-000022A90000}"/>
    <cellStyle name="Normal 9 2 2 3 3 3" xfId="5373" xr:uid="{00000000-0005-0000-0000-000023A90000}"/>
    <cellStyle name="Normal 9 2 2 3 3 3 2" xfId="20257" xr:uid="{00000000-0005-0000-0000-000024A90000}"/>
    <cellStyle name="Normal 9 2 2 3 3 3 2 2" xfId="42900" xr:uid="{00000000-0005-0000-0000-000025A90000}"/>
    <cellStyle name="Normal 9 2 2 3 3 3 3" xfId="12817" xr:uid="{00000000-0005-0000-0000-000026A90000}"/>
    <cellStyle name="Normal 9 2 2 3 3 3 3 2" xfId="35460" xr:uid="{00000000-0005-0000-0000-000027A90000}"/>
    <cellStyle name="Normal 9 2 2 3 3 3 4" xfId="28019" xr:uid="{00000000-0005-0000-0000-000028A90000}"/>
    <cellStyle name="Normal 9 2 2 3 3 4" xfId="16539" xr:uid="{00000000-0005-0000-0000-000029A90000}"/>
    <cellStyle name="Normal 9 2 2 3 3 4 2" xfId="39182" xr:uid="{00000000-0005-0000-0000-00002AA90000}"/>
    <cellStyle name="Normal 9 2 2 3 3 5" xfId="9099" xr:uid="{00000000-0005-0000-0000-00002BA90000}"/>
    <cellStyle name="Normal 9 2 2 3 3 5 2" xfId="31742" xr:uid="{00000000-0005-0000-0000-00002CA90000}"/>
    <cellStyle name="Normal 9 2 2 3 3 6" xfId="24301" xr:uid="{00000000-0005-0000-0000-00002DA90000}"/>
    <cellStyle name="Normal 9 2 2 3 4" xfId="2574" xr:uid="{00000000-0005-0000-0000-00002EA90000}"/>
    <cellStyle name="Normal 9 2 2 3 4 2" xfId="6295" xr:uid="{00000000-0005-0000-0000-00002FA90000}"/>
    <cellStyle name="Normal 9 2 2 3 4 2 2" xfId="21179" xr:uid="{00000000-0005-0000-0000-000030A90000}"/>
    <cellStyle name="Normal 9 2 2 3 4 2 2 2" xfId="43822" xr:uid="{00000000-0005-0000-0000-000031A90000}"/>
    <cellStyle name="Normal 9 2 2 3 4 2 3" xfId="13739" xr:uid="{00000000-0005-0000-0000-000032A90000}"/>
    <cellStyle name="Normal 9 2 2 3 4 2 3 2" xfId="36382" xr:uid="{00000000-0005-0000-0000-000033A90000}"/>
    <cellStyle name="Normal 9 2 2 3 4 2 4" xfId="28941" xr:uid="{00000000-0005-0000-0000-000034A90000}"/>
    <cellStyle name="Normal 9 2 2 3 4 3" xfId="17461" xr:uid="{00000000-0005-0000-0000-000035A90000}"/>
    <cellStyle name="Normal 9 2 2 3 4 3 2" xfId="40104" xr:uid="{00000000-0005-0000-0000-000036A90000}"/>
    <cellStyle name="Normal 9 2 2 3 4 4" xfId="10021" xr:uid="{00000000-0005-0000-0000-000037A90000}"/>
    <cellStyle name="Normal 9 2 2 3 4 4 2" xfId="32664" xr:uid="{00000000-0005-0000-0000-000038A90000}"/>
    <cellStyle name="Normal 9 2 2 3 4 5" xfId="25223" xr:uid="{00000000-0005-0000-0000-000039A90000}"/>
    <cellStyle name="Normal 9 2 2 3 5" xfId="4448" xr:uid="{00000000-0005-0000-0000-00003AA90000}"/>
    <cellStyle name="Normal 9 2 2 3 5 2" xfId="19332" xr:uid="{00000000-0005-0000-0000-00003BA90000}"/>
    <cellStyle name="Normal 9 2 2 3 5 2 2" xfId="41975" xr:uid="{00000000-0005-0000-0000-00003CA90000}"/>
    <cellStyle name="Normal 9 2 2 3 5 3" xfId="11892" xr:uid="{00000000-0005-0000-0000-00003DA90000}"/>
    <cellStyle name="Normal 9 2 2 3 5 3 2" xfId="34535" xr:uid="{00000000-0005-0000-0000-00003EA90000}"/>
    <cellStyle name="Normal 9 2 2 3 5 4" xfId="27094" xr:uid="{00000000-0005-0000-0000-00003FA90000}"/>
    <cellStyle name="Normal 9 2 2 3 6" xfId="15614" xr:uid="{00000000-0005-0000-0000-000040A90000}"/>
    <cellStyle name="Normal 9 2 2 3 6 2" xfId="38257" xr:uid="{00000000-0005-0000-0000-000041A90000}"/>
    <cellStyle name="Normal 9 2 2 3 7" xfId="8174" xr:uid="{00000000-0005-0000-0000-000042A90000}"/>
    <cellStyle name="Normal 9 2 2 3 7 2" xfId="30817" xr:uid="{00000000-0005-0000-0000-000043A90000}"/>
    <cellStyle name="Normal 9 2 2 3 8" xfId="23376" xr:uid="{00000000-0005-0000-0000-000044A90000}"/>
    <cellStyle name="Normal 9 2 2 4" xfId="972" xr:uid="{00000000-0005-0000-0000-000045A90000}"/>
    <cellStyle name="Normal 9 2 2 4 2" xfId="1900" xr:uid="{00000000-0005-0000-0000-000046A90000}"/>
    <cellStyle name="Normal 9 2 2 4 2 2" xfId="3750" xr:uid="{00000000-0005-0000-0000-000047A90000}"/>
    <cellStyle name="Normal 9 2 2 4 2 2 2" xfId="7471" xr:uid="{00000000-0005-0000-0000-000048A90000}"/>
    <cellStyle name="Normal 9 2 2 4 2 2 2 2" xfId="22355" xr:uid="{00000000-0005-0000-0000-000049A90000}"/>
    <cellStyle name="Normal 9 2 2 4 2 2 2 2 2" xfId="44998" xr:uid="{00000000-0005-0000-0000-00004AA90000}"/>
    <cellStyle name="Normal 9 2 2 4 2 2 2 3" xfId="14915" xr:uid="{00000000-0005-0000-0000-00004BA90000}"/>
    <cellStyle name="Normal 9 2 2 4 2 2 2 3 2" xfId="37558" xr:uid="{00000000-0005-0000-0000-00004CA90000}"/>
    <cellStyle name="Normal 9 2 2 4 2 2 2 4" xfId="30117" xr:uid="{00000000-0005-0000-0000-00004DA90000}"/>
    <cellStyle name="Normal 9 2 2 4 2 2 3" xfId="18637" xr:uid="{00000000-0005-0000-0000-00004EA90000}"/>
    <cellStyle name="Normal 9 2 2 4 2 2 3 2" xfId="41280" xr:uid="{00000000-0005-0000-0000-00004FA90000}"/>
    <cellStyle name="Normal 9 2 2 4 2 2 4" xfId="11197" xr:uid="{00000000-0005-0000-0000-000050A90000}"/>
    <cellStyle name="Normal 9 2 2 4 2 2 4 2" xfId="33840" xr:uid="{00000000-0005-0000-0000-000051A90000}"/>
    <cellStyle name="Normal 9 2 2 4 2 2 5" xfId="26399" xr:uid="{00000000-0005-0000-0000-000052A90000}"/>
    <cellStyle name="Normal 9 2 2 4 2 3" xfId="5624" xr:uid="{00000000-0005-0000-0000-000053A90000}"/>
    <cellStyle name="Normal 9 2 2 4 2 3 2" xfId="20508" xr:uid="{00000000-0005-0000-0000-000054A90000}"/>
    <cellStyle name="Normal 9 2 2 4 2 3 2 2" xfId="43151" xr:uid="{00000000-0005-0000-0000-000055A90000}"/>
    <cellStyle name="Normal 9 2 2 4 2 3 3" xfId="13068" xr:uid="{00000000-0005-0000-0000-000056A90000}"/>
    <cellStyle name="Normal 9 2 2 4 2 3 3 2" xfId="35711" xr:uid="{00000000-0005-0000-0000-000057A90000}"/>
    <cellStyle name="Normal 9 2 2 4 2 3 4" xfId="28270" xr:uid="{00000000-0005-0000-0000-000058A90000}"/>
    <cellStyle name="Normal 9 2 2 4 2 4" xfId="16790" xr:uid="{00000000-0005-0000-0000-000059A90000}"/>
    <cellStyle name="Normal 9 2 2 4 2 4 2" xfId="39433" xr:uid="{00000000-0005-0000-0000-00005AA90000}"/>
    <cellStyle name="Normal 9 2 2 4 2 5" xfId="9350" xr:uid="{00000000-0005-0000-0000-00005BA90000}"/>
    <cellStyle name="Normal 9 2 2 4 2 5 2" xfId="31993" xr:uid="{00000000-0005-0000-0000-00005CA90000}"/>
    <cellStyle name="Normal 9 2 2 4 2 6" xfId="24552" xr:uid="{00000000-0005-0000-0000-00005DA90000}"/>
    <cellStyle name="Normal 9 2 2 4 3" xfId="2825" xr:uid="{00000000-0005-0000-0000-00005EA90000}"/>
    <cellStyle name="Normal 9 2 2 4 3 2" xfId="6546" xr:uid="{00000000-0005-0000-0000-00005FA90000}"/>
    <cellStyle name="Normal 9 2 2 4 3 2 2" xfId="21430" xr:uid="{00000000-0005-0000-0000-000060A90000}"/>
    <cellStyle name="Normal 9 2 2 4 3 2 2 2" xfId="44073" xr:uid="{00000000-0005-0000-0000-000061A90000}"/>
    <cellStyle name="Normal 9 2 2 4 3 2 3" xfId="13990" xr:uid="{00000000-0005-0000-0000-000062A90000}"/>
    <cellStyle name="Normal 9 2 2 4 3 2 3 2" xfId="36633" xr:uid="{00000000-0005-0000-0000-000063A90000}"/>
    <cellStyle name="Normal 9 2 2 4 3 2 4" xfId="29192" xr:uid="{00000000-0005-0000-0000-000064A90000}"/>
    <cellStyle name="Normal 9 2 2 4 3 3" xfId="17712" xr:uid="{00000000-0005-0000-0000-000065A90000}"/>
    <cellStyle name="Normal 9 2 2 4 3 3 2" xfId="40355" xr:uid="{00000000-0005-0000-0000-000066A90000}"/>
    <cellStyle name="Normal 9 2 2 4 3 4" xfId="10272" xr:uid="{00000000-0005-0000-0000-000067A90000}"/>
    <cellStyle name="Normal 9 2 2 4 3 4 2" xfId="32915" xr:uid="{00000000-0005-0000-0000-000068A90000}"/>
    <cellStyle name="Normal 9 2 2 4 3 5" xfId="25474" xr:uid="{00000000-0005-0000-0000-000069A90000}"/>
    <cellStyle name="Normal 9 2 2 4 4" xfId="4699" xr:uid="{00000000-0005-0000-0000-00006AA90000}"/>
    <cellStyle name="Normal 9 2 2 4 4 2" xfId="19583" xr:uid="{00000000-0005-0000-0000-00006BA90000}"/>
    <cellStyle name="Normal 9 2 2 4 4 2 2" xfId="42226" xr:uid="{00000000-0005-0000-0000-00006CA90000}"/>
    <cellStyle name="Normal 9 2 2 4 4 3" xfId="12143" xr:uid="{00000000-0005-0000-0000-00006DA90000}"/>
    <cellStyle name="Normal 9 2 2 4 4 3 2" xfId="34786" xr:uid="{00000000-0005-0000-0000-00006EA90000}"/>
    <cellStyle name="Normal 9 2 2 4 4 4" xfId="27345" xr:uid="{00000000-0005-0000-0000-00006FA90000}"/>
    <cellStyle name="Normal 9 2 2 4 5" xfId="15865" xr:uid="{00000000-0005-0000-0000-000070A90000}"/>
    <cellStyle name="Normal 9 2 2 4 5 2" xfId="38508" xr:uid="{00000000-0005-0000-0000-000071A90000}"/>
    <cellStyle name="Normal 9 2 2 4 6" xfId="8425" xr:uid="{00000000-0005-0000-0000-000072A90000}"/>
    <cellStyle name="Normal 9 2 2 4 6 2" xfId="31068" xr:uid="{00000000-0005-0000-0000-000073A90000}"/>
    <cellStyle name="Normal 9 2 2 4 7" xfId="23627" xr:uid="{00000000-0005-0000-0000-000074A90000}"/>
    <cellStyle name="Normal 9 2 2 5" xfId="1438" xr:uid="{00000000-0005-0000-0000-000075A90000}"/>
    <cellStyle name="Normal 9 2 2 5 2" xfId="3288" xr:uid="{00000000-0005-0000-0000-000076A90000}"/>
    <cellStyle name="Normal 9 2 2 5 2 2" xfId="7009" xr:uid="{00000000-0005-0000-0000-000077A90000}"/>
    <cellStyle name="Normal 9 2 2 5 2 2 2" xfId="21893" xr:uid="{00000000-0005-0000-0000-000078A90000}"/>
    <cellStyle name="Normal 9 2 2 5 2 2 2 2" xfId="44536" xr:uid="{00000000-0005-0000-0000-000079A90000}"/>
    <cellStyle name="Normal 9 2 2 5 2 2 3" xfId="14453" xr:uid="{00000000-0005-0000-0000-00007AA90000}"/>
    <cellStyle name="Normal 9 2 2 5 2 2 3 2" xfId="37096" xr:uid="{00000000-0005-0000-0000-00007BA90000}"/>
    <cellStyle name="Normal 9 2 2 5 2 2 4" xfId="29655" xr:uid="{00000000-0005-0000-0000-00007CA90000}"/>
    <cellStyle name="Normal 9 2 2 5 2 3" xfId="18175" xr:uid="{00000000-0005-0000-0000-00007DA90000}"/>
    <cellStyle name="Normal 9 2 2 5 2 3 2" xfId="40818" xr:uid="{00000000-0005-0000-0000-00007EA90000}"/>
    <cellStyle name="Normal 9 2 2 5 2 4" xfId="10735" xr:uid="{00000000-0005-0000-0000-00007FA90000}"/>
    <cellStyle name="Normal 9 2 2 5 2 4 2" xfId="33378" xr:uid="{00000000-0005-0000-0000-000080A90000}"/>
    <cellStyle name="Normal 9 2 2 5 2 5" xfId="25937" xr:uid="{00000000-0005-0000-0000-000081A90000}"/>
    <cellStyle name="Normal 9 2 2 5 3" xfId="5162" xr:uid="{00000000-0005-0000-0000-000082A90000}"/>
    <cellStyle name="Normal 9 2 2 5 3 2" xfId="20046" xr:uid="{00000000-0005-0000-0000-000083A90000}"/>
    <cellStyle name="Normal 9 2 2 5 3 2 2" xfId="42689" xr:uid="{00000000-0005-0000-0000-000084A90000}"/>
    <cellStyle name="Normal 9 2 2 5 3 3" xfId="12606" xr:uid="{00000000-0005-0000-0000-000085A90000}"/>
    <cellStyle name="Normal 9 2 2 5 3 3 2" xfId="35249" xr:uid="{00000000-0005-0000-0000-000086A90000}"/>
    <cellStyle name="Normal 9 2 2 5 3 4" xfId="27808" xr:uid="{00000000-0005-0000-0000-000087A90000}"/>
    <cellStyle name="Normal 9 2 2 5 4" xfId="16328" xr:uid="{00000000-0005-0000-0000-000088A90000}"/>
    <cellStyle name="Normal 9 2 2 5 4 2" xfId="38971" xr:uid="{00000000-0005-0000-0000-000089A90000}"/>
    <cellStyle name="Normal 9 2 2 5 5" xfId="8888" xr:uid="{00000000-0005-0000-0000-00008AA90000}"/>
    <cellStyle name="Normal 9 2 2 5 5 2" xfId="31531" xr:uid="{00000000-0005-0000-0000-00008BA90000}"/>
    <cellStyle name="Normal 9 2 2 5 6" xfId="24090" xr:uid="{00000000-0005-0000-0000-00008CA90000}"/>
    <cellStyle name="Normal 9 2 2 6" xfId="2363" xr:uid="{00000000-0005-0000-0000-00008DA90000}"/>
    <cellStyle name="Normal 9 2 2 6 2" xfId="6084" xr:uid="{00000000-0005-0000-0000-00008EA90000}"/>
    <cellStyle name="Normal 9 2 2 6 2 2" xfId="20968" xr:uid="{00000000-0005-0000-0000-00008FA90000}"/>
    <cellStyle name="Normal 9 2 2 6 2 2 2" xfId="43611" xr:uid="{00000000-0005-0000-0000-000090A90000}"/>
    <cellStyle name="Normal 9 2 2 6 2 3" xfId="13528" xr:uid="{00000000-0005-0000-0000-000091A90000}"/>
    <cellStyle name="Normal 9 2 2 6 2 3 2" xfId="36171" xr:uid="{00000000-0005-0000-0000-000092A90000}"/>
    <cellStyle name="Normal 9 2 2 6 2 4" xfId="28730" xr:uid="{00000000-0005-0000-0000-000093A90000}"/>
    <cellStyle name="Normal 9 2 2 6 3" xfId="17250" xr:uid="{00000000-0005-0000-0000-000094A90000}"/>
    <cellStyle name="Normal 9 2 2 6 3 2" xfId="39893" xr:uid="{00000000-0005-0000-0000-000095A90000}"/>
    <cellStyle name="Normal 9 2 2 6 4" xfId="9810" xr:uid="{00000000-0005-0000-0000-000096A90000}"/>
    <cellStyle name="Normal 9 2 2 6 4 2" xfId="32453" xr:uid="{00000000-0005-0000-0000-000097A90000}"/>
    <cellStyle name="Normal 9 2 2 6 5" xfId="25012" xr:uid="{00000000-0005-0000-0000-000098A90000}"/>
    <cellStyle name="Normal 9 2 2 7" xfId="4237" xr:uid="{00000000-0005-0000-0000-000099A90000}"/>
    <cellStyle name="Normal 9 2 2 7 2" xfId="19121" xr:uid="{00000000-0005-0000-0000-00009AA90000}"/>
    <cellStyle name="Normal 9 2 2 7 2 2" xfId="41764" xr:uid="{00000000-0005-0000-0000-00009BA90000}"/>
    <cellStyle name="Normal 9 2 2 7 3" xfId="11681" xr:uid="{00000000-0005-0000-0000-00009CA90000}"/>
    <cellStyle name="Normal 9 2 2 7 3 2" xfId="34324" xr:uid="{00000000-0005-0000-0000-00009DA90000}"/>
    <cellStyle name="Normal 9 2 2 7 4" xfId="26883" xr:uid="{00000000-0005-0000-0000-00009EA90000}"/>
    <cellStyle name="Normal 9 2 2 8" xfId="15403" xr:uid="{00000000-0005-0000-0000-00009FA90000}"/>
    <cellStyle name="Normal 9 2 2 8 2" xfId="38046" xr:uid="{00000000-0005-0000-0000-0000A0A90000}"/>
    <cellStyle name="Normal 9 2 2 9" xfId="7963" xr:uid="{00000000-0005-0000-0000-0000A1A90000}"/>
    <cellStyle name="Normal 9 2 2 9 2" xfId="30606" xr:uid="{00000000-0005-0000-0000-0000A2A90000}"/>
    <cellStyle name="Normal 9 2 3" xfId="559" xr:uid="{00000000-0005-0000-0000-0000A3A90000}"/>
    <cellStyle name="Normal 9 2 3 2" xfId="771" xr:uid="{00000000-0005-0000-0000-0000A4A90000}"/>
    <cellStyle name="Normal 9 2 3 2 2" xfId="1236" xr:uid="{00000000-0005-0000-0000-0000A5A90000}"/>
    <cellStyle name="Normal 9 2 3 2 2 2" xfId="2164" xr:uid="{00000000-0005-0000-0000-0000A6A90000}"/>
    <cellStyle name="Normal 9 2 3 2 2 2 2" xfId="4014" xr:uid="{00000000-0005-0000-0000-0000A7A90000}"/>
    <cellStyle name="Normal 9 2 3 2 2 2 2 2" xfId="7735" xr:uid="{00000000-0005-0000-0000-0000A8A90000}"/>
    <cellStyle name="Normal 9 2 3 2 2 2 2 2 2" xfId="22619" xr:uid="{00000000-0005-0000-0000-0000A9A90000}"/>
    <cellStyle name="Normal 9 2 3 2 2 2 2 2 2 2" xfId="45262" xr:uid="{00000000-0005-0000-0000-0000AAA90000}"/>
    <cellStyle name="Normal 9 2 3 2 2 2 2 2 3" xfId="15179" xr:uid="{00000000-0005-0000-0000-0000ABA90000}"/>
    <cellStyle name="Normal 9 2 3 2 2 2 2 2 3 2" xfId="37822" xr:uid="{00000000-0005-0000-0000-0000ACA90000}"/>
    <cellStyle name="Normal 9 2 3 2 2 2 2 2 4" xfId="30381" xr:uid="{00000000-0005-0000-0000-0000ADA90000}"/>
    <cellStyle name="Normal 9 2 3 2 2 2 2 3" xfId="18901" xr:uid="{00000000-0005-0000-0000-0000AEA90000}"/>
    <cellStyle name="Normal 9 2 3 2 2 2 2 3 2" xfId="41544" xr:uid="{00000000-0005-0000-0000-0000AFA90000}"/>
    <cellStyle name="Normal 9 2 3 2 2 2 2 4" xfId="11461" xr:uid="{00000000-0005-0000-0000-0000B0A90000}"/>
    <cellStyle name="Normal 9 2 3 2 2 2 2 4 2" xfId="34104" xr:uid="{00000000-0005-0000-0000-0000B1A90000}"/>
    <cellStyle name="Normal 9 2 3 2 2 2 2 5" xfId="26663" xr:uid="{00000000-0005-0000-0000-0000B2A90000}"/>
    <cellStyle name="Normal 9 2 3 2 2 2 3" xfId="5888" xr:uid="{00000000-0005-0000-0000-0000B3A90000}"/>
    <cellStyle name="Normal 9 2 3 2 2 2 3 2" xfId="20772" xr:uid="{00000000-0005-0000-0000-0000B4A90000}"/>
    <cellStyle name="Normal 9 2 3 2 2 2 3 2 2" xfId="43415" xr:uid="{00000000-0005-0000-0000-0000B5A90000}"/>
    <cellStyle name="Normal 9 2 3 2 2 2 3 3" xfId="13332" xr:uid="{00000000-0005-0000-0000-0000B6A90000}"/>
    <cellStyle name="Normal 9 2 3 2 2 2 3 3 2" xfId="35975" xr:uid="{00000000-0005-0000-0000-0000B7A90000}"/>
    <cellStyle name="Normal 9 2 3 2 2 2 3 4" xfId="28534" xr:uid="{00000000-0005-0000-0000-0000B8A90000}"/>
    <cellStyle name="Normal 9 2 3 2 2 2 4" xfId="17054" xr:uid="{00000000-0005-0000-0000-0000B9A90000}"/>
    <cellStyle name="Normal 9 2 3 2 2 2 4 2" xfId="39697" xr:uid="{00000000-0005-0000-0000-0000BAA90000}"/>
    <cellStyle name="Normal 9 2 3 2 2 2 5" xfId="9614" xr:uid="{00000000-0005-0000-0000-0000BBA90000}"/>
    <cellStyle name="Normal 9 2 3 2 2 2 5 2" xfId="32257" xr:uid="{00000000-0005-0000-0000-0000BCA90000}"/>
    <cellStyle name="Normal 9 2 3 2 2 2 6" xfId="24816" xr:uid="{00000000-0005-0000-0000-0000BDA90000}"/>
    <cellStyle name="Normal 9 2 3 2 2 3" xfId="3089" xr:uid="{00000000-0005-0000-0000-0000BEA90000}"/>
    <cellStyle name="Normal 9 2 3 2 2 3 2" xfId="6810" xr:uid="{00000000-0005-0000-0000-0000BFA90000}"/>
    <cellStyle name="Normal 9 2 3 2 2 3 2 2" xfId="21694" xr:uid="{00000000-0005-0000-0000-0000C0A90000}"/>
    <cellStyle name="Normal 9 2 3 2 2 3 2 2 2" xfId="44337" xr:uid="{00000000-0005-0000-0000-0000C1A90000}"/>
    <cellStyle name="Normal 9 2 3 2 2 3 2 3" xfId="14254" xr:uid="{00000000-0005-0000-0000-0000C2A90000}"/>
    <cellStyle name="Normal 9 2 3 2 2 3 2 3 2" xfId="36897" xr:uid="{00000000-0005-0000-0000-0000C3A90000}"/>
    <cellStyle name="Normal 9 2 3 2 2 3 2 4" xfId="29456" xr:uid="{00000000-0005-0000-0000-0000C4A90000}"/>
    <cellStyle name="Normal 9 2 3 2 2 3 3" xfId="17976" xr:uid="{00000000-0005-0000-0000-0000C5A90000}"/>
    <cellStyle name="Normal 9 2 3 2 2 3 3 2" xfId="40619" xr:uid="{00000000-0005-0000-0000-0000C6A90000}"/>
    <cellStyle name="Normal 9 2 3 2 2 3 4" xfId="10536" xr:uid="{00000000-0005-0000-0000-0000C7A90000}"/>
    <cellStyle name="Normal 9 2 3 2 2 3 4 2" xfId="33179" xr:uid="{00000000-0005-0000-0000-0000C8A90000}"/>
    <cellStyle name="Normal 9 2 3 2 2 3 5" xfId="25738" xr:uid="{00000000-0005-0000-0000-0000C9A90000}"/>
    <cellStyle name="Normal 9 2 3 2 2 4" xfId="4963" xr:uid="{00000000-0005-0000-0000-0000CAA90000}"/>
    <cellStyle name="Normal 9 2 3 2 2 4 2" xfId="19847" xr:uid="{00000000-0005-0000-0000-0000CBA90000}"/>
    <cellStyle name="Normal 9 2 3 2 2 4 2 2" xfId="42490" xr:uid="{00000000-0005-0000-0000-0000CCA90000}"/>
    <cellStyle name="Normal 9 2 3 2 2 4 3" xfId="12407" xr:uid="{00000000-0005-0000-0000-0000CDA90000}"/>
    <cellStyle name="Normal 9 2 3 2 2 4 3 2" xfId="35050" xr:uid="{00000000-0005-0000-0000-0000CEA90000}"/>
    <cellStyle name="Normal 9 2 3 2 2 4 4" xfId="27609" xr:uid="{00000000-0005-0000-0000-0000CFA90000}"/>
    <cellStyle name="Normal 9 2 3 2 2 5" xfId="16129" xr:uid="{00000000-0005-0000-0000-0000D0A90000}"/>
    <cellStyle name="Normal 9 2 3 2 2 5 2" xfId="38772" xr:uid="{00000000-0005-0000-0000-0000D1A90000}"/>
    <cellStyle name="Normal 9 2 3 2 2 6" xfId="8689" xr:uid="{00000000-0005-0000-0000-0000D2A90000}"/>
    <cellStyle name="Normal 9 2 3 2 2 6 2" xfId="31332" xr:uid="{00000000-0005-0000-0000-0000D3A90000}"/>
    <cellStyle name="Normal 9 2 3 2 2 7" xfId="23891" xr:uid="{00000000-0005-0000-0000-0000D4A90000}"/>
    <cellStyle name="Normal 9 2 3 2 3" xfId="1702" xr:uid="{00000000-0005-0000-0000-0000D5A90000}"/>
    <cellStyle name="Normal 9 2 3 2 3 2" xfId="3552" xr:uid="{00000000-0005-0000-0000-0000D6A90000}"/>
    <cellStyle name="Normal 9 2 3 2 3 2 2" xfId="7273" xr:uid="{00000000-0005-0000-0000-0000D7A90000}"/>
    <cellStyle name="Normal 9 2 3 2 3 2 2 2" xfId="22157" xr:uid="{00000000-0005-0000-0000-0000D8A90000}"/>
    <cellStyle name="Normal 9 2 3 2 3 2 2 2 2" xfId="44800" xr:uid="{00000000-0005-0000-0000-0000D9A90000}"/>
    <cellStyle name="Normal 9 2 3 2 3 2 2 3" xfId="14717" xr:uid="{00000000-0005-0000-0000-0000DAA90000}"/>
    <cellStyle name="Normal 9 2 3 2 3 2 2 3 2" xfId="37360" xr:uid="{00000000-0005-0000-0000-0000DBA90000}"/>
    <cellStyle name="Normal 9 2 3 2 3 2 2 4" xfId="29919" xr:uid="{00000000-0005-0000-0000-0000DCA90000}"/>
    <cellStyle name="Normal 9 2 3 2 3 2 3" xfId="18439" xr:uid="{00000000-0005-0000-0000-0000DDA90000}"/>
    <cellStyle name="Normal 9 2 3 2 3 2 3 2" xfId="41082" xr:uid="{00000000-0005-0000-0000-0000DEA90000}"/>
    <cellStyle name="Normal 9 2 3 2 3 2 4" xfId="10999" xr:uid="{00000000-0005-0000-0000-0000DFA90000}"/>
    <cellStyle name="Normal 9 2 3 2 3 2 4 2" xfId="33642" xr:uid="{00000000-0005-0000-0000-0000E0A90000}"/>
    <cellStyle name="Normal 9 2 3 2 3 2 5" xfId="26201" xr:uid="{00000000-0005-0000-0000-0000E1A90000}"/>
    <cellStyle name="Normal 9 2 3 2 3 3" xfId="5426" xr:uid="{00000000-0005-0000-0000-0000E2A90000}"/>
    <cellStyle name="Normal 9 2 3 2 3 3 2" xfId="20310" xr:uid="{00000000-0005-0000-0000-0000E3A90000}"/>
    <cellStyle name="Normal 9 2 3 2 3 3 2 2" xfId="42953" xr:uid="{00000000-0005-0000-0000-0000E4A90000}"/>
    <cellStyle name="Normal 9 2 3 2 3 3 3" xfId="12870" xr:uid="{00000000-0005-0000-0000-0000E5A90000}"/>
    <cellStyle name="Normal 9 2 3 2 3 3 3 2" xfId="35513" xr:uid="{00000000-0005-0000-0000-0000E6A90000}"/>
    <cellStyle name="Normal 9 2 3 2 3 3 4" xfId="28072" xr:uid="{00000000-0005-0000-0000-0000E7A90000}"/>
    <cellStyle name="Normal 9 2 3 2 3 4" xfId="16592" xr:uid="{00000000-0005-0000-0000-0000E8A90000}"/>
    <cellStyle name="Normal 9 2 3 2 3 4 2" xfId="39235" xr:uid="{00000000-0005-0000-0000-0000E9A90000}"/>
    <cellStyle name="Normal 9 2 3 2 3 5" xfId="9152" xr:uid="{00000000-0005-0000-0000-0000EAA90000}"/>
    <cellStyle name="Normal 9 2 3 2 3 5 2" xfId="31795" xr:uid="{00000000-0005-0000-0000-0000EBA90000}"/>
    <cellStyle name="Normal 9 2 3 2 3 6" xfId="24354" xr:uid="{00000000-0005-0000-0000-0000ECA90000}"/>
    <cellStyle name="Normal 9 2 3 2 4" xfId="2627" xr:uid="{00000000-0005-0000-0000-0000EDA90000}"/>
    <cellStyle name="Normal 9 2 3 2 4 2" xfId="6348" xr:uid="{00000000-0005-0000-0000-0000EEA90000}"/>
    <cellStyle name="Normal 9 2 3 2 4 2 2" xfId="21232" xr:uid="{00000000-0005-0000-0000-0000EFA90000}"/>
    <cellStyle name="Normal 9 2 3 2 4 2 2 2" xfId="43875" xr:uid="{00000000-0005-0000-0000-0000F0A90000}"/>
    <cellStyle name="Normal 9 2 3 2 4 2 3" xfId="13792" xr:uid="{00000000-0005-0000-0000-0000F1A90000}"/>
    <cellStyle name="Normal 9 2 3 2 4 2 3 2" xfId="36435" xr:uid="{00000000-0005-0000-0000-0000F2A90000}"/>
    <cellStyle name="Normal 9 2 3 2 4 2 4" xfId="28994" xr:uid="{00000000-0005-0000-0000-0000F3A90000}"/>
    <cellStyle name="Normal 9 2 3 2 4 3" xfId="17514" xr:uid="{00000000-0005-0000-0000-0000F4A90000}"/>
    <cellStyle name="Normal 9 2 3 2 4 3 2" xfId="40157" xr:uid="{00000000-0005-0000-0000-0000F5A90000}"/>
    <cellStyle name="Normal 9 2 3 2 4 4" xfId="10074" xr:uid="{00000000-0005-0000-0000-0000F6A90000}"/>
    <cellStyle name="Normal 9 2 3 2 4 4 2" xfId="32717" xr:uid="{00000000-0005-0000-0000-0000F7A90000}"/>
    <cellStyle name="Normal 9 2 3 2 4 5" xfId="25276" xr:uid="{00000000-0005-0000-0000-0000F8A90000}"/>
    <cellStyle name="Normal 9 2 3 2 5" xfId="4501" xr:uid="{00000000-0005-0000-0000-0000F9A90000}"/>
    <cellStyle name="Normal 9 2 3 2 5 2" xfId="19385" xr:uid="{00000000-0005-0000-0000-0000FAA90000}"/>
    <cellStyle name="Normal 9 2 3 2 5 2 2" xfId="42028" xr:uid="{00000000-0005-0000-0000-0000FBA90000}"/>
    <cellStyle name="Normal 9 2 3 2 5 3" xfId="11945" xr:uid="{00000000-0005-0000-0000-0000FCA90000}"/>
    <cellStyle name="Normal 9 2 3 2 5 3 2" xfId="34588" xr:uid="{00000000-0005-0000-0000-0000FDA90000}"/>
    <cellStyle name="Normal 9 2 3 2 5 4" xfId="27147" xr:uid="{00000000-0005-0000-0000-0000FEA90000}"/>
    <cellStyle name="Normal 9 2 3 2 6" xfId="15667" xr:uid="{00000000-0005-0000-0000-0000FFA90000}"/>
    <cellStyle name="Normal 9 2 3 2 6 2" xfId="38310" xr:uid="{00000000-0005-0000-0000-000000AA0000}"/>
    <cellStyle name="Normal 9 2 3 2 7" xfId="8227" xr:uid="{00000000-0005-0000-0000-000001AA0000}"/>
    <cellStyle name="Normal 9 2 3 2 7 2" xfId="30870" xr:uid="{00000000-0005-0000-0000-000002AA0000}"/>
    <cellStyle name="Normal 9 2 3 2 8" xfId="23429" xr:uid="{00000000-0005-0000-0000-000003AA0000}"/>
    <cellStyle name="Normal 9 2 3 3" xfId="1025" xr:uid="{00000000-0005-0000-0000-000004AA0000}"/>
    <cellStyle name="Normal 9 2 3 3 2" xfId="1953" xr:uid="{00000000-0005-0000-0000-000005AA0000}"/>
    <cellStyle name="Normal 9 2 3 3 2 2" xfId="3803" xr:uid="{00000000-0005-0000-0000-000006AA0000}"/>
    <cellStyle name="Normal 9 2 3 3 2 2 2" xfId="7524" xr:uid="{00000000-0005-0000-0000-000007AA0000}"/>
    <cellStyle name="Normal 9 2 3 3 2 2 2 2" xfId="22408" xr:uid="{00000000-0005-0000-0000-000008AA0000}"/>
    <cellStyle name="Normal 9 2 3 3 2 2 2 2 2" xfId="45051" xr:uid="{00000000-0005-0000-0000-000009AA0000}"/>
    <cellStyle name="Normal 9 2 3 3 2 2 2 3" xfId="14968" xr:uid="{00000000-0005-0000-0000-00000AAA0000}"/>
    <cellStyle name="Normal 9 2 3 3 2 2 2 3 2" xfId="37611" xr:uid="{00000000-0005-0000-0000-00000BAA0000}"/>
    <cellStyle name="Normal 9 2 3 3 2 2 2 4" xfId="30170" xr:uid="{00000000-0005-0000-0000-00000CAA0000}"/>
    <cellStyle name="Normal 9 2 3 3 2 2 3" xfId="18690" xr:uid="{00000000-0005-0000-0000-00000DAA0000}"/>
    <cellStyle name="Normal 9 2 3 3 2 2 3 2" xfId="41333" xr:uid="{00000000-0005-0000-0000-00000EAA0000}"/>
    <cellStyle name="Normal 9 2 3 3 2 2 4" xfId="11250" xr:uid="{00000000-0005-0000-0000-00000FAA0000}"/>
    <cellStyle name="Normal 9 2 3 3 2 2 4 2" xfId="33893" xr:uid="{00000000-0005-0000-0000-000010AA0000}"/>
    <cellStyle name="Normal 9 2 3 3 2 2 5" xfId="26452" xr:uid="{00000000-0005-0000-0000-000011AA0000}"/>
    <cellStyle name="Normal 9 2 3 3 2 3" xfId="5677" xr:uid="{00000000-0005-0000-0000-000012AA0000}"/>
    <cellStyle name="Normal 9 2 3 3 2 3 2" xfId="20561" xr:uid="{00000000-0005-0000-0000-000013AA0000}"/>
    <cellStyle name="Normal 9 2 3 3 2 3 2 2" xfId="43204" xr:uid="{00000000-0005-0000-0000-000014AA0000}"/>
    <cellStyle name="Normal 9 2 3 3 2 3 3" xfId="13121" xr:uid="{00000000-0005-0000-0000-000015AA0000}"/>
    <cellStyle name="Normal 9 2 3 3 2 3 3 2" xfId="35764" xr:uid="{00000000-0005-0000-0000-000016AA0000}"/>
    <cellStyle name="Normal 9 2 3 3 2 3 4" xfId="28323" xr:uid="{00000000-0005-0000-0000-000017AA0000}"/>
    <cellStyle name="Normal 9 2 3 3 2 4" xfId="16843" xr:uid="{00000000-0005-0000-0000-000018AA0000}"/>
    <cellStyle name="Normal 9 2 3 3 2 4 2" xfId="39486" xr:uid="{00000000-0005-0000-0000-000019AA0000}"/>
    <cellStyle name="Normal 9 2 3 3 2 5" xfId="9403" xr:uid="{00000000-0005-0000-0000-00001AAA0000}"/>
    <cellStyle name="Normal 9 2 3 3 2 5 2" xfId="32046" xr:uid="{00000000-0005-0000-0000-00001BAA0000}"/>
    <cellStyle name="Normal 9 2 3 3 2 6" xfId="24605" xr:uid="{00000000-0005-0000-0000-00001CAA0000}"/>
    <cellStyle name="Normal 9 2 3 3 3" xfId="2878" xr:uid="{00000000-0005-0000-0000-00001DAA0000}"/>
    <cellStyle name="Normal 9 2 3 3 3 2" xfId="6599" xr:uid="{00000000-0005-0000-0000-00001EAA0000}"/>
    <cellStyle name="Normal 9 2 3 3 3 2 2" xfId="21483" xr:uid="{00000000-0005-0000-0000-00001FAA0000}"/>
    <cellStyle name="Normal 9 2 3 3 3 2 2 2" xfId="44126" xr:uid="{00000000-0005-0000-0000-000020AA0000}"/>
    <cellStyle name="Normal 9 2 3 3 3 2 3" xfId="14043" xr:uid="{00000000-0005-0000-0000-000021AA0000}"/>
    <cellStyle name="Normal 9 2 3 3 3 2 3 2" xfId="36686" xr:uid="{00000000-0005-0000-0000-000022AA0000}"/>
    <cellStyle name="Normal 9 2 3 3 3 2 4" xfId="29245" xr:uid="{00000000-0005-0000-0000-000023AA0000}"/>
    <cellStyle name="Normal 9 2 3 3 3 3" xfId="17765" xr:uid="{00000000-0005-0000-0000-000024AA0000}"/>
    <cellStyle name="Normal 9 2 3 3 3 3 2" xfId="40408" xr:uid="{00000000-0005-0000-0000-000025AA0000}"/>
    <cellStyle name="Normal 9 2 3 3 3 4" xfId="10325" xr:uid="{00000000-0005-0000-0000-000026AA0000}"/>
    <cellStyle name="Normal 9 2 3 3 3 4 2" xfId="32968" xr:uid="{00000000-0005-0000-0000-000027AA0000}"/>
    <cellStyle name="Normal 9 2 3 3 3 5" xfId="25527" xr:uid="{00000000-0005-0000-0000-000028AA0000}"/>
    <cellStyle name="Normal 9 2 3 3 4" xfId="4752" xr:uid="{00000000-0005-0000-0000-000029AA0000}"/>
    <cellStyle name="Normal 9 2 3 3 4 2" xfId="19636" xr:uid="{00000000-0005-0000-0000-00002AAA0000}"/>
    <cellStyle name="Normal 9 2 3 3 4 2 2" xfId="42279" xr:uid="{00000000-0005-0000-0000-00002BAA0000}"/>
    <cellStyle name="Normal 9 2 3 3 4 3" xfId="12196" xr:uid="{00000000-0005-0000-0000-00002CAA0000}"/>
    <cellStyle name="Normal 9 2 3 3 4 3 2" xfId="34839" xr:uid="{00000000-0005-0000-0000-00002DAA0000}"/>
    <cellStyle name="Normal 9 2 3 3 4 4" xfId="27398" xr:uid="{00000000-0005-0000-0000-00002EAA0000}"/>
    <cellStyle name="Normal 9 2 3 3 5" xfId="15918" xr:uid="{00000000-0005-0000-0000-00002FAA0000}"/>
    <cellStyle name="Normal 9 2 3 3 5 2" xfId="38561" xr:uid="{00000000-0005-0000-0000-000030AA0000}"/>
    <cellStyle name="Normal 9 2 3 3 6" xfId="8478" xr:uid="{00000000-0005-0000-0000-000031AA0000}"/>
    <cellStyle name="Normal 9 2 3 3 6 2" xfId="31121" xr:uid="{00000000-0005-0000-0000-000032AA0000}"/>
    <cellStyle name="Normal 9 2 3 3 7" xfId="23680" xr:uid="{00000000-0005-0000-0000-000033AA0000}"/>
    <cellStyle name="Normal 9 2 3 4" xfId="1491" xr:uid="{00000000-0005-0000-0000-000034AA0000}"/>
    <cellStyle name="Normal 9 2 3 4 2" xfId="3341" xr:uid="{00000000-0005-0000-0000-000035AA0000}"/>
    <cellStyle name="Normal 9 2 3 4 2 2" xfId="7062" xr:uid="{00000000-0005-0000-0000-000036AA0000}"/>
    <cellStyle name="Normal 9 2 3 4 2 2 2" xfId="21946" xr:uid="{00000000-0005-0000-0000-000037AA0000}"/>
    <cellStyle name="Normal 9 2 3 4 2 2 2 2" xfId="44589" xr:uid="{00000000-0005-0000-0000-000038AA0000}"/>
    <cellStyle name="Normal 9 2 3 4 2 2 3" xfId="14506" xr:uid="{00000000-0005-0000-0000-000039AA0000}"/>
    <cellStyle name="Normal 9 2 3 4 2 2 3 2" xfId="37149" xr:uid="{00000000-0005-0000-0000-00003AAA0000}"/>
    <cellStyle name="Normal 9 2 3 4 2 2 4" xfId="29708" xr:uid="{00000000-0005-0000-0000-00003BAA0000}"/>
    <cellStyle name="Normal 9 2 3 4 2 3" xfId="18228" xr:uid="{00000000-0005-0000-0000-00003CAA0000}"/>
    <cellStyle name="Normal 9 2 3 4 2 3 2" xfId="40871" xr:uid="{00000000-0005-0000-0000-00003DAA0000}"/>
    <cellStyle name="Normal 9 2 3 4 2 4" xfId="10788" xr:uid="{00000000-0005-0000-0000-00003EAA0000}"/>
    <cellStyle name="Normal 9 2 3 4 2 4 2" xfId="33431" xr:uid="{00000000-0005-0000-0000-00003FAA0000}"/>
    <cellStyle name="Normal 9 2 3 4 2 5" xfId="25990" xr:uid="{00000000-0005-0000-0000-000040AA0000}"/>
    <cellStyle name="Normal 9 2 3 4 3" xfId="5215" xr:uid="{00000000-0005-0000-0000-000041AA0000}"/>
    <cellStyle name="Normal 9 2 3 4 3 2" xfId="20099" xr:uid="{00000000-0005-0000-0000-000042AA0000}"/>
    <cellStyle name="Normal 9 2 3 4 3 2 2" xfId="42742" xr:uid="{00000000-0005-0000-0000-000043AA0000}"/>
    <cellStyle name="Normal 9 2 3 4 3 3" xfId="12659" xr:uid="{00000000-0005-0000-0000-000044AA0000}"/>
    <cellStyle name="Normal 9 2 3 4 3 3 2" xfId="35302" xr:uid="{00000000-0005-0000-0000-000045AA0000}"/>
    <cellStyle name="Normal 9 2 3 4 3 4" xfId="27861" xr:uid="{00000000-0005-0000-0000-000046AA0000}"/>
    <cellStyle name="Normal 9 2 3 4 4" xfId="16381" xr:uid="{00000000-0005-0000-0000-000047AA0000}"/>
    <cellStyle name="Normal 9 2 3 4 4 2" xfId="39024" xr:uid="{00000000-0005-0000-0000-000048AA0000}"/>
    <cellStyle name="Normal 9 2 3 4 5" xfId="8941" xr:uid="{00000000-0005-0000-0000-000049AA0000}"/>
    <cellStyle name="Normal 9 2 3 4 5 2" xfId="31584" xr:uid="{00000000-0005-0000-0000-00004AAA0000}"/>
    <cellStyle name="Normal 9 2 3 4 6" xfId="24143" xr:uid="{00000000-0005-0000-0000-00004BAA0000}"/>
    <cellStyle name="Normal 9 2 3 5" xfId="2416" xr:uid="{00000000-0005-0000-0000-00004CAA0000}"/>
    <cellStyle name="Normal 9 2 3 5 2" xfId="6137" xr:uid="{00000000-0005-0000-0000-00004DAA0000}"/>
    <cellStyle name="Normal 9 2 3 5 2 2" xfId="21021" xr:uid="{00000000-0005-0000-0000-00004EAA0000}"/>
    <cellStyle name="Normal 9 2 3 5 2 2 2" xfId="43664" xr:uid="{00000000-0005-0000-0000-00004FAA0000}"/>
    <cellStyle name="Normal 9 2 3 5 2 3" xfId="13581" xr:uid="{00000000-0005-0000-0000-000050AA0000}"/>
    <cellStyle name="Normal 9 2 3 5 2 3 2" xfId="36224" xr:uid="{00000000-0005-0000-0000-000051AA0000}"/>
    <cellStyle name="Normal 9 2 3 5 2 4" xfId="28783" xr:uid="{00000000-0005-0000-0000-000052AA0000}"/>
    <cellStyle name="Normal 9 2 3 5 3" xfId="17303" xr:uid="{00000000-0005-0000-0000-000053AA0000}"/>
    <cellStyle name="Normal 9 2 3 5 3 2" xfId="39946" xr:uid="{00000000-0005-0000-0000-000054AA0000}"/>
    <cellStyle name="Normal 9 2 3 5 4" xfId="9863" xr:uid="{00000000-0005-0000-0000-000055AA0000}"/>
    <cellStyle name="Normal 9 2 3 5 4 2" xfId="32506" xr:uid="{00000000-0005-0000-0000-000056AA0000}"/>
    <cellStyle name="Normal 9 2 3 5 5" xfId="25065" xr:uid="{00000000-0005-0000-0000-000057AA0000}"/>
    <cellStyle name="Normal 9 2 3 6" xfId="4290" xr:uid="{00000000-0005-0000-0000-000058AA0000}"/>
    <cellStyle name="Normal 9 2 3 6 2" xfId="19174" xr:uid="{00000000-0005-0000-0000-000059AA0000}"/>
    <cellStyle name="Normal 9 2 3 6 2 2" xfId="41817" xr:uid="{00000000-0005-0000-0000-00005AAA0000}"/>
    <cellStyle name="Normal 9 2 3 6 3" xfId="11734" xr:uid="{00000000-0005-0000-0000-00005BAA0000}"/>
    <cellStyle name="Normal 9 2 3 6 3 2" xfId="34377" xr:uid="{00000000-0005-0000-0000-00005CAA0000}"/>
    <cellStyle name="Normal 9 2 3 6 4" xfId="26936" xr:uid="{00000000-0005-0000-0000-00005DAA0000}"/>
    <cellStyle name="Normal 9 2 3 7" xfId="15456" xr:uid="{00000000-0005-0000-0000-00005EAA0000}"/>
    <cellStyle name="Normal 9 2 3 7 2" xfId="38099" xr:uid="{00000000-0005-0000-0000-00005FAA0000}"/>
    <cellStyle name="Normal 9 2 3 8" xfId="8016" xr:uid="{00000000-0005-0000-0000-000060AA0000}"/>
    <cellStyle name="Normal 9 2 3 8 2" xfId="30659" xr:uid="{00000000-0005-0000-0000-000061AA0000}"/>
    <cellStyle name="Normal 9 2 3 9" xfId="23219" xr:uid="{00000000-0005-0000-0000-000062AA0000}"/>
    <cellStyle name="Normal 9 2 4" xfId="666" xr:uid="{00000000-0005-0000-0000-000063AA0000}"/>
    <cellStyle name="Normal 9 2 4 2" xfId="1131" xr:uid="{00000000-0005-0000-0000-000064AA0000}"/>
    <cellStyle name="Normal 9 2 4 2 2" xfId="2059" xr:uid="{00000000-0005-0000-0000-000065AA0000}"/>
    <cellStyle name="Normal 9 2 4 2 2 2" xfId="3909" xr:uid="{00000000-0005-0000-0000-000066AA0000}"/>
    <cellStyle name="Normal 9 2 4 2 2 2 2" xfId="7630" xr:uid="{00000000-0005-0000-0000-000067AA0000}"/>
    <cellStyle name="Normal 9 2 4 2 2 2 2 2" xfId="22514" xr:uid="{00000000-0005-0000-0000-000068AA0000}"/>
    <cellStyle name="Normal 9 2 4 2 2 2 2 2 2" xfId="45157" xr:uid="{00000000-0005-0000-0000-000069AA0000}"/>
    <cellStyle name="Normal 9 2 4 2 2 2 2 3" xfId="15074" xr:uid="{00000000-0005-0000-0000-00006AAA0000}"/>
    <cellStyle name="Normal 9 2 4 2 2 2 2 3 2" xfId="37717" xr:uid="{00000000-0005-0000-0000-00006BAA0000}"/>
    <cellStyle name="Normal 9 2 4 2 2 2 2 4" xfId="30276" xr:uid="{00000000-0005-0000-0000-00006CAA0000}"/>
    <cellStyle name="Normal 9 2 4 2 2 2 3" xfId="18796" xr:uid="{00000000-0005-0000-0000-00006DAA0000}"/>
    <cellStyle name="Normal 9 2 4 2 2 2 3 2" xfId="41439" xr:uid="{00000000-0005-0000-0000-00006EAA0000}"/>
    <cellStyle name="Normal 9 2 4 2 2 2 4" xfId="11356" xr:uid="{00000000-0005-0000-0000-00006FAA0000}"/>
    <cellStyle name="Normal 9 2 4 2 2 2 4 2" xfId="33999" xr:uid="{00000000-0005-0000-0000-000070AA0000}"/>
    <cellStyle name="Normal 9 2 4 2 2 2 5" xfId="26558" xr:uid="{00000000-0005-0000-0000-000071AA0000}"/>
    <cellStyle name="Normal 9 2 4 2 2 3" xfId="5783" xr:uid="{00000000-0005-0000-0000-000072AA0000}"/>
    <cellStyle name="Normal 9 2 4 2 2 3 2" xfId="20667" xr:uid="{00000000-0005-0000-0000-000073AA0000}"/>
    <cellStyle name="Normal 9 2 4 2 2 3 2 2" xfId="43310" xr:uid="{00000000-0005-0000-0000-000074AA0000}"/>
    <cellStyle name="Normal 9 2 4 2 2 3 3" xfId="13227" xr:uid="{00000000-0005-0000-0000-000075AA0000}"/>
    <cellStyle name="Normal 9 2 4 2 2 3 3 2" xfId="35870" xr:uid="{00000000-0005-0000-0000-000076AA0000}"/>
    <cellStyle name="Normal 9 2 4 2 2 3 4" xfId="28429" xr:uid="{00000000-0005-0000-0000-000077AA0000}"/>
    <cellStyle name="Normal 9 2 4 2 2 4" xfId="16949" xr:uid="{00000000-0005-0000-0000-000078AA0000}"/>
    <cellStyle name="Normal 9 2 4 2 2 4 2" xfId="39592" xr:uid="{00000000-0005-0000-0000-000079AA0000}"/>
    <cellStyle name="Normal 9 2 4 2 2 5" xfId="9509" xr:uid="{00000000-0005-0000-0000-00007AAA0000}"/>
    <cellStyle name="Normal 9 2 4 2 2 5 2" xfId="32152" xr:uid="{00000000-0005-0000-0000-00007BAA0000}"/>
    <cellStyle name="Normal 9 2 4 2 2 6" xfId="24711" xr:uid="{00000000-0005-0000-0000-00007CAA0000}"/>
    <cellStyle name="Normal 9 2 4 2 3" xfId="2984" xr:uid="{00000000-0005-0000-0000-00007DAA0000}"/>
    <cellStyle name="Normal 9 2 4 2 3 2" xfId="6705" xr:uid="{00000000-0005-0000-0000-00007EAA0000}"/>
    <cellStyle name="Normal 9 2 4 2 3 2 2" xfId="21589" xr:uid="{00000000-0005-0000-0000-00007FAA0000}"/>
    <cellStyle name="Normal 9 2 4 2 3 2 2 2" xfId="44232" xr:uid="{00000000-0005-0000-0000-000080AA0000}"/>
    <cellStyle name="Normal 9 2 4 2 3 2 3" xfId="14149" xr:uid="{00000000-0005-0000-0000-000081AA0000}"/>
    <cellStyle name="Normal 9 2 4 2 3 2 3 2" xfId="36792" xr:uid="{00000000-0005-0000-0000-000082AA0000}"/>
    <cellStyle name="Normal 9 2 4 2 3 2 4" xfId="29351" xr:uid="{00000000-0005-0000-0000-000083AA0000}"/>
    <cellStyle name="Normal 9 2 4 2 3 3" xfId="17871" xr:uid="{00000000-0005-0000-0000-000084AA0000}"/>
    <cellStyle name="Normal 9 2 4 2 3 3 2" xfId="40514" xr:uid="{00000000-0005-0000-0000-000085AA0000}"/>
    <cellStyle name="Normal 9 2 4 2 3 4" xfId="10431" xr:uid="{00000000-0005-0000-0000-000086AA0000}"/>
    <cellStyle name="Normal 9 2 4 2 3 4 2" xfId="33074" xr:uid="{00000000-0005-0000-0000-000087AA0000}"/>
    <cellStyle name="Normal 9 2 4 2 3 5" xfId="25633" xr:uid="{00000000-0005-0000-0000-000088AA0000}"/>
    <cellStyle name="Normal 9 2 4 2 4" xfId="4858" xr:uid="{00000000-0005-0000-0000-000089AA0000}"/>
    <cellStyle name="Normal 9 2 4 2 4 2" xfId="19742" xr:uid="{00000000-0005-0000-0000-00008AAA0000}"/>
    <cellStyle name="Normal 9 2 4 2 4 2 2" xfId="42385" xr:uid="{00000000-0005-0000-0000-00008BAA0000}"/>
    <cellStyle name="Normal 9 2 4 2 4 3" xfId="12302" xr:uid="{00000000-0005-0000-0000-00008CAA0000}"/>
    <cellStyle name="Normal 9 2 4 2 4 3 2" xfId="34945" xr:uid="{00000000-0005-0000-0000-00008DAA0000}"/>
    <cellStyle name="Normal 9 2 4 2 4 4" xfId="27504" xr:uid="{00000000-0005-0000-0000-00008EAA0000}"/>
    <cellStyle name="Normal 9 2 4 2 5" xfId="16024" xr:uid="{00000000-0005-0000-0000-00008FAA0000}"/>
    <cellStyle name="Normal 9 2 4 2 5 2" xfId="38667" xr:uid="{00000000-0005-0000-0000-000090AA0000}"/>
    <cellStyle name="Normal 9 2 4 2 6" xfId="8584" xr:uid="{00000000-0005-0000-0000-000091AA0000}"/>
    <cellStyle name="Normal 9 2 4 2 6 2" xfId="31227" xr:uid="{00000000-0005-0000-0000-000092AA0000}"/>
    <cellStyle name="Normal 9 2 4 2 7" xfId="23786" xr:uid="{00000000-0005-0000-0000-000093AA0000}"/>
    <cellStyle name="Normal 9 2 4 3" xfId="1597" xr:uid="{00000000-0005-0000-0000-000094AA0000}"/>
    <cellStyle name="Normal 9 2 4 3 2" xfId="3447" xr:uid="{00000000-0005-0000-0000-000095AA0000}"/>
    <cellStyle name="Normal 9 2 4 3 2 2" xfId="7168" xr:uid="{00000000-0005-0000-0000-000096AA0000}"/>
    <cellStyle name="Normal 9 2 4 3 2 2 2" xfId="22052" xr:uid="{00000000-0005-0000-0000-000097AA0000}"/>
    <cellStyle name="Normal 9 2 4 3 2 2 2 2" xfId="44695" xr:uid="{00000000-0005-0000-0000-000098AA0000}"/>
    <cellStyle name="Normal 9 2 4 3 2 2 3" xfId="14612" xr:uid="{00000000-0005-0000-0000-000099AA0000}"/>
    <cellStyle name="Normal 9 2 4 3 2 2 3 2" xfId="37255" xr:uid="{00000000-0005-0000-0000-00009AAA0000}"/>
    <cellStyle name="Normal 9 2 4 3 2 2 4" xfId="29814" xr:uid="{00000000-0005-0000-0000-00009BAA0000}"/>
    <cellStyle name="Normal 9 2 4 3 2 3" xfId="18334" xr:uid="{00000000-0005-0000-0000-00009CAA0000}"/>
    <cellStyle name="Normal 9 2 4 3 2 3 2" xfId="40977" xr:uid="{00000000-0005-0000-0000-00009DAA0000}"/>
    <cellStyle name="Normal 9 2 4 3 2 4" xfId="10894" xr:uid="{00000000-0005-0000-0000-00009EAA0000}"/>
    <cellStyle name="Normal 9 2 4 3 2 4 2" xfId="33537" xr:uid="{00000000-0005-0000-0000-00009FAA0000}"/>
    <cellStyle name="Normal 9 2 4 3 2 5" xfId="26096" xr:uid="{00000000-0005-0000-0000-0000A0AA0000}"/>
    <cellStyle name="Normal 9 2 4 3 3" xfId="5321" xr:uid="{00000000-0005-0000-0000-0000A1AA0000}"/>
    <cellStyle name="Normal 9 2 4 3 3 2" xfId="20205" xr:uid="{00000000-0005-0000-0000-0000A2AA0000}"/>
    <cellStyle name="Normal 9 2 4 3 3 2 2" xfId="42848" xr:uid="{00000000-0005-0000-0000-0000A3AA0000}"/>
    <cellStyle name="Normal 9 2 4 3 3 3" xfId="12765" xr:uid="{00000000-0005-0000-0000-0000A4AA0000}"/>
    <cellStyle name="Normal 9 2 4 3 3 3 2" xfId="35408" xr:uid="{00000000-0005-0000-0000-0000A5AA0000}"/>
    <cellStyle name="Normal 9 2 4 3 3 4" xfId="27967" xr:uid="{00000000-0005-0000-0000-0000A6AA0000}"/>
    <cellStyle name="Normal 9 2 4 3 4" xfId="16487" xr:uid="{00000000-0005-0000-0000-0000A7AA0000}"/>
    <cellStyle name="Normal 9 2 4 3 4 2" xfId="39130" xr:uid="{00000000-0005-0000-0000-0000A8AA0000}"/>
    <cellStyle name="Normal 9 2 4 3 5" xfId="9047" xr:uid="{00000000-0005-0000-0000-0000A9AA0000}"/>
    <cellStyle name="Normal 9 2 4 3 5 2" xfId="31690" xr:uid="{00000000-0005-0000-0000-0000AAAA0000}"/>
    <cellStyle name="Normal 9 2 4 3 6" xfId="24249" xr:uid="{00000000-0005-0000-0000-0000ABAA0000}"/>
    <cellStyle name="Normal 9 2 4 4" xfId="2522" xr:uid="{00000000-0005-0000-0000-0000ACAA0000}"/>
    <cellStyle name="Normal 9 2 4 4 2" xfId="6243" xr:uid="{00000000-0005-0000-0000-0000ADAA0000}"/>
    <cellStyle name="Normal 9 2 4 4 2 2" xfId="21127" xr:uid="{00000000-0005-0000-0000-0000AEAA0000}"/>
    <cellStyle name="Normal 9 2 4 4 2 2 2" xfId="43770" xr:uid="{00000000-0005-0000-0000-0000AFAA0000}"/>
    <cellStyle name="Normal 9 2 4 4 2 3" xfId="13687" xr:uid="{00000000-0005-0000-0000-0000B0AA0000}"/>
    <cellStyle name="Normal 9 2 4 4 2 3 2" xfId="36330" xr:uid="{00000000-0005-0000-0000-0000B1AA0000}"/>
    <cellStyle name="Normal 9 2 4 4 2 4" xfId="28889" xr:uid="{00000000-0005-0000-0000-0000B2AA0000}"/>
    <cellStyle name="Normal 9 2 4 4 3" xfId="17409" xr:uid="{00000000-0005-0000-0000-0000B3AA0000}"/>
    <cellStyle name="Normal 9 2 4 4 3 2" xfId="40052" xr:uid="{00000000-0005-0000-0000-0000B4AA0000}"/>
    <cellStyle name="Normal 9 2 4 4 4" xfId="9969" xr:uid="{00000000-0005-0000-0000-0000B5AA0000}"/>
    <cellStyle name="Normal 9 2 4 4 4 2" xfId="32612" xr:uid="{00000000-0005-0000-0000-0000B6AA0000}"/>
    <cellStyle name="Normal 9 2 4 4 5" xfId="25171" xr:uid="{00000000-0005-0000-0000-0000B7AA0000}"/>
    <cellStyle name="Normal 9 2 4 5" xfId="4396" xr:uid="{00000000-0005-0000-0000-0000B8AA0000}"/>
    <cellStyle name="Normal 9 2 4 5 2" xfId="19280" xr:uid="{00000000-0005-0000-0000-0000B9AA0000}"/>
    <cellStyle name="Normal 9 2 4 5 2 2" xfId="41923" xr:uid="{00000000-0005-0000-0000-0000BAAA0000}"/>
    <cellStyle name="Normal 9 2 4 5 3" xfId="11840" xr:uid="{00000000-0005-0000-0000-0000BBAA0000}"/>
    <cellStyle name="Normal 9 2 4 5 3 2" xfId="34483" xr:uid="{00000000-0005-0000-0000-0000BCAA0000}"/>
    <cellStyle name="Normal 9 2 4 5 4" xfId="27042" xr:uid="{00000000-0005-0000-0000-0000BDAA0000}"/>
    <cellStyle name="Normal 9 2 4 6" xfId="15562" xr:uid="{00000000-0005-0000-0000-0000BEAA0000}"/>
    <cellStyle name="Normal 9 2 4 6 2" xfId="38205" xr:uid="{00000000-0005-0000-0000-0000BFAA0000}"/>
    <cellStyle name="Normal 9 2 4 7" xfId="8122" xr:uid="{00000000-0005-0000-0000-0000C0AA0000}"/>
    <cellStyle name="Normal 9 2 4 7 2" xfId="30765" xr:uid="{00000000-0005-0000-0000-0000C1AA0000}"/>
    <cellStyle name="Normal 9 2 4 8" xfId="23324" xr:uid="{00000000-0005-0000-0000-0000C2AA0000}"/>
    <cellStyle name="Normal 9 2 5" xfId="920" xr:uid="{00000000-0005-0000-0000-0000C3AA0000}"/>
    <cellStyle name="Normal 9 2 5 2" xfId="1848" xr:uid="{00000000-0005-0000-0000-0000C4AA0000}"/>
    <cellStyle name="Normal 9 2 5 2 2" xfId="3698" xr:uid="{00000000-0005-0000-0000-0000C5AA0000}"/>
    <cellStyle name="Normal 9 2 5 2 2 2" xfId="7419" xr:uid="{00000000-0005-0000-0000-0000C6AA0000}"/>
    <cellStyle name="Normal 9 2 5 2 2 2 2" xfId="22303" xr:uid="{00000000-0005-0000-0000-0000C7AA0000}"/>
    <cellStyle name="Normal 9 2 5 2 2 2 2 2" xfId="44946" xr:uid="{00000000-0005-0000-0000-0000C8AA0000}"/>
    <cellStyle name="Normal 9 2 5 2 2 2 3" xfId="14863" xr:uid="{00000000-0005-0000-0000-0000C9AA0000}"/>
    <cellStyle name="Normal 9 2 5 2 2 2 3 2" xfId="37506" xr:uid="{00000000-0005-0000-0000-0000CAAA0000}"/>
    <cellStyle name="Normal 9 2 5 2 2 2 4" xfId="30065" xr:uid="{00000000-0005-0000-0000-0000CBAA0000}"/>
    <cellStyle name="Normal 9 2 5 2 2 3" xfId="18585" xr:uid="{00000000-0005-0000-0000-0000CCAA0000}"/>
    <cellStyle name="Normal 9 2 5 2 2 3 2" xfId="41228" xr:uid="{00000000-0005-0000-0000-0000CDAA0000}"/>
    <cellStyle name="Normal 9 2 5 2 2 4" xfId="11145" xr:uid="{00000000-0005-0000-0000-0000CEAA0000}"/>
    <cellStyle name="Normal 9 2 5 2 2 4 2" xfId="33788" xr:uid="{00000000-0005-0000-0000-0000CFAA0000}"/>
    <cellStyle name="Normal 9 2 5 2 2 5" xfId="26347" xr:uid="{00000000-0005-0000-0000-0000D0AA0000}"/>
    <cellStyle name="Normal 9 2 5 2 3" xfId="5572" xr:uid="{00000000-0005-0000-0000-0000D1AA0000}"/>
    <cellStyle name="Normal 9 2 5 2 3 2" xfId="20456" xr:uid="{00000000-0005-0000-0000-0000D2AA0000}"/>
    <cellStyle name="Normal 9 2 5 2 3 2 2" xfId="43099" xr:uid="{00000000-0005-0000-0000-0000D3AA0000}"/>
    <cellStyle name="Normal 9 2 5 2 3 3" xfId="13016" xr:uid="{00000000-0005-0000-0000-0000D4AA0000}"/>
    <cellStyle name="Normal 9 2 5 2 3 3 2" xfId="35659" xr:uid="{00000000-0005-0000-0000-0000D5AA0000}"/>
    <cellStyle name="Normal 9 2 5 2 3 4" xfId="28218" xr:uid="{00000000-0005-0000-0000-0000D6AA0000}"/>
    <cellStyle name="Normal 9 2 5 2 4" xfId="16738" xr:uid="{00000000-0005-0000-0000-0000D7AA0000}"/>
    <cellStyle name="Normal 9 2 5 2 4 2" xfId="39381" xr:uid="{00000000-0005-0000-0000-0000D8AA0000}"/>
    <cellStyle name="Normal 9 2 5 2 5" xfId="9298" xr:uid="{00000000-0005-0000-0000-0000D9AA0000}"/>
    <cellStyle name="Normal 9 2 5 2 5 2" xfId="31941" xr:uid="{00000000-0005-0000-0000-0000DAAA0000}"/>
    <cellStyle name="Normal 9 2 5 2 6" xfId="24500" xr:uid="{00000000-0005-0000-0000-0000DBAA0000}"/>
    <cellStyle name="Normal 9 2 5 3" xfId="2773" xr:uid="{00000000-0005-0000-0000-0000DCAA0000}"/>
    <cellStyle name="Normal 9 2 5 3 2" xfId="6494" xr:uid="{00000000-0005-0000-0000-0000DDAA0000}"/>
    <cellStyle name="Normal 9 2 5 3 2 2" xfId="21378" xr:uid="{00000000-0005-0000-0000-0000DEAA0000}"/>
    <cellStyle name="Normal 9 2 5 3 2 2 2" xfId="44021" xr:uid="{00000000-0005-0000-0000-0000DFAA0000}"/>
    <cellStyle name="Normal 9 2 5 3 2 3" xfId="13938" xr:uid="{00000000-0005-0000-0000-0000E0AA0000}"/>
    <cellStyle name="Normal 9 2 5 3 2 3 2" xfId="36581" xr:uid="{00000000-0005-0000-0000-0000E1AA0000}"/>
    <cellStyle name="Normal 9 2 5 3 2 4" xfId="29140" xr:uid="{00000000-0005-0000-0000-0000E2AA0000}"/>
    <cellStyle name="Normal 9 2 5 3 3" xfId="17660" xr:uid="{00000000-0005-0000-0000-0000E3AA0000}"/>
    <cellStyle name="Normal 9 2 5 3 3 2" xfId="40303" xr:uid="{00000000-0005-0000-0000-0000E4AA0000}"/>
    <cellStyle name="Normal 9 2 5 3 4" xfId="10220" xr:uid="{00000000-0005-0000-0000-0000E5AA0000}"/>
    <cellStyle name="Normal 9 2 5 3 4 2" xfId="32863" xr:uid="{00000000-0005-0000-0000-0000E6AA0000}"/>
    <cellStyle name="Normal 9 2 5 3 5" xfId="25422" xr:uid="{00000000-0005-0000-0000-0000E7AA0000}"/>
    <cellStyle name="Normal 9 2 5 4" xfId="4647" xr:uid="{00000000-0005-0000-0000-0000E8AA0000}"/>
    <cellStyle name="Normal 9 2 5 4 2" xfId="19531" xr:uid="{00000000-0005-0000-0000-0000E9AA0000}"/>
    <cellStyle name="Normal 9 2 5 4 2 2" xfId="42174" xr:uid="{00000000-0005-0000-0000-0000EAAA0000}"/>
    <cellStyle name="Normal 9 2 5 4 3" xfId="12091" xr:uid="{00000000-0005-0000-0000-0000EBAA0000}"/>
    <cellStyle name="Normal 9 2 5 4 3 2" xfId="34734" xr:uid="{00000000-0005-0000-0000-0000ECAA0000}"/>
    <cellStyle name="Normal 9 2 5 4 4" xfId="27293" xr:uid="{00000000-0005-0000-0000-0000EDAA0000}"/>
    <cellStyle name="Normal 9 2 5 5" xfId="15813" xr:uid="{00000000-0005-0000-0000-0000EEAA0000}"/>
    <cellStyle name="Normal 9 2 5 5 2" xfId="38456" xr:uid="{00000000-0005-0000-0000-0000EFAA0000}"/>
    <cellStyle name="Normal 9 2 5 6" xfId="8373" xr:uid="{00000000-0005-0000-0000-0000F0AA0000}"/>
    <cellStyle name="Normal 9 2 5 6 2" xfId="31016" xr:uid="{00000000-0005-0000-0000-0000F1AA0000}"/>
    <cellStyle name="Normal 9 2 5 7" xfId="23575" xr:uid="{00000000-0005-0000-0000-0000F2AA0000}"/>
    <cellStyle name="Normal 9 2 6" xfId="1386" xr:uid="{00000000-0005-0000-0000-0000F3AA0000}"/>
    <cellStyle name="Normal 9 2 6 2" xfId="3236" xr:uid="{00000000-0005-0000-0000-0000F4AA0000}"/>
    <cellStyle name="Normal 9 2 6 2 2" xfId="6957" xr:uid="{00000000-0005-0000-0000-0000F5AA0000}"/>
    <cellStyle name="Normal 9 2 6 2 2 2" xfId="21841" xr:uid="{00000000-0005-0000-0000-0000F6AA0000}"/>
    <cellStyle name="Normal 9 2 6 2 2 2 2" xfId="44484" xr:uid="{00000000-0005-0000-0000-0000F7AA0000}"/>
    <cellStyle name="Normal 9 2 6 2 2 3" xfId="14401" xr:uid="{00000000-0005-0000-0000-0000F8AA0000}"/>
    <cellStyle name="Normal 9 2 6 2 2 3 2" xfId="37044" xr:uid="{00000000-0005-0000-0000-0000F9AA0000}"/>
    <cellStyle name="Normal 9 2 6 2 2 4" xfId="29603" xr:uid="{00000000-0005-0000-0000-0000FAAA0000}"/>
    <cellStyle name="Normal 9 2 6 2 3" xfId="18123" xr:uid="{00000000-0005-0000-0000-0000FBAA0000}"/>
    <cellStyle name="Normal 9 2 6 2 3 2" xfId="40766" xr:uid="{00000000-0005-0000-0000-0000FCAA0000}"/>
    <cellStyle name="Normal 9 2 6 2 4" xfId="10683" xr:uid="{00000000-0005-0000-0000-0000FDAA0000}"/>
    <cellStyle name="Normal 9 2 6 2 4 2" xfId="33326" xr:uid="{00000000-0005-0000-0000-0000FEAA0000}"/>
    <cellStyle name="Normal 9 2 6 2 5" xfId="25885" xr:uid="{00000000-0005-0000-0000-0000FFAA0000}"/>
    <cellStyle name="Normal 9 2 6 3" xfId="5110" xr:uid="{00000000-0005-0000-0000-000000AB0000}"/>
    <cellStyle name="Normal 9 2 6 3 2" xfId="19994" xr:uid="{00000000-0005-0000-0000-000001AB0000}"/>
    <cellStyle name="Normal 9 2 6 3 2 2" xfId="42637" xr:uid="{00000000-0005-0000-0000-000002AB0000}"/>
    <cellStyle name="Normal 9 2 6 3 3" xfId="12554" xr:uid="{00000000-0005-0000-0000-000003AB0000}"/>
    <cellStyle name="Normal 9 2 6 3 3 2" xfId="35197" xr:uid="{00000000-0005-0000-0000-000004AB0000}"/>
    <cellStyle name="Normal 9 2 6 3 4" xfId="27756" xr:uid="{00000000-0005-0000-0000-000005AB0000}"/>
    <cellStyle name="Normal 9 2 6 4" xfId="16276" xr:uid="{00000000-0005-0000-0000-000006AB0000}"/>
    <cellStyle name="Normal 9 2 6 4 2" xfId="38919" xr:uid="{00000000-0005-0000-0000-000007AB0000}"/>
    <cellStyle name="Normal 9 2 6 5" xfId="8836" xr:uid="{00000000-0005-0000-0000-000008AB0000}"/>
    <cellStyle name="Normal 9 2 6 5 2" xfId="31479" xr:uid="{00000000-0005-0000-0000-000009AB0000}"/>
    <cellStyle name="Normal 9 2 6 6" xfId="24038" xr:uid="{00000000-0005-0000-0000-00000AAB0000}"/>
    <cellStyle name="Normal 9 2 7" xfId="2311" xr:uid="{00000000-0005-0000-0000-00000BAB0000}"/>
    <cellStyle name="Normal 9 2 7 2" xfId="6032" xr:uid="{00000000-0005-0000-0000-00000CAB0000}"/>
    <cellStyle name="Normal 9 2 7 2 2" xfId="20916" xr:uid="{00000000-0005-0000-0000-00000DAB0000}"/>
    <cellStyle name="Normal 9 2 7 2 2 2" xfId="43559" xr:uid="{00000000-0005-0000-0000-00000EAB0000}"/>
    <cellStyle name="Normal 9 2 7 2 3" xfId="13476" xr:uid="{00000000-0005-0000-0000-00000FAB0000}"/>
    <cellStyle name="Normal 9 2 7 2 3 2" xfId="36119" xr:uid="{00000000-0005-0000-0000-000010AB0000}"/>
    <cellStyle name="Normal 9 2 7 2 4" xfId="28678" xr:uid="{00000000-0005-0000-0000-000011AB0000}"/>
    <cellStyle name="Normal 9 2 7 3" xfId="17198" xr:uid="{00000000-0005-0000-0000-000012AB0000}"/>
    <cellStyle name="Normal 9 2 7 3 2" xfId="39841" xr:uid="{00000000-0005-0000-0000-000013AB0000}"/>
    <cellStyle name="Normal 9 2 7 4" xfId="9758" xr:uid="{00000000-0005-0000-0000-000014AB0000}"/>
    <cellStyle name="Normal 9 2 7 4 2" xfId="32401" xr:uid="{00000000-0005-0000-0000-000015AB0000}"/>
    <cellStyle name="Normal 9 2 7 5" xfId="24960" xr:uid="{00000000-0005-0000-0000-000016AB0000}"/>
    <cellStyle name="Normal 9 2 8" xfId="4185" xr:uid="{00000000-0005-0000-0000-000017AB0000}"/>
    <cellStyle name="Normal 9 2 8 2" xfId="19069" xr:uid="{00000000-0005-0000-0000-000018AB0000}"/>
    <cellStyle name="Normal 9 2 8 2 2" xfId="41712" xr:uid="{00000000-0005-0000-0000-000019AB0000}"/>
    <cellStyle name="Normal 9 2 8 3" xfId="11629" xr:uid="{00000000-0005-0000-0000-00001AAB0000}"/>
    <cellStyle name="Normal 9 2 8 3 2" xfId="34272" xr:uid="{00000000-0005-0000-0000-00001BAB0000}"/>
    <cellStyle name="Normal 9 2 8 4" xfId="26831" xr:uid="{00000000-0005-0000-0000-00001CAB0000}"/>
    <cellStyle name="Normal 9 2 9" xfId="15351" xr:uid="{00000000-0005-0000-0000-00001DAB0000}"/>
    <cellStyle name="Normal 9 2 9 2" xfId="37994" xr:uid="{00000000-0005-0000-0000-00001EAB0000}"/>
    <cellStyle name="Normal 9 3" xfId="485" xr:uid="{00000000-0005-0000-0000-00001FAB0000}"/>
    <cellStyle name="Normal 9 3 10" xfId="23146" xr:uid="{00000000-0005-0000-0000-000020AB0000}"/>
    <cellStyle name="Normal 9 3 2" xfId="591" xr:uid="{00000000-0005-0000-0000-000021AB0000}"/>
    <cellStyle name="Normal 9 3 2 2" xfId="803" xr:uid="{00000000-0005-0000-0000-000022AB0000}"/>
    <cellStyle name="Normal 9 3 2 2 2" xfId="1268" xr:uid="{00000000-0005-0000-0000-000023AB0000}"/>
    <cellStyle name="Normal 9 3 2 2 2 2" xfId="2196" xr:uid="{00000000-0005-0000-0000-000024AB0000}"/>
    <cellStyle name="Normal 9 3 2 2 2 2 2" xfId="4046" xr:uid="{00000000-0005-0000-0000-000025AB0000}"/>
    <cellStyle name="Normal 9 3 2 2 2 2 2 2" xfId="7767" xr:uid="{00000000-0005-0000-0000-000026AB0000}"/>
    <cellStyle name="Normal 9 3 2 2 2 2 2 2 2" xfId="22651" xr:uid="{00000000-0005-0000-0000-000027AB0000}"/>
    <cellStyle name="Normal 9 3 2 2 2 2 2 2 2 2" xfId="45294" xr:uid="{00000000-0005-0000-0000-000028AB0000}"/>
    <cellStyle name="Normal 9 3 2 2 2 2 2 2 3" xfId="15211" xr:uid="{00000000-0005-0000-0000-000029AB0000}"/>
    <cellStyle name="Normal 9 3 2 2 2 2 2 2 3 2" xfId="37854" xr:uid="{00000000-0005-0000-0000-00002AAB0000}"/>
    <cellStyle name="Normal 9 3 2 2 2 2 2 2 4" xfId="30413" xr:uid="{00000000-0005-0000-0000-00002BAB0000}"/>
    <cellStyle name="Normal 9 3 2 2 2 2 2 3" xfId="18933" xr:uid="{00000000-0005-0000-0000-00002CAB0000}"/>
    <cellStyle name="Normal 9 3 2 2 2 2 2 3 2" xfId="41576" xr:uid="{00000000-0005-0000-0000-00002DAB0000}"/>
    <cellStyle name="Normal 9 3 2 2 2 2 2 4" xfId="11493" xr:uid="{00000000-0005-0000-0000-00002EAB0000}"/>
    <cellStyle name="Normal 9 3 2 2 2 2 2 4 2" xfId="34136" xr:uid="{00000000-0005-0000-0000-00002FAB0000}"/>
    <cellStyle name="Normal 9 3 2 2 2 2 2 5" xfId="26695" xr:uid="{00000000-0005-0000-0000-000030AB0000}"/>
    <cellStyle name="Normal 9 3 2 2 2 2 3" xfId="5920" xr:uid="{00000000-0005-0000-0000-000031AB0000}"/>
    <cellStyle name="Normal 9 3 2 2 2 2 3 2" xfId="20804" xr:uid="{00000000-0005-0000-0000-000032AB0000}"/>
    <cellStyle name="Normal 9 3 2 2 2 2 3 2 2" xfId="43447" xr:uid="{00000000-0005-0000-0000-000033AB0000}"/>
    <cellStyle name="Normal 9 3 2 2 2 2 3 3" xfId="13364" xr:uid="{00000000-0005-0000-0000-000034AB0000}"/>
    <cellStyle name="Normal 9 3 2 2 2 2 3 3 2" xfId="36007" xr:uid="{00000000-0005-0000-0000-000035AB0000}"/>
    <cellStyle name="Normal 9 3 2 2 2 2 3 4" xfId="28566" xr:uid="{00000000-0005-0000-0000-000036AB0000}"/>
    <cellStyle name="Normal 9 3 2 2 2 2 4" xfId="17086" xr:uid="{00000000-0005-0000-0000-000037AB0000}"/>
    <cellStyle name="Normal 9 3 2 2 2 2 4 2" xfId="39729" xr:uid="{00000000-0005-0000-0000-000038AB0000}"/>
    <cellStyle name="Normal 9 3 2 2 2 2 5" xfId="9646" xr:uid="{00000000-0005-0000-0000-000039AB0000}"/>
    <cellStyle name="Normal 9 3 2 2 2 2 5 2" xfId="32289" xr:uid="{00000000-0005-0000-0000-00003AAB0000}"/>
    <cellStyle name="Normal 9 3 2 2 2 2 6" xfId="24848" xr:uid="{00000000-0005-0000-0000-00003BAB0000}"/>
    <cellStyle name="Normal 9 3 2 2 2 3" xfId="3121" xr:uid="{00000000-0005-0000-0000-00003CAB0000}"/>
    <cellStyle name="Normal 9 3 2 2 2 3 2" xfId="6842" xr:uid="{00000000-0005-0000-0000-00003DAB0000}"/>
    <cellStyle name="Normal 9 3 2 2 2 3 2 2" xfId="21726" xr:uid="{00000000-0005-0000-0000-00003EAB0000}"/>
    <cellStyle name="Normal 9 3 2 2 2 3 2 2 2" xfId="44369" xr:uid="{00000000-0005-0000-0000-00003FAB0000}"/>
    <cellStyle name="Normal 9 3 2 2 2 3 2 3" xfId="14286" xr:uid="{00000000-0005-0000-0000-000040AB0000}"/>
    <cellStyle name="Normal 9 3 2 2 2 3 2 3 2" xfId="36929" xr:uid="{00000000-0005-0000-0000-000041AB0000}"/>
    <cellStyle name="Normal 9 3 2 2 2 3 2 4" xfId="29488" xr:uid="{00000000-0005-0000-0000-000042AB0000}"/>
    <cellStyle name="Normal 9 3 2 2 2 3 3" xfId="18008" xr:uid="{00000000-0005-0000-0000-000043AB0000}"/>
    <cellStyle name="Normal 9 3 2 2 2 3 3 2" xfId="40651" xr:uid="{00000000-0005-0000-0000-000044AB0000}"/>
    <cellStyle name="Normal 9 3 2 2 2 3 4" xfId="10568" xr:uid="{00000000-0005-0000-0000-000045AB0000}"/>
    <cellStyle name="Normal 9 3 2 2 2 3 4 2" xfId="33211" xr:uid="{00000000-0005-0000-0000-000046AB0000}"/>
    <cellStyle name="Normal 9 3 2 2 2 3 5" xfId="25770" xr:uid="{00000000-0005-0000-0000-000047AB0000}"/>
    <cellStyle name="Normal 9 3 2 2 2 4" xfId="4995" xr:uid="{00000000-0005-0000-0000-000048AB0000}"/>
    <cellStyle name="Normal 9 3 2 2 2 4 2" xfId="19879" xr:uid="{00000000-0005-0000-0000-000049AB0000}"/>
    <cellStyle name="Normal 9 3 2 2 2 4 2 2" xfId="42522" xr:uid="{00000000-0005-0000-0000-00004AAB0000}"/>
    <cellStyle name="Normal 9 3 2 2 2 4 3" xfId="12439" xr:uid="{00000000-0005-0000-0000-00004BAB0000}"/>
    <cellStyle name="Normal 9 3 2 2 2 4 3 2" xfId="35082" xr:uid="{00000000-0005-0000-0000-00004CAB0000}"/>
    <cellStyle name="Normal 9 3 2 2 2 4 4" xfId="27641" xr:uid="{00000000-0005-0000-0000-00004DAB0000}"/>
    <cellStyle name="Normal 9 3 2 2 2 5" xfId="16161" xr:uid="{00000000-0005-0000-0000-00004EAB0000}"/>
    <cellStyle name="Normal 9 3 2 2 2 5 2" xfId="38804" xr:uid="{00000000-0005-0000-0000-00004FAB0000}"/>
    <cellStyle name="Normal 9 3 2 2 2 6" xfId="8721" xr:uid="{00000000-0005-0000-0000-000050AB0000}"/>
    <cellStyle name="Normal 9 3 2 2 2 6 2" xfId="31364" xr:uid="{00000000-0005-0000-0000-000051AB0000}"/>
    <cellStyle name="Normal 9 3 2 2 2 7" xfId="23923" xr:uid="{00000000-0005-0000-0000-000052AB0000}"/>
    <cellStyle name="Normal 9 3 2 2 3" xfId="1734" xr:uid="{00000000-0005-0000-0000-000053AB0000}"/>
    <cellStyle name="Normal 9 3 2 2 3 2" xfId="3584" xr:uid="{00000000-0005-0000-0000-000054AB0000}"/>
    <cellStyle name="Normal 9 3 2 2 3 2 2" xfId="7305" xr:uid="{00000000-0005-0000-0000-000055AB0000}"/>
    <cellStyle name="Normal 9 3 2 2 3 2 2 2" xfId="22189" xr:uid="{00000000-0005-0000-0000-000056AB0000}"/>
    <cellStyle name="Normal 9 3 2 2 3 2 2 2 2" xfId="44832" xr:uid="{00000000-0005-0000-0000-000057AB0000}"/>
    <cellStyle name="Normal 9 3 2 2 3 2 2 3" xfId="14749" xr:uid="{00000000-0005-0000-0000-000058AB0000}"/>
    <cellStyle name="Normal 9 3 2 2 3 2 2 3 2" xfId="37392" xr:uid="{00000000-0005-0000-0000-000059AB0000}"/>
    <cellStyle name="Normal 9 3 2 2 3 2 2 4" xfId="29951" xr:uid="{00000000-0005-0000-0000-00005AAB0000}"/>
    <cellStyle name="Normal 9 3 2 2 3 2 3" xfId="18471" xr:uid="{00000000-0005-0000-0000-00005BAB0000}"/>
    <cellStyle name="Normal 9 3 2 2 3 2 3 2" xfId="41114" xr:uid="{00000000-0005-0000-0000-00005CAB0000}"/>
    <cellStyle name="Normal 9 3 2 2 3 2 4" xfId="11031" xr:uid="{00000000-0005-0000-0000-00005DAB0000}"/>
    <cellStyle name="Normal 9 3 2 2 3 2 4 2" xfId="33674" xr:uid="{00000000-0005-0000-0000-00005EAB0000}"/>
    <cellStyle name="Normal 9 3 2 2 3 2 5" xfId="26233" xr:uid="{00000000-0005-0000-0000-00005FAB0000}"/>
    <cellStyle name="Normal 9 3 2 2 3 3" xfId="5458" xr:uid="{00000000-0005-0000-0000-000060AB0000}"/>
    <cellStyle name="Normal 9 3 2 2 3 3 2" xfId="20342" xr:uid="{00000000-0005-0000-0000-000061AB0000}"/>
    <cellStyle name="Normal 9 3 2 2 3 3 2 2" xfId="42985" xr:uid="{00000000-0005-0000-0000-000062AB0000}"/>
    <cellStyle name="Normal 9 3 2 2 3 3 3" xfId="12902" xr:uid="{00000000-0005-0000-0000-000063AB0000}"/>
    <cellStyle name="Normal 9 3 2 2 3 3 3 2" xfId="35545" xr:uid="{00000000-0005-0000-0000-000064AB0000}"/>
    <cellStyle name="Normal 9 3 2 2 3 3 4" xfId="28104" xr:uid="{00000000-0005-0000-0000-000065AB0000}"/>
    <cellStyle name="Normal 9 3 2 2 3 4" xfId="16624" xr:uid="{00000000-0005-0000-0000-000066AB0000}"/>
    <cellStyle name="Normal 9 3 2 2 3 4 2" xfId="39267" xr:uid="{00000000-0005-0000-0000-000067AB0000}"/>
    <cellStyle name="Normal 9 3 2 2 3 5" xfId="9184" xr:uid="{00000000-0005-0000-0000-000068AB0000}"/>
    <cellStyle name="Normal 9 3 2 2 3 5 2" xfId="31827" xr:uid="{00000000-0005-0000-0000-000069AB0000}"/>
    <cellStyle name="Normal 9 3 2 2 3 6" xfId="24386" xr:uid="{00000000-0005-0000-0000-00006AAB0000}"/>
    <cellStyle name="Normal 9 3 2 2 4" xfId="2659" xr:uid="{00000000-0005-0000-0000-00006BAB0000}"/>
    <cellStyle name="Normal 9 3 2 2 4 2" xfId="6380" xr:uid="{00000000-0005-0000-0000-00006CAB0000}"/>
    <cellStyle name="Normal 9 3 2 2 4 2 2" xfId="21264" xr:uid="{00000000-0005-0000-0000-00006DAB0000}"/>
    <cellStyle name="Normal 9 3 2 2 4 2 2 2" xfId="43907" xr:uid="{00000000-0005-0000-0000-00006EAB0000}"/>
    <cellStyle name="Normal 9 3 2 2 4 2 3" xfId="13824" xr:uid="{00000000-0005-0000-0000-00006FAB0000}"/>
    <cellStyle name="Normal 9 3 2 2 4 2 3 2" xfId="36467" xr:uid="{00000000-0005-0000-0000-000070AB0000}"/>
    <cellStyle name="Normal 9 3 2 2 4 2 4" xfId="29026" xr:uid="{00000000-0005-0000-0000-000071AB0000}"/>
    <cellStyle name="Normal 9 3 2 2 4 3" xfId="17546" xr:uid="{00000000-0005-0000-0000-000072AB0000}"/>
    <cellStyle name="Normal 9 3 2 2 4 3 2" xfId="40189" xr:uid="{00000000-0005-0000-0000-000073AB0000}"/>
    <cellStyle name="Normal 9 3 2 2 4 4" xfId="10106" xr:uid="{00000000-0005-0000-0000-000074AB0000}"/>
    <cellStyle name="Normal 9 3 2 2 4 4 2" xfId="32749" xr:uid="{00000000-0005-0000-0000-000075AB0000}"/>
    <cellStyle name="Normal 9 3 2 2 4 5" xfId="25308" xr:uid="{00000000-0005-0000-0000-000076AB0000}"/>
    <cellStyle name="Normal 9 3 2 2 5" xfId="4533" xr:uid="{00000000-0005-0000-0000-000077AB0000}"/>
    <cellStyle name="Normal 9 3 2 2 5 2" xfId="19417" xr:uid="{00000000-0005-0000-0000-000078AB0000}"/>
    <cellStyle name="Normal 9 3 2 2 5 2 2" xfId="42060" xr:uid="{00000000-0005-0000-0000-000079AB0000}"/>
    <cellStyle name="Normal 9 3 2 2 5 3" xfId="11977" xr:uid="{00000000-0005-0000-0000-00007AAB0000}"/>
    <cellStyle name="Normal 9 3 2 2 5 3 2" xfId="34620" xr:uid="{00000000-0005-0000-0000-00007BAB0000}"/>
    <cellStyle name="Normal 9 3 2 2 5 4" xfId="27179" xr:uid="{00000000-0005-0000-0000-00007CAB0000}"/>
    <cellStyle name="Normal 9 3 2 2 6" xfId="15699" xr:uid="{00000000-0005-0000-0000-00007DAB0000}"/>
    <cellStyle name="Normal 9 3 2 2 6 2" xfId="38342" xr:uid="{00000000-0005-0000-0000-00007EAB0000}"/>
    <cellStyle name="Normal 9 3 2 2 7" xfId="8259" xr:uid="{00000000-0005-0000-0000-00007FAB0000}"/>
    <cellStyle name="Normal 9 3 2 2 7 2" xfId="30902" xr:uid="{00000000-0005-0000-0000-000080AB0000}"/>
    <cellStyle name="Normal 9 3 2 2 8" xfId="23461" xr:uid="{00000000-0005-0000-0000-000081AB0000}"/>
    <cellStyle name="Normal 9 3 2 3" xfId="1057" xr:uid="{00000000-0005-0000-0000-000082AB0000}"/>
    <cellStyle name="Normal 9 3 2 3 2" xfId="1985" xr:uid="{00000000-0005-0000-0000-000083AB0000}"/>
    <cellStyle name="Normal 9 3 2 3 2 2" xfId="3835" xr:uid="{00000000-0005-0000-0000-000084AB0000}"/>
    <cellStyle name="Normal 9 3 2 3 2 2 2" xfId="7556" xr:uid="{00000000-0005-0000-0000-000085AB0000}"/>
    <cellStyle name="Normal 9 3 2 3 2 2 2 2" xfId="22440" xr:uid="{00000000-0005-0000-0000-000086AB0000}"/>
    <cellStyle name="Normal 9 3 2 3 2 2 2 2 2" xfId="45083" xr:uid="{00000000-0005-0000-0000-000087AB0000}"/>
    <cellStyle name="Normal 9 3 2 3 2 2 2 3" xfId="15000" xr:uid="{00000000-0005-0000-0000-000088AB0000}"/>
    <cellStyle name="Normal 9 3 2 3 2 2 2 3 2" xfId="37643" xr:uid="{00000000-0005-0000-0000-000089AB0000}"/>
    <cellStyle name="Normal 9 3 2 3 2 2 2 4" xfId="30202" xr:uid="{00000000-0005-0000-0000-00008AAB0000}"/>
    <cellStyle name="Normal 9 3 2 3 2 2 3" xfId="18722" xr:uid="{00000000-0005-0000-0000-00008BAB0000}"/>
    <cellStyle name="Normal 9 3 2 3 2 2 3 2" xfId="41365" xr:uid="{00000000-0005-0000-0000-00008CAB0000}"/>
    <cellStyle name="Normal 9 3 2 3 2 2 4" xfId="11282" xr:uid="{00000000-0005-0000-0000-00008DAB0000}"/>
    <cellStyle name="Normal 9 3 2 3 2 2 4 2" xfId="33925" xr:uid="{00000000-0005-0000-0000-00008EAB0000}"/>
    <cellStyle name="Normal 9 3 2 3 2 2 5" xfId="26484" xr:uid="{00000000-0005-0000-0000-00008FAB0000}"/>
    <cellStyle name="Normal 9 3 2 3 2 3" xfId="5709" xr:uid="{00000000-0005-0000-0000-000090AB0000}"/>
    <cellStyle name="Normal 9 3 2 3 2 3 2" xfId="20593" xr:uid="{00000000-0005-0000-0000-000091AB0000}"/>
    <cellStyle name="Normal 9 3 2 3 2 3 2 2" xfId="43236" xr:uid="{00000000-0005-0000-0000-000092AB0000}"/>
    <cellStyle name="Normal 9 3 2 3 2 3 3" xfId="13153" xr:uid="{00000000-0005-0000-0000-000093AB0000}"/>
    <cellStyle name="Normal 9 3 2 3 2 3 3 2" xfId="35796" xr:uid="{00000000-0005-0000-0000-000094AB0000}"/>
    <cellStyle name="Normal 9 3 2 3 2 3 4" xfId="28355" xr:uid="{00000000-0005-0000-0000-000095AB0000}"/>
    <cellStyle name="Normal 9 3 2 3 2 4" xfId="16875" xr:uid="{00000000-0005-0000-0000-000096AB0000}"/>
    <cellStyle name="Normal 9 3 2 3 2 4 2" xfId="39518" xr:uid="{00000000-0005-0000-0000-000097AB0000}"/>
    <cellStyle name="Normal 9 3 2 3 2 5" xfId="9435" xr:uid="{00000000-0005-0000-0000-000098AB0000}"/>
    <cellStyle name="Normal 9 3 2 3 2 5 2" xfId="32078" xr:uid="{00000000-0005-0000-0000-000099AB0000}"/>
    <cellStyle name="Normal 9 3 2 3 2 6" xfId="24637" xr:uid="{00000000-0005-0000-0000-00009AAB0000}"/>
    <cellStyle name="Normal 9 3 2 3 3" xfId="2910" xr:uid="{00000000-0005-0000-0000-00009BAB0000}"/>
    <cellStyle name="Normal 9 3 2 3 3 2" xfId="6631" xr:uid="{00000000-0005-0000-0000-00009CAB0000}"/>
    <cellStyle name="Normal 9 3 2 3 3 2 2" xfId="21515" xr:uid="{00000000-0005-0000-0000-00009DAB0000}"/>
    <cellStyle name="Normal 9 3 2 3 3 2 2 2" xfId="44158" xr:uid="{00000000-0005-0000-0000-00009EAB0000}"/>
    <cellStyle name="Normal 9 3 2 3 3 2 3" xfId="14075" xr:uid="{00000000-0005-0000-0000-00009FAB0000}"/>
    <cellStyle name="Normal 9 3 2 3 3 2 3 2" xfId="36718" xr:uid="{00000000-0005-0000-0000-0000A0AB0000}"/>
    <cellStyle name="Normal 9 3 2 3 3 2 4" xfId="29277" xr:uid="{00000000-0005-0000-0000-0000A1AB0000}"/>
    <cellStyle name="Normal 9 3 2 3 3 3" xfId="17797" xr:uid="{00000000-0005-0000-0000-0000A2AB0000}"/>
    <cellStyle name="Normal 9 3 2 3 3 3 2" xfId="40440" xr:uid="{00000000-0005-0000-0000-0000A3AB0000}"/>
    <cellStyle name="Normal 9 3 2 3 3 4" xfId="10357" xr:uid="{00000000-0005-0000-0000-0000A4AB0000}"/>
    <cellStyle name="Normal 9 3 2 3 3 4 2" xfId="33000" xr:uid="{00000000-0005-0000-0000-0000A5AB0000}"/>
    <cellStyle name="Normal 9 3 2 3 3 5" xfId="25559" xr:uid="{00000000-0005-0000-0000-0000A6AB0000}"/>
    <cellStyle name="Normal 9 3 2 3 4" xfId="4784" xr:uid="{00000000-0005-0000-0000-0000A7AB0000}"/>
    <cellStyle name="Normal 9 3 2 3 4 2" xfId="19668" xr:uid="{00000000-0005-0000-0000-0000A8AB0000}"/>
    <cellStyle name="Normal 9 3 2 3 4 2 2" xfId="42311" xr:uid="{00000000-0005-0000-0000-0000A9AB0000}"/>
    <cellStyle name="Normal 9 3 2 3 4 3" xfId="12228" xr:uid="{00000000-0005-0000-0000-0000AAAB0000}"/>
    <cellStyle name="Normal 9 3 2 3 4 3 2" xfId="34871" xr:uid="{00000000-0005-0000-0000-0000ABAB0000}"/>
    <cellStyle name="Normal 9 3 2 3 4 4" xfId="27430" xr:uid="{00000000-0005-0000-0000-0000ACAB0000}"/>
    <cellStyle name="Normal 9 3 2 3 5" xfId="15950" xr:uid="{00000000-0005-0000-0000-0000ADAB0000}"/>
    <cellStyle name="Normal 9 3 2 3 5 2" xfId="38593" xr:uid="{00000000-0005-0000-0000-0000AEAB0000}"/>
    <cellStyle name="Normal 9 3 2 3 6" xfId="8510" xr:uid="{00000000-0005-0000-0000-0000AFAB0000}"/>
    <cellStyle name="Normal 9 3 2 3 6 2" xfId="31153" xr:uid="{00000000-0005-0000-0000-0000B0AB0000}"/>
    <cellStyle name="Normal 9 3 2 3 7" xfId="23712" xr:uid="{00000000-0005-0000-0000-0000B1AB0000}"/>
    <cellStyle name="Normal 9 3 2 4" xfId="1523" xr:uid="{00000000-0005-0000-0000-0000B2AB0000}"/>
    <cellStyle name="Normal 9 3 2 4 2" xfId="3373" xr:uid="{00000000-0005-0000-0000-0000B3AB0000}"/>
    <cellStyle name="Normal 9 3 2 4 2 2" xfId="7094" xr:uid="{00000000-0005-0000-0000-0000B4AB0000}"/>
    <cellStyle name="Normal 9 3 2 4 2 2 2" xfId="21978" xr:uid="{00000000-0005-0000-0000-0000B5AB0000}"/>
    <cellStyle name="Normal 9 3 2 4 2 2 2 2" xfId="44621" xr:uid="{00000000-0005-0000-0000-0000B6AB0000}"/>
    <cellStyle name="Normal 9 3 2 4 2 2 3" xfId="14538" xr:uid="{00000000-0005-0000-0000-0000B7AB0000}"/>
    <cellStyle name="Normal 9 3 2 4 2 2 3 2" xfId="37181" xr:uid="{00000000-0005-0000-0000-0000B8AB0000}"/>
    <cellStyle name="Normal 9 3 2 4 2 2 4" xfId="29740" xr:uid="{00000000-0005-0000-0000-0000B9AB0000}"/>
    <cellStyle name="Normal 9 3 2 4 2 3" xfId="18260" xr:uid="{00000000-0005-0000-0000-0000BAAB0000}"/>
    <cellStyle name="Normal 9 3 2 4 2 3 2" xfId="40903" xr:uid="{00000000-0005-0000-0000-0000BBAB0000}"/>
    <cellStyle name="Normal 9 3 2 4 2 4" xfId="10820" xr:uid="{00000000-0005-0000-0000-0000BCAB0000}"/>
    <cellStyle name="Normal 9 3 2 4 2 4 2" xfId="33463" xr:uid="{00000000-0005-0000-0000-0000BDAB0000}"/>
    <cellStyle name="Normal 9 3 2 4 2 5" xfId="26022" xr:uid="{00000000-0005-0000-0000-0000BEAB0000}"/>
    <cellStyle name="Normal 9 3 2 4 3" xfId="5247" xr:uid="{00000000-0005-0000-0000-0000BFAB0000}"/>
    <cellStyle name="Normal 9 3 2 4 3 2" xfId="20131" xr:uid="{00000000-0005-0000-0000-0000C0AB0000}"/>
    <cellStyle name="Normal 9 3 2 4 3 2 2" xfId="42774" xr:uid="{00000000-0005-0000-0000-0000C1AB0000}"/>
    <cellStyle name="Normal 9 3 2 4 3 3" xfId="12691" xr:uid="{00000000-0005-0000-0000-0000C2AB0000}"/>
    <cellStyle name="Normal 9 3 2 4 3 3 2" xfId="35334" xr:uid="{00000000-0005-0000-0000-0000C3AB0000}"/>
    <cellStyle name="Normal 9 3 2 4 3 4" xfId="27893" xr:uid="{00000000-0005-0000-0000-0000C4AB0000}"/>
    <cellStyle name="Normal 9 3 2 4 4" xfId="16413" xr:uid="{00000000-0005-0000-0000-0000C5AB0000}"/>
    <cellStyle name="Normal 9 3 2 4 4 2" xfId="39056" xr:uid="{00000000-0005-0000-0000-0000C6AB0000}"/>
    <cellStyle name="Normal 9 3 2 4 5" xfId="8973" xr:uid="{00000000-0005-0000-0000-0000C7AB0000}"/>
    <cellStyle name="Normal 9 3 2 4 5 2" xfId="31616" xr:uid="{00000000-0005-0000-0000-0000C8AB0000}"/>
    <cellStyle name="Normal 9 3 2 4 6" xfId="24175" xr:uid="{00000000-0005-0000-0000-0000C9AB0000}"/>
    <cellStyle name="Normal 9 3 2 5" xfId="2448" xr:uid="{00000000-0005-0000-0000-0000CAAB0000}"/>
    <cellStyle name="Normal 9 3 2 5 2" xfId="6169" xr:uid="{00000000-0005-0000-0000-0000CBAB0000}"/>
    <cellStyle name="Normal 9 3 2 5 2 2" xfId="21053" xr:uid="{00000000-0005-0000-0000-0000CCAB0000}"/>
    <cellStyle name="Normal 9 3 2 5 2 2 2" xfId="43696" xr:uid="{00000000-0005-0000-0000-0000CDAB0000}"/>
    <cellStyle name="Normal 9 3 2 5 2 3" xfId="13613" xr:uid="{00000000-0005-0000-0000-0000CEAB0000}"/>
    <cellStyle name="Normal 9 3 2 5 2 3 2" xfId="36256" xr:uid="{00000000-0005-0000-0000-0000CFAB0000}"/>
    <cellStyle name="Normal 9 3 2 5 2 4" xfId="28815" xr:uid="{00000000-0005-0000-0000-0000D0AB0000}"/>
    <cellStyle name="Normal 9 3 2 5 3" xfId="17335" xr:uid="{00000000-0005-0000-0000-0000D1AB0000}"/>
    <cellStyle name="Normal 9 3 2 5 3 2" xfId="39978" xr:uid="{00000000-0005-0000-0000-0000D2AB0000}"/>
    <cellStyle name="Normal 9 3 2 5 4" xfId="9895" xr:uid="{00000000-0005-0000-0000-0000D3AB0000}"/>
    <cellStyle name="Normal 9 3 2 5 4 2" xfId="32538" xr:uid="{00000000-0005-0000-0000-0000D4AB0000}"/>
    <cellStyle name="Normal 9 3 2 5 5" xfId="25097" xr:uid="{00000000-0005-0000-0000-0000D5AB0000}"/>
    <cellStyle name="Normal 9 3 2 6" xfId="4322" xr:uid="{00000000-0005-0000-0000-0000D6AB0000}"/>
    <cellStyle name="Normal 9 3 2 6 2" xfId="19206" xr:uid="{00000000-0005-0000-0000-0000D7AB0000}"/>
    <cellStyle name="Normal 9 3 2 6 2 2" xfId="41849" xr:uid="{00000000-0005-0000-0000-0000D8AB0000}"/>
    <cellStyle name="Normal 9 3 2 6 3" xfId="11766" xr:uid="{00000000-0005-0000-0000-0000D9AB0000}"/>
    <cellStyle name="Normal 9 3 2 6 3 2" xfId="34409" xr:uid="{00000000-0005-0000-0000-0000DAAB0000}"/>
    <cellStyle name="Normal 9 3 2 6 4" xfId="26968" xr:uid="{00000000-0005-0000-0000-0000DBAB0000}"/>
    <cellStyle name="Normal 9 3 2 7" xfId="15488" xr:uid="{00000000-0005-0000-0000-0000DCAB0000}"/>
    <cellStyle name="Normal 9 3 2 7 2" xfId="38131" xr:uid="{00000000-0005-0000-0000-0000DDAB0000}"/>
    <cellStyle name="Normal 9 3 2 8" xfId="8048" xr:uid="{00000000-0005-0000-0000-0000DEAB0000}"/>
    <cellStyle name="Normal 9 3 2 8 2" xfId="30691" xr:uid="{00000000-0005-0000-0000-0000DFAB0000}"/>
    <cellStyle name="Normal 9 3 2 9" xfId="23251" xr:uid="{00000000-0005-0000-0000-0000E0AB0000}"/>
    <cellStyle name="Normal 9 3 3" xfId="698" xr:uid="{00000000-0005-0000-0000-0000E1AB0000}"/>
    <cellStyle name="Normal 9 3 3 2" xfId="1163" xr:uid="{00000000-0005-0000-0000-0000E2AB0000}"/>
    <cellStyle name="Normal 9 3 3 2 2" xfId="2091" xr:uid="{00000000-0005-0000-0000-0000E3AB0000}"/>
    <cellStyle name="Normal 9 3 3 2 2 2" xfId="3941" xr:uid="{00000000-0005-0000-0000-0000E4AB0000}"/>
    <cellStyle name="Normal 9 3 3 2 2 2 2" xfId="7662" xr:uid="{00000000-0005-0000-0000-0000E5AB0000}"/>
    <cellStyle name="Normal 9 3 3 2 2 2 2 2" xfId="22546" xr:uid="{00000000-0005-0000-0000-0000E6AB0000}"/>
    <cellStyle name="Normal 9 3 3 2 2 2 2 2 2" xfId="45189" xr:uid="{00000000-0005-0000-0000-0000E7AB0000}"/>
    <cellStyle name="Normal 9 3 3 2 2 2 2 3" xfId="15106" xr:uid="{00000000-0005-0000-0000-0000E8AB0000}"/>
    <cellStyle name="Normal 9 3 3 2 2 2 2 3 2" xfId="37749" xr:uid="{00000000-0005-0000-0000-0000E9AB0000}"/>
    <cellStyle name="Normal 9 3 3 2 2 2 2 4" xfId="30308" xr:uid="{00000000-0005-0000-0000-0000EAAB0000}"/>
    <cellStyle name="Normal 9 3 3 2 2 2 3" xfId="18828" xr:uid="{00000000-0005-0000-0000-0000EBAB0000}"/>
    <cellStyle name="Normal 9 3 3 2 2 2 3 2" xfId="41471" xr:uid="{00000000-0005-0000-0000-0000ECAB0000}"/>
    <cellStyle name="Normal 9 3 3 2 2 2 4" xfId="11388" xr:uid="{00000000-0005-0000-0000-0000EDAB0000}"/>
    <cellStyle name="Normal 9 3 3 2 2 2 4 2" xfId="34031" xr:uid="{00000000-0005-0000-0000-0000EEAB0000}"/>
    <cellStyle name="Normal 9 3 3 2 2 2 5" xfId="26590" xr:uid="{00000000-0005-0000-0000-0000EFAB0000}"/>
    <cellStyle name="Normal 9 3 3 2 2 3" xfId="5815" xr:uid="{00000000-0005-0000-0000-0000F0AB0000}"/>
    <cellStyle name="Normal 9 3 3 2 2 3 2" xfId="20699" xr:uid="{00000000-0005-0000-0000-0000F1AB0000}"/>
    <cellStyle name="Normal 9 3 3 2 2 3 2 2" xfId="43342" xr:uid="{00000000-0005-0000-0000-0000F2AB0000}"/>
    <cellStyle name="Normal 9 3 3 2 2 3 3" xfId="13259" xr:uid="{00000000-0005-0000-0000-0000F3AB0000}"/>
    <cellStyle name="Normal 9 3 3 2 2 3 3 2" xfId="35902" xr:uid="{00000000-0005-0000-0000-0000F4AB0000}"/>
    <cellStyle name="Normal 9 3 3 2 2 3 4" xfId="28461" xr:uid="{00000000-0005-0000-0000-0000F5AB0000}"/>
    <cellStyle name="Normal 9 3 3 2 2 4" xfId="16981" xr:uid="{00000000-0005-0000-0000-0000F6AB0000}"/>
    <cellStyle name="Normal 9 3 3 2 2 4 2" xfId="39624" xr:uid="{00000000-0005-0000-0000-0000F7AB0000}"/>
    <cellStyle name="Normal 9 3 3 2 2 5" xfId="9541" xr:uid="{00000000-0005-0000-0000-0000F8AB0000}"/>
    <cellStyle name="Normal 9 3 3 2 2 5 2" xfId="32184" xr:uid="{00000000-0005-0000-0000-0000F9AB0000}"/>
    <cellStyle name="Normal 9 3 3 2 2 6" xfId="24743" xr:uid="{00000000-0005-0000-0000-0000FAAB0000}"/>
    <cellStyle name="Normal 9 3 3 2 3" xfId="3016" xr:uid="{00000000-0005-0000-0000-0000FBAB0000}"/>
    <cellStyle name="Normal 9 3 3 2 3 2" xfId="6737" xr:uid="{00000000-0005-0000-0000-0000FCAB0000}"/>
    <cellStyle name="Normal 9 3 3 2 3 2 2" xfId="21621" xr:uid="{00000000-0005-0000-0000-0000FDAB0000}"/>
    <cellStyle name="Normal 9 3 3 2 3 2 2 2" xfId="44264" xr:uid="{00000000-0005-0000-0000-0000FEAB0000}"/>
    <cellStyle name="Normal 9 3 3 2 3 2 3" xfId="14181" xr:uid="{00000000-0005-0000-0000-0000FFAB0000}"/>
    <cellStyle name="Normal 9 3 3 2 3 2 3 2" xfId="36824" xr:uid="{00000000-0005-0000-0000-000000AC0000}"/>
    <cellStyle name="Normal 9 3 3 2 3 2 4" xfId="29383" xr:uid="{00000000-0005-0000-0000-000001AC0000}"/>
    <cellStyle name="Normal 9 3 3 2 3 3" xfId="17903" xr:uid="{00000000-0005-0000-0000-000002AC0000}"/>
    <cellStyle name="Normal 9 3 3 2 3 3 2" xfId="40546" xr:uid="{00000000-0005-0000-0000-000003AC0000}"/>
    <cellStyle name="Normal 9 3 3 2 3 4" xfId="10463" xr:uid="{00000000-0005-0000-0000-000004AC0000}"/>
    <cellStyle name="Normal 9 3 3 2 3 4 2" xfId="33106" xr:uid="{00000000-0005-0000-0000-000005AC0000}"/>
    <cellStyle name="Normal 9 3 3 2 3 5" xfId="25665" xr:uid="{00000000-0005-0000-0000-000006AC0000}"/>
    <cellStyle name="Normal 9 3 3 2 4" xfId="4890" xr:uid="{00000000-0005-0000-0000-000007AC0000}"/>
    <cellStyle name="Normal 9 3 3 2 4 2" xfId="19774" xr:uid="{00000000-0005-0000-0000-000008AC0000}"/>
    <cellStyle name="Normal 9 3 3 2 4 2 2" xfId="42417" xr:uid="{00000000-0005-0000-0000-000009AC0000}"/>
    <cellStyle name="Normal 9 3 3 2 4 3" xfId="12334" xr:uid="{00000000-0005-0000-0000-00000AAC0000}"/>
    <cellStyle name="Normal 9 3 3 2 4 3 2" xfId="34977" xr:uid="{00000000-0005-0000-0000-00000BAC0000}"/>
    <cellStyle name="Normal 9 3 3 2 4 4" xfId="27536" xr:uid="{00000000-0005-0000-0000-00000CAC0000}"/>
    <cellStyle name="Normal 9 3 3 2 5" xfId="16056" xr:uid="{00000000-0005-0000-0000-00000DAC0000}"/>
    <cellStyle name="Normal 9 3 3 2 5 2" xfId="38699" xr:uid="{00000000-0005-0000-0000-00000EAC0000}"/>
    <cellStyle name="Normal 9 3 3 2 6" xfId="8616" xr:uid="{00000000-0005-0000-0000-00000FAC0000}"/>
    <cellStyle name="Normal 9 3 3 2 6 2" xfId="31259" xr:uid="{00000000-0005-0000-0000-000010AC0000}"/>
    <cellStyle name="Normal 9 3 3 2 7" xfId="23818" xr:uid="{00000000-0005-0000-0000-000011AC0000}"/>
    <cellStyle name="Normal 9 3 3 3" xfId="1629" xr:uid="{00000000-0005-0000-0000-000012AC0000}"/>
    <cellStyle name="Normal 9 3 3 3 2" xfId="3479" xr:uid="{00000000-0005-0000-0000-000013AC0000}"/>
    <cellStyle name="Normal 9 3 3 3 2 2" xfId="7200" xr:uid="{00000000-0005-0000-0000-000014AC0000}"/>
    <cellStyle name="Normal 9 3 3 3 2 2 2" xfId="22084" xr:uid="{00000000-0005-0000-0000-000015AC0000}"/>
    <cellStyle name="Normal 9 3 3 3 2 2 2 2" xfId="44727" xr:uid="{00000000-0005-0000-0000-000016AC0000}"/>
    <cellStyle name="Normal 9 3 3 3 2 2 3" xfId="14644" xr:uid="{00000000-0005-0000-0000-000017AC0000}"/>
    <cellStyle name="Normal 9 3 3 3 2 2 3 2" xfId="37287" xr:uid="{00000000-0005-0000-0000-000018AC0000}"/>
    <cellStyle name="Normal 9 3 3 3 2 2 4" xfId="29846" xr:uid="{00000000-0005-0000-0000-000019AC0000}"/>
    <cellStyle name="Normal 9 3 3 3 2 3" xfId="18366" xr:uid="{00000000-0005-0000-0000-00001AAC0000}"/>
    <cellStyle name="Normal 9 3 3 3 2 3 2" xfId="41009" xr:uid="{00000000-0005-0000-0000-00001BAC0000}"/>
    <cellStyle name="Normal 9 3 3 3 2 4" xfId="10926" xr:uid="{00000000-0005-0000-0000-00001CAC0000}"/>
    <cellStyle name="Normal 9 3 3 3 2 4 2" xfId="33569" xr:uid="{00000000-0005-0000-0000-00001DAC0000}"/>
    <cellStyle name="Normal 9 3 3 3 2 5" xfId="26128" xr:uid="{00000000-0005-0000-0000-00001EAC0000}"/>
    <cellStyle name="Normal 9 3 3 3 3" xfId="5353" xr:uid="{00000000-0005-0000-0000-00001FAC0000}"/>
    <cellStyle name="Normal 9 3 3 3 3 2" xfId="20237" xr:uid="{00000000-0005-0000-0000-000020AC0000}"/>
    <cellStyle name="Normal 9 3 3 3 3 2 2" xfId="42880" xr:uid="{00000000-0005-0000-0000-000021AC0000}"/>
    <cellStyle name="Normal 9 3 3 3 3 3" xfId="12797" xr:uid="{00000000-0005-0000-0000-000022AC0000}"/>
    <cellStyle name="Normal 9 3 3 3 3 3 2" xfId="35440" xr:uid="{00000000-0005-0000-0000-000023AC0000}"/>
    <cellStyle name="Normal 9 3 3 3 3 4" xfId="27999" xr:uid="{00000000-0005-0000-0000-000024AC0000}"/>
    <cellStyle name="Normal 9 3 3 3 4" xfId="16519" xr:uid="{00000000-0005-0000-0000-000025AC0000}"/>
    <cellStyle name="Normal 9 3 3 3 4 2" xfId="39162" xr:uid="{00000000-0005-0000-0000-000026AC0000}"/>
    <cellStyle name="Normal 9 3 3 3 5" xfId="9079" xr:uid="{00000000-0005-0000-0000-000027AC0000}"/>
    <cellStyle name="Normal 9 3 3 3 5 2" xfId="31722" xr:uid="{00000000-0005-0000-0000-000028AC0000}"/>
    <cellStyle name="Normal 9 3 3 3 6" xfId="24281" xr:uid="{00000000-0005-0000-0000-000029AC0000}"/>
    <cellStyle name="Normal 9 3 3 4" xfId="2554" xr:uid="{00000000-0005-0000-0000-00002AAC0000}"/>
    <cellStyle name="Normal 9 3 3 4 2" xfId="6275" xr:uid="{00000000-0005-0000-0000-00002BAC0000}"/>
    <cellStyle name="Normal 9 3 3 4 2 2" xfId="21159" xr:uid="{00000000-0005-0000-0000-00002CAC0000}"/>
    <cellStyle name="Normal 9 3 3 4 2 2 2" xfId="43802" xr:uid="{00000000-0005-0000-0000-00002DAC0000}"/>
    <cellStyle name="Normal 9 3 3 4 2 3" xfId="13719" xr:uid="{00000000-0005-0000-0000-00002EAC0000}"/>
    <cellStyle name="Normal 9 3 3 4 2 3 2" xfId="36362" xr:uid="{00000000-0005-0000-0000-00002FAC0000}"/>
    <cellStyle name="Normal 9 3 3 4 2 4" xfId="28921" xr:uid="{00000000-0005-0000-0000-000030AC0000}"/>
    <cellStyle name="Normal 9 3 3 4 3" xfId="17441" xr:uid="{00000000-0005-0000-0000-000031AC0000}"/>
    <cellStyle name="Normal 9 3 3 4 3 2" xfId="40084" xr:uid="{00000000-0005-0000-0000-000032AC0000}"/>
    <cellStyle name="Normal 9 3 3 4 4" xfId="10001" xr:uid="{00000000-0005-0000-0000-000033AC0000}"/>
    <cellStyle name="Normal 9 3 3 4 4 2" xfId="32644" xr:uid="{00000000-0005-0000-0000-000034AC0000}"/>
    <cellStyle name="Normal 9 3 3 4 5" xfId="25203" xr:uid="{00000000-0005-0000-0000-000035AC0000}"/>
    <cellStyle name="Normal 9 3 3 5" xfId="4428" xr:uid="{00000000-0005-0000-0000-000036AC0000}"/>
    <cellStyle name="Normal 9 3 3 5 2" xfId="19312" xr:uid="{00000000-0005-0000-0000-000037AC0000}"/>
    <cellStyle name="Normal 9 3 3 5 2 2" xfId="41955" xr:uid="{00000000-0005-0000-0000-000038AC0000}"/>
    <cellStyle name="Normal 9 3 3 5 3" xfId="11872" xr:uid="{00000000-0005-0000-0000-000039AC0000}"/>
    <cellStyle name="Normal 9 3 3 5 3 2" xfId="34515" xr:uid="{00000000-0005-0000-0000-00003AAC0000}"/>
    <cellStyle name="Normal 9 3 3 5 4" xfId="27074" xr:uid="{00000000-0005-0000-0000-00003BAC0000}"/>
    <cellStyle name="Normal 9 3 3 6" xfId="15594" xr:uid="{00000000-0005-0000-0000-00003CAC0000}"/>
    <cellStyle name="Normal 9 3 3 6 2" xfId="38237" xr:uid="{00000000-0005-0000-0000-00003DAC0000}"/>
    <cellStyle name="Normal 9 3 3 7" xfId="8154" xr:uid="{00000000-0005-0000-0000-00003EAC0000}"/>
    <cellStyle name="Normal 9 3 3 7 2" xfId="30797" xr:uid="{00000000-0005-0000-0000-00003FAC0000}"/>
    <cellStyle name="Normal 9 3 3 8" xfId="23356" xr:uid="{00000000-0005-0000-0000-000040AC0000}"/>
    <cellStyle name="Normal 9 3 4" xfId="952" xr:uid="{00000000-0005-0000-0000-000041AC0000}"/>
    <cellStyle name="Normal 9 3 4 2" xfId="1880" xr:uid="{00000000-0005-0000-0000-000042AC0000}"/>
    <cellStyle name="Normal 9 3 4 2 2" xfId="3730" xr:uid="{00000000-0005-0000-0000-000043AC0000}"/>
    <cellStyle name="Normal 9 3 4 2 2 2" xfId="7451" xr:uid="{00000000-0005-0000-0000-000044AC0000}"/>
    <cellStyle name="Normal 9 3 4 2 2 2 2" xfId="22335" xr:uid="{00000000-0005-0000-0000-000045AC0000}"/>
    <cellStyle name="Normal 9 3 4 2 2 2 2 2" xfId="44978" xr:uid="{00000000-0005-0000-0000-000046AC0000}"/>
    <cellStyle name="Normal 9 3 4 2 2 2 3" xfId="14895" xr:uid="{00000000-0005-0000-0000-000047AC0000}"/>
    <cellStyle name="Normal 9 3 4 2 2 2 3 2" xfId="37538" xr:uid="{00000000-0005-0000-0000-000048AC0000}"/>
    <cellStyle name="Normal 9 3 4 2 2 2 4" xfId="30097" xr:uid="{00000000-0005-0000-0000-000049AC0000}"/>
    <cellStyle name="Normal 9 3 4 2 2 3" xfId="18617" xr:uid="{00000000-0005-0000-0000-00004AAC0000}"/>
    <cellStyle name="Normal 9 3 4 2 2 3 2" xfId="41260" xr:uid="{00000000-0005-0000-0000-00004BAC0000}"/>
    <cellStyle name="Normal 9 3 4 2 2 4" xfId="11177" xr:uid="{00000000-0005-0000-0000-00004CAC0000}"/>
    <cellStyle name="Normal 9 3 4 2 2 4 2" xfId="33820" xr:uid="{00000000-0005-0000-0000-00004DAC0000}"/>
    <cellStyle name="Normal 9 3 4 2 2 5" xfId="26379" xr:uid="{00000000-0005-0000-0000-00004EAC0000}"/>
    <cellStyle name="Normal 9 3 4 2 3" xfId="5604" xr:uid="{00000000-0005-0000-0000-00004FAC0000}"/>
    <cellStyle name="Normal 9 3 4 2 3 2" xfId="20488" xr:uid="{00000000-0005-0000-0000-000050AC0000}"/>
    <cellStyle name="Normal 9 3 4 2 3 2 2" xfId="43131" xr:uid="{00000000-0005-0000-0000-000051AC0000}"/>
    <cellStyle name="Normal 9 3 4 2 3 3" xfId="13048" xr:uid="{00000000-0005-0000-0000-000052AC0000}"/>
    <cellStyle name="Normal 9 3 4 2 3 3 2" xfId="35691" xr:uid="{00000000-0005-0000-0000-000053AC0000}"/>
    <cellStyle name="Normal 9 3 4 2 3 4" xfId="28250" xr:uid="{00000000-0005-0000-0000-000054AC0000}"/>
    <cellStyle name="Normal 9 3 4 2 4" xfId="16770" xr:uid="{00000000-0005-0000-0000-000055AC0000}"/>
    <cellStyle name="Normal 9 3 4 2 4 2" xfId="39413" xr:uid="{00000000-0005-0000-0000-000056AC0000}"/>
    <cellStyle name="Normal 9 3 4 2 5" xfId="9330" xr:uid="{00000000-0005-0000-0000-000057AC0000}"/>
    <cellStyle name="Normal 9 3 4 2 5 2" xfId="31973" xr:uid="{00000000-0005-0000-0000-000058AC0000}"/>
    <cellStyle name="Normal 9 3 4 2 6" xfId="24532" xr:uid="{00000000-0005-0000-0000-000059AC0000}"/>
    <cellStyle name="Normal 9 3 4 3" xfId="2805" xr:uid="{00000000-0005-0000-0000-00005AAC0000}"/>
    <cellStyle name="Normal 9 3 4 3 2" xfId="6526" xr:uid="{00000000-0005-0000-0000-00005BAC0000}"/>
    <cellStyle name="Normal 9 3 4 3 2 2" xfId="21410" xr:uid="{00000000-0005-0000-0000-00005CAC0000}"/>
    <cellStyle name="Normal 9 3 4 3 2 2 2" xfId="44053" xr:uid="{00000000-0005-0000-0000-00005DAC0000}"/>
    <cellStyle name="Normal 9 3 4 3 2 3" xfId="13970" xr:uid="{00000000-0005-0000-0000-00005EAC0000}"/>
    <cellStyle name="Normal 9 3 4 3 2 3 2" xfId="36613" xr:uid="{00000000-0005-0000-0000-00005FAC0000}"/>
    <cellStyle name="Normal 9 3 4 3 2 4" xfId="29172" xr:uid="{00000000-0005-0000-0000-000060AC0000}"/>
    <cellStyle name="Normal 9 3 4 3 3" xfId="17692" xr:uid="{00000000-0005-0000-0000-000061AC0000}"/>
    <cellStyle name="Normal 9 3 4 3 3 2" xfId="40335" xr:uid="{00000000-0005-0000-0000-000062AC0000}"/>
    <cellStyle name="Normal 9 3 4 3 4" xfId="10252" xr:uid="{00000000-0005-0000-0000-000063AC0000}"/>
    <cellStyle name="Normal 9 3 4 3 4 2" xfId="32895" xr:uid="{00000000-0005-0000-0000-000064AC0000}"/>
    <cellStyle name="Normal 9 3 4 3 5" xfId="25454" xr:uid="{00000000-0005-0000-0000-000065AC0000}"/>
    <cellStyle name="Normal 9 3 4 4" xfId="4679" xr:uid="{00000000-0005-0000-0000-000066AC0000}"/>
    <cellStyle name="Normal 9 3 4 4 2" xfId="19563" xr:uid="{00000000-0005-0000-0000-000067AC0000}"/>
    <cellStyle name="Normal 9 3 4 4 2 2" xfId="42206" xr:uid="{00000000-0005-0000-0000-000068AC0000}"/>
    <cellStyle name="Normal 9 3 4 4 3" xfId="12123" xr:uid="{00000000-0005-0000-0000-000069AC0000}"/>
    <cellStyle name="Normal 9 3 4 4 3 2" xfId="34766" xr:uid="{00000000-0005-0000-0000-00006AAC0000}"/>
    <cellStyle name="Normal 9 3 4 4 4" xfId="27325" xr:uid="{00000000-0005-0000-0000-00006BAC0000}"/>
    <cellStyle name="Normal 9 3 4 5" xfId="15845" xr:uid="{00000000-0005-0000-0000-00006CAC0000}"/>
    <cellStyle name="Normal 9 3 4 5 2" xfId="38488" xr:uid="{00000000-0005-0000-0000-00006DAC0000}"/>
    <cellStyle name="Normal 9 3 4 6" xfId="8405" xr:uid="{00000000-0005-0000-0000-00006EAC0000}"/>
    <cellStyle name="Normal 9 3 4 6 2" xfId="31048" xr:uid="{00000000-0005-0000-0000-00006FAC0000}"/>
    <cellStyle name="Normal 9 3 4 7" xfId="23607" xr:uid="{00000000-0005-0000-0000-000070AC0000}"/>
    <cellStyle name="Normal 9 3 5" xfId="1418" xr:uid="{00000000-0005-0000-0000-000071AC0000}"/>
    <cellStyle name="Normal 9 3 5 2" xfId="3268" xr:uid="{00000000-0005-0000-0000-000072AC0000}"/>
    <cellStyle name="Normal 9 3 5 2 2" xfId="6989" xr:uid="{00000000-0005-0000-0000-000073AC0000}"/>
    <cellStyle name="Normal 9 3 5 2 2 2" xfId="21873" xr:uid="{00000000-0005-0000-0000-000074AC0000}"/>
    <cellStyle name="Normal 9 3 5 2 2 2 2" xfId="44516" xr:uid="{00000000-0005-0000-0000-000075AC0000}"/>
    <cellStyle name="Normal 9 3 5 2 2 3" xfId="14433" xr:uid="{00000000-0005-0000-0000-000076AC0000}"/>
    <cellStyle name="Normal 9 3 5 2 2 3 2" xfId="37076" xr:uid="{00000000-0005-0000-0000-000077AC0000}"/>
    <cellStyle name="Normal 9 3 5 2 2 4" xfId="29635" xr:uid="{00000000-0005-0000-0000-000078AC0000}"/>
    <cellStyle name="Normal 9 3 5 2 3" xfId="18155" xr:uid="{00000000-0005-0000-0000-000079AC0000}"/>
    <cellStyle name="Normal 9 3 5 2 3 2" xfId="40798" xr:uid="{00000000-0005-0000-0000-00007AAC0000}"/>
    <cellStyle name="Normal 9 3 5 2 4" xfId="10715" xr:uid="{00000000-0005-0000-0000-00007BAC0000}"/>
    <cellStyle name="Normal 9 3 5 2 4 2" xfId="33358" xr:uid="{00000000-0005-0000-0000-00007CAC0000}"/>
    <cellStyle name="Normal 9 3 5 2 5" xfId="25917" xr:uid="{00000000-0005-0000-0000-00007DAC0000}"/>
    <cellStyle name="Normal 9 3 5 3" xfId="5142" xr:uid="{00000000-0005-0000-0000-00007EAC0000}"/>
    <cellStyle name="Normal 9 3 5 3 2" xfId="20026" xr:uid="{00000000-0005-0000-0000-00007FAC0000}"/>
    <cellStyle name="Normal 9 3 5 3 2 2" xfId="42669" xr:uid="{00000000-0005-0000-0000-000080AC0000}"/>
    <cellStyle name="Normal 9 3 5 3 3" xfId="12586" xr:uid="{00000000-0005-0000-0000-000081AC0000}"/>
    <cellStyle name="Normal 9 3 5 3 3 2" xfId="35229" xr:uid="{00000000-0005-0000-0000-000082AC0000}"/>
    <cellStyle name="Normal 9 3 5 3 4" xfId="27788" xr:uid="{00000000-0005-0000-0000-000083AC0000}"/>
    <cellStyle name="Normal 9 3 5 4" xfId="16308" xr:uid="{00000000-0005-0000-0000-000084AC0000}"/>
    <cellStyle name="Normal 9 3 5 4 2" xfId="38951" xr:uid="{00000000-0005-0000-0000-000085AC0000}"/>
    <cellStyle name="Normal 9 3 5 5" xfId="8868" xr:uid="{00000000-0005-0000-0000-000086AC0000}"/>
    <cellStyle name="Normal 9 3 5 5 2" xfId="31511" xr:uid="{00000000-0005-0000-0000-000087AC0000}"/>
    <cellStyle name="Normal 9 3 5 6" xfId="24070" xr:uid="{00000000-0005-0000-0000-000088AC0000}"/>
    <cellStyle name="Normal 9 3 6" xfId="2343" xr:uid="{00000000-0005-0000-0000-000089AC0000}"/>
    <cellStyle name="Normal 9 3 6 2" xfId="6064" xr:uid="{00000000-0005-0000-0000-00008AAC0000}"/>
    <cellStyle name="Normal 9 3 6 2 2" xfId="20948" xr:uid="{00000000-0005-0000-0000-00008BAC0000}"/>
    <cellStyle name="Normal 9 3 6 2 2 2" xfId="43591" xr:uid="{00000000-0005-0000-0000-00008CAC0000}"/>
    <cellStyle name="Normal 9 3 6 2 3" xfId="13508" xr:uid="{00000000-0005-0000-0000-00008DAC0000}"/>
    <cellStyle name="Normal 9 3 6 2 3 2" xfId="36151" xr:uid="{00000000-0005-0000-0000-00008EAC0000}"/>
    <cellStyle name="Normal 9 3 6 2 4" xfId="28710" xr:uid="{00000000-0005-0000-0000-00008FAC0000}"/>
    <cellStyle name="Normal 9 3 6 3" xfId="17230" xr:uid="{00000000-0005-0000-0000-000090AC0000}"/>
    <cellStyle name="Normal 9 3 6 3 2" xfId="39873" xr:uid="{00000000-0005-0000-0000-000091AC0000}"/>
    <cellStyle name="Normal 9 3 6 4" xfId="9790" xr:uid="{00000000-0005-0000-0000-000092AC0000}"/>
    <cellStyle name="Normal 9 3 6 4 2" xfId="32433" xr:uid="{00000000-0005-0000-0000-000093AC0000}"/>
    <cellStyle name="Normal 9 3 6 5" xfId="24992" xr:uid="{00000000-0005-0000-0000-000094AC0000}"/>
    <cellStyle name="Normal 9 3 7" xfId="4217" xr:uid="{00000000-0005-0000-0000-000095AC0000}"/>
    <cellStyle name="Normal 9 3 7 2" xfId="19101" xr:uid="{00000000-0005-0000-0000-000096AC0000}"/>
    <cellStyle name="Normal 9 3 7 2 2" xfId="41744" xr:uid="{00000000-0005-0000-0000-000097AC0000}"/>
    <cellStyle name="Normal 9 3 7 3" xfId="11661" xr:uid="{00000000-0005-0000-0000-000098AC0000}"/>
    <cellStyle name="Normal 9 3 7 3 2" xfId="34304" xr:uid="{00000000-0005-0000-0000-000099AC0000}"/>
    <cellStyle name="Normal 9 3 7 4" xfId="26863" xr:uid="{00000000-0005-0000-0000-00009AAC0000}"/>
    <cellStyle name="Normal 9 3 8" xfId="15383" xr:uid="{00000000-0005-0000-0000-00009BAC0000}"/>
    <cellStyle name="Normal 9 3 8 2" xfId="38026" xr:uid="{00000000-0005-0000-0000-00009CAC0000}"/>
    <cellStyle name="Normal 9 3 9" xfId="7943" xr:uid="{00000000-0005-0000-0000-00009DAC0000}"/>
    <cellStyle name="Normal 9 3 9 2" xfId="30586" xr:uid="{00000000-0005-0000-0000-00009EAC0000}"/>
    <cellStyle name="Normal 9 4" xfId="539" xr:uid="{00000000-0005-0000-0000-00009FAC0000}"/>
    <cellStyle name="Normal 9 4 2" xfId="751" xr:uid="{00000000-0005-0000-0000-0000A0AC0000}"/>
    <cellStyle name="Normal 9 4 2 2" xfId="1216" xr:uid="{00000000-0005-0000-0000-0000A1AC0000}"/>
    <cellStyle name="Normal 9 4 2 2 2" xfId="2144" xr:uid="{00000000-0005-0000-0000-0000A2AC0000}"/>
    <cellStyle name="Normal 9 4 2 2 2 2" xfId="3994" xr:uid="{00000000-0005-0000-0000-0000A3AC0000}"/>
    <cellStyle name="Normal 9 4 2 2 2 2 2" xfId="7715" xr:uid="{00000000-0005-0000-0000-0000A4AC0000}"/>
    <cellStyle name="Normal 9 4 2 2 2 2 2 2" xfId="22599" xr:uid="{00000000-0005-0000-0000-0000A5AC0000}"/>
    <cellStyle name="Normal 9 4 2 2 2 2 2 2 2" xfId="45242" xr:uid="{00000000-0005-0000-0000-0000A6AC0000}"/>
    <cellStyle name="Normal 9 4 2 2 2 2 2 3" xfId="15159" xr:uid="{00000000-0005-0000-0000-0000A7AC0000}"/>
    <cellStyle name="Normal 9 4 2 2 2 2 2 3 2" xfId="37802" xr:uid="{00000000-0005-0000-0000-0000A8AC0000}"/>
    <cellStyle name="Normal 9 4 2 2 2 2 2 4" xfId="30361" xr:uid="{00000000-0005-0000-0000-0000A9AC0000}"/>
    <cellStyle name="Normal 9 4 2 2 2 2 3" xfId="18881" xr:uid="{00000000-0005-0000-0000-0000AAAC0000}"/>
    <cellStyle name="Normal 9 4 2 2 2 2 3 2" xfId="41524" xr:uid="{00000000-0005-0000-0000-0000ABAC0000}"/>
    <cellStyle name="Normal 9 4 2 2 2 2 4" xfId="11441" xr:uid="{00000000-0005-0000-0000-0000ACAC0000}"/>
    <cellStyle name="Normal 9 4 2 2 2 2 4 2" xfId="34084" xr:uid="{00000000-0005-0000-0000-0000ADAC0000}"/>
    <cellStyle name="Normal 9 4 2 2 2 2 5" xfId="26643" xr:uid="{00000000-0005-0000-0000-0000AEAC0000}"/>
    <cellStyle name="Normal 9 4 2 2 2 3" xfId="5868" xr:uid="{00000000-0005-0000-0000-0000AFAC0000}"/>
    <cellStyle name="Normal 9 4 2 2 2 3 2" xfId="20752" xr:uid="{00000000-0005-0000-0000-0000B0AC0000}"/>
    <cellStyle name="Normal 9 4 2 2 2 3 2 2" xfId="43395" xr:uid="{00000000-0005-0000-0000-0000B1AC0000}"/>
    <cellStyle name="Normal 9 4 2 2 2 3 3" xfId="13312" xr:uid="{00000000-0005-0000-0000-0000B2AC0000}"/>
    <cellStyle name="Normal 9 4 2 2 2 3 3 2" xfId="35955" xr:uid="{00000000-0005-0000-0000-0000B3AC0000}"/>
    <cellStyle name="Normal 9 4 2 2 2 3 4" xfId="28514" xr:uid="{00000000-0005-0000-0000-0000B4AC0000}"/>
    <cellStyle name="Normal 9 4 2 2 2 4" xfId="17034" xr:uid="{00000000-0005-0000-0000-0000B5AC0000}"/>
    <cellStyle name="Normal 9 4 2 2 2 4 2" xfId="39677" xr:uid="{00000000-0005-0000-0000-0000B6AC0000}"/>
    <cellStyle name="Normal 9 4 2 2 2 5" xfId="9594" xr:uid="{00000000-0005-0000-0000-0000B7AC0000}"/>
    <cellStyle name="Normal 9 4 2 2 2 5 2" xfId="32237" xr:uid="{00000000-0005-0000-0000-0000B8AC0000}"/>
    <cellStyle name="Normal 9 4 2 2 2 6" xfId="24796" xr:uid="{00000000-0005-0000-0000-0000B9AC0000}"/>
    <cellStyle name="Normal 9 4 2 2 3" xfId="3069" xr:uid="{00000000-0005-0000-0000-0000BAAC0000}"/>
    <cellStyle name="Normal 9 4 2 2 3 2" xfId="6790" xr:uid="{00000000-0005-0000-0000-0000BBAC0000}"/>
    <cellStyle name="Normal 9 4 2 2 3 2 2" xfId="21674" xr:uid="{00000000-0005-0000-0000-0000BCAC0000}"/>
    <cellStyle name="Normal 9 4 2 2 3 2 2 2" xfId="44317" xr:uid="{00000000-0005-0000-0000-0000BDAC0000}"/>
    <cellStyle name="Normal 9 4 2 2 3 2 3" xfId="14234" xr:uid="{00000000-0005-0000-0000-0000BEAC0000}"/>
    <cellStyle name="Normal 9 4 2 2 3 2 3 2" xfId="36877" xr:uid="{00000000-0005-0000-0000-0000BFAC0000}"/>
    <cellStyle name="Normal 9 4 2 2 3 2 4" xfId="29436" xr:uid="{00000000-0005-0000-0000-0000C0AC0000}"/>
    <cellStyle name="Normal 9 4 2 2 3 3" xfId="17956" xr:uid="{00000000-0005-0000-0000-0000C1AC0000}"/>
    <cellStyle name="Normal 9 4 2 2 3 3 2" xfId="40599" xr:uid="{00000000-0005-0000-0000-0000C2AC0000}"/>
    <cellStyle name="Normal 9 4 2 2 3 4" xfId="10516" xr:uid="{00000000-0005-0000-0000-0000C3AC0000}"/>
    <cellStyle name="Normal 9 4 2 2 3 4 2" xfId="33159" xr:uid="{00000000-0005-0000-0000-0000C4AC0000}"/>
    <cellStyle name="Normal 9 4 2 2 3 5" xfId="25718" xr:uid="{00000000-0005-0000-0000-0000C5AC0000}"/>
    <cellStyle name="Normal 9 4 2 2 4" xfId="4943" xr:uid="{00000000-0005-0000-0000-0000C6AC0000}"/>
    <cellStyle name="Normal 9 4 2 2 4 2" xfId="19827" xr:uid="{00000000-0005-0000-0000-0000C7AC0000}"/>
    <cellStyle name="Normal 9 4 2 2 4 2 2" xfId="42470" xr:uid="{00000000-0005-0000-0000-0000C8AC0000}"/>
    <cellStyle name="Normal 9 4 2 2 4 3" xfId="12387" xr:uid="{00000000-0005-0000-0000-0000C9AC0000}"/>
    <cellStyle name="Normal 9 4 2 2 4 3 2" xfId="35030" xr:uid="{00000000-0005-0000-0000-0000CAAC0000}"/>
    <cellStyle name="Normal 9 4 2 2 4 4" xfId="27589" xr:uid="{00000000-0005-0000-0000-0000CBAC0000}"/>
    <cellStyle name="Normal 9 4 2 2 5" xfId="16109" xr:uid="{00000000-0005-0000-0000-0000CCAC0000}"/>
    <cellStyle name="Normal 9 4 2 2 5 2" xfId="38752" xr:uid="{00000000-0005-0000-0000-0000CDAC0000}"/>
    <cellStyle name="Normal 9 4 2 2 6" xfId="8669" xr:uid="{00000000-0005-0000-0000-0000CEAC0000}"/>
    <cellStyle name="Normal 9 4 2 2 6 2" xfId="31312" xr:uid="{00000000-0005-0000-0000-0000CFAC0000}"/>
    <cellStyle name="Normal 9 4 2 2 7" xfId="23871" xr:uid="{00000000-0005-0000-0000-0000D0AC0000}"/>
    <cellStyle name="Normal 9 4 2 3" xfId="1682" xr:uid="{00000000-0005-0000-0000-0000D1AC0000}"/>
    <cellStyle name="Normal 9 4 2 3 2" xfId="3532" xr:uid="{00000000-0005-0000-0000-0000D2AC0000}"/>
    <cellStyle name="Normal 9 4 2 3 2 2" xfId="7253" xr:uid="{00000000-0005-0000-0000-0000D3AC0000}"/>
    <cellStyle name="Normal 9 4 2 3 2 2 2" xfId="22137" xr:uid="{00000000-0005-0000-0000-0000D4AC0000}"/>
    <cellStyle name="Normal 9 4 2 3 2 2 2 2" xfId="44780" xr:uid="{00000000-0005-0000-0000-0000D5AC0000}"/>
    <cellStyle name="Normal 9 4 2 3 2 2 3" xfId="14697" xr:uid="{00000000-0005-0000-0000-0000D6AC0000}"/>
    <cellStyle name="Normal 9 4 2 3 2 2 3 2" xfId="37340" xr:uid="{00000000-0005-0000-0000-0000D7AC0000}"/>
    <cellStyle name="Normal 9 4 2 3 2 2 4" xfId="29899" xr:uid="{00000000-0005-0000-0000-0000D8AC0000}"/>
    <cellStyle name="Normal 9 4 2 3 2 3" xfId="18419" xr:uid="{00000000-0005-0000-0000-0000D9AC0000}"/>
    <cellStyle name="Normal 9 4 2 3 2 3 2" xfId="41062" xr:uid="{00000000-0005-0000-0000-0000DAAC0000}"/>
    <cellStyle name="Normal 9 4 2 3 2 4" xfId="10979" xr:uid="{00000000-0005-0000-0000-0000DBAC0000}"/>
    <cellStyle name="Normal 9 4 2 3 2 4 2" xfId="33622" xr:uid="{00000000-0005-0000-0000-0000DCAC0000}"/>
    <cellStyle name="Normal 9 4 2 3 2 5" xfId="26181" xr:uid="{00000000-0005-0000-0000-0000DDAC0000}"/>
    <cellStyle name="Normal 9 4 2 3 3" xfId="5406" xr:uid="{00000000-0005-0000-0000-0000DEAC0000}"/>
    <cellStyle name="Normal 9 4 2 3 3 2" xfId="20290" xr:uid="{00000000-0005-0000-0000-0000DFAC0000}"/>
    <cellStyle name="Normal 9 4 2 3 3 2 2" xfId="42933" xr:uid="{00000000-0005-0000-0000-0000E0AC0000}"/>
    <cellStyle name="Normal 9 4 2 3 3 3" xfId="12850" xr:uid="{00000000-0005-0000-0000-0000E1AC0000}"/>
    <cellStyle name="Normal 9 4 2 3 3 3 2" xfId="35493" xr:uid="{00000000-0005-0000-0000-0000E2AC0000}"/>
    <cellStyle name="Normal 9 4 2 3 3 4" xfId="28052" xr:uid="{00000000-0005-0000-0000-0000E3AC0000}"/>
    <cellStyle name="Normal 9 4 2 3 4" xfId="16572" xr:uid="{00000000-0005-0000-0000-0000E4AC0000}"/>
    <cellStyle name="Normal 9 4 2 3 4 2" xfId="39215" xr:uid="{00000000-0005-0000-0000-0000E5AC0000}"/>
    <cellStyle name="Normal 9 4 2 3 5" xfId="9132" xr:uid="{00000000-0005-0000-0000-0000E6AC0000}"/>
    <cellStyle name="Normal 9 4 2 3 5 2" xfId="31775" xr:uid="{00000000-0005-0000-0000-0000E7AC0000}"/>
    <cellStyle name="Normal 9 4 2 3 6" xfId="24334" xr:uid="{00000000-0005-0000-0000-0000E8AC0000}"/>
    <cellStyle name="Normal 9 4 2 4" xfId="2607" xr:uid="{00000000-0005-0000-0000-0000E9AC0000}"/>
    <cellStyle name="Normal 9 4 2 4 2" xfId="6328" xr:uid="{00000000-0005-0000-0000-0000EAAC0000}"/>
    <cellStyle name="Normal 9 4 2 4 2 2" xfId="21212" xr:uid="{00000000-0005-0000-0000-0000EBAC0000}"/>
    <cellStyle name="Normal 9 4 2 4 2 2 2" xfId="43855" xr:uid="{00000000-0005-0000-0000-0000ECAC0000}"/>
    <cellStyle name="Normal 9 4 2 4 2 3" xfId="13772" xr:uid="{00000000-0005-0000-0000-0000EDAC0000}"/>
    <cellStyle name="Normal 9 4 2 4 2 3 2" xfId="36415" xr:uid="{00000000-0005-0000-0000-0000EEAC0000}"/>
    <cellStyle name="Normal 9 4 2 4 2 4" xfId="28974" xr:uid="{00000000-0005-0000-0000-0000EFAC0000}"/>
    <cellStyle name="Normal 9 4 2 4 3" xfId="17494" xr:uid="{00000000-0005-0000-0000-0000F0AC0000}"/>
    <cellStyle name="Normal 9 4 2 4 3 2" xfId="40137" xr:uid="{00000000-0005-0000-0000-0000F1AC0000}"/>
    <cellStyle name="Normal 9 4 2 4 4" xfId="10054" xr:uid="{00000000-0005-0000-0000-0000F2AC0000}"/>
    <cellStyle name="Normal 9 4 2 4 4 2" xfId="32697" xr:uid="{00000000-0005-0000-0000-0000F3AC0000}"/>
    <cellStyle name="Normal 9 4 2 4 5" xfId="25256" xr:uid="{00000000-0005-0000-0000-0000F4AC0000}"/>
    <cellStyle name="Normal 9 4 2 5" xfId="4481" xr:uid="{00000000-0005-0000-0000-0000F5AC0000}"/>
    <cellStyle name="Normal 9 4 2 5 2" xfId="19365" xr:uid="{00000000-0005-0000-0000-0000F6AC0000}"/>
    <cellStyle name="Normal 9 4 2 5 2 2" xfId="42008" xr:uid="{00000000-0005-0000-0000-0000F7AC0000}"/>
    <cellStyle name="Normal 9 4 2 5 3" xfId="11925" xr:uid="{00000000-0005-0000-0000-0000F8AC0000}"/>
    <cellStyle name="Normal 9 4 2 5 3 2" xfId="34568" xr:uid="{00000000-0005-0000-0000-0000F9AC0000}"/>
    <cellStyle name="Normal 9 4 2 5 4" xfId="27127" xr:uid="{00000000-0005-0000-0000-0000FAAC0000}"/>
    <cellStyle name="Normal 9 4 2 6" xfId="15647" xr:uid="{00000000-0005-0000-0000-0000FBAC0000}"/>
    <cellStyle name="Normal 9 4 2 6 2" xfId="38290" xr:uid="{00000000-0005-0000-0000-0000FCAC0000}"/>
    <cellStyle name="Normal 9 4 2 7" xfId="8207" xr:uid="{00000000-0005-0000-0000-0000FDAC0000}"/>
    <cellStyle name="Normal 9 4 2 7 2" xfId="30850" xr:uid="{00000000-0005-0000-0000-0000FEAC0000}"/>
    <cellStyle name="Normal 9 4 2 8" xfId="23409" xr:uid="{00000000-0005-0000-0000-0000FFAC0000}"/>
    <cellStyle name="Normal 9 4 3" xfId="1005" xr:uid="{00000000-0005-0000-0000-000000AD0000}"/>
    <cellStyle name="Normal 9 4 3 2" xfId="1933" xr:uid="{00000000-0005-0000-0000-000001AD0000}"/>
    <cellStyle name="Normal 9 4 3 2 2" xfId="3783" xr:uid="{00000000-0005-0000-0000-000002AD0000}"/>
    <cellStyle name="Normal 9 4 3 2 2 2" xfId="7504" xr:uid="{00000000-0005-0000-0000-000003AD0000}"/>
    <cellStyle name="Normal 9 4 3 2 2 2 2" xfId="22388" xr:uid="{00000000-0005-0000-0000-000004AD0000}"/>
    <cellStyle name="Normal 9 4 3 2 2 2 2 2" xfId="45031" xr:uid="{00000000-0005-0000-0000-000005AD0000}"/>
    <cellStyle name="Normal 9 4 3 2 2 2 3" xfId="14948" xr:uid="{00000000-0005-0000-0000-000006AD0000}"/>
    <cellStyle name="Normal 9 4 3 2 2 2 3 2" xfId="37591" xr:uid="{00000000-0005-0000-0000-000007AD0000}"/>
    <cellStyle name="Normal 9 4 3 2 2 2 4" xfId="30150" xr:uid="{00000000-0005-0000-0000-000008AD0000}"/>
    <cellStyle name="Normal 9 4 3 2 2 3" xfId="18670" xr:uid="{00000000-0005-0000-0000-000009AD0000}"/>
    <cellStyle name="Normal 9 4 3 2 2 3 2" xfId="41313" xr:uid="{00000000-0005-0000-0000-00000AAD0000}"/>
    <cellStyle name="Normal 9 4 3 2 2 4" xfId="11230" xr:uid="{00000000-0005-0000-0000-00000BAD0000}"/>
    <cellStyle name="Normal 9 4 3 2 2 4 2" xfId="33873" xr:uid="{00000000-0005-0000-0000-00000CAD0000}"/>
    <cellStyle name="Normal 9 4 3 2 2 5" xfId="26432" xr:uid="{00000000-0005-0000-0000-00000DAD0000}"/>
    <cellStyle name="Normal 9 4 3 2 3" xfId="5657" xr:uid="{00000000-0005-0000-0000-00000EAD0000}"/>
    <cellStyle name="Normal 9 4 3 2 3 2" xfId="20541" xr:uid="{00000000-0005-0000-0000-00000FAD0000}"/>
    <cellStyle name="Normal 9 4 3 2 3 2 2" xfId="43184" xr:uid="{00000000-0005-0000-0000-000010AD0000}"/>
    <cellStyle name="Normal 9 4 3 2 3 3" xfId="13101" xr:uid="{00000000-0005-0000-0000-000011AD0000}"/>
    <cellStyle name="Normal 9 4 3 2 3 3 2" xfId="35744" xr:uid="{00000000-0005-0000-0000-000012AD0000}"/>
    <cellStyle name="Normal 9 4 3 2 3 4" xfId="28303" xr:uid="{00000000-0005-0000-0000-000013AD0000}"/>
    <cellStyle name="Normal 9 4 3 2 4" xfId="16823" xr:uid="{00000000-0005-0000-0000-000014AD0000}"/>
    <cellStyle name="Normal 9 4 3 2 4 2" xfId="39466" xr:uid="{00000000-0005-0000-0000-000015AD0000}"/>
    <cellStyle name="Normal 9 4 3 2 5" xfId="9383" xr:uid="{00000000-0005-0000-0000-000016AD0000}"/>
    <cellStyle name="Normal 9 4 3 2 5 2" xfId="32026" xr:uid="{00000000-0005-0000-0000-000017AD0000}"/>
    <cellStyle name="Normal 9 4 3 2 6" xfId="24585" xr:uid="{00000000-0005-0000-0000-000018AD0000}"/>
    <cellStyle name="Normal 9 4 3 3" xfId="2858" xr:uid="{00000000-0005-0000-0000-000019AD0000}"/>
    <cellStyle name="Normal 9 4 3 3 2" xfId="6579" xr:uid="{00000000-0005-0000-0000-00001AAD0000}"/>
    <cellStyle name="Normal 9 4 3 3 2 2" xfId="21463" xr:uid="{00000000-0005-0000-0000-00001BAD0000}"/>
    <cellStyle name="Normal 9 4 3 3 2 2 2" xfId="44106" xr:uid="{00000000-0005-0000-0000-00001CAD0000}"/>
    <cellStyle name="Normal 9 4 3 3 2 3" xfId="14023" xr:uid="{00000000-0005-0000-0000-00001DAD0000}"/>
    <cellStyle name="Normal 9 4 3 3 2 3 2" xfId="36666" xr:uid="{00000000-0005-0000-0000-00001EAD0000}"/>
    <cellStyle name="Normal 9 4 3 3 2 4" xfId="29225" xr:uid="{00000000-0005-0000-0000-00001FAD0000}"/>
    <cellStyle name="Normal 9 4 3 3 3" xfId="17745" xr:uid="{00000000-0005-0000-0000-000020AD0000}"/>
    <cellStyle name="Normal 9 4 3 3 3 2" xfId="40388" xr:uid="{00000000-0005-0000-0000-000021AD0000}"/>
    <cellStyle name="Normal 9 4 3 3 4" xfId="10305" xr:uid="{00000000-0005-0000-0000-000022AD0000}"/>
    <cellStyle name="Normal 9 4 3 3 4 2" xfId="32948" xr:uid="{00000000-0005-0000-0000-000023AD0000}"/>
    <cellStyle name="Normal 9 4 3 3 5" xfId="25507" xr:uid="{00000000-0005-0000-0000-000024AD0000}"/>
    <cellStyle name="Normal 9 4 3 4" xfId="4732" xr:uid="{00000000-0005-0000-0000-000025AD0000}"/>
    <cellStyle name="Normal 9 4 3 4 2" xfId="19616" xr:uid="{00000000-0005-0000-0000-000026AD0000}"/>
    <cellStyle name="Normal 9 4 3 4 2 2" xfId="42259" xr:uid="{00000000-0005-0000-0000-000027AD0000}"/>
    <cellStyle name="Normal 9 4 3 4 3" xfId="12176" xr:uid="{00000000-0005-0000-0000-000028AD0000}"/>
    <cellStyle name="Normal 9 4 3 4 3 2" xfId="34819" xr:uid="{00000000-0005-0000-0000-000029AD0000}"/>
    <cellStyle name="Normal 9 4 3 4 4" xfId="27378" xr:uid="{00000000-0005-0000-0000-00002AAD0000}"/>
    <cellStyle name="Normal 9 4 3 5" xfId="15898" xr:uid="{00000000-0005-0000-0000-00002BAD0000}"/>
    <cellStyle name="Normal 9 4 3 5 2" xfId="38541" xr:uid="{00000000-0005-0000-0000-00002CAD0000}"/>
    <cellStyle name="Normal 9 4 3 6" xfId="8458" xr:uid="{00000000-0005-0000-0000-00002DAD0000}"/>
    <cellStyle name="Normal 9 4 3 6 2" xfId="31101" xr:uid="{00000000-0005-0000-0000-00002EAD0000}"/>
    <cellStyle name="Normal 9 4 3 7" xfId="23660" xr:uid="{00000000-0005-0000-0000-00002FAD0000}"/>
    <cellStyle name="Normal 9 4 4" xfId="1471" xr:uid="{00000000-0005-0000-0000-000030AD0000}"/>
    <cellStyle name="Normal 9 4 4 2" xfId="3321" xr:uid="{00000000-0005-0000-0000-000031AD0000}"/>
    <cellStyle name="Normal 9 4 4 2 2" xfId="7042" xr:uid="{00000000-0005-0000-0000-000032AD0000}"/>
    <cellStyle name="Normal 9 4 4 2 2 2" xfId="21926" xr:uid="{00000000-0005-0000-0000-000033AD0000}"/>
    <cellStyle name="Normal 9 4 4 2 2 2 2" xfId="44569" xr:uid="{00000000-0005-0000-0000-000034AD0000}"/>
    <cellStyle name="Normal 9 4 4 2 2 3" xfId="14486" xr:uid="{00000000-0005-0000-0000-000035AD0000}"/>
    <cellStyle name="Normal 9 4 4 2 2 3 2" xfId="37129" xr:uid="{00000000-0005-0000-0000-000036AD0000}"/>
    <cellStyle name="Normal 9 4 4 2 2 4" xfId="29688" xr:uid="{00000000-0005-0000-0000-000037AD0000}"/>
    <cellStyle name="Normal 9 4 4 2 3" xfId="18208" xr:uid="{00000000-0005-0000-0000-000038AD0000}"/>
    <cellStyle name="Normal 9 4 4 2 3 2" xfId="40851" xr:uid="{00000000-0005-0000-0000-000039AD0000}"/>
    <cellStyle name="Normal 9 4 4 2 4" xfId="10768" xr:uid="{00000000-0005-0000-0000-00003AAD0000}"/>
    <cellStyle name="Normal 9 4 4 2 4 2" xfId="33411" xr:uid="{00000000-0005-0000-0000-00003BAD0000}"/>
    <cellStyle name="Normal 9 4 4 2 5" xfId="25970" xr:uid="{00000000-0005-0000-0000-00003CAD0000}"/>
    <cellStyle name="Normal 9 4 4 3" xfId="5195" xr:uid="{00000000-0005-0000-0000-00003DAD0000}"/>
    <cellStyle name="Normal 9 4 4 3 2" xfId="20079" xr:uid="{00000000-0005-0000-0000-00003EAD0000}"/>
    <cellStyle name="Normal 9 4 4 3 2 2" xfId="42722" xr:uid="{00000000-0005-0000-0000-00003FAD0000}"/>
    <cellStyle name="Normal 9 4 4 3 3" xfId="12639" xr:uid="{00000000-0005-0000-0000-000040AD0000}"/>
    <cellStyle name="Normal 9 4 4 3 3 2" xfId="35282" xr:uid="{00000000-0005-0000-0000-000041AD0000}"/>
    <cellStyle name="Normal 9 4 4 3 4" xfId="27841" xr:uid="{00000000-0005-0000-0000-000042AD0000}"/>
    <cellStyle name="Normal 9 4 4 4" xfId="16361" xr:uid="{00000000-0005-0000-0000-000043AD0000}"/>
    <cellStyle name="Normal 9 4 4 4 2" xfId="39004" xr:uid="{00000000-0005-0000-0000-000044AD0000}"/>
    <cellStyle name="Normal 9 4 4 5" xfId="8921" xr:uid="{00000000-0005-0000-0000-000045AD0000}"/>
    <cellStyle name="Normal 9 4 4 5 2" xfId="31564" xr:uid="{00000000-0005-0000-0000-000046AD0000}"/>
    <cellStyle name="Normal 9 4 4 6" xfId="24123" xr:uid="{00000000-0005-0000-0000-000047AD0000}"/>
    <cellStyle name="Normal 9 4 5" xfId="2396" xr:uid="{00000000-0005-0000-0000-000048AD0000}"/>
    <cellStyle name="Normal 9 4 5 2" xfId="6117" xr:uid="{00000000-0005-0000-0000-000049AD0000}"/>
    <cellStyle name="Normal 9 4 5 2 2" xfId="21001" xr:uid="{00000000-0005-0000-0000-00004AAD0000}"/>
    <cellStyle name="Normal 9 4 5 2 2 2" xfId="43644" xr:uid="{00000000-0005-0000-0000-00004BAD0000}"/>
    <cellStyle name="Normal 9 4 5 2 3" xfId="13561" xr:uid="{00000000-0005-0000-0000-00004CAD0000}"/>
    <cellStyle name="Normal 9 4 5 2 3 2" xfId="36204" xr:uid="{00000000-0005-0000-0000-00004DAD0000}"/>
    <cellStyle name="Normal 9 4 5 2 4" xfId="28763" xr:uid="{00000000-0005-0000-0000-00004EAD0000}"/>
    <cellStyle name="Normal 9 4 5 3" xfId="17283" xr:uid="{00000000-0005-0000-0000-00004FAD0000}"/>
    <cellStyle name="Normal 9 4 5 3 2" xfId="39926" xr:uid="{00000000-0005-0000-0000-000050AD0000}"/>
    <cellStyle name="Normal 9 4 5 4" xfId="9843" xr:uid="{00000000-0005-0000-0000-000051AD0000}"/>
    <cellStyle name="Normal 9 4 5 4 2" xfId="32486" xr:uid="{00000000-0005-0000-0000-000052AD0000}"/>
    <cellStyle name="Normal 9 4 5 5" xfId="25045" xr:uid="{00000000-0005-0000-0000-000053AD0000}"/>
    <cellStyle name="Normal 9 4 6" xfId="4270" xr:uid="{00000000-0005-0000-0000-000054AD0000}"/>
    <cellStyle name="Normal 9 4 6 2" xfId="19154" xr:uid="{00000000-0005-0000-0000-000055AD0000}"/>
    <cellStyle name="Normal 9 4 6 2 2" xfId="41797" xr:uid="{00000000-0005-0000-0000-000056AD0000}"/>
    <cellStyle name="Normal 9 4 6 3" xfId="11714" xr:uid="{00000000-0005-0000-0000-000057AD0000}"/>
    <cellStyle name="Normal 9 4 6 3 2" xfId="34357" xr:uid="{00000000-0005-0000-0000-000058AD0000}"/>
    <cellStyle name="Normal 9 4 6 4" xfId="26916" xr:uid="{00000000-0005-0000-0000-000059AD0000}"/>
    <cellStyle name="Normal 9 4 7" xfId="15436" xr:uid="{00000000-0005-0000-0000-00005AAD0000}"/>
    <cellStyle name="Normal 9 4 7 2" xfId="38079" xr:uid="{00000000-0005-0000-0000-00005BAD0000}"/>
    <cellStyle name="Normal 9 4 8" xfId="7996" xr:uid="{00000000-0005-0000-0000-00005CAD0000}"/>
    <cellStyle name="Normal 9 4 8 2" xfId="30639" xr:uid="{00000000-0005-0000-0000-00005DAD0000}"/>
    <cellStyle name="Normal 9 4 9" xfId="23199" xr:uid="{00000000-0005-0000-0000-00005EAD0000}"/>
    <cellStyle name="Normal 9 5" xfId="646" xr:uid="{00000000-0005-0000-0000-00005FAD0000}"/>
    <cellStyle name="Normal 9 5 2" xfId="1111" xr:uid="{00000000-0005-0000-0000-000060AD0000}"/>
    <cellStyle name="Normal 9 5 2 2" xfId="2039" xr:uid="{00000000-0005-0000-0000-000061AD0000}"/>
    <cellStyle name="Normal 9 5 2 2 2" xfId="3889" xr:uid="{00000000-0005-0000-0000-000062AD0000}"/>
    <cellStyle name="Normal 9 5 2 2 2 2" xfId="7610" xr:uid="{00000000-0005-0000-0000-000063AD0000}"/>
    <cellStyle name="Normal 9 5 2 2 2 2 2" xfId="22494" xr:uid="{00000000-0005-0000-0000-000064AD0000}"/>
    <cellStyle name="Normal 9 5 2 2 2 2 2 2" xfId="45137" xr:uid="{00000000-0005-0000-0000-000065AD0000}"/>
    <cellStyle name="Normal 9 5 2 2 2 2 3" xfId="15054" xr:uid="{00000000-0005-0000-0000-000066AD0000}"/>
    <cellStyle name="Normal 9 5 2 2 2 2 3 2" xfId="37697" xr:uid="{00000000-0005-0000-0000-000067AD0000}"/>
    <cellStyle name="Normal 9 5 2 2 2 2 4" xfId="30256" xr:uid="{00000000-0005-0000-0000-000068AD0000}"/>
    <cellStyle name="Normal 9 5 2 2 2 3" xfId="18776" xr:uid="{00000000-0005-0000-0000-000069AD0000}"/>
    <cellStyle name="Normal 9 5 2 2 2 3 2" xfId="41419" xr:uid="{00000000-0005-0000-0000-00006AAD0000}"/>
    <cellStyle name="Normal 9 5 2 2 2 4" xfId="11336" xr:uid="{00000000-0005-0000-0000-00006BAD0000}"/>
    <cellStyle name="Normal 9 5 2 2 2 4 2" xfId="33979" xr:uid="{00000000-0005-0000-0000-00006CAD0000}"/>
    <cellStyle name="Normal 9 5 2 2 2 5" xfId="26538" xr:uid="{00000000-0005-0000-0000-00006DAD0000}"/>
    <cellStyle name="Normal 9 5 2 2 3" xfId="5763" xr:uid="{00000000-0005-0000-0000-00006EAD0000}"/>
    <cellStyle name="Normal 9 5 2 2 3 2" xfId="20647" xr:uid="{00000000-0005-0000-0000-00006FAD0000}"/>
    <cellStyle name="Normal 9 5 2 2 3 2 2" xfId="43290" xr:uid="{00000000-0005-0000-0000-000070AD0000}"/>
    <cellStyle name="Normal 9 5 2 2 3 3" xfId="13207" xr:uid="{00000000-0005-0000-0000-000071AD0000}"/>
    <cellStyle name="Normal 9 5 2 2 3 3 2" xfId="35850" xr:uid="{00000000-0005-0000-0000-000072AD0000}"/>
    <cellStyle name="Normal 9 5 2 2 3 4" xfId="28409" xr:uid="{00000000-0005-0000-0000-000073AD0000}"/>
    <cellStyle name="Normal 9 5 2 2 4" xfId="16929" xr:uid="{00000000-0005-0000-0000-000074AD0000}"/>
    <cellStyle name="Normal 9 5 2 2 4 2" xfId="39572" xr:uid="{00000000-0005-0000-0000-000075AD0000}"/>
    <cellStyle name="Normal 9 5 2 2 5" xfId="9489" xr:uid="{00000000-0005-0000-0000-000076AD0000}"/>
    <cellStyle name="Normal 9 5 2 2 5 2" xfId="32132" xr:uid="{00000000-0005-0000-0000-000077AD0000}"/>
    <cellStyle name="Normal 9 5 2 2 6" xfId="24691" xr:uid="{00000000-0005-0000-0000-000078AD0000}"/>
    <cellStyle name="Normal 9 5 2 3" xfId="2964" xr:uid="{00000000-0005-0000-0000-000079AD0000}"/>
    <cellStyle name="Normal 9 5 2 3 2" xfId="6685" xr:uid="{00000000-0005-0000-0000-00007AAD0000}"/>
    <cellStyle name="Normal 9 5 2 3 2 2" xfId="21569" xr:uid="{00000000-0005-0000-0000-00007BAD0000}"/>
    <cellStyle name="Normal 9 5 2 3 2 2 2" xfId="44212" xr:uid="{00000000-0005-0000-0000-00007CAD0000}"/>
    <cellStyle name="Normal 9 5 2 3 2 3" xfId="14129" xr:uid="{00000000-0005-0000-0000-00007DAD0000}"/>
    <cellStyle name="Normal 9 5 2 3 2 3 2" xfId="36772" xr:uid="{00000000-0005-0000-0000-00007EAD0000}"/>
    <cellStyle name="Normal 9 5 2 3 2 4" xfId="29331" xr:uid="{00000000-0005-0000-0000-00007FAD0000}"/>
    <cellStyle name="Normal 9 5 2 3 3" xfId="17851" xr:uid="{00000000-0005-0000-0000-000080AD0000}"/>
    <cellStyle name="Normal 9 5 2 3 3 2" xfId="40494" xr:uid="{00000000-0005-0000-0000-000081AD0000}"/>
    <cellStyle name="Normal 9 5 2 3 4" xfId="10411" xr:uid="{00000000-0005-0000-0000-000082AD0000}"/>
    <cellStyle name="Normal 9 5 2 3 4 2" xfId="33054" xr:uid="{00000000-0005-0000-0000-000083AD0000}"/>
    <cellStyle name="Normal 9 5 2 3 5" xfId="25613" xr:uid="{00000000-0005-0000-0000-000084AD0000}"/>
    <cellStyle name="Normal 9 5 2 4" xfId="4838" xr:uid="{00000000-0005-0000-0000-000085AD0000}"/>
    <cellStyle name="Normal 9 5 2 4 2" xfId="19722" xr:uid="{00000000-0005-0000-0000-000086AD0000}"/>
    <cellStyle name="Normal 9 5 2 4 2 2" xfId="42365" xr:uid="{00000000-0005-0000-0000-000087AD0000}"/>
    <cellStyle name="Normal 9 5 2 4 3" xfId="12282" xr:uid="{00000000-0005-0000-0000-000088AD0000}"/>
    <cellStyle name="Normal 9 5 2 4 3 2" xfId="34925" xr:uid="{00000000-0005-0000-0000-000089AD0000}"/>
    <cellStyle name="Normal 9 5 2 4 4" xfId="27484" xr:uid="{00000000-0005-0000-0000-00008AAD0000}"/>
    <cellStyle name="Normal 9 5 2 5" xfId="16004" xr:uid="{00000000-0005-0000-0000-00008BAD0000}"/>
    <cellStyle name="Normal 9 5 2 5 2" xfId="38647" xr:uid="{00000000-0005-0000-0000-00008CAD0000}"/>
    <cellStyle name="Normal 9 5 2 6" xfId="8564" xr:uid="{00000000-0005-0000-0000-00008DAD0000}"/>
    <cellStyle name="Normal 9 5 2 6 2" xfId="31207" xr:uid="{00000000-0005-0000-0000-00008EAD0000}"/>
    <cellStyle name="Normal 9 5 2 7" xfId="23766" xr:uid="{00000000-0005-0000-0000-00008FAD0000}"/>
    <cellStyle name="Normal 9 5 3" xfId="1577" xr:uid="{00000000-0005-0000-0000-000090AD0000}"/>
    <cellStyle name="Normal 9 5 3 2" xfId="3427" xr:uid="{00000000-0005-0000-0000-000091AD0000}"/>
    <cellStyle name="Normal 9 5 3 2 2" xfId="7148" xr:uid="{00000000-0005-0000-0000-000092AD0000}"/>
    <cellStyle name="Normal 9 5 3 2 2 2" xfId="22032" xr:uid="{00000000-0005-0000-0000-000093AD0000}"/>
    <cellStyle name="Normal 9 5 3 2 2 2 2" xfId="44675" xr:uid="{00000000-0005-0000-0000-000094AD0000}"/>
    <cellStyle name="Normal 9 5 3 2 2 3" xfId="14592" xr:uid="{00000000-0005-0000-0000-000095AD0000}"/>
    <cellStyle name="Normal 9 5 3 2 2 3 2" xfId="37235" xr:uid="{00000000-0005-0000-0000-000096AD0000}"/>
    <cellStyle name="Normal 9 5 3 2 2 4" xfId="29794" xr:uid="{00000000-0005-0000-0000-000097AD0000}"/>
    <cellStyle name="Normal 9 5 3 2 3" xfId="18314" xr:uid="{00000000-0005-0000-0000-000098AD0000}"/>
    <cellStyle name="Normal 9 5 3 2 3 2" xfId="40957" xr:uid="{00000000-0005-0000-0000-000099AD0000}"/>
    <cellStyle name="Normal 9 5 3 2 4" xfId="10874" xr:uid="{00000000-0005-0000-0000-00009AAD0000}"/>
    <cellStyle name="Normal 9 5 3 2 4 2" xfId="33517" xr:uid="{00000000-0005-0000-0000-00009BAD0000}"/>
    <cellStyle name="Normal 9 5 3 2 5" xfId="26076" xr:uid="{00000000-0005-0000-0000-00009CAD0000}"/>
    <cellStyle name="Normal 9 5 3 3" xfId="5301" xr:uid="{00000000-0005-0000-0000-00009DAD0000}"/>
    <cellStyle name="Normal 9 5 3 3 2" xfId="20185" xr:uid="{00000000-0005-0000-0000-00009EAD0000}"/>
    <cellStyle name="Normal 9 5 3 3 2 2" xfId="42828" xr:uid="{00000000-0005-0000-0000-00009FAD0000}"/>
    <cellStyle name="Normal 9 5 3 3 3" xfId="12745" xr:uid="{00000000-0005-0000-0000-0000A0AD0000}"/>
    <cellStyle name="Normal 9 5 3 3 3 2" xfId="35388" xr:uid="{00000000-0005-0000-0000-0000A1AD0000}"/>
    <cellStyle name="Normal 9 5 3 3 4" xfId="27947" xr:uid="{00000000-0005-0000-0000-0000A2AD0000}"/>
    <cellStyle name="Normal 9 5 3 4" xfId="16467" xr:uid="{00000000-0005-0000-0000-0000A3AD0000}"/>
    <cellStyle name="Normal 9 5 3 4 2" xfId="39110" xr:uid="{00000000-0005-0000-0000-0000A4AD0000}"/>
    <cellStyle name="Normal 9 5 3 5" xfId="9027" xr:uid="{00000000-0005-0000-0000-0000A5AD0000}"/>
    <cellStyle name="Normal 9 5 3 5 2" xfId="31670" xr:uid="{00000000-0005-0000-0000-0000A6AD0000}"/>
    <cellStyle name="Normal 9 5 3 6" xfId="24229" xr:uid="{00000000-0005-0000-0000-0000A7AD0000}"/>
    <cellStyle name="Normal 9 5 4" xfId="2502" xr:uid="{00000000-0005-0000-0000-0000A8AD0000}"/>
    <cellStyle name="Normal 9 5 4 2" xfId="6223" xr:uid="{00000000-0005-0000-0000-0000A9AD0000}"/>
    <cellStyle name="Normal 9 5 4 2 2" xfId="21107" xr:uid="{00000000-0005-0000-0000-0000AAAD0000}"/>
    <cellStyle name="Normal 9 5 4 2 2 2" xfId="43750" xr:uid="{00000000-0005-0000-0000-0000ABAD0000}"/>
    <cellStyle name="Normal 9 5 4 2 3" xfId="13667" xr:uid="{00000000-0005-0000-0000-0000ACAD0000}"/>
    <cellStyle name="Normal 9 5 4 2 3 2" xfId="36310" xr:uid="{00000000-0005-0000-0000-0000ADAD0000}"/>
    <cellStyle name="Normal 9 5 4 2 4" xfId="28869" xr:uid="{00000000-0005-0000-0000-0000AEAD0000}"/>
    <cellStyle name="Normal 9 5 4 3" xfId="17389" xr:uid="{00000000-0005-0000-0000-0000AFAD0000}"/>
    <cellStyle name="Normal 9 5 4 3 2" xfId="40032" xr:uid="{00000000-0005-0000-0000-0000B0AD0000}"/>
    <cellStyle name="Normal 9 5 4 4" xfId="9949" xr:uid="{00000000-0005-0000-0000-0000B1AD0000}"/>
    <cellStyle name="Normal 9 5 4 4 2" xfId="32592" xr:uid="{00000000-0005-0000-0000-0000B2AD0000}"/>
    <cellStyle name="Normal 9 5 4 5" xfId="25151" xr:uid="{00000000-0005-0000-0000-0000B3AD0000}"/>
    <cellStyle name="Normal 9 5 5" xfId="4376" xr:uid="{00000000-0005-0000-0000-0000B4AD0000}"/>
    <cellStyle name="Normal 9 5 5 2" xfId="19260" xr:uid="{00000000-0005-0000-0000-0000B5AD0000}"/>
    <cellStyle name="Normal 9 5 5 2 2" xfId="41903" xr:uid="{00000000-0005-0000-0000-0000B6AD0000}"/>
    <cellStyle name="Normal 9 5 5 3" xfId="11820" xr:uid="{00000000-0005-0000-0000-0000B7AD0000}"/>
    <cellStyle name="Normal 9 5 5 3 2" xfId="34463" xr:uid="{00000000-0005-0000-0000-0000B8AD0000}"/>
    <cellStyle name="Normal 9 5 5 4" xfId="27022" xr:uid="{00000000-0005-0000-0000-0000B9AD0000}"/>
    <cellStyle name="Normal 9 5 6" xfId="15542" xr:uid="{00000000-0005-0000-0000-0000BAAD0000}"/>
    <cellStyle name="Normal 9 5 6 2" xfId="38185" xr:uid="{00000000-0005-0000-0000-0000BBAD0000}"/>
    <cellStyle name="Normal 9 5 7" xfId="8102" xr:uid="{00000000-0005-0000-0000-0000BCAD0000}"/>
    <cellStyle name="Normal 9 5 7 2" xfId="30745" xr:uid="{00000000-0005-0000-0000-0000BDAD0000}"/>
    <cellStyle name="Normal 9 5 8" xfId="23304" xr:uid="{00000000-0005-0000-0000-0000BEAD0000}"/>
    <cellStyle name="Normal 9 6" xfId="900" xr:uid="{00000000-0005-0000-0000-0000BFAD0000}"/>
    <cellStyle name="Normal 9 6 2" xfId="1828" xr:uid="{00000000-0005-0000-0000-0000C0AD0000}"/>
    <cellStyle name="Normal 9 6 2 2" xfId="3678" xr:uid="{00000000-0005-0000-0000-0000C1AD0000}"/>
    <cellStyle name="Normal 9 6 2 2 2" xfId="7399" xr:uid="{00000000-0005-0000-0000-0000C2AD0000}"/>
    <cellStyle name="Normal 9 6 2 2 2 2" xfId="22283" xr:uid="{00000000-0005-0000-0000-0000C3AD0000}"/>
    <cellStyle name="Normal 9 6 2 2 2 2 2" xfId="44926" xr:uid="{00000000-0005-0000-0000-0000C4AD0000}"/>
    <cellStyle name="Normal 9 6 2 2 2 3" xfId="14843" xr:uid="{00000000-0005-0000-0000-0000C5AD0000}"/>
    <cellStyle name="Normal 9 6 2 2 2 3 2" xfId="37486" xr:uid="{00000000-0005-0000-0000-0000C6AD0000}"/>
    <cellStyle name="Normal 9 6 2 2 2 4" xfId="30045" xr:uid="{00000000-0005-0000-0000-0000C7AD0000}"/>
    <cellStyle name="Normal 9 6 2 2 3" xfId="18565" xr:uid="{00000000-0005-0000-0000-0000C8AD0000}"/>
    <cellStyle name="Normal 9 6 2 2 3 2" xfId="41208" xr:uid="{00000000-0005-0000-0000-0000C9AD0000}"/>
    <cellStyle name="Normal 9 6 2 2 4" xfId="11125" xr:uid="{00000000-0005-0000-0000-0000CAAD0000}"/>
    <cellStyle name="Normal 9 6 2 2 4 2" xfId="33768" xr:uid="{00000000-0005-0000-0000-0000CBAD0000}"/>
    <cellStyle name="Normal 9 6 2 2 5" xfId="26327" xr:uid="{00000000-0005-0000-0000-0000CCAD0000}"/>
    <cellStyle name="Normal 9 6 2 3" xfId="5552" xr:uid="{00000000-0005-0000-0000-0000CDAD0000}"/>
    <cellStyle name="Normal 9 6 2 3 2" xfId="20436" xr:uid="{00000000-0005-0000-0000-0000CEAD0000}"/>
    <cellStyle name="Normal 9 6 2 3 2 2" xfId="43079" xr:uid="{00000000-0005-0000-0000-0000CFAD0000}"/>
    <cellStyle name="Normal 9 6 2 3 3" xfId="12996" xr:uid="{00000000-0005-0000-0000-0000D0AD0000}"/>
    <cellStyle name="Normal 9 6 2 3 3 2" xfId="35639" xr:uid="{00000000-0005-0000-0000-0000D1AD0000}"/>
    <cellStyle name="Normal 9 6 2 3 4" xfId="28198" xr:uid="{00000000-0005-0000-0000-0000D2AD0000}"/>
    <cellStyle name="Normal 9 6 2 4" xfId="16718" xr:uid="{00000000-0005-0000-0000-0000D3AD0000}"/>
    <cellStyle name="Normal 9 6 2 4 2" xfId="39361" xr:uid="{00000000-0005-0000-0000-0000D4AD0000}"/>
    <cellStyle name="Normal 9 6 2 5" xfId="9278" xr:uid="{00000000-0005-0000-0000-0000D5AD0000}"/>
    <cellStyle name="Normal 9 6 2 5 2" xfId="31921" xr:uid="{00000000-0005-0000-0000-0000D6AD0000}"/>
    <cellStyle name="Normal 9 6 2 6" xfId="24480" xr:uid="{00000000-0005-0000-0000-0000D7AD0000}"/>
    <cellStyle name="Normal 9 6 3" xfId="2753" xr:uid="{00000000-0005-0000-0000-0000D8AD0000}"/>
    <cellStyle name="Normal 9 6 3 2" xfId="6474" xr:uid="{00000000-0005-0000-0000-0000D9AD0000}"/>
    <cellStyle name="Normal 9 6 3 2 2" xfId="21358" xr:uid="{00000000-0005-0000-0000-0000DAAD0000}"/>
    <cellStyle name="Normal 9 6 3 2 2 2" xfId="44001" xr:uid="{00000000-0005-0000-0000-0000DBAD0000}"/>
    <cellStyle name="Normal 9 6 3 2 3" xfId="13918" xr:uid="{00000000-0005-0000-0000-0000DCAD0000}"/>
    <cellStyle name="Normal 9 6 3 2 3 2" xfId="36561" xr:uid="{00000000-0005-0000-0000-0000DDAD0000}"/>
    <cellStyle name="Normal 9 6 3 2 4" xfId="29120" xr:uid="{00000000-0005-0000-0000-0000DEAD0000}"/>
    <cellStyle name="Normal 9 6 3 3" xfId="17640" xr:uid="{00000000-0005-0000-0000-0000DFAD0000}"/>
    <cellStyle name="Normal 9 6 3 3 2" xfId="40283" xr:uid="{00000000-0005-0000-0000-0000E0AD0000}"/>
    <cellStyle name="Normal 9 6 3 4" xfId="10200" xr:uid="{00000000-0005-0000-0000-0000E1AD0000}"/>
    <cellStyle name="Normal 9 6 3 4 2" xfId="32843" xr:uid="{00000000-0005-0000-0000-0000E2AD0000}"/>
    <cellStyle name="Normal 9 6 3 5" xfId="25402" xr:uid="{00000000-0005-0000-0000-0000E3AD0000}"/>
    <cellStyle name="Normal 9 6 4" xfId="4627" xr:uid="{00000000-0005-0000-0000-0000E4AD0000}"/>
    <cellStyle name="Normal 9 6 4 2" xfId="19511" xr:uid="{00000000-0005-0000-0000-0000E5AD0000}"/>
    <cellStyle name="Normal 9 6 4 2 2" xfId="42154" xr:uid="{00000000-0005-0000-0000-0000E6AD0000}"/>
    <cellStyle name="Normal 9 6 4 3" xfId="12071" xr:uid="{00000000-0005-0000-0000-0000E7AD0000}"/>
    <cellStyle name="Normal 9 6 4 3 2" xfId="34714" xr:uid="{00000000-0005-0000-0000-0000E8AD0000}"/>
    <cellStyle name="Normal 9 6 4 4" xfId="27273" xr:uid="{00000000-0005-0000-0000-0000E9AD0000}"/>
    <cellStyle name="Normal 9 6 5" xfId="15793" xr:uid="{00000000-0005-0000-0000-0000EAAD0000}"/>
    <cellStyle name="Normal 9 6 5 2" xfId="38436" xr:uid="{00000000-0005-0000-0000-0000EBAD0000}"/>
    <cellStyle name="Normal 9 6 6" xfId="8353" xr:uid="{00000000-0005-0000-0000-0000ECAD0000}"/>
    <cellStyle name="Normal 9 6 6 2" xfId="30996" xr:uid="{00000000-0005-0000-0000-0000EDAD0000}"/>
    <cellStyle name="Normal 9 6 7" xfId="23555" xr:uid="{00000000-0005-0000-0000-0000EEAD0000}"/>
    <cellStyle name="Normal 9 7" xfId="1366" xr:uid="{00000000-0005-0000-0000-0000EFAD0000}"/>
    <cellStyle name="Normal 9 7 2" xfId="3216" xr:uid="{00000000-0005-0000-0000-0000F0AD0000}"/>
    <cellStyle name="Normal 9 7 2 2" xfId="6937" xr:uid="{00000000-0005-0000-0000-0000F1AD0000}"/>
    <cellStyle name="Normal 9 7 2 2 2" xfId="21821" xr:uid="{00000000-0005-0000-0000-0000F2AD0000}"/>
    <cellStyle name="Normal 9 7 2 2 2 2" xfId="44464" xr:uid="{00000000-0005-0000-0000-0000F3AD0000}"/>
    <cellStyle name="Normal 9 7 2 2 3" xfId="14381" xr:uid="{00000000-0005-0000-0000-0000F4AD0000}"/>
    <cellStyle name="Normal 9 7 2 2 3 2" xfId="37024" xr:uid="{00000000-0005-0000-0000-0000F5AD0000}"/>
    <cellStyle name="Normal 9 7 2 2 4" xfId="29583" xr:uid="{00000000-0005-0000-0000-0000F6AD0000}"/>
    <cellStyle name="Normal 9 7 2 3" xfId="18103" xr:uid="{00000000-0005-0000-0000-0000F7AD0000}"/>
    <cellStyle name="Normal 9 7 2 3 2" xfId="40746" xr:uid="{00000000-0005-0000-0000-0000F8AD0000}"/>
    <cellStyle name="Normal 9 7 2 4" xfId="10663" xr:uid="{00000000-0005-0000-0000-0000F9AD0000}"/>
    <cellStyle name="Normal 9 7 2 4 2" xfId="33306" xr:uid="{00000000-0005-0000-0000-0000FAAD0000}"/>
    <cellStyle name="Normal 9 7 2 5" xfId="25865" xr:uid="{00000000-0005-0000-0000-0000FBAD0000}"/>
    <cellStyle name="Normal 9 7 3" xfId="5090" xr:uid="{00000000-0005-0000-0000-0000FCAD0000}"/>
    <cellStyle name="Normal 9 7 3 2" xfId="19974" xr:uid="{00000000-0005-0000-0000-0000FDAD0000}"/>
    <cellStyle name="Normal 9 7 3 2 2" xfId="42617" xr:uid="{00000000-0005-0000-0000-0000FEAD0000}"/>
    <cellStyle name="Normal 9 7 3 3" xfId="12534" xr:uid="{00000000-0005-0000-0000-0000FFAD0000}"/>
    <cellStyle name="Normal 9 7 3 3 2" xfId="35177" xr:uid="{00000000-0005-0000-0000-000000AE0000}"/>
    <cellStyle name="Normal 9 7 3 4" xfId="27736" xr:uid="{00000000-0005-0000-0000-000001AE0000}"/>
    <cellStyle name="Normal 9 7 4" xfId="16256" xr:uid="{00000000-0005-0000-0000-000002AE0000}"/>
    <cellStyle name="Normal 9 7 4 2" xfId="38899" xr:uid="{00000000-0005-0000-0000-000003AE0000}"/>
    <cellStyle name="Normal 9 7 5" xfId="8816" xr:uid="{00000000-0005-0000-0000-000004AE0000}"/>
    <cellStyle name="Normal 9 7 5 2" xfId="31459" xr:uid="{00000000-0005-0000-0000-000005AE0000}"/>
    <cellStyle name="Normal 9 7 6" xfId="24018" xr:uid="{00000000-0005-0000-0000-000006AE0000}"/>
    <cellStyle name="Normal 9 8" xfId="2291" xr:uid="{00000000-0005-0000-0000-000007AE0000}"/>
    <cellStyle name="Normal 9 8 2" xfId="6012" xr:uid="{00000000-0005-0000-0000-000008AE0000}"/>
    <cellStyle name="Normal 9 8 2 2" xfId="20896" xr:uid="{00000000-0005-0000-0000-000009AE0000}"/>
    <cellStyle name="Normal 9 8 2 2 2" xfId="43539" xr:uid="{00000000-0005-0000-0000-00000AAE0000}"/>
    <cellStyle name="Normal 9 8 2 3" xfId="13456" xr:uid="{00000000-0005-0000-0000-00000BAE0000}"/>
    <cellStyle name="Normal 9 8 2 3 2" xfId="36099" xr:uid="{00000000-0005-0000-0000-00000CAE0000}"/>
    <cellStyle name="Normal 9 8 2 4" xfId="28658" xr:uid="{00000000-0005-0000-0000-00000DAE0000}"/>
    <cellStyle name="Normal 9 8 3" xfId="17178" xr:uid="{00000000-0005-0000-0000-00000EAE0000}"/>
    <cellStyle name="Normal 9 8 3 2" xfId="39821" xr:uid="{00000000-0005-0000-0000-00000FAE0000}"/>
    <cellStyle name="Normal 9 8 4" xfId="9738" xr:uid="{00000000-0005-0000-0000-000010AE0000}"/>
    <cellStyle name="Normal 9 8 4 2" xfId="32381" xr:uid="{00000000-0005-0000-0000-000011AE0000}"/>
    <cellStyle name="Normal 9 8 5" xfId="24940" xr:uid="{00000000-0005-0000-0000-000012AE0000}"/>
    <cellStyle name="Normal 9 9" xfId="4165" xr:uid="{00000000-0005-0000-0000-000013AE0000}"/>
    <cellStyle name="Normal 9 9 2" xfId="19049" xr:uid="{00000000-0005-0000-0000-000014AE0000}"/>
    <cellStyle name="Normal 9 9 2 2" xfId="41692" xr:uid="{00000000-0005-0000-0000-000015AE0000}"/>
    <cellStyle name="Normal 9 9 3" xfId="11609" xr:uid="{00000000-0005-0000-0000-000016AE0000}"/>
    <cellStyle name="Normal 9 9 3 2" xfId="34252" xr:uid="{00000000-0005-0000-0000-000017AE0000}"/>
    <cellStyle name="Normal 9 9 4" xfId="26811" xr:uid="{00000000-0005-0000-0000-000018AE0000}"/>
    <cellStyle name="Normal 90" xfId="4130" xr:uid="{00000000-0005-0000-0000-000019AE0000}"/>
    <cellStyle name="Normal 90 2" xfId="7851" xr:uid="{00000000-0005-0000-0000-00001AAE0000}"/>
    <cellStyle name="Normal 90 2 2" xfId="22735" xr:uid="{00000000-0005-0000-0000-00001BAE0000}"/>
    <cellStyle name="Normal 90 2 2 2" xfId="45378" xr:uid="{00000000-0005-0000-0000-00001CAE0000}"/>
    <cellStyle name="Normal 90 2 3" xfId="15295" xr:uid="{00000000-0005-0000-0000-00001DAE0000}"/>
    <cellStyle name="Normal 90 2 3 2" xfId="37938" xr:uid="{00000000-0005-0000-0000-00001EAE0000}"/>
    <cellStyle name="Normal 90 2 4" xfId="30497" xr:uid="{00000000-0005-0000-0000-00001FAE0000}"/>
    <cellStyle name="Normal 90 3" xfId="19017" xr:uid="{00000000-0005-0000-0000-000020AE0000}"/>
    <cellStyle name="Normal 90 3 2" xfId="41660" xr:uid="{00000000-0005-0000-0000-000021AE0000}"/>
    <cellStyle name="Normal 90 4" xfId="11577" xr:uid="{00000000-0005-0000-0000-000022AE0000}"/>
    <cellStyle name="Normal 90 4 2" xfId="34220" xr:uid="{00000000-0005-0000-0000-000023AE0000}"/>
    <cellStyle name="Normal 90 5" xfId="26779" xr:uid="{00000000-0005-0000-0000-000024AE0000}"/>
    <cellStyle name="Normal 91" xfId="4131" xr:uid="{00000000-0005-0000-0000-000025AE0000}"/>
    <cellStyle name="Normal 91 2" xfId="19018" xr:uid="{00000000-0005-0000-0000-000026AE0000}"/>
    <cellStyle name="Normal 91 2 2" xfId="41661" xr:uid="{00000000-0005-0000-0000-000027AE0000}"/>
    <cellStyle name="Normal 91 3" xfId="11578" xr:uid="{00000000-0005-0000-0000-000028AE0000}"/>
    <cellStyle name="Normal 91 3 2" xfId="34221" xr:uid="{00000000-0005-0000-0000-000029AE0000}"/>
    <cellStyle name="Normal 91 4" xfId="26780" xr:uid="{00000000-0005-0000-0000-00002AAE0000}"/>
    <cellStyle name="Normal 92" xfId="4132" xr:uid="{00000000-0005-0000-0000-00002BAE0000}"/>
    <cellStyle name="Normal 92 2" xfId="19019" xr:uid="{00000000-0005-0000-0000-00002CAE0000}"/>
    <cellStyle name="Normal 92 2 2" xfId="41662" xr:uid="{00000000-0005-0000-0000-00002DAE0000}"/>
    <cellStyle name="Normal 92 3" xfId="11579" xr:uid="{00000000-0005-0000-0000-00002EAE0000}"/>
    <cellStyle name="Normal 92 3 2" xfId="34222" xr:uid="{00000000-0005-0000-0000-00002FAE0000}"/>
    <cellStyle name="Normal 92 4" xfId="26781" xr:uid="{00000000-0005-0000-0000-000030AE0000}"/>
    <cellStyle name="Normal 93" xfId="4146" xr:uid="{00000000-0005-0000-0000-000031AE0000}"/>
    <cellStyle name="Normal 94" xfId="4133" xr:uid="{00000000-0005-0000-0000-000032AE0000}"/>
    <cellStyle name="Normal 94 2" xfId="19020" xr:uid="{00000000-0005-0000-0000-000033AE0000}"/>
    <cellStyle name="Normal 94 2 2" xfId="41663" xr:uid="{00000000-0005-0000-0000-000034AE0000}"/>
    <cellStyle name="Normal 94 3" xfId="11580" xr:uid="{00000000-0005-0000-0000-000035AE0000}"/>
    <cellStyle name="Normal 94 3 2" xfId="34223" xr:uid="{00000000-0005-0000-0000-000036AE0000}"/>
    <cellStyle name="Normal 94 4" xfId="26782" xr:uid="{00000000-0005-0000-0000-000037AE0000}"/>
    <cellStyle name="Normal 95" xfId="7852" xr:uid="{00000000-0005-0000-0000-000038AE0000}"/>
    <cellStyle name="Normal 95 2" xfId="22736" xr:uid="{00000000-0005-0000-0000-000039AE0000}"/>
    <cellStyle name="Normal 95 2 2" xfId="45379" xr:uid="{00000000-0005-0000-0000-00003AAE0000}"/>
    <cellStyle name="Normal 95 3" xfId="15296" xr:uid="{00000000-0005-0000-0000-00003BAE0000}"/>
    <cellStyle name="Normal 95 3 2" xfId="37939" xr:uid="{00000000-0005-0000-0000-00003CAE0000}"/>
    <cellStyle name="Normal 95 4" xfId="30498" xr:uid="{00000000-0005-0000-0000-00003DAE0000}"/>
    <cellStyle name="Normal 96" xfId="7853" xr:uid="{00000000-0005-0000-0000-00003EAE0000}"/>
    <cellStyle name="Normal 96 2" xfId="22737" xr:uid="{00000000-0005-0000-0000-00003FAE0000}"/>
    <cellStyle name="Normal 96 2 2" xfId="45380" xr:uid="{00000000-0005-0000-0000-000040AE0000}"/>
    <cellStyle name="Normal 96 3" xfId="15297" xr:uid="{00000000-0005-0000-0000-000041AE0000}"/>
    <cellStyle name="Normal 96 3 2" xfId="37940" xr:uid="{00000000-0005-0000-0000-000042AE0000}"/>
    <cellStyle name="Normal 96 4" xfId="30499" xr:uid="{00000000-0005-0000-0000-000043AE0000}"/>
    <cellStyle name="Normal 97" xfId="7854" xr:uid="{00000000-0005-0000-0000-000044AE0000}"/>
    <cellStyle name="Normal 97 2" xfId="22738" xr:uid="{00000000-0005-0000-0000-000045AE0000}"/>
    <cellStyle name="Normal 97 2 2" xfId="45381" xr:uid="{00000000-0005-0000-0000-000046AE0000}"/>
    <cellStyle name="Normal 97 3" xfId="15298" xr:uid="{00000000-0005-0000-0000-000047AE0000}"/>
    <cellStyle name="Normal 97 3 2" xfId="37941" xr:uid="{00000000-0005-0000-0000-000048AE0000}"/>
    <cellStyle name="Normal 97 4" xfId="30500" xr:uid="{00000000-0005-0000-0000-000049AE0000}"/>
    <cellStyle name="Normal 98" xfId="7855" xr:uid="{00000000-0005-0000-0000-00004AAE0000}"/>
    <cellStyle name="Normal 98 2" xfId="22739" xr:uid="{00000000-0005-0000-0000-00004BAE0000}"/>
    <cellStyle name="Normal 98 2 2" xfId="45382" xr:uid="{00000000-0005-0000-0000-00004CAE0000}"/>
    <cellStyle name="Normal 98 3" xfId="15299" xr:uid="{00000000-0005-0000-0000-00004DAE0000}"/>
    <cellStyle name="Normal 98 3 2" xfId="37942" xr:uid="{00000000-0005-0000-0000-00004EAE0000}"/>
    <cellStyle name="Normal 98 4" xfId="30501" xr:uid="{00000000-0005-0000-0000-00004FAE0000}"/>
    <cellStyle name="Normal 99" xfId="7856" xr:uid="{00000000-0005-0000-0000-000050AE0000}"/>
    <cellStyle name="Normal 99 2" xfId="22740" xr:uid="{00000000-0005-0000-0000-000051AE0000}"/>
    <cellStyle name="Normal 99 2 2" xfId="45383" xr:uid="{00000000-0005-0000-0000-000052AE0000}"/>
    <cellStyle name="Normal 99 3" xfId="15300" xr:uid="{00000000-0005-0000-0000-000053AE0000}"/>
    <cellStyle name="Normal 99 3 2" xfId="37943" xr:uid="{00000000-0005-0000-0000-000054AE0000}"/>
    <cellStyle name="Normal 99 4" xfId="30502" xr:uid="{00000000-0005-0000-0000-000055AE0000}"/>
    <cellStyle name="Notas 2" xfId="71" xr:uid="{00000000-0005-0000-0000-000056AE0000}"/>
    <cellStyle name="Notas 2 10" xfId="7893" xr:uid="{00000000-0005-0000-0000-000057AE0000}"/>
    <cellStyle name="Notas 2 10 2" xfId="30536" xr:uid="{00000000-0005-0000-0000-000058AE0000}"/>
    <cellStyle name="Notas 2 11" xfId="22789" xr:uid="{00000000-0005-0000-0000-000059AE0000}"/>
    <cellStyle name="Notas 2 2" xfId="72" xr:uid="{00000000-0005-0000-0000-00005AAE0000}"/>
    <cellStyle name="Notas 2 2 10" xfId="22790" xr:uid="{00000000-0005-0000-0000-00005BAE0000}"/>
    <cellStyle name="Notas 2 2 2" xfId="123" xr:uid="{00000000-0005-0000-0000-00005CAE0000}"/>
    <cellStyle name="Notas 2 2 2 2" xfId="205" xr:uid="{00000000-0005-0000-0000-00005DAE0000}"/>
    <cellStyle name="Notas 2 2 2 2 2" xfId="366" xr:uid="{00000000-0005-0000-0000-00005EAE0000}"/>
    <cellStyle name="Notas 2 2 2 2 2 2" xfId="2198" xr:uid="{00000000-0005-0000-0000-00005FAE0000}"/>
    <cellStyle name="Notas 2 2 2 2 2 2 2" xfId="4048" xr:uid="{00000000-0005-0000-0000-000060AE0000}"/>
    <cellStyle name="Notas 2 2 2 2 2 2 2 2" xfId="7769" xr:uid="{00000000-0005-0000-0000-000061AE0000}"/>
    <cellStyle name="Notas 2 2 2 2 2 2 2 2 2" xfId="22653" xr:uid="{00000000-0005-0000-0000-000062AE0000}"/>
    <cellStyle name="Notas 2 2 2 2 2 2 2 2 2 2" xfId="45296" xr:uid="{00000000-0005-0000-0000-000063AE0000}"/>
    <cellStyle name="Notas 2 2 2 2 2 2 2 2 3" xfId="15213" xr:uid="{00000000-0005-0000-0000-000064AE0000}"/>
    <cellStyle name="Notas 2 2 2 2 2 2 2 2 3 2" xfId="37856" xr:uid="{00000000-0005-0000-0000-000065AE0000}"/>
    <cellStyle name="Notas 2 2 2 2 2 2 2 2 4" xfId="30415" xr:uid="{00000000-0005-0000-0000-000066AE0000}"/>
    <cellStyle name="Notas 2 2 2 2 2 2 2 3" xfId="18935" xr:uid="{00000000-0005-0000-0000-000067AE0000}"/>
    <cellStyle name="Notas 2 2 2 2 2 2 2 3 2" xfId="41578" xr:uid="{00000000-0005-0000-0000-000068AE0000}"/>
    <cellStyle name="Notas 2 2 2 2 2 2 2 4" xfId="11495" xr:uid="{00000000-0005-0000-0000-000069AE0000}"/>
    <cellStyle name="Notas 2 2 2 2 2 2 2 4 2" xfId="34138" xr:uid="{00000000-0005-0000-0000-00006AAE0000}"/>
    <cellStyle name="Notas 2 2 2 2 2 2 2 5" xfId="26697" xr:uid="{00000000-0005-0000-0000-00006BAE0000}"/>
    <cellStyle name="Notas 2 2 2 2 2 2 3" xfId="5922" xr:uid="{00000000-0005-0000-0000-00006CAE0000}"/>
    <cellStyle name="Notas 2 2 2 2 2 2 3 2" xfId="20806" xr:uid="{00000000-0005-0000-0000-00006DAE0000}"/>
    <cellStyle name="Notas 2 2 2 2 2 2 3 2 2" xfId="43449" xr:uid="{00000000-0005-0000-0000-00006EAE0000}"/>
    <cellStyle name="Notas 2 2 2 2 2 2 3 3" xfId="13366" xr:uid="{00000000-0005-0000-0000-00006FAE0000}"/>
    <cellStyle name="Notas 2 2 2 2 2 2 3 3 2" xfId="36009" xr:uid="{00000000-0005-0000-0000-000070AE0000}"/>
    <cellStyle name="Notas 2 2 2 2 2 2 3 4" xfId="28568" xr:uid="{00000000-0005-0000-0000-000071AE0000}"/>
    <cellStyle name="Notas 2 2 2 2 2 2 4" xfId="17088" xr:uid="{00000000-0005-0000-0000-000072AE0000}"/>
    <cellStyle name="Notas 2 2 2 2 2 2 4 2" xfId="39731" xr:uid="{00000000-0005-0000-0000-000073AE0000}"/>
    <cellStyle name="Notas 2 2 2 2 2 2 5" xfId="9648" xr:uid="{00000000-0005-0000-0000-000074AE0000}"/>
    <cellStyle name="Notas 2 2 2 2 2 2 5 2" xfId="32291" xr:uid="{00000000-0005-0000-0000-000075AE0000}"/>
    <cellStyle name="Notas 2 2 2 2 2 2 6" xfId="24850" xr:uid="{00000000-0005-0000-0000-000076AE0000}"/>
    <cellStyle name="Notas 2 2 2 2 2 3" xfId="3123" xr:uid="{00000000-0005-0000-0000-000077AE0000}"/>
    <cellStyle name="Notas 2 2 2 2 2 3 2" xfId="6844" xr:uid="{00000000-0005-0000-0000-000078AE0000}"/>
    <cellStyle name="Notas 2 2 2 2 2 3 2 2" xfId="21728" xr:uid="{00000000-0005-0000-0000-000079AE0000}"/>
    <cellStyle name="Notas 2 2 2 2 2 3 2 2 2" xfId="44371" xr:uid="{00000000-0005-0000-0000-00007AAE0000}"/>
    <cellStyle name="Notas 2 2 2 2 2 3 2 3" xfId="14288" xr:uid="{00000000-0005-0000-0000-00007BAE0000}"/>
    <cellStyle name="Notas 2 2 2 2 2 3 2 3 2" xfId="36931" xr:uid="{00000000-0005-0000-0000-00007CAE0000}"/>
    <cellStyle name="Notas 2 2 2 2 2 3 2 4" xfId="29490" xr:uid="{00000000-0005-0000-0000-00007DAE0000}"/>
    <cellStyle name="Notas 2 2 2 2 2 3 3" xfId="18010" xr:uid="{00000000-0005-0000-0000-00007EAE0000}"/>
    <cellStyle name="Notas 2 2 2 2 2 3 3 2" xfId="40653" xr:uid="{00000000-0005-0000-0000-00007FAE0000}"/>
    <cellStyle name="Notas 2 2 2 2 2 3 4" xfId="10570" xr:uid="{00000000-0005-0000-0000-000080AE0000}"/>
    <cellStyle name="Notas 2 2 2 2 2 3 4 2" xfId="33213" xr:uid="{00000000-0005-0000-0000-000081AE0000}"/>
    <cellStyle name="Notas 2 2 2 2 2 3 5" xfId="25772" xr:uid="{00000000-0005-0000-0000-000082AE0000}"/>
    <cellStyle name="Notas 2 2 2 2 2 4" xfId="4997" xr:uid="{00000000-0005-0000-0000-000083AE0000}"/>
    <cellStyle name="Notas 2 2 2 2 2 4 2" xfId="19881" xr:uid="{00000000-0005-0000-0000-000084AE0000}"/>
    <cellStyle name="Notas 2 2 2 2 2 4 2 2" xfId="42524" xr:uid="{00000000-0005-0000-0000-000085AE0000}"/>
    <cellStyle name="Notas 2 2 2 2 2 4 3" xfId="12441" xr:uid="{00000000-0005-0000-0000-000086AE0000}"/>
    <cellStyle name="Notas 2 2 2 2 2 4 3 2" xfId="35084" xr:uid="{00000000-0005-0000-0000-000087AE0000}"/>
    <cellStyle name="Notas 2 2 2 2 2 4 4" xfId="27643" xr:uid="{00000000-0005-0000-0000-000088AE0000}"/>
    <cellStyle name="Notas 2 2 2 2 2 5" xfId="1270" xr:uid="{00000000-0005-0000-0000-000089AE0000}"/>
    <cellStyle name="Notas 2 2 2 2 2 5 2" xfId="16163" xr:uid="{00000000-0005-0000-0000-00008AAE0000}"/>
    <cellStyle name="Notas 2 2 2 2 2 5 2 2" xfId="38806" xr:uid="{00000000-0005-0000-0000-00008BAE0000}"/>
    <cellStyle name="Notas 2 2 2 2 2 5 3" xfId="23925" xr:uid="{00000000-0005-0000-0000-00008CAE0000}"/>
    <cellStyle name="Notas 2 2 2 2 2 6" xfId="8723" xr:uid="{00000000-0005-0000-0000-00008DAE0000}"/>
    <cellStyle name="Notas 2 2 2 2 2 6 2" xfId="31366" xr:uid="{00000000-0005-0000-0000-00008EAE0000}"/>
    <cellStyle name="Notas 2 2 2 2 2 7" xfId="23064" xr:uid="{00000000-0005-0000-0000-00008FAE0000}"/>
    <cellStyle name="Notas 2 2 2 2 3" xfId="1736" xr:uid="{00000000-0005-0000-0000-000090AE0000}"/>
    <cellStyle name="Notas 2 2 2 2 3 2" xfId="3586" xr:uid="{00000000-0005-0000-0000-000091AE0000}"/>
    <cellStyle name="Notas 2 2 2 2 3 2 2" xfId="7307" xr:uid="{00000000-0005-0000-0000-000092AE0000}"/>
    <cellStyle name="Notas 2 2 2 2 3 2 2 2" xfId="22191" xr:uid="{00000000-0005-0000-0000-000093AE0000}"/>
    <cellStyle name="Notas 2 2 2 2 3 2 2 2 2" xfId="44834" xr:uid="{00000000-0005-0000-0000-000094AE0000}"/>
    <cellStyle name="Notas 2 2 2 2 3 2 2 3" xfId="14751" xr:uid="{00000000-0005-0000-0000-000095AE0000}"/>
    <cellStyle name="Notas 2 2 2 2 3 2 2 3 2" xfId="37394" xr:uid="{00000000-0005-0000-0000-000096AE0000}"/>
    <cellStyle name="Notas 2 2 2 2 3 2 2 4" xfId="29953" xr:uid="{00000000-0005-0000-0000-000097AE0000}"/>
    <cellStyle name="Notas 2 2 2 2 3 2 3" xfId="18473" xr:uid="{00000000-0005-0000-0000-000098AE0000}"/>
    <cellStyle name="Notas 2 2 2 2 3 2 3 2" xfId="41116" xr:uid="{00000000-0005-0000-0000-000099AE0000}"/>
    <cellStyle name="Notas 2 2 2 2 3 2 4" xfId="11033" xr:uid="{00000000-0005-0000-0000-00009AAE0000}"/>
    <cellStyle name="Notas 2 2 2 2 3 2 4 2" xfId="33676" xr:uid="{00000000-0005-0000-0000-00009BAE0000}"/>
    <cellStyle name="Notas 2 2 2 2 3 2 5" xfId="26235" xr:uid="{00000000-0005-0000-0000-00009CAE0000}"/>
    <cellStyle name="Notas 2 2 2 2 3 3" xfId="5460" xr:uid="{00000000-0005-0000-0000-00009DAE0000}"/>
    <cellStyle name="Notas 2 2 2 2 3 3 2" xfId="20344" xr:uid="{00000000-0005-0000-0000-00009EAE0000}"/>
    <cellStyle name="Notas 2 2 2 2 3 3 2 2" xfId="42987" xr:uid="{00000000-0005-0000-0000-00009FAE0000}"/>
    <cellStyle name="Notas 2 2 2 2 3 3 3" xfId="12904" xr:uid="{00000000-0005-0000-0000-0000A0AE0000}"/>
    <cellStyle name="Notas 2 2 2 2 3 3 3 2" xfId="35547" xr:uid="{00000000-0005-0000-0000-0000A1AE0000}"/>
    <cellStyle name="Notas 2 2 2 2 3 3 4" xfId="28106" xr:uid="{00000000-0005-0000-0000-0000A2AE0000}"/>
    <cellStyle name="Notas 2 2 2 2 3 4" xfId="16626" xr:uid="{00000000-0005-0000-0000-0000A3AE0000}"/>
    <cellStyle name="Notas 2 2 2 2 3 4 2" xfId="39269" xr:uid="{00000000-0005-0000-0000-0000A4AE0000}"/>
    <cellStyle name="Notas 2 2 2 2 3 5" xfId="9186" xr:uid="{00000000-0005-0000-0000-0000A5AE0000}"/>
    <cellStyle name="Notas 2 2 2 2 3 5 2" xfId="31829" xr:uid="{00000000-0005-0000-0000-0000A6AE0000}"/>
    <cellStyle name="Notas 2 2 2 2 3 6" xfId="24388" xr:uid="{00000000-0005-0000-0000-0000A7AE0000}"/>
    <cellStyle name="Notas 2 2 2 2 4" xfId="2661" xr:uid="{00000000-0005-0000-0000-0000A8AE0000}"/>
    <cellStyle name="Notas 2 2 2 2 4 2" xfId="6382" xr:uid="{00000000-0005-0000-0000-0000A9AE0000}"/>
    <cellStyle name="Notas 2 2 2 2 4 2 2" xfId="21266" xr:uid="{00000000-0005-0000-0000-0000AAAE0000}"/>
    <cellStyle name="Notas 2 2 2 2 4 2 2 2" xfId="43909" xr:uid="{00000000-0005-0000-0000-0000ABAE0000}"/>
    <cellStyle name="Notas 2 2 2 2 4 2 3" xfId="13826" xr:uid="{00000000-0005-0000-0000-0000ACAE0000}"/>
    <cellStyle name="Notas 2 2 2 2 4 2 3 2" xfId="36469" xr:uid="{00000000-0005-0000-0000-0000ADAE0000}"/>
    <cellStyle name="Notas 2 2 2 2 4 2 4" xfId="29028" xr:uid="{00000000-0005-0000-0000-0000AEAE0000}"/>
    <cellStyle name="Notas 2 2 2 2 4 3" xfId="17548" xr:uid="{00000000-0005-0000-0000-0000AFAE0000}"/>
    <cellStyle name="Notas 2 2 2 2 4 3 2" xfId="40191" xr:uid="{00000000-0005-0000-0000-0000B0AE0000}"/>
    <cellStyle name="Notas 2 2 2 2 4 4" xfId="10108" xr:uid="{00000000-0005-0000-0000-0000B1AE0000}"/>
    <cellStyle name="Notas 2 2 2 2 4 4 2" xfId="32751" xr:uid="{00000000-0005-0000-0000-0000B2AE0000}"/>
    <cellStyle name="Notas 2 2 2 2 4 5" xfId="25310" xr:uid="{00000000-0005-0000-0000-0000B3AE0000}"/>
    <cellStyle name="Notas 2 2 2 2 5" xfId="4535" xr:uid="{00000000-0005-0000-0000-0000B4AE0000}"/>
    <cellStyle name="Notas 2 2 2 2 5 2" xfId="19419" xr:uid="{00000000-0005-0000-0000-0000B5AE0000}"/>
    <cellStyle name="Notas 2 2 2 2 5 2 2" xfId="42062" xr:uid="{00000000-0005-0000-0000-0000B6AE0000}"/>
    <cellStyle name="Notas 2 2 2 2 5 3" xfId="11979" xr:uid="{00000000-0005-0000-0000-0000B7AE0000}"/>
    <cellStyle name="Notas 2 2 2 2 5 3 2" xfId="34622" xr:uid="{00000000-0005-0000-0000-0000B8AE0000}"/>
    <cellStyle name="Notas 2 2 2 2 5 4" xfId="27181" xr:uid="{00000000-0005-0000-0000-0000B9AE0000}"/>
    <cellStyle name="Notas 2 2 2 2 6" xfId="805" xr:uid="{00000000-0005-0000-0000-0000BAAE0000}"/>
    <cellStyle name="Notas 2 2 2 2 6 2" xfId="15701" xr:uid="{00000000-0005-0000-0000-0000BBAE0000}"/>
    <cellStyle name="Notas 2 2 2 2 6 2 2" xfId="38344" xr:uid="{00000000-0005-0000-0000-0000BCAE0000}"/>
    <cellStyle name="Notas 2 2 2 2 6 3" xfId="23463" xr:uid="{00000000-0005-0000-0000-0000BDAE0000}"/>
    <cellStyle name="Notas 2 2 2 2 7" xfId="8261" xr:uid="{00000000-0005-0000-0000-0000BEAE0000}"/>
    <cellStyle name="Notas 2 2 2 2 7 2" xfId="30904" xr:uid="{00000000-0005-0000-0000-0000BFAE0000}"/>
    <cellStyle name="Notas 2 2 2 2 8" xfId="22908" xr:uid="{00000000-0005-0000-0000-0000C0AE0000}"/>
    <cellStyle name="Notas 2 2 2 3" xfId="288" xr:uid="{00000000-0005-0000-0000-0000C1AE0000}"/>
    <cellStyle name="Notas 2 2 2 3 2" xfId="1987" xr:uid="{00000000-0005-0000-0000-0000C2AE0000}"/>
    <cellStyle name="Notas 2 2 2 3 2 2" xfId="3837" xr:uid="{00000000-0005-0000-0000-0000C3AE0000}"/>
    <cellStyle name="Notas 2 2 2 3 2 2 2" xfId="7558" xr:uid="{00000000-0005-0000-0000-0000C4AE0000}"/>
    <cellStyle name="Notas 2 2 2 3 2 2 2 2" xfId="22442" xr:uid="{00000000-0005-0000-0000-0000C5AE0000}"/>
    <cellStyle name="Notas 2 2 2 3 2 2 2 2 2" xfId="45085" xr:uid="{00000000-0005-0000-0000-0000C6AE0000}"/>
    <cellStyle name="Notas 2 2 2 3 2 2 2 3" xfId="15002" xr:uid="{00000000-0005-0000-0000-0000C7AE0000}"/>
    <cellStyle name="Notas 2 2 2 3 2 2 2 3 2" xfId="37645" xr:uid="{00000000-0005-0000-0000-0000C8AE0000}"/>
    <cellStyle name="Notas 2 2 2 3 2 2 2 4" xfId="30204" xr:uid="{00000000-0005-0000-0000-0000C9AE0000}"/>
    <cellStyle name="Notas 2 2 2 3 2 2 3" xfId="18724" xr:uid="{00000000-0005-0000-0000-0000CAAE0000}"/>
    <cellStyle name="Notas 2 2 2 3 2 2 3 2" xfId="41367" xr:uid="{00000000-0005-0000-0000-0000CBAE0000}"/>
    <cellStyle name="Notas 2 2 2 3 2 2 4" xfId="11284" xr:uid="{00000000-0005-0000-0000-0000CCAE0000}"/>
    <cellStyle name="Notas 2 2 2 3 2 2 4 2" xfId="33927" xr:uid="{00000000-0005-0000-0000-0000CDAE0000}"/>
    <cellStyle name="Notas 2 2 2 3 2 2 5" xfId="26486" xr:uid="{00000000-0005-0000-0000-0000CEAE0000}"/>
    <cellStyle name="Notas 2 2 2 3 2 3" xfId="5711" xr:uid="{00000000-0005-0000-0000-0000CFAE0000}"/>
    <cellStyle name="Notas 2 2 2 3 2 3 2" xfId="20595" xr:uid="{00000000-0005-0000-0000-0000D0AE0000}"/>
    <cellStyle name="Notas 2 2 2 3 2 3 2 2" xfId="43238" xr:uid="{00000000-0005-0000-0000-0000D1AE0000}"/>
    <cellStyle name="Notas 2 2 2 3 2 3 3" xfId="13155" xr:uid="{00000000-0005-0000-0000-0000D2AE0000}"/>
    <cellStyle name="Notas 2 2 2 3 2 3 3 2" xfId="35798" xr:uid="{00000000-0005-0000-0000-0000D3AE0000}"/>
    <cellStyle name="Notas 2 2 2 3 2 3 4" xfId="28357" xr:uid="{00000000-0005-0000-0000-0000D4AE0000}"/>
    <cellStyle name="Notas 2 2 2 3 2 4" xfId="16877" xr:uid="{00000000-0005-0000-0000-0000D5AE0000}"/>
    <cellStyle name="Notas 2 2 2 3 2 4 2" xfId="39520" xr:uid="{00000000-0005-0000-0000-0000D6AE0000}"/>
    <cellStyle name="Notas 2 2 2 3 2 5" xfId="9437" xr:uid="{00000000-0005-0000-0000-0000D7AE0000}"/>
    <cellStyle name="Notas 2 2 2 3 2 5 2" xfId="32080" xr:uid="{00000000-0005-0000-0000-0000D8AE0000}"/>
    <cellStyle name="Notas 2 2 2 3 2 6" xfId="24639" xr:uid="{00000000-0005-0000-0000-0000D9AE0000}"/>
    <cellStyle name="Notas 2 2 2 3 3" xfId="2912" xr:uid="{00000000-0005-0000-0000-0000DAAE0000}"/>
    <cellStyle name="Notas 2 2 2 3 3 2" xfId="6633" xr:uid="{00000000-0005-0000-0000-0000DBAE0000}"/>
    <cellStyle name="Notas 2 2 2 3 3 2 2" xfId="21517" xr:uid="{00000000-0005-0000-0000-0000DCAE0000}"/>
    <cellStyle name="Notas 2 2 2 3 3 2 2 2" xfId="44160" xr:uid="{00000000-0005-0000-0000-0000DDAE0000}"/>
    <cellStyle name="Notas 2 2 2 3 3 2 3" xfId="14077" xr:uid="{00000000-0005-0000-0000-0000DEAE0000}"/>
    <cellStyle name="Notas 2 2 2 3 3 2 3 2" xfId="36720" xr:uid="{00000000-0005-0000-0000-0000DFAE0000}"/>
    <cellStyle name="Notas 2 2 2 3 3 2 4" xfId="29279" xr:uid="{00000000-0005-0000-0000-0000E0AE0000}"/>
    <cellStyle name="Notas 2 2 2 3 3 3" xfId="17799" xr:uid="{00000000-0005-0000-0000-0000E1AE0000}"/>
    <cellStyle name="Notas 2 2 2 3 3 3 2" xfId="40442" xr:uid="{00000000-0005-0000-0000-0000E2AE0000}"/>
    <cellStyle name="Notas 2 2 2 3 3 4" xfId="10359" xr:uid="{00000000-0005-0000-0000-0000E3AE0000}"/>
    <cellStyle name="Notas 2 2 2 3 3 4 2" xfId="33002" xr:uid="{00000000-0005-0000-0000-0000E4AE0000}"/>
    <cellStyle name="Notas 2 2 2 3 3 5" xfId="25561" xr:uid="{00000000-0005-0000-0000-0000E5AE0000}"/>
    <cellStyle name="Notas 2 2 2 3 4" xfId="4786" xr:uid="{00000000-0005-0000-0000-0000E6AE0000}"/>
    <cellStyle name="Notas 2 2 2 3 4 2" xfId="19670" xr:uid="{00000000-0005-0000-0000-0000E7AE0000}"/>
    <cellStyle name="Notas 2 2 2 3 4 2 2" xfId="42313" xr:uid="{00000000-0005-0000-0000-0000E8AE0000}"/>
    <cellStyle name="Notas 2 2 2 3 4 3" xfId="12230" xr:uid="{00000000-0005-0000-0000-0000E9AE0000}"/>
    <cellStyle name="Notas 2 2 2 3 4 3 2" xfId="34873" xr:uid="{00000000-0005-0000-0000-0000EAAE0000}"/>
    <cellStyle name="Notas 2 2 2 3 4 4" xfId="27432" xr:uid="{00000000-0005-0000-0000-0000EBAE0000}"/>
    <cellStyle name="Notas 2 2 2 3 5" xfId="1059" xr:uid="{00000000-0005-0000-0000-0000ECAE0000}"/>
    <cellStyle name="Notas 2 2 2 3 5 2" xfId="15952" xr:uid="{00000000-0005-0000-0000-0000EDAE0000}"/>
    <cellStyle name="Notas 2 2 2 3 5 2 2" xfId="38595" xr:uid="{00000000-0005-0000-0000-0000EEAE0000}"/>
    <cellStyle name="Notas 2 2 2 3 5 3" xfId="23714" xr:uid="{00000000-0005-0000-0000-0000EFAE0000}"/>
    <cellStyle name="Notas 2 2 2 3 6" xfId="8512" xr:uid="{00000000-0005-0000-0000-0000F0AE0000}"/>
    <cellStyle name="Notas 2 2 2 3 6 2" xfId="31155" xr:uid="{00000000-0005-0000-0000-0000F1AE0000}"/>
    <cellStyle name="Notas 2 2 2 3 7" xfId="22986" xr:uid="{00000000-0005-0000-0000-0000F2AE0000}"/>
    <cellStyle name="Notas 2 2 2 4" xfId="1525" xr:uid="{00000000-0005-0000-0000-0000F3AE0000}"/>
    <cellStyle name="Notas 2 2 2 4 2" xfId="3375" xr:uid="{00000000-0005-0000-0000-0000F4AE0000}"/>
    <cellStyle name="Notas 2 2 2 4 2 2" xfId="7096" xr:uid="{00000000-0005-0000-0000-0000F5AE0000}"/>
    <cellStyle name="Notas 2 2 2 4 2 2 2" xfId="21980" xr:uid="{00000000-0005-0000-0000-0000F6AE0000}"/>
    <cellStyle name="Notas 2 2 2 4 2 2 2 2" xfId="44623" xr:uid="{00000000-0005-0000-0000-0000F7AE0000}"/>
    <cellStyle name="Notas 2 2 2 4 2 2 3" xfId="14540" xr:uid="{00000000-0005-0000-0000-0000F8AE0000}"/>
    <cellStyle name="Notas 2 2 2 4 2 2 3 2" xfId="37183" xr:uid="{00000000-0005-0000-0000-0000F9AE0000}"/>
    <cellStyle name="Notas 2 2 2 4 2 2 4" xfId="29742" xr:uid="{00000000-0005-0000-0000-0000FAAE0000}"/>
    <cellStyle name="Notas 2 2 2 4 2 3" xfId="18262" xr:uid="{00000000-0005-0000-0000-0000FBAE0000}"/>
    <cellStyle name="Notas 2 2 2 4 2 3 2" xfId="40905" xr:uid="{00000000-0005-0000-0000-0000FCAE0000}"/>
    <cellStyle name="Notas 2 2 2 4 2 4" xfId="10822" xr:uid="{00000000-0005-0000-0000-0000FDAE0000}"/>
    <cellStyle name="Notas 2 2 2 4 2 4 2" xfId="33465" xr:uid="{00000000-0005-0000-0000-0000FEAE0000}"/>
    <cellStyle name="Notas 2 2 2 4 2 5" xfId="26024" xr:uid="{00000000-0005-0000-0000-0000FFAE0000}"/>
    <cellStyle name="Notas 2 2 2 4 3" xfId="5249" xr:uid="{00000000-0005-0000-0000-000000AF0000}"/>
    <cellStyle name="Notas 2 2 2 4 3 2" xfId="20133" xr:uid="{00000000-0005-0000-0000-000001AF0000}"/>
    <cellStyle name="Notas 2 2 2 4 3 2 2" xfId="42776" xr:uid="{00000000-0005-0000-0000-000002AF0000}"/>
    <cellStyle name="Notas 2 2 2 4 3 3" xfId="12693" xr:uid="{00000000-0005-0000-0000-000003AF0000}"/>
    <cellStyle name="Notas 2 2 2 4 3 3 2" xfId="35336" xr:uid="{00000000-0005-0000-0000-000004AF0000}"/>
    <cellStyle name="Notas 2 2 2 4 3 4" xfId="27895" xr:uid="{00000000-0005-0000-0000-000005AF0000}"/>
    <cellStyle name="Notas 2 2 2 4 4" xfId="16415" xr:uid="{00000000-0005-0000-0000-000006AF0000}"/>
    <cellStyle name="Notas 2 2 2 4 4 2" xfId="39058" xr:uid="{00000000-0005-0000-0000-000007AF0000}"/>
    <cellStyle name="Notas 2 2 2 4 5" xfId="8975" xr:uid="{00000000-0005-0000-0000-000008AF0000}"/>
    <cellStyle name="Notas 2 2 2 4 5 2" xfId="31618" xr:uid="{00000000-0005-0000-0000-000009AF0000}"/>
    <cellStyle name="Notas 2 2 2 4 6" xfId="24177" xr:uid="{00000000-0005-0000-0000-00000AAF0000}"/>
    <cellStyle name="Notas 2 2 2 5" xfId="2450" xr:uid="{00000000-0005-0000-0000-00000BAF0000}"/>
    <cellStyle name="Notas 2 2 2 5 2" xfId="6171" xr:uid="{00000000-0005-0000-0000-00000CAF0000}"/>
    <cellStyle name="Notas 2 2 2 5 2 2" xfId="21055" xr:uid="{00000000-0005-0000-0000-00000DAF0000}"/>
    <cellStyle name="Notas 2 2 2 5 2 2 2" xfId="43698" xr:uid="{00000000-0005-0000-0000-00000EAF0000}"/>
    <cellStyle name="Notas 2 2 2 5 2 3" xfId="13615" xr:uid="{00000000-0005-0000-0000-00000FAF0000}"/>
    <cellStyle name="Notas 2 2 2 5 2 3 2" xfId="36258" xr:uid="{00000000-0005-0000-0000-000010AF0000}"/>
    <cellStyle name="Notas 2 2 2 5 2 4" xfId="28817" xr:uid="{00000000-0005-0000-0000-000011AF0000}"/>
    <cellStyle name="Notas 2 2 2 5 3" xfId="17337" xr:uid="{00000000-0005-0000-0000-000012AF0000}"/>
    <cellStyle name="Notas 2 2 2 5 3 2" xfId="39980" xr:uid="{00000000-0005-0000-0000-000013AF0000}"/>
    <cellStyle name="Notas 2 2 2 5 4" xfId="9897" xr:uid="{00000000-0005-0000-0000-000014AF0000}"/>
    <cellStyle name="Notas 2 2 2 5 4 2" xfId="32540" xr:uid="{00000000-0005-0000-0000-000015AF0000}"/>
    <cellStyle name="Notas 2 2 2 5 5" xfId="25099" xr:uid="{00000000-0005-0000-0000-000016AF0000}"/>
    <cellStyle name="Notas 2 2 2 6" xfId="4324" xr:uid="{00000000-0005-0000-0000-000017AF0000}"/>
    <cellStyle name="Notas 2 2 2 6 2" xfId="19208" xr:uid="{00000000-0005-0000-0000-000018AF0000}"/>
    <cellStyle name="Notas 2 2 2 6 2 2" xfId="41851" xr:uid="{00000000-0005-0000-0000-000019AF0000}"/>
    <cellStyle name="Notas 2 2 2 6 3" xfId="11768" xr:uid="{00000000-0005-0000-0000-00001AAF0000}"/>
    <cellStyle name="Notas 2 2 2 6 3 2" xfId="34411" xr:uid="{00000000-0005-0000-0000-00001BAF0000}"/>
    <cellStyle name="Notas 2 2 2 6 4" xfId="26970" xr:uid="{00000000-0005-0000-0000-00001CAF0000}"/>
    <cellStyle name="Notas 2 2 2 7" xfId="593" xr:uid="{00000000-0005-0000-0000-00001DAF0000}"/>
    <cellStyle name="Notas 2 2 2 7 2" xfId="15490" xr:uid="{00000000-0005-0000-0000-00001EAF0000}"/>
    <cellStyle name="Notas 2 2 2 7 2 2" xfId="38133" xr:uid="{00000000-0005-0000-0000-00001FAF0000}"/>
    <cellStyle name="Notas 2 2 2 7 3" xfId="23253" xr:uid="{00000000-0005-0000-0000-000020AF0000}"/>
    <cellStyle name="Notas 2 2 2 8" xfId="8050" xr:uid="{00000000-0005-0000-0000-000021AF0000}"/>
    <cellStyle name="Notas 2 2 2 8 2" xfId="30693" xr:uid="{00000000-0005-0000-0000-000022AF0000}"/>
    <cellStyle name="Notas 2 2 2 9" xfId="22830" xr:uid="{00000000-0005-0000-0000-000023AF0000}"/>
    <cellStyle name="Notas 2 2 3" xfId="165" xr:uid="{00000000-0005-0000-0000-000024AF0000}"/>
    <cellStyle name="Notas 2 2 3 2" xfId="327" xr:uid="{00000000-0005-0000-0000-000025AF0000}"/>
    <cellStyle name="Notas 2 2 3 2 2" xfId="2093" xr:uid="{00000000-0005-0000-0000-000026AF0000}"/>
    <cellStyle name="Notas 2 2 3 2 2 2" xfId="3943" xr:uid="{00000000-0005-0000-0000-000027AF0000}"/>
    <cellStyle name="Notas 2 2 3 2 2 2 2" xfId="7664" xr:uid="{00000000-0005-0000-0000-000028AF0000}"/>
    <cellStyle name="Notas 2 2 3 2 2 2 2 2" xfId="22548" xr:uid="{00000000-0005-0000-0000-000029AF0000}"/>
    <cellStyle name="Notas 2 2 3 2 2 2 2 2 2" xfId="45191" xr:uid="{00000000-0005-0000-0000-00002AAF0000}"/>
    <cellStyle name="Notas 2 2 3 2 2 2 2 3" xfId="15108" xr:uid="{00000000-0005-0000-0000-00002BAF0000}"/>
    <cellStyle name="Notas 2 2 3 2 2 2 2 3 2" xfId="37751" xr:uid="{00000000-0005-0000-0000-00002CAF0000}"/>
    <cellStyle name="Notas 2 2 3 2 2 2 2 4" xfId="30310" xr:uid="{00000000-0005-0000-0000-00002DAF0000}"/>
    <cellStyle name="Notas 2 2 3 2 2 2 3" xfId="18830" xr:uid="{00000000-0005-0000-0000-00002EAF0000}"/>
    <cellStyle name="Notas 2 2 3 2 2 2 3 2" xfId="41473" xr:uid="{00000000-0005-0000-0000-00002FAF0000}"/>
    <cellStyle name="Notas 2 2 3 2 2 2 4" xfId="11390" xr:uid="{00000000-0005-0000-0000-000030AF0000}"/>
    <cellStyle name="Notas 2 2 3 2 2 2 4 2" xfId="34033" xr:uid="{00000000-0005-0000-0000-000031AF0000}"/>
    <cellStyle name="Notas 2 2 3 2 2 2 5" xfId="26592" xr:uid="{00000000-0005-0000-0000-000032AF0000}"/>
    <cellStyle name="Notas 2 2 3 2 2 3" xfId="5817" xr:uid="{00000000-0005-0000-0000-000033AF0000}"/>
    <cellStyle name="Notas 2 2 3 2 2 3 2" xfId="20701" xr:uid="{00000000-0005-0000-0000-000034AF0000}"/>
    <cellStyle name="Notas 2 2 3 2 2 3 2 2" xfId="43344" xr:uid="{00000000-0005-0000-0000-000035AF0000}"/>
    <cellStyle name="Notas 2 2 3 2 2 3 3" xfId="13261" xr:uid="{00000000-0005-0000-0000-000036AF0000}"/>
    <cellStyle name="Notas 2 2 3 2 2 3 3 2" xfId="35904" xr:uid="{00000000-0005-0000-0000-000037AF0000}"/>
    <cellStyle name="Notas 2 2 3 2 2 3 4" xfId="28463" xr:uid="{00000000-0005-0000-0000-000038AF0000}"/>
    <cellStyle name="Notas 2 2 3 2 2 4" xfId="16983" xr:uid="{00000000-0005-0000-0000-000039AF0000}"/>
    <cellStyle name="Notas 2 2 3 2 2 4 2" xfId="39626" xr:uid="{00000000-0005-0000-0000-00003AAF0000}"/>
    <cellStyle name="Notas 2 2 3 2 2 5" xfId="9543" xr:uid="{00000000-0005-0000-0000-00003BAF0000}"/>
    <cellStyle name="Notas 2 2 3 2 2 5 2" xfId="32186" xr:uid="{00000000-0005-0000-0000-00003CAF0000}"/>
    <cellStyle name="Notas 2 2 3 2 2 6" xfId="24745" xr:uid="{00000000-0005-0000-0000-00003DAF0000}"/>
    <cellStyle name="Notas 2 2 3 2 3" xfId="3018" xr:uid="{00000000-0005-0000-0000-00003EAF0000}"/>
    <cellStyle name="Notas 2 2 3 2 3 2" xfId="6739" xr:uid="{00000000-0005-0000-0000-00003FAF0000}"/>
    <cellStyle name="Notas 2 2 3 2 3 2 2" xfId="21623" xr:uid="{00000000-0005-0000-0000-000040AF0000}"/>
    <cellStyle name="Notas 2 2 3 2 3 2 2 2" xfId="44266" xr:uid="{00000000-0005-0000-0000-000041AF0000}"/>
    <cellStyle name="Notas 2 2 3 2 3 2 3" xfId="14183" xr:uid="{00000000-0005-0000-0000-000042AF0000}"/>
    <cellStyle name="Notas 2 2 3 2 3 2 3 2" xfId="36826" xr:uid="{00000000-0005-0000-0000-000043AF0000}"/>
    <cellStyle name="Notas 2 2 3 2 3 2 4" xfId="29385" xr:uid="{00000000-0005-0000-0000-000044AF0000}"/>
    <cellStyle name="Notas 2 2 3 2 3 3" xfId="17905" xr:uid="{00000000-0005-0000-0000-000045AF0000}"/>
    <cellStyle name="Notas 2 2 3 2 3 3 2" xfId="40548" xr:uid="{00000000-0005-0000-0000-000046AF0000}"/>
    <cellStyle name="Notas 2 2 3 2 3 4" xfId="10465" xr:uid="{00000000-0005-0000-0000-000047AF0000}"/>
    <cellStyle name="Notas 2 2 3 2 3 4 2" xfId="33108" xr:uid="{00000000-0005-0000-0000-000048AF0000}"/>
    <cellStyle name="Notas 2 2 3 2 3 5" xfId="25667" xr:uid="{00000000-0005-0000-0000-000049AF0000}"/>
    <cellStyle name="Notas 2 2 3 2 4" xfId="4892" xr:uid="{00000000-0005-0000-0000-00004AAF0000}"/>
    <cellStyle name="Notas 2 2 3 2 4 2" xfId="19776" xr:uid="{00000000-0005-0000-0000-00004BAF0000}"/>
    <cellStyle name="Notas 2 2 3 2 4 2 2" xfId="42419" xr:uid="{00000000-0005-0000-0000-00004CAF0000}"/>
    <cellStyle name="Notas 2 2 3 2 4 3" xfId="12336" xr:uid="{00000000-0005-0000-0000-00004DAF0000}"/>
    <cellStyle name="Notas 2 2 3 2 4 3 2" xfId="34979" xr:uid="{00000000-0005-0000-0000-00004EAF0000}"/>
    <cellStyle name="Notas 2 2 3 2 4 4" xfId="27538" xr:uid="{00000000-0005-0000-0000-00004FAF0000}"/>
    <cellStyle name="Notas 2 2 3 2 5" xfId="1165" xr:uid="{00000000-0005-0000-0000-000050AF0000}"/>
    <cellStyle name="Notas 2 2 3 2 5 2" xfId="16058" xr:uid="{00000000-0005-0000-0000-000051AF0000}"/>
    <cellStyle name="Notas 2 2 3 2 5 2 2" xfId="38701" xr:uid="{00000000-0005-0000-0000-000052AF0000}"/>
    <cellStyle name="Notas 2 2 3 2 5 3" xfId="23820" xr:uid="{00000000-0005-0000-0000-000053AF0000}"/>
    <cellStyle name="Notas 2 2 3 2 6" xfId="8618" xr:uid="{00000000-0005-0000-0000-000054AF0000}"/>
    <cellStyle name="Notas 2 2 3 2 6 2" xfId="31261" xr:uid="{00000000-0005-0000-0000-000055AF0000}"/>
    <cellStyle name="Notas 2 2 3 2 7" xfId="23025" xr:uid="{00000000-0005-0000-0000-000056AF0000}"/>
    <cellStyle name="Notas 2 2 3 3" xfId="1631" xr:uid="{00000000-0005-0000-0000-000057AF0000}"/>
    <cellStyle name="Notas 2 2 3 3 2" xfId="3481" xr:uid="{00000000-0005-0000-0000-000058AF0000}"/>
    <cellStyle name="Notas 2 2 3 3 2 2" xfId="7202" xr:uid="{00000000-0005-0000-0000-000059AF0000}"/>
    <cellStyle name="Notas 2 2 3 3 2 2 2" xfId="22086" xr:uid="{00000000-0005-0000-0000-00005AAF0000}"/>
    <cellStyle name="Notas 2 2 3 3 2 2 2 2" xfId="44729" xr:uid="{00000000-0005-0000-0000-00005BAF0000}"/>
    <cellStyle name="Notas 2 2 3 3 2 2 3" xfId="14646" xr:uid="{00000000-0005-0000-0000-00005CAF0000}"/>
    <cellStyle name="Notas 2 2 3 3 2 2 3 2" xfId="37289" xr:uid="{00000000-0005-0000-0000-00005DAF0000}"/>
    <cellStyle name="Notas 2 2 3 3 2 2 4" xfId="29848" xr:uid="{00000000-0005-0000-0000-00005EAF0000}"/>
    <cellStyle name="Notas 2 2 3 3 2 3" xfId="18368" xr:uid="{00000000-0005-0000-0000-00005FAF0000}"/>
    <cellStyle name="Notas 2 2 3 3 2 3 2" xfId="41011" xr:uid="{00000000-0005-0000-0000-000060AF0000}"/>
    <cellStyle name="Notas 2 2 3 3 2 4" xfId="10928" xr:uid="{00000000-0005-0000-0000-000061AF0000}"/>
    <cellStyle name="Notas 2 2 3 3 2 4 2" xfId="33571" xr:uid="{00000000-0005-0000-0000-000062AF0000}"/>
    <cellStyle name="Notas 2 2 3 3 2 5" xfId="26130" xr:uid="{00000000-0005-0000-0000-000063AF0000}"/>
    <cellStyle name="Notas 2 2 3 3 3" xfId="5355" xr:uid="{00000000-0005-0000-0000-000064AF0000}"/>
    <cellStyle name="Notas 2 2 3 3 3 2" xfId="20239" xr:uid="{00000000-0005-0000-0000-000065AF0000}"/>
    <cellStyle name="Notas 2 2 3 3 3 2 2" xfId="42882" xr:uid="{00000000-0005-0000-0000-000066AF0000}"/>
    <cellStyle name="Notas 2 2 3 3 3 3" xfId="12799" xr:uid="{00000000-0005-0000-0000-000067AF0000}"/>
    <cellStyle name="Notas 2 2 3 3 3 3 2" xfId="35442" xr:uid="{00000000-0005-0000-0000-000068AF0000}"/>
    <cellStyle name="Notas 2 2 3 3 3 4" xfId="28001" xr:uid="{00000000-0005-0000-0000-000069AF0000}"/>
    <cellStyle name="Notas 2 2 3 3 4" xfId="16521" xr:uid="{00000000-0005-0000-0000-00006AAF0000}"/>
    <cellStyle name="Notas 2 2 3 3 4 2" xfId="39164" xr:uid="{00000000-0005-0000-0000-00006BAF0000}"/>
    <cellStyle name="Notas 2 2 3 3 5" xfId="9081" xr:uid="{00000000-0005-0000-0000-00006CAF0000}"/>
    <cellStyle name="Notas 2 2 3 3 5 2" xfId="31724" xr:uid="{00000000-0005-0000-0000-00006DAF0000}"/>
    <cellStyle name="Notas 2 2 3 3 6" xfId="24283" xr:uid="{00000000-0005-0000-0000-00006EAF0000}"/>
    <cellStyle name="Notas 2 2 3 4" xfId="2556" xr:uid="{00000000-0005-0000-0000-00006FAF0000}"/>
    <cellStyle name="Notas 2 2 3 4 2" xfId="6277" xr:uid="{00000000-0005-0000-0000-000070AF0000}"/>
    <cellStyle name="Notas 2 2 3 4 2 2" xfId="21161" xr:uid="{00000000-0005-0000-0000-000071AF0000}"/>
    <cellStyle name="Notas 2 2 3 4 2 2 2" xfId="43804" xr:uid="{00000000-0005-0000-0000-000072AF0000}"/>
    <cellStyle name="Notas 2 2 3 4 2 3" xfId="13721" xr:uid="{00000000-0005-0000-0000-000073AF0000}"/>
    <cellStyle name="Notas 2 2 3 4 2 3 2" xfId="36364" xr:uid="{00000000-0005-0000-0000-000074AF0000}"/>
    <cellStyle name="Notas 2 2 3 4 2 4" xfId="28923" xr:uid="{00000000-0005-0000-0000-000075AF0000}"/>
    <cellStyle name="Notas 2 2 3 4 3" xfId="17443" xr:uid="{00000000-0005-0000-0000-000076AF0000}"/>
    <cellStyle name="Notas 2 2 3 4 3 2" xfId="40086" xr:uid="{00000000-0005-0000-0000-000077AF0000}"/>
    <cellStyle name="Notas 2 2 3 4 4" xfId="10003" xr:uid="{00000000-0005-0000-0000-000078AF0000}"/>
    <cellStyle name="Notas 2 2 3 4 4 2" xfId="32646" xr:uid="{00000000-0005-0000-0000-000079AF0000}"/>
    <cellStyle name="Notas 2 2 3 4 5" xfId="25205" xr:uid="{00000000-0005-0000-0000-00007AAF0000}"/>
    <cellStyle name="Notas 2 2 3 5" xfId="4430" xr:uid="{00000000-0005-0000-0000-00007BAF0000}"/>
    <cellStyle name="Notas 2 2 3 5 2" xfId="19314" xr:uid="{00000000-0005-0000-0000-00007CAF0000}"/>
    <cellStyle name="Notas 2 2 3 5 2 2" xfId="41957" xr:uid="{00000000-0005-0000-0000-00007DAF0000}"/>
    <cellStyle name="Notas 2 2 3 5 3" xfId="11874" xr:uid="{00000000-0005-0000-0000-00007EAF0000}"/>
    <cellStyle name="Notas 2 2 3 5 3 2" xfId="34517" xr:uid="{00000000-0005-0000-0000-00007FAF0000}"/>
    <cellStyle name="Notas 2 2 3 5 4" xfId="27076" xr:uid="{00000000-0005-0000-0000-000080AF0000}"/>
    <cellStyle name="Notas 2 2 3 6" xfId="700" xr:uid="{00000000-0005-0000-0000-000081AF0000}"/>
    <cellStyle name="Notas 2 2 3 6 2" xfId="15596" xr:uid="{00000000-0005-0000-0000-000082AF0000}"/>
    <cellStyle name="Notas 2 2 3 6 2 2" xfId="38239" xr:uid="{00000000-0005-0000-0000-000083AF0000}"/>
    <cellStyle name="Notas 2 2 3 6 3" xfId="23358" xr:uid="{00000000-0005-0000-0000-000084AF0000}"/>
    <cellStyle name="Notas 2 2 3 7" xfId="8156" xr:uid="{00000000-0005-0000-0000-000085AF0000}"/>
    <cellStyle name="Notas 2 2 3 7 2" xfId="30799" xr:uid="{00000000-0005-0000-0000-000086AF0000}"/>
    <cellStyle name="Notas 2 2 3 8" xfId="22869" xr:uid="{00000000-0005-0000-0000-000087AF0000}"/>
    <cellStyle name="Notas 2 2 4" xfId="248" xr:uid="{00000000-0005-0000-0000-000088AF0000}"/>
    <cellStyle name="Notas 2 2 4 2" xfId="1882" xr:uid="{00000000-0005-0000-0000-000089AF0000}"/>
    <cellStyle name="Notas 2 2 4 2 2" xfId="3732" xr:uid="{00000000-0005-0000-0000-00008AAF0000}"/>
    <cellStyle name="Notas 2 2 4 2 2 2" xfId="7453" xr:uid="{00000000-0005-0000-0000-00008BAF0000}"/>
    <cellStyle name="Notas 2 2 4 2 2 2 2" xfId="22337" xr:uid="{00000000-0005-0000-0000-00008CAF0000}"/>
    <cellStyle name="Notas 2 2 4 2 2 2 2 2" xfId="44980" xr:uid="{00000000-0005-0000-0000-00008DAF0000}"/>
    <cellStyle name="Notas 2 2 4 2 2 2 3" xfId="14897" xr:uid="{00000000-0005-0000-0000-00008EAF0000}"/>
    <cellStyle name="Notas 2 2 4 2 2 2 3 2" xfId="37540" xr:uid="{00000000-0005-0000-0000-00008FAF0000}"/>
    <cellStyle name="Notas 2 2 4 2 2 2 4" xfId="30099" xr:uid="{00000000-0005-0000-0000-000090AF0000}"/>
    <cellStyle name="Notas 2 2 4 2 2 3" xfId="18619" xr:uid="{00000000-0005-0000-0000-000091AF0000}"/>
    <cellStyle name="Notas 2 2 4 2 2 3 2" xfId="41262" xr:uid="{00000000-0005-0000-0000-000092AF0000}"/>
    <cellStyle name="Notas 2 2 4 2 2 4" xfId="11179" xr:uid="{00000000-0005-0000-0000-000093AF0000}"/>
    <cellStyle name="Notas 2 2 4 2 2 4 2" xfId="33822" xr:uid="{00000000-0005-0000-0000-000094AF0000}"/>
    <cellStyle name="Notas 2 2 4 2 2 5" xfId="26381" xr:uid="{00000000-0005-0000-0000-000095AF0000}"/>
    <cellStyle name="Notas 2 2 4 2 3" xfId="5606" xr:uid="{00000000-0005-0000-0000-000096AF0000}"/>
    <cellStyle name="Notas 2 2 4 2 3 2" xfId="20490" xr:uid="{00000000-0005-0000-0000-000097AF0000}"/>
    <cellStyle name="Notas 2 2 4 2 3 2 2" xfId="43133" xr:uid="{00000000-0005-0000-0000-000098AF0000}"/>
    <cellStyle name="Notas 2 2 4 2 3 3" xfId="13050" xr:uid="{00000000-0005-0000-0000-000099AF0000}"/>
    <cellStyle name="Notas 2 2 4 2 3 3 2" xfId="35693" xr:uid="{00000000-0005-0000-0000-00009AAF0000}"/>
    <cellStyle name="Notas 2 2 4 2 3 4" xfId="28252" xr:uid="{00000000-0005-0000-0000-00009BAF0000}"/>
    <cellStyle name="Notas 2 2 4 2 4" xfId="16772" xr:uid="{00000000-0005-0000-0000-00009CAF0000}"/>
    <cellStyle name="Notas 2 2 4 2 4 2" xfId="39415" xr:uid="{00000000-0005-0000-0000-00009DAF0000}"/>
    <cellStyle name="Notas 2 2 4 2 5" xfId="9332" xr:uid="{00000000-0005-0000-0000-00009EAF0000}"/>
    <cellStyle name="Notas 2 2 4 2 5 2" xfId="31975" xr:uid="{00000000-0005-0000-0000-00009FAF0000}"/>
    <cellStyle name="Notas 2 2 4 2 6" xfId="24534" xr:uid="{00000000-0005-0000-0000-0000A0AF0000}"/>
    <cellStyle name="Notas 2 2 4 3" xfId="2807" xr:uid="{00000000-0005-0000-0000-0000A1AF0000}"/>
    <cellStyle name="Notas 2 2 4 3 2" xfId="6528" xr:uid="{00000000-0005-0000-0000-0000A2AF0000}"/>
    <cellStyle name="Notas 2 2 4 3 2 2" xfId="21412" xr:uid="{00000000-0005-0000-0000-0000A3AF0000}"/>
    <cellStyle name="Notas 2 2 4 3 2 2 2" xfId="44055" xr:uid="{00000000-0005-0000-0000-0000A4AF0000}"/>
    <cellStyle name="Notas 2 2 4 3 2 3" xfId="13972" xr:uid="{00000000-0005-0000-0000-0000A5AF0000}"/>
    <cellStyle name="Notas 2 2 4 3 2 3 2" xfId="36615" xr:uid="{00000000-0005-0000-0000-0000A6AF0000}"/>
    <cellStyle name="Notas 2 2 4 3 2 4" xfId="29174" xr:uid="{00000000-0005-0000-0000-0000A7AF0000}"/>
    <cellStyle name="Notas 2 2 4 3 3" xfId="17694" xr:uid="{00000000-0005-0000-0000-0000A8AF0000}"/>
    <cellStyle name="Notas 2 2 4 3 3 2" xfId="40337" xr:uid="{00000000-0005-0000-0000-0000A9AF0000}"/>
    <cellStyle name="Notas 2 2 4 3 4" xfId="10254" xr:uid="{00000000-0005-0000-0000-0000AAAF0000}"/>
    <cellStyle name="Notas 2 2 4 3 4 2" xfId="32897" xr:uid="{00000000-0005-0000-0000-0000ABAF0000}"/>
    <cellStyle name="Notas 2 2 4 3 5" xfId="25456" xr:uid="{00000000-0005-0000-0000-0000ACAF0000}"/>
    <cellStyle name="Notas 2 2 4 4" xfId="4681" xr:uid="{00000000-0005-0000-0000-0000ADAF0000}"/>
    <cellStyle name="Notas 2 2 4 4 2" xfId="19565" xr:uid="{00000000-0005-0000-0000-0000AEAF0000}"/>
    <cellStyle name="Notas 2 2 4 4 2 2" xfId="42208" xr:uid="{00000000-0005-0000-0000-0000AFAF0000}"/>
    <cellStyle name="Notas 2 2 4 4 3" xfId="12125" xr:uid="{00000000-0005-0000-0000-0000B0AF0000}"/>
    <cellStyle name="Notas 2 2 4 4 3 2" xfId="34768" xr:uid="{00000000-0005-0000-0000-0000B1AF0000}"/>
    <cellStyle name="Notas 2 2 4 4 4" xfId="27327" xr:uid="{00000000-0005-0000-0000-0000B2AF0000}"/>
    <cellStyle name="Notas 2 2 4 5" xfId="954" xr:uid="{00000000-0005-0000-0000-0000B3AF0000}"/>
    <cellStyle name="Notas 2 2 4 5 2" xfId="15847" xr:uid="{00000000-0005-0000-0000-0000B4AF0000}"/>
    <cellStyle name="Notas 2 2 4 5 2 2" xfId="38490" xr:uid="{00000000-0005-0000-0000-0000B5AF0000}"/>
    <cellStyle name="Notas 2 2 4 5 3" xfId="23609" xr:uid="{00000000-0005-0000-0000-0000B6AF0000}"/>
    <cellStyle name="Notas 2 2 4 6" xfId="8407" xr:uid="{00000000-0005-0000-0000-0000B7AF0000}"/>
    <cellStyle name="Notas 2 2 4 6 2" xfId="31050" xr:uid="{00000000-0005-0000-0000-0000B8AF0000}"/>
    <cellStyle name="Notas 2 2 4 7" xfId="22947" xr:uid="{00000000-0005-0000-0000-0000B9AF0000}"/>
    <cellStyle name="Notas 2 2 5" xfId="1420" xr:uid="{00000000-0005-0000-0000-0000BAAF0000}"/>
    <cellStyle name="Notas 2 2 5 2" xfId="3270" xr:uid="{00000000-0005-0000-0000-0000BBAF0000}"/>
    <cellStyle name="Notas 2 2 5 2 2" xfId="6991" xr:uid="{00000000-0005-0000-0000-0000BCAF0000}"/>
    <cellStyle name="Notas 2 2 5 2 2 2" xfId="21875" xr:uid="{00000000-0005-0000-0000-0000BDAF0000}"/>
    <cellStyle name="Notas 2 2 5 2 2 2 2" xfId="44518" xr:uid="{00000000-0005-0000-0000-0000BEAF0000}"/>
    <cellStyle name="Notas 2 2 5 2 2 3" xfId="14435" xr:uid="{00000000-0005-0000-0000-0000BFAF0000}"/>
    <cellStyle name="Notas 2 2 5 2 2 3 2" xfId="37078" xr:uid="{00000000-0005-0000-0000-0000C0AF0000}"/>
    <cellStyle name="Notas 2 2 5 2 2 4" xfId="29637" xr:uid="{00000000-0005-0000-0000-0000C1AF0000}"/>
    <cellStyle name="Notas 2 2 5 2 3" xfId="18157" xr:uid="{00000000-0005-0000-0000-0000C2AF0000}"/>
    <cellStyle name="Notas 2 2 5 2 3 2" xfId="40800" xr:uid="{00000000-0005-0000-0000-0000C3AF0000}"/>
    <cellStyle name="Notas 2 2 5 2 4" xfId="10717" xr:uid="{00000000-0005-0000-0000-0000C4AF0000}"/>
    <cellStyle name="Notas 2 2 5 2 4 2" xfId="33360" xr:uid="{00000000-0005-0000-0000-0000C5AF0000}"/>
    <cellStyle name="Notas 2 2 5 2 5" xfId="25919" xr:uid="{00000000-0005-0000-0000-0000C6AF0000}"/>
    <cellStyle name="Notas 2 2 5 3" xfId="5144" xr:uid="{00000000-0005-0000-0000-0000C7AF0000}"/>
    <cellStyle name="Notas 2 2 5 3 2" xfId="20028" xr:uid="{00000000-0005-0000-0000-0000C8AF0000}"/>
    <cellStyle name="Notas 2 2 5 3 2 2" xfId="42671" xr:uid="{00000000-0005-0000-0000-0000C9AF0000}"/>
    <cellStyle name="Notas 2 2 5 3 3" xfId="12588" xr:uid="{00000000-0005-0000-0000-0000CAAF0000}"/>
    <cellStyle name="Notas 2 2 5 3 3 2" xfId="35231" xr:uid="{00000000-0005-0000-0000-0000CBAF0000}"/>
    <cellStyle name="Notas 2 2 5 3 4" xfId="27790" xr:uid="{00000000-0005-0000-0000-0000CCAF0000}"/>
    <cellStyle name="Notas 2 2 5 4" xfId="16310" xr:uid="{00000000-0005-0000-0000-0000CDAF0000}"/>
    <cellStyle name="Notas 2 2 5 4 2" xfId="38953" xr:uid="{00000000-0005-0000-0000-0000CEAF0000}"/>
    <cellStyle name="Notas 2 2 5 5" xfId="8870" xr:uid="{00000000-0005-0000-0000-0000CFAF0000}"/>
    <cellStyle name="Notas 2 2 5 5 2" xfId="31513" xr:uid="{00000000-0005-0000-0000-0000D0AF0000}"/>
    <cellStyle name="Notas 2 2 5 6" xfId="24072" xr:uid="{00000000-0005-0000-0000-0000D1AF0000}"/>
    <cellStyle name="Notas 2 2 6" xfId="2345" xr:uid="{00000000-0005-0000-0000-0000D2AF0000}"/>
    <cellStyle name="Notas 2 2 6 2" xfId="6066" xr:uid="{00000000-0005-0000-0000-0000D3AF0000}"/>
    <cellStyle name="Notas 2 2 6 2 2" xfId="20950" xr:uid="{00000000-0005-0000-0000-0000D4AF0000}"/>
    <cellStyle name="Notas 2 2 6 2 2 2" xfId="43593" xr:uid="{00000000-0005-0000-0000-0000D5AF0000}"/>
    <cellStyle name="Notas 2 2 6 2 3" xfId="13510" xr:uid="{00000000-0005-0000-0000-0000D6AF0000}"/>
    <cellStyle name="Notas 2 2 6 2 3 2" xfId="36153" xr:uid="{00000000-0005-0000-0000-0000D7AF0000}"/>
    <cellStyle name="Notas 2 2 6 2 4" xfId="28712" xr:uid="{00000000-0005-0000-0000-0000D8AF0000}"/>
    <cellStyle name="Notas 2 2 6 3" xfId="17232" xr:uid="{00000000-0005-0000-0000-0000D9AF0000}"/>
    <cellStyle name="Notas 2 2 6 3 2" xfId="39875" xr:uid="{00000000-0005-0000-0000-0000DAAF0000}"/>
    <cellStyle name="Notas 2 2 6 4" xfId="9792" xr:uid="{00000000-0005-0000-0000-0000DBAF0000}"/>
    <cellStyle name="Notas 2 2 6 4 2" xfId="32435" xr:uid="{00000000-0005-0000-0000-0000DCAF0000}"/>
    <cellStyle name="Notas 2 2 6 5" xfId="24994" xr:uid="{00000000-0005-0000-0000-0000DDAF0000}"/>
    <cellStyle name="Notas 2 2 7" xfId="4219" xr:uid="{00000000-0005-0000-0000-0000DEAF0000}"/>
    <cellStyle name="Notas 2 2 7 2" xfId="19103" xr:uid="{00000000-0005-0000-0000-0000DFAF0000}"/>
    <cellStyle name="Notas 2 2 7 2 2" xfId="41746" xr:uid="{00000000-0005-0000-0000-0000E0AF0000}"/>
    <cellStyle name="Notas 2 2 7 3" xfId="11663" xr:uid="{00000000-0005-0000-0000-0000E1AF0000}"/>
    <cellStyle name="Notas 2 2 7 3 2" xfId="34306" xr:uid="{00000000-0005-0000-0000-0000E2AF0000}"/>
    <cellStyle name="Notas 2 2 7 4" xfId="26865" xr:uid="{00000000-0005-0000-0000-0000E3AF0000}"/>
    <cellStyle name="Notas 2 2 8" xfId="487" xr:uid="{00000000-0005-0000-0000-0000E4AF0000}"/>
    <cellStyle name="Notas 2 2 8 2" xfId="15385" xr:uid="{00000000-0005-0000-0000-0000E5AF0000}"/>
    <cellStyle name="Notas 2 2 8 2 2" xfId="38028" xr:uid="{00000000-0005-0000-0000-0000E6AF0000}"/>
    <cellStyle name="Notas 2 2 8 3" xfId="23148" xr:uid="{00000000-0005-0000-0000-0000E7AF0000}"/>
    <cellStyle name="Notas 2 2 9" xfId="7945" xr:uid="{00000000-0005-0000-0000-0000E8AF0000}"/>
    <cellStyle name="Notas 2 2 9 2" xfId="30588" xr:uid="{00000000-0005-0000-0000-0000E9AF0000}"/>
    <cellStyle name="Notas 2 3" xfId="122" xr:uid="{00000000-0005-0000-0000-0000EAAF0000}"/>
    <cellStyle name="Notas 2 3 2" xfId="204" xr:uid="{00000000-0005-0000-0000-0000EBAF0000}"/>
    <cellStyle name="Notas 2 3 2 2" xfId="365" xr:uid="{00000000-0005-0000-0000-0000ECAF0000}"/>
    <cellStyle name="Notas 2 3 2 2 2" xfId="2146" xr:uid="{00000000-0005-0000-0000-0000EDAF0000}"/>
    <cellStyle name="Notas 2 3 2 2 2 2" xfId="3996" xr:uid="{00000000-0005-0000-0000-0000EEAF0000}"/>
    <cellStyle name="Notas 2 3 2 2 2 2 2" xfId="7717" xr:uid="{00000000-0005-0000-0000-0000EFAF0000}"/>
    <cellStyle name="Notas 2 3 2 2 2 2 2 2" xfId="22601" xr:uid="{00000000-0005-0000-0000-0000F0AF0000}"/>
    <cellStyle name="Notas 2 3 2 2 2 2 2 2 2" xfId="45244" xr:uid="{00000000-0005-0000-0000-0000F1AF0000}"/>
    <cellStyle name="Notas 2 3 2 2 2 2 2 3" xfId="15161" xr:uid="{00000000-0005-0000-0000-0000F2AF0000}"/>
    <cellStyle name="Notas 2 3 2 2 2 2 2 3 2" xfId="37804" xr:uid="{00000000-0005-0000-0000-0000F3AF0000}"/>
    <cellStyle name="Notas 2 3 2 2 2 2 2 4" xfId="30363" xr:uid="{00000000-0005-0000-0000-0000F4AF0000}"/>
    <cellStyle name="Notas 2 3 2 2 2 2 3" xfId="18883" xr:uid="{00000000-0005-0000-0000-0000F5AF0000}"/>
    <cellStyle name="Notas 2 3 2 2 2 2 3 2" xfId="41526" xr:uid="{00000000-0005-0000-0000-0000F6AF0000}"/>
    <cellStyle name="Notas 2 3 2 2 2 2 4" xfId="11443" xr:uid="{00000000-0005-0000-0000-0000F7AF0000}"/>
    <cellStyle name="Notas 2 3 2 2 2 2 4 2" xfId="34086" xr:uid="{00000000-0005-0000-0000-0000F8AF0000}"/>
    <cellStyle name="Notas 2 3 2 2 2 2 5" xfId="26645" xr:uid="{00000000-0005-0000-0000-0000F9AF0000}"/>
    <cellStyle name="Notas 2 3 2 2 2 3" xfId="5870" xr:uid="{00000000-0005-0000-0000-0000FAAF0000}"/>
    <cellStyle name="Notas 2 3 2 2 2 3 2" xfId="20754" xr:uid="{00000000-0005-0000-0000-0000FBAF0000}"/>
    <cellStyle name="Notas 2 3 2 2 2 3 2 2" xfId="43397" xr:uid="{00000000-0005-0000-0000-0000FCAF0000}"/>
    <cellStyle name="Notas 2 3 2 2 2 3 3" xfId="13314" xr:uid="{00000000-0005-0000-0000-0000FDAF0000}"/>
    <cellStyle name="Notas 2 3 2 2 2 3 3 2" xfId="35957" xr:uid="{00000000-0005-0000-0000-0000FEAF0000}"/>
    <cellStyle name="Notas 2 3 2 2 2 3 4" xfId="28516" xr:uid="{00000000-0005-0000-0000-0000FFAF0000}"/>
    <cellStyle name="Notas 2 3 2 2 2 4" xfId="17036" xr:uid="{00000000-0005-0000-0000-000000B00000}"/>
    <cellStyle name="Notas 2 3 2 2 2 4 2" xfId="39679" xr:uid="{00000000-0005-0000-0000-000001B00000}"/>
    <cellStyle name="Notas 2 3 2 2 2 5" xfId="9596" xr:uid="{00000000-0005-0000-0000-000002B00000}"/>
    <cellStyle name="Notas 2 3 2 2 2 5 2" xfId="32239" xr:uid="{00000000-0005-0000-0000-000003B00000}"/>
    <cellStyle name="Notas 2 3 2 2 2 6" xfId="24798" xr:uid="{00000000-0005-0000-0000-000004B00000}"/>
    <cellStyle name="Notas 2 3 2 2 3" xfId="3071" xr:uid="{00000000-0005-0000-0000-000005B00000}"/>
    <cellStyle name="Notas 2 3 2 2 3 2" xfId="6792" xr:uid="{00000000-0005-0000-0000-000006B00000}"/>
    <cellStyle name="Notas 2 3 2 2 3 2 2" xfId="21676" xr:uid="{00000000-0005-0000-0000-000007B00000}"/>
    <cellStyle name="Notas 2 3 2 2 3 2 2 2" xfId="44319" xr:uid="{00000000-0005-0000-0000-000008B00000}"/>
    <cellStyle name="Notas 2 3 2 2 3 2 3" xfId="14236" xr:uid="{00000000-0005-0000-0000-000009B00000}"/>
    <cellStyle name="Notas 2 3 2 2 3 2 3 2" xfId="36879" xr:uid="{00000000-0005-0000-0000-00000AB00000}"/>
    <cellStyle name="Notas 2 3 2 2 3 2 4" xfId="29438" xr:uid="{00000000-0005-0000-0000-00000BB00000}"/>
    <cellStyle name="Notas 2 3 2 2 3 3" xfId="17958" xr:uid="{00000000-0005-0000-0000-00000CB00000}"/>
    <cellStyle name="Notas 2 3 2 2 3 3 2" xfId="40601" xr:uid="{00000000-0005-0000-0000-00000DB00000}"/>
    <cellStyle name="Notas 2 3 2 2 3 4" xfId="10518" xr:uid="{00000000-0005-0000-0000-00000EB00000}"/>
    <cellStyle name="Notas 2 3 2 2 3 4 2" xfId="33161" xr:uid="{00000000-0005-0000-0000-00000FB00000}"/>
    <cellStyle name="Notas 2 3 2 2 3 5" xfId="25720" xr:uid="{00000000-0005-0000-0000-000010B00000}"/>
    <cellStyle name="Notas 2 3 2 2 4" xfId="4945" xr:uid="{00000000-0005-0000-0000-000011B00000}"/>
    <cellStyle name="Notas 2 3 2 2 4 2" xfId="19829" xr:uid="{00000000-0005-0000-0000-000012B00000}"/>
    <cellStyle name="Notas 2 3 2 2 4 2 2" xfId="42472" xr:uid="{00000000-0005-0000-0000-000013B00000}"/>
    <cellStyle name="Notas 2 3 2 2 4 3" xfId="12389" xr:uid="{00000000-0005-0000-0000-000014B00000}"/>
    <cellStyle name="Notas 2 3 2 2 4 3 2" xfId="35032" xr:uid="{00000000-0005-0000-0000-000015B00000}"/>
    <cellStyle name="Notas 2 3 2 2 4 4" xfId="27591" xr:uid="{00000000-0005-0000-0000-000016B00000}"/>
    <cellStyle name="Notas 2 3 2 2 5" xfId="1218" xr:uid="{00000000-0005-0000-0000-000017B00000}"/>
    <cellStyle name="Notas 2 3 2 2 5 2" xfId="16111" xr:uid="{00000000-0005-0000-0000-000018B00000}"/>
    <cellStyle name="Notas 2 3 2 2 5 2 2" xfId="38754" xr:uid="{00000000-0005-0000-0000-000019B00000}"/>
    <cellStyle name="Notas 2 3 2 2 5 3" xfId="23873" xr:uid="{00000000-0005-0000-0000-00001AB00000}"/>
    <cellStyle name="Notas 2 3 2 2 6" xfId="8671" xr:uid="{00000000-0005-0000-0000-00001BB00000}"/>
    <cellStyle name="Notas 2 3 2 2 6 2" xfId="31314" xr:uid="{00000000-0005-0000-0000-00001CB00000}"/>
    <cellStyle name="Notas 2 3 2 2 7" xfId="23063" xr:uid="{00000000-0005-0000-0000-00001DB00000}"/>
    <cellStyle name="Notas 2 3 2 3" xfId="1684" xr:uid="{00000000-0005-0000-0000-00001EB00000}"/>
    <cellStyle name="Notas 2 3 2 3 2" xfId="3534" xr:uid="{00000000-0005-0000-0000-00001FB00000}"/>
    <cellStyle name="Notas 2 3 2 3 2 2" xfId="7255" xr:uid="{00000000-0005-0000-0000-000020B00000}"/>
    <cellStyle name="Notas 2 3 2 3 2 2 2" xfId="22139" xr:uid="{00000000-0005-0000-0000-000021B00000}"/>
    <cellStyle name="Notas 2 3 2 3 2 2 2 2" xfId="44782" xr:uid="{00000000-0005-0000-0000-000022B00000}"/>
    <cellStyle name="Notas 2 3 2 3 2 2 3" xfId="14699" xr:uid="{00000000-0005-0000-0000-000023B00000}"/>
    <cellStyle name="Notas 2 3 2 3 2 2 3 2" xfId="37342" xr:uid="{00000000-0005-0000-0000-000024B00000}"/>
    <cellStyle name="Notas 2 3 2 3 2 2 4" xfId="29901" xr:uid="{00000000-0005-0000-0000-000025B00000}"/>
    <cellStyle name="Notas 2 3 2 3 2 3" xfId="18421" xr:uid="{00000000-0005-0000-0000-000026B00000}"/>
    <cellStyle name="Notas 2 3 2 3 2 3 2" xfId="41064" xr:uid="{00000000-0005-0000-0000-000027B00000}"/>
    <cellStyle name="Notas 2 3 2 3 2 4" xfId="10981" xr:uid="{00000000-0005-0000-0000-000028B00000}"/>
    <cellStyle name="Notas 2 3 2 3 2 4 2" xfId="33624" xr:uid="{00000000-0005-0000-0000-000029B00000}"/>
    <cellStyle name="Notas 2 3 2 3 2 5" xfId="26183" xr:uid="{00000000-0005-0000-0000-00002AB00000}"/>
    <cellStyle name="Notas 2 3 2 3 3" xfId="5408" xr:uid="{00000000-0005-0000-0000-00002BB00000}"/>
    <cellStyle name="Notas 2 3 2 3 3 2" xfId="20292" xr:uid="{00000000-0005-0000-0000-00002CB00000}"/>
    <cellStyle name="Notas 2 3 2 3 3 2 2" xfId="42935" xr:uid="{00000000-0005-0000-0000-00002DB00000}"/>
    <cellStyle name="Notas 2 3 2 3 3 3" xfId="12852" xr:uid="{00000000-0005-0000-0000-00002EB00000}"/>
    <cellStyle name="Notas 2 3 2 3 3 3 2" xfId="35495" xr:uid="{00000000-0005-0000-0000-00002FB00000}"/>
    <cellStyle name="Notas 2 3 2 3 3 4" xfId="28054" xr:uid="{00000000-0005-0000-0000-000030B00000}"/>
    <cellStyle name="Notas 2 3 2 3 4" xfId="16574" xr:uid="{00000000-0005-0000-0000-000031B00000}"/>
    <cellStyle name="Notas 2 3 2 3 4 2" xfId="39217" xr:uid="{00000000-0005-0000-0000-000032B00000}"/>
    <cellStyle name="Notas 2 3 2 3 5" xfId="9134" xr:uid="{00000000-0005-0000-0000-000033B00000}"/>
    <cellStyle name="Notas 2 3 2 3 5 2" xfId="31777" xr:uid="{00000000-0005-0000-0000-000034B00000}"/>
    <cellStyle name="Notas 2 3 2 3 6" xfId="24336" xr:uid="{00000000-0005-0000-0000-000035B00000}"/>
    <cellStyle name="Notas 2 3 2 4" xfId="2609" xr:uid="{00000000-0005-0000-0000-000036B00000}"/>
    <cellStyle name="Notas 2 3 2 4 2" xfId="6330" xr:uid="{00000000-0005-0000-0000-000037B00000}"/>
    <cellStyle name="Notas 2 3 2 4 2 2" xfId="21214" xr:uid="{00000000-0005-0000-0000-000038B00000}"/>
    <cellStyle name="Notas 2 3 2 4 2 2 2" xfId="43857" xr:uid="{00000000-0005-0000-0000-000039B00000}"/>
    <cellStyle name="Notas 2 3 2 4 2 3" xfId="13774" xr:uid="{00000000-0005-0000-0000-00003AB00000}"/>
    <cellStyle name="Notas 2 3 2 4 2 3 2" xfId="36417" xr:uid="{00000000-0005-0000-0000-00003BB00000}"/>
    <cellStyle name="Notas 2 3 2 4 2 4" xfId="28976" xr:uid="{00000000-0005-0000-0000-00003CB00000}"/>
    <cellStyle name="Notas 2 3 2 4 3" xfId="17496" xr:uid="{00000000-0005-0000-0000-00003DB00000}"/>
    <cellStyle name="Notas 2 3 2 4 3 2" xfId="40139" xr:uid="{00000000-0005-0000-0000-00003EB00000}"/>
    <cellStyle name="Notas 2 3 2 4 4" xfId="10056" xr:uid="{00000000-0005-0000-0000-00003FB00000}"/>
    <cellStyle name="Notas 2 3 2 4 4 2" xfId="32699" xr:uid="{00000000-0005-0000-0000-000040B00000}"/>
    <cellStyle name="Notas 2 3 2 4 5" xfId="25258" xr:uid="{00000000-0005-0000-0000-000041B00000}"/>
    <cellStyle name="Notas 2 3 2 5" xfId="4483" xr:uid="{00000000-0005-0000-0000-000042B00000}"/>
    <cellStyle name="Notas 2 3 2 5 2" xfId="19367" xr:uid="{00000000-0005-0000-0000-000043B00000}"/>
    <cellStyle name="Notas 2 3 2 5 2 2" xfId="42010" xr:uid="{00000000-0005-0000-0000-000044B00000}"/>
    <cellStyle name="Notas 2 3 2 5 3" xfId="11927" xr:uid="{00000000-0005-0000-0000-000045B00000}"/>
    <cellStyle name="Notas 2 3 2 5 3 2" xfId="34570" xr:uid="{00000000-0005-0000-0000-000046B00000}"/>
    <cellStyle name="Notas 2 3 2 5 4" xfId="27129" xr:uid="{00000000-0005-0000-0000-000047B00000}"/>
    <cellStyle name="Notas 2 3 2 6" xfId="753" xr:uid="{00000000-0005-0000-0000-000048B00000}"/>
    <cellStyle name="Notas 2 3 2 6 2" xfId="15649" xr:uid="{00000000-0005-0000-0000-000049B00000}"/>
    <cellStyle name="Notas 2 3 2 6 2 2" xfId="38292" xr:uid="{00000000-0005-0000-0000-00004AB00000}"/>
    <cellStyle name="Notas 2 3 2 6 3" xfId="23411" xr:uid="{00000000-0005-0000-0000-00004BB00000}"/>
    <cellStyle name="Notas 2 3 2 7" xfId="8209" xr:uid="{00000000-0005-0000-0000-00004CB00000}"/>
    <cellStyle name="Notas 2 3 2 7 2" xfId="30852" xr:uid="{00000000-0005-0000-0000-00004DB00000}"/>
    <cellStyle name="Notas 2 3 2 8" xfId="22907" xr:uid="{00000000-0005-0000-0000-00004EB00000}"/>
    <cellStyle name="Notas 2 3 3" xfId="287" xr:uid="{00000000-0005-0000-0000-00004FB00000}"/>
    <cellStyle name="Notas 2 3 3 2" xfId="1935" xr:uid="{00000000-0005-0000-0000-000050B00000}"/>
    <cellStyle name="Notas 2 3 3 2 2" xfId="3785" xr:uid="{00000000-0005-0000-0000-000051B00000}"/>
    <cellStyle name="Notas 2 3 3 2 2 2" xfId="7506" xr:uid="{00000000-0005-0000-0000-000052B00000}"/>
    <cellStyle name="Notas 2 3 3 2 2 2 2" xfId="22390" xr:uid="{00000000-0005-0000-0000-000053B00000}"/>
    <cellStyle name="Notas 2 3 3 2 2 2 2 2" xfId="45033" xr:uid="{00000000-0005-0000-0000-000054B00000}"/>
    <cellStyle name="Notas 2 3 3 2 2 2 3" xfId="14950" xr:uid="{00000000-0005-0000-0000-000055B00000}"/>
    <cellStyle name="Notas 2 3 3 2 2 2 3 2" xfId="37593" xr:uid="{00000000-0005-0000-0000-000056B00000}"/>
    <cellStyle name="Notas 2 3 3 2 2 2 4" xfId="30152" xr:uid="{00000000-0005-0000-0000-000057B00000}"/>
    <cellStyle name="Notas 2 3 3 2 2 3" xfId="18672" xr:uid="{00000000-0005-0000-0000-000058B00000}"/>
    <cellStyle name="Notas 2 3 3 2 2 3 2" xfId="41315" xr:uid="{00000000-0005-0000-0000-000059B00000}"/>
    <cellStyle name="Notas 2 3 3 2 2 4" xfId="11232" xr:uid="{00000000-0005-0000-0000-00005AB00000}"/>
    <cellStyle name="Notas 2 3 3 2 2 4 2" xfId="33875" xr:uid="{00000000-0005-0000-0000-00005BB00000}"/>
    <cellStyle name="Notas 2 3 3 2 2 5" xfId="26434" xr:uid="{00000000-0005-0000-0000-00005CB00000}"/>
    <cellStyle name="Notas 2 3 3 2 3" xfId="5659" xr:uid="{00000000-0005-0000-0000-00005DB00000}"/>
    <cellStyle name="Notas 2 3 3 2 3 2" xfId="20543" xr:uid="{00000000-0005-0000-0000-00005EB00000}"/>
    <cellStyle name="Notas 2 3 3 2 3 2 2" xfId="43186" xr:uid="{00000000-0005-0000-0000-00005FB00000}"/>
    <cellStyle name="Notas 2 3 3 2 3 3" xfId="13103" xr:uid="{00000000-0005-0000-0000-000060B00000}"/>
    <cellStyle name="Notas 2 3 3 2 3 3 2" xfId="35746" xr:uid="{00000000-0005-0000-0000-000061B00000}"/>
    <cellStyle name="Notas 2 3 3 2 3 4" xfId="28305" xr:uid="{00000000-0005-0000-0000-000062B00000}"/>
    <cellStyle name="Notas 2 3 3 2 4" xfId="16825" xr:uid="{00000000-0005-0000-0000-000063B00000}"/>
    <cellStyle name="Notas 2 3 3 2 4 2" xfId="39468" xr:uid="{00000000-0005-0000-0000-000064B00000}"/>
    <cellStyle name="Notas 2 3 3 2 5" xfId="9385" xr:uid="{00000000-0005-0000-0000-000065B00000}"/>
    <cellStyle name="Notas 2 3 3 2 5 2" xfId="32028" xr:uid="{00000000-0005-0000-0000-000066B00000}"/>
    <cellStyle name="Notas 2 3 3 2 6" xfId="24587" xr:uid="{00000000-0005-0000-0000-000067B00000}"/>
    <cellStyle name="Notas 2 3 3 3" xfId="2860" xr:uid="{00000000-0005-0000-0000-000068B00000}"/>
    <cellStyle name="Notas 2 3 3 3 2" xfId="6581" xr:uid="{00000000-0005-0000-0000-000069B00000}"/>
    <cellStyle name="Notas 2 3 3 3 2 2" xfId="21465" xr:uid="{00000000-0005-0000-0000-00006AB00000}"/>
    <cellStyle name="Notas 2 3 3 3 2 2 2" xfId="44108" xr:uid="{00000000-0005-0000-0000-00006BB00000}"/>
    <cellStyle name="Notas 2 3 3 3 2 3" xfId="14025" xr:uid="{00000000-0005-0000-0000-00006CB00000}"/>
    <cellStyle name="Notas 2 3 3 3 2 3 2" xfId="36668" xr:uid="{00000000-0005-0000-0000-00006DB00000}"/>
    <cellStyle name="Notas 2 3 3 3 2 4" xfId="29227" xr:uid="{00000000-0005-0000-0000-00006EB00000}"/>
    <cellStyle name="Notas 2 3 3 3 3" xfId="17747" xr:uid="{00000000-0005-0000-0000-00006FB00000}"/>
    <cellStyle name="Notas 2 3 3 3 3 2" xfId="40390" xr:uid="{00000000-0005-0000-0000-000070B00000}"/>
    <cellStyle name="Notas 2 3 3 3 4" xfId="10307" xr:uid="{00000000-0005-0000-0000-000071B00000}"/>
    <cellStyle name="Notas 2 3 3 3 4 2" xfId="32950" xr:uid="{00000000-0005-0000-0000-000072B00000}"/>
    <cellStyle name="Notas 2 3 3 3 5" xfId="25509" xr:uid="{00000000-0005-0000-0000-000073B00000}"/>
    <cellStyle name="Notas 2 3 3 4" xfId="4734" xr:uid="{00000000-0005-0000-0000-000074B00000}"/>
    <cellStyle name="Notas 2 3 3 4 2" xfId="19618" xr:uid="{00000000-0005-0000-0000-000075B00000}"/>
    <cellStyle name="Notas 2 3 3 4 2 2" xfId="42261" xr:uid="{00000000-0005-0000-0000-000076B00000}"/>
    <cellStyle name="Notas 2 3 3 4 3" xfId="12178" xr:uid="{00000000-0005-0000-0000-000077B00000}"/>
    <cellStyle name="Notas 2 3 3 4 3 2" xfId="34821" xr:uid="{00000000-0005-0000-0000-000078B00000}"/>
    <cellStyle name="Notas 2 3 3 4 4" xfId="27380" xr:uid="{00000000-0005-0000-0000-000079B00000}"/>
    <cellStyle name="Notas 2 3 3 5" xfId="1007" xr:uid="{00000000-0005-0000-0000-00007AB00000}"/>
    <cellStyle name="Notas 2 3 3 5 2" xfId="15900" xr:uid="{00000000-0005-0000-0000-00007BB00000}"/>
    <cellStyle name="Notas 2 3 3 5 2 2" xfId="38543" xr:uid="{00000000-0005-0000-0000-00007CB00000}"/>
    <cellStyle name="Notas 2 3 3 5 3" xfId="23662" xr:uid="{00000000-0005-0000-0000-00007DB00000}"/>
    <cellStyle name="Notas 2 3 3 6" xfId="8460" xr:uid="{00000000-0005-0000-0000-00007EB00000}"/>
    <cellStyle name="Notas 2 3 3 6 2" xfId="31103" xr:uid="{00000000-0005-0000-0000-00007FB00000}"/>
    <cellStyle name="Notas 2 3 3 7" xfId="22985" xr:uid="{00000000-0005-0000-0000-000080B00000}"/>
    <cellStyle name="Notas 2 3 4" xfId="1473" xr:uid="{00000000-0005-0000-0000-000081B00000}"/>
    <cellStyle name="Notas 2 3 4 2" xfId="3323" xr:uid="{00000000-0005-0000-0000-000082B00000}"/>
    <cellStyle name="Notas 2 3 4 2 2" xfId="7044" xr:uid="{00000000-0005-0000-0000-000083B00000}"/>
    <cellStyle name="Notas 2 3 4 2 2 2" xfId="21928" xr:uid="{00000000-0005-0000-0000-000084B00000}"/>
    <cellStyle name="Notas 2 3 4 2 2 2 2" xfId="44571" xr:uid="{00000000-0005-0000-0000-000085B00000}"/>
    <cellStyle name="Notas 2 3 4 2 2 3" xfId="14488" xr:uid="{00000000-0005-0000-0000-000086B00000}"/>
    <cellStyle name="Notas 2 3 4 2 2 3 2" xfId="37131" xr:uid="{00000000-0005-0000-0000-000087B00000}"/>
    <cellStyle name="Notas 2 3 4 2 2 4" xfId="29690" xr:uid="{00000000-0005-0000-0000-000088B00000}"/>
    <cellStyle name="Notas 2 3 4 2 3" xfId="18210" xr:uid="{00000000-0005-0000-0000-000089B00000}"/>
    <cellStyle name="Notas 2 3 4 2 3 2" xfId="40853" xr:uid="{00000000-0005-0000-0000-00008AB00000}"/>
    <cellStyle name="Notas 2 3 4 2 4" xfId="10770" xr:uid="{00000000-0005-0000-0000-00008BB00000}"/>
    <cellStyle name="Notas 2 3 4 2 4 2" xfId="33413" xr:uid="{00000000-0005-0000-0000-00008CB00000}"/>
    <cellStyle name="Notas 2 3 4 2 5" xfId="25972" xr:uid="{00000000-0005-0000-0000-00008DB00000}"/>
    <cellStyle name="Notas 2 3 4 3" xfId="5197" xr:uid="{00000000-0005-0000-0000-00008EB00000}"/>
    <cellStyle name="Notas 2 3 4 3 2" xfId="20081" xr:uid="{00000000-0005-0000-0000-00008FB00000}"/>
    <cellStyle name="Notas 2 3 4 3 2 2" xfId="42724" xr:uid="{00000000-0005-0000-0000-000090B00000}"/>
    <cellStyle name="Notas 2 3 4 3 3" xfId="12641" xr:uid="{00000000-0005-0000-0000-000091B00000}"/>
    <cellStyle name="Notas 2 3 4 3 3 2" xfId="35284" xr:uid="{00000000-0005-0000-0000-000092B00000}"/>
    <cellStyle name="Notas 2 3 4 3 4" xfId="27843" xr:uid="{00000000-0005-0000-0000-000093B00000}"/>
    <cellStyle name="Notas 2 3 4 4" xfId="16363" xr:uid="{00000000-0005-0000-0000-000094B00000}"/>
    <cellStyle name="Notas 2 3 4 4 2" xfId="39006" xr:uid="{00000000-0005-0000-0000-000095B00000}"/>
    <cellStyle name="Notas 2 3 4 5" xfId="8923" xr:uid="{00000000-0005-0000-0000-000096B00000}"/>
    <cellStyle name="Notas 2 3 4 5 2" xfId="31566" xr:uid="{00000000-0005-0000-0000-000097B00000}"/>
    <cellStyle name="Notas 2 3 4 6" xfId="24125" xr:uid="{00000000-0005-0000-0000-000098B00000}"/>
    <cellStyle name="Notas 2 3 5" xfId="2398" xr:uid="{00000000-0005-0000-0000-000099B00000}"/>
    <cellStyle name="Notas 2 3 5 2" xfId="6119" xr:uid="{00000000-0005-0000-0000-00009AB00000}"/>
    <cellStyle name="Notas 2 3 5 2 2" xfId="21003" xr:uid="{00000000-0005-0000-0000-00009BB00000}"/>
    <cellStyle name="Notas 2 3 5 2 2 2" xfId="43646" xr:uid="{00000000-0005-0000-0000-00009CB00000}"/>
    <cellStyle name="Notas 2 3 5 2 3" xfId="13563" xr:uid="{00000000-0005-0000-0000-00009DB00000}"/>
    <cellStyle name="Notas 2 3 5 2 3 2" xfId="36206" xr:uid="{00000000-0005-0000-0000-00009EB00000}"/>
    <cellStyle name="Notas 2 3 5 2 4" xfId="28765" xr:uid="{00000000-0005-0000-0000-00009FB00000}"/>
    <cellStyle name="Notas 2 3 5 3" xfId="17285" xr:uid="{00000000-0005-0000-0000-0000A0B00000}"/>
    <cellStyle name="Notas 2 3 5 3 2" xfId="39928" xr:uid="{00000000-0005-0000-0000-0000A1B00000}"/>
    <cellStyle name="Notas 2 3 5 4" xfId="9845" xr:uid="{00000000-0005-0000-0000-0000A2B00000}"/>
    <cellStyle name="Notas 2 3 5 4 2" xfId="32488" xr:uid="{00000000-0005-0000-0000-0000A3B00000}"/>
    <cellStyle name="Notas 2 3 5 5" xfId="25047" xr:uid="{00000000-0005-0000-0000-0000A4B00000}"/>
    <cellStyle name="Notas 2 3 6" xfId="4272" xr:uid="{00000000-0005-0000-0000-0000A5B00000}"/>
    <cellStyle name="Notas 2 3 6 2" xfId="19156" xr:uid="{00000000-0005-0000-0000-0000A6B00000}"/>
    <cellStyle name="Notas 2 3 6 2 2" xfId="41799" xr:uid="{00000000-0005-0000-0000-0000A7B00000}"/>
    <cellStyle name="Notas 2 3 6 3" xfId="11716" xr:uid="{00000000-0005-0000-0000-0000A8B00000}"/>
    <cellStyle name="Notas 2 3 6 3 2" xfId="34359" xr:uid="{00000000-0005-0000-0000-0000A9B00000}"/>
    <cellStyle name="Notas 2 3 6 4" xfId="26918" xr:uid="{00000000-0005-0000-0000-0000AAB00000}"/>
    <cellStyle name="Notas 2 3 7" xfId="541" xr:uid="{00000000-0005-0000-0000-0000ABB00000}"/>
    <cellStyle name="Notas 2 3 7 2" xfId="15438" xr:uid="{00000000-0005-0000-0000-0000ACB00000}"/>
    <cellStyle name="Notas 2 3 7 2 2" xfId="38081" xr:uid="{00000000-0005-0000-0000-0000ADB00000}"/>
    <cellStyle name="Notas 2 3 7 3" xfId="23201" xr:uid="{00000000-0005-0000-0000-0000AEB00000}"/>
    <cellStyle name="Notas 2 3 8" xfId="7998" xr:uid="{00000000-0005-0000-0000-0000AFB00000}"/>
    <cellStyle name="Notas 2 3 8 2" xfId="30641" xr:uid="{00000000-0005-0000-0000-0000B0B00000}"/>
    <cellStyle name="Notas 2 3 9" xfId="22829" xr:uid="{00000000-0005-0000-0000-0000B1B00000}"/>
    <cellStyle name="Notas 2 4" xfId="164" xr:uid="{00000000-0005-0000-0000-0000B2B00000}"/>
    <cellStyle name="Notas 2 4 2" xfId="326" xr:uid="{00000000-0005-0000-0000-0000B3B00000}"/>
    <cellStyle name="Notas 2 4 2 2" xfId="2041" xr:uid="{00000000-0005-0000-0000-0000B4B00000}"/>
    <cellStyle name="Notas 2 4 2 2 2" xfId="3891" xr:uid="{00000000-0005-0000-0000-0000B5B00000}"/>
    <cellStyle name="Notas 2 4 2 2 2 2" xfId="7612" xr:uid="{00000000-0005-0000-0000-0000B6B00000}"/>
    <cellStyle name="Notas 2 4 2 2 2 2 2" xfId="22496" xr:uid="{00000000-0005-0000-0000-0000B7B00000}"/>
    <cellStyle name="Notas 2 4 2 2 2 2 2 2" xfId="45139" xr:uid="{00000000-0005-0000-0000-0000B8B00000}"/>
    <cellStyle name="Notas 2 4 2 2 2 2 3" xfId="15056" xr:uid="{00000000-0005-0000-0000-0000B9B00000}"/>
    <cellStyle name="Notas 2 4 2 2 2 2 3 2" xfId="37699" xr:uid="{00000000-0005-0000-0000-0000BAB00000}"/>
    <cellStyle name="Notas 2 4 2 2 2 2 4" xfId="30258" xr:uid="{00000000-0005-0000-0000-0000BBB00000}"/>
    <cellStyle name="Notas 2 4 2 2 2 3" xfId="18778" xr:uid="{00000000-0005-0000-0000-0000BCB00000}"/>
    <cellStyle name="Notas 2 4 2 2 2 3 2" xfId="41421" xr:uid="{00000000-0005-0000-0000-0000BDB00000}"/>
    <cellStyle name="Notas 2 4 2 2 2 4" xfId="11338" xr:uid="{00000000-0005-0000-0000-0000BEB00000}"/>
    <cellStyle name="Notas 2 4 2 2 2 4 2" xfId="33981" xr:uid="{00000000-0005-0000-0000-0000BFB00000}"/>
    <cellStyle name="Notas 2 4 2 2 2 5" xfId="26540" xr:uid="{00000000-0005-0000-0000-0000C0B00000}"/>
    <cellStyle name="Notas 2 4 2 2 3" xfId="5765" xr:uid="{00000000-0005-0000-0000-0000C1B00000}"/>
    <cellStyle name="Notas 2 4 2 2 3 2" xfId="20649" xr:uid="{00000000-0005-0000-0000-0000C2B00000}"/>
    <cellStyle name="Notas 2 4 2 2 3 2 2" xfId="43292" xr:uid="{00000000-0005-0000-0000-0000C3B00000}"/>
    <cellStyle name="Notas 2 4 2 2 3 3" xfId="13209" xr:uid="{00000000-0005-0000-0000-0000C4B00000}"/>
    <cellStyle name="Notas 2 4 2 2 3 3 2" xfId="35852" xr:uid="{00000000-0005-0000-0000-0000C5B00000}"/>
    <cellStyle name="Notas 2 4 2 2 3 4" xfId="28411" xr:uid="{00000000-0005-0000-0000-0000C6B00000}"/>
    <cellStyle name="Notas 2 4 2 2 4" xfId="16931" xr:uid="{00000000-0005-0000-0000-0000C7B00000}"/>
    <cellStyle name="Notas 2 4 2 2 4 2" xfId="39574" xr:uid="{00000000-0005-0000-0000-0000C8B00000}"/>
    <cellStyle name="Notas 2 4 2 2 5" xfId="9491" xr:uid="{00000000-0005-0000-0000-0000C9B00000}"/>
    <cellStyle name="Notas 2 4 2 2 5 2" xfId="32134" xr:uid="{00000000-0005-0000-0000-0000CAB00000}"/>
    <cellStyle name="Notas 2 4 2 2 6" xfId="24693" xr:uid="{00000000-0005-0000-0000-0000CBB00000}"/>
    <cellStyle name="Notas 2 4 2 3" xfId="2966" xr:uid="{00000000-0005-0000-0000-0000CCB00000}"/>
    <cellStyle name="Notas 2 4 2 3 2" xfId="6687" xr:uid="{00000000-0005-0000-0000-0000CDB00000}"/>
    <cellStyle name="Notas 2 4 2 3 2 2" xfId="21571" xr:uid="{00000000-0005-0000-0000-0000CEB00000}"/>
    <cellStyle name="Notas 2 4 2 3 2 2 2" xfId="44214" xr:uid="{00000000-0005-0000-0000-0000CFB00000}"/>
    <cellStyle name="Notas 2 4 2 3 2 3" xfId="14131" xr:uid="{00000000-0005-0000-0000-0000D0B00000}"/>
    <cellStyle name="Notas 2 4 2 3 2 3 2" xfId="36774" xr:uid="{00000000-0005-0000-0000-0000D1B00000}"/>
    <cellStyle name="Notas 2 4 2 3 2 4" xfId="29333" xr:uid="{00000000-0005-0000-0000-0000D2B00000}"/>
    <cellStyle name="Notas 2 4 2 3 3" xfId="17853" xr:uid="{00000000-0005-0000-0000-0000D3B00000}"/>
    <cellStyle name="Notas 2 4 2 3 3 2" xfId="40496" xr:uid="{00000000-0005-0000-0000-0000D4B00000}"/>
    <cellStyle name="Notas 2 4 2 3 4" xfId="10413" xr:uid="{00000000-0005-0000-0000-0000D5B00000}"/>
    <cellStyle name="Notas 2 4 2 3 4 2" xfId="33056" xr:uid="{00000000-0005-0000-0000-0000D6B00000}"/>
    <cellStyle name="Notas 2 4 2 3 5" xfId="25615" xr:uid="{00000000-0005-0000-0000-0000D7B00000}"/>
    <cellStyle name="Notas 2 4 2 4" xfId="4840" xr:uid="{00000000-0005-0000-0000-0000D8B00000}"/>
    <cellStyle name="Notas 2 4 2 4 2" xfId="19724" xr:uid="{00000000-0005-0000-0000-0000D9B00000}"/>
    <cellStyle name="Notas 2 4 2 4 2 2" xfId="42367" xr:uid="{00000000-0005-0000-0000-0000DAB00000}"/>
    <cellStyle name="Notas 2 4 2 4 3" xfId="12284" xr:uid="{00000000-0005-0000-0000-0000DBB00000}"/>
    <cellStyle name="Notas 2 4 2 4 3 2" xfId="34927" xr:uid="{00000000-0005-0000-0000-0000DCB00000}"/>
    <cellStyle name="Notas 2 4 2 4 4" xfId="27486" xr:uid="{00000000-0005-0000-0000-0000DDB00000}"/>
    <cellStyle name="Notas 2 4 2 5" xfId="1113" xr:uid="{00000000-0005-0000-0000-0000DEB00000}"/>
    <cellStyle name="Notas 2 4 2 5 2" xfId="16006" xr:uid="{00000000-0005-0000-0000-0000DFB00000}"/>
    <cellStyle name="Notas 2 4 2 5 2 2" xfId="38649" xr:uid="{00000000-0005-0000-0000-0000E0B00000}"/>
    <cellStyle name="Notas 2 4 2 5 3" xfId="23768" xr:uid="{00000000-0005-0000-0000-0000E1B00000}"/>
    <cellStyle name="Notas 2 4 2 6" xfId="8566" xr:uid="{00000000-0005-0000-0000-0000E2B00000}"/>
    <cellStyle name="Notas 2 4 2 6 2" xfId="31209" xr:uid="{00000000-0005-0000-0000-0000E3B00000}"/>
    <cellStyle name="Notas 2 4 2 7" xfId="23024" xr:uid="{00000000-0005-0000-0000-0000E4B00000}"/>
    <cellStyle name="Notas 2 4 3" xfId="1579" xr:uid="{00000000-0005-0000-0000-0000E5B00000}"/>
    <cellStyle name="Notas 2 4 3 2" xfId="3429" xr:uid="{00000000-0005-0000-0000-0000E6B00000}"/>
    <cellStyle name="Notas 2 4 3 2 2" xfId="7150" xr:uid="{00000000-0005-0000-0000-0000E7B00000}"/>
    <cellStyle name="Notas 2 4 3 2 2 2" xfId="22034" xr:uid="{00000000-0005-0000-0000-0000E8B00000}"/>
    <cellStyle name="Notas 2 4 3 2 2 2 2" xfId="44677" xr:uid="{00000000-0005-0000-0000-0000E9B00000}"/>
    <cellStyle name="Notas 2 4 3 2 2 3" xfId="14594" xr:uid="{00000000-0005-0000-0000-0000EAB00000}"/>
    <cellStyle name="Notas 2 4 3 2 2 3 2" xfId="37237" xr:uid="{00000000-0005-0000-0000-0000EBB00000}"/>
    <cellStyle name="Notas 2 4 3 2 2 4" xfId="29796" xr:uid="{00000000-0005-0000-0000-0000ECB00000}"/>
    <cellStyle name="Notas 2 4 3 2 3" xfId="18316" xr:uid="{00000000-0005-0000-0000-0000EDB00000}"/>
    <cellStyle name="Notas 2 4 3 2 3 2" xfId="40959" xr:uid="{00000000-0005-0000-0000-0000EEB00000}"/>
    <cellStyle name="Notas 2 4 3 2 4" xfId="10876" xr:uid="{00000000-0005-0000-0000-0000EFB00000}"/>
    <cellStyle name="Notas 2 4 3 2 4 2" xfId="33519" xr:uid="{00000000-0005-0000-0000-0000F0B00000}"/>
    <cellStyle name="Notas 2 4 3 2 5" xfId="26078" xr:uid="{00000000-0005-0000-0000-0000F1B00000}"/>
    <cellStyle name="Notas 2 4 3 3" xfId="5303" xr:uid="{00000000-0005-0000-0000-0000F2B00000}"/>
    <cellStyle name="Notas 2 4 3 3 2" xfId="20187" xr:uid="{00000000-0005-0000-0000-0000F3B00000}"/>
    <cellStyle name="Notas 2 4 3 3 2 2" xfId="42830" xr:uid="{00000000-0005-0000-0000-0000F4B00000}"/>
    <cellStyle name="Notas 2 4 3 3 3" xfId="12747" xr:uid="{00000000-0005-0000-0000-0000F5B00000}"/>
    <cellStyle name="Notas 2 4 3 3 3 2" xfId="35390" xr:uid="{00000000-0005-0000-0000-0000F6B00000}"/>
    <cellStyle name="Notas 2 4 3 3 4" xfId="27949" xr:uid="{00000000-0005-0000-0000-0000F7B00000}"/>
    <cellStyle name="Notas 2 4 3 4" xfId="16469" xr:uid="{00000000-0005-0000-0000-0000F8B00000}"/>
    <cellStyle name="Notas 2 4 3 4 2" xfId="39112" xr:uid="{00000000-0005-0000-0000-0000F9B00000}"/>
    <cellStyle name="Notas 2 4 3 5" xfId="9029" xr:uid="{00000000-0005-0000-0000-0000FAB00000}"/>
    <cellStyle name="Notas 2 4 3 5 2" xfId="31672" xr:uid="{00000000-0005-0000-0000-0000FBB00000}"/>
    <cellStyle name="Notas 2 4 3 6" xfId="24231" xr:uid="{00000000-0005-0000-0000-0000FCB00000}"/>
    <cellStyle name="Notas 2 4 4" xfId="2504" xr:uid="{00000000-0005-0000-0000-0000FDB00000}"/>
    <cellStyle name="Notas 2 4 4 2" xfId="6225" xr:uid="{00000000-0005-0000-0000-0000FEB00000}"/>
    <cellStyle name="Notas 2 4 4 2 2" xfId="21109" xr:uid="{00000000-0005-0000-0000-0000FFB00000}"/>
    <cellStyle name="Notas 2 4 4 2 2 2" xfId="43752" xr:uid="{00000000-0005-0000-0000-000000B10000}"/>
    <cellStyle name="Notas 2 4 4 2 3" xfId="13669" xr:uid="{00000000-0005-0000-0000-000001B10000}"/>
    <cellStyle name="Notas 2 4 4 2 3 2" xfId="36312" xr:uid="{00000000-0005-0000-0000-000002B10000}"/>
    <cellStyle name="Notas 2 4 4 2 4" xfId="28871" xr:uid="{00000000-0005-0000-0000-000003B10000}"/>
    <cellStyle name="Notas 2 4 4 3" xfId="17391" xr:uid="{00000000-0005-0000-0000-000004B10000}"/>
    <cellStyle name="Notas 2 4 4 3 2" xfId="40034" xr:uid="{00000000-0005-0000-0000-000005B10000}"/>
    <cellStyle name="Notas 2 4 4 4" xfId="9951" xr:uid="{00000000-0005-0000-0000-000006B10000}"/>
    <cellStyle name="Notas 2 4 4 4 2" xfId="32594" xr:uid="{00000000-0005-0000-0000-000007B10000}"/>
    <cellStyle name="Notas 2 4 4 5" xfId="25153" xr:uid="{00000000-0005-0000-0000-000008B10000}"/>
    <cellStyle name="Notas 2 4 5" xfId="4378" xr:uid="{00000000-0005-0000-0000-000009B10000}"/>
    <cellStyle name="Notas 2 4 5 2" xfId="19262" xr:uid="{00000000-0005-0000-0000-00000AB10000}"/>
    <cellStyle name="Notas 2 4 5 2 2" xfId="41905" xr:uid="{00000000-0005-0000-0000-00000BB10000}"/>
    <cellStyle name="Notas 2 4 5 3" xfId="11822" xr:uid="{00000000-0005-0000-0000-00000CB10000}"/>
    <cellStyle name="Notas 2 4 5 3 2" xfId="34465" xr:uid="{00000000-0005-0000-0000-00000DB10000}"/>
    <cellStyle name="Notas 2 4 5 4" xfId="27024" xr:uid="{00000000-0005-0000-0000-00000EB10000}"/>
    <cellStyle name="Notas 2 4 6" xfId="648" xr:uid="{00000000-0005-0000-0000-00000FB10000}"/>
    <cellStyle name="Notas 2 4 6 2" xfId="15544" xr:uid="{00000000-0005-0000-0000-000010B10000}"/>
    <cellStyle name="Notas 2 4 6 2 2" xfId="38187" xr:uid="{00000000-0005-0000-0000-000011B10000}"/>
    <cellStyle name="Notas 2 4 6 3" xfId="23306" xr:uid="{00000000-0005-0000-0000-000012B10000}"/>
    <cellStyle name="Notas 2 4 7" xfId="8104" xr:uid="{00000000-0005-0000-0000-000013B10000}"/>
    <cellStyle name="Notas 2 4 7 2" xfId="30747" xr:uid="{00000000-0005-0000-0000-000014B10000}"/>
    <cellStyle name="Notas 2 4 8" xfId="22868" xr:uid="{00000000-0005-0000-0000-000015B10000}"/>
    <cellStyle name="Notas 2 5" xfId="247" xr:uid="{00000000-0005-0000-0000-000016B10000}"/>
    <cellStyle name="Notas 2 5 2" xfId="1830" xr:uid="{00000000-0005-0000-0000-000017B10000}"/>
    <cellStyle name="Notas 2 5 2 2" xfId="3680" xr:uid="{00000000-0005-0000-0000-000018B10000}"/>
    <cellStyle name="Notas 2 5 2 2 2" xfId="7401" xr:uid="{00000000-0005-0000-0000-000019B10000}"/>
    <cellStyle name="Notas 2 5 2 2 2 2" xfId="22285" xr:uid="{00000000-0005-0000-0000-00001AB10000}"/>
    <cellStyle name="Notas 2 5 2 2 2 2 2" xfId="44928" xr:uid="{00000000-0005-0000-0000-00001BB10000}"/>
    <cellStyle name="Notas 2 5 2 2 2 3" xfId="14845" xr:uid="{00000000-0005-0000-0000-00001CB10000}"/>
    <cellStyle name="Notas 2 5 2 2 2 3 2" xfId="37488" xr:uid="{00000000-0005-0000-0000-00001DB10000}"/>
    <cellStyle name="Notas 2 5 2 2 2 4" xfId="30047" xr:uid="{00000000-0005-0000-0000-00001EB10000}"/>
    <cellStyle name="Notas 2 5 2 2 3" xfId="18567" xr:uid="{00000000-0005-0000-0000-00001FB10000}"/>
    <cellStyle name="Notas 2 5 2 2 3 2" xfId="41210" xr:uid="{00000000-0005-0000-0000-000020B10000}"/>
    <cellStyle name="Notas 2 5 2 2 4" xfId="11127" xr:uid="{00000000-0005-0000-0000-000021B10000}"/>
    <cellStyle name="Notas 2 5 2 2 4 2" xfId="33770" xr:uid="{00000000-0005-0000-0000-000022B10000}"/>
    <cellStyle name="Notas 2 5 2 2 5" xfId="26329" xr:uid="{00000000-0005-0000-0000-000023B10000}"/>
    <cellStyle name="Notas 2 5 2 3" xfId="5554" xr:uid="{00000000-0005-0000-0000-000024B10000}"/>
    <cellStyle name="Notas 2 5 2 3 2" xfId="20438" xr:uid="{00000000-0005-0000-0000-000025B10000}"/>
    <cellStyle name="Notas 2 5 2 3 2 2" xfId="43081" xr:uid="{00000000-0005-0000-0000-000026B10000}"/>
    <cellStyle name="Notas 2 5 2 3 3" xfId="12998" xr:uid="{00000000-0005-0000-0000-000027B10000}"/>
    <cellStyle name="Notas 2 5 2 3 3 2" xfId="35641" xr:uid="{00000000-0005-0000-0000-000028B10000}"/>
    <cellStyle name="Notas 2 5 2 3 4" xfId="28200" xr:uid="{00000000-0005-0000-0000-000029B10000}"/>
    <cellStyle name="Notas 2 5 2 4" xfId="16720" xr:uid="{00000000-0005-0000-0000-00002AB10000}"/>
    <cellStyle name="Notas 2 5 2 4 2" xfId="39363" xr:uid="{00000000-0005-0000-0000-00002BB10000}"/>
    <cellStyle name="Notas 2 5 2 5" xfId="9280" xr:uid="{00000000-0005-0000-0000-00002CB10000}"/>
    <cellStyle name="Notas 2 5 2 5 2" xfId="31923" xr:uid="{00000000-0005-0000-0000-00002DB10000}"/>
    <cellStyle name="Notas 2 5 2 6" xfId="24482" xr:uid="{00000000-0005-0000-0000-00002EB10000}"/>
    <cellStyle name="Notas 2 5 3" xfId="2755" xr:uid="{00000000-0005-0000-0000-00002FB10000}"/>
    <cellStyle name="Notas 2 5 3 2" xfId="6476" xr:uid="{00000000-0005-0000-0000-000030B10000}"/>
    <cellStyle name="Notas 2 5 3 2 2" xfId="21360" xr:uid="{00000000-0005-0000-0000-000031B10000}"/>
    <cellStyle name="Notas 2 5 3 2 2 2" xfId="44003" xr:uid="{00000000-0005-0000-0000-000032B10000}"/>
    <cellStyle name="Notas 2 5 3 2 3" xfId="13920" xr:uid="{00000000-0005-0000-0000-000033B10000}"/>
    <cellStyle name="Notas 2 5 3 2 3 2" xfId="36563" xr:uid="{00000000-0005-0000-0000-000034B10000}"/>
    <cellStyle name="Notas 2 5 3 2 4" xfId="29122" xr:uid="{00000000-0005-0000-0000-000035B10000}"/>
    <cellStyle name="Notas 2 5 3 3" xfId="17642" xr:uid="{00000000-0005-0000-0000-000036B10000}"/>
    <cellStyle name="Notas 2 5 3 3 2" xfId="40285" xr:uid="{00000000-0005-0000-0000-000037B10000}"/>
    <cellStyle name="Notas 2 5 3 4" xfId="10202" xr:uid="{00000000-0005-0000-0000-000038B10000}"/>
    <cellStyle name="Notas 2 5 3 4 2" xfId="32845" xr:uid="{00000000-0005-0000-0000-000039B10000}"/>
    <cellStyle name="Notas 2 5 3 5" xfId="25404" xr:uid="{00000000-0005-0000-0000-00003AB10000}"/>
    <cellStyle name="Notas 2 5 4" xfId="4629" xr:uid="{00000000-0005-0000-0000-00003BB10000}"/>
    <cellStyle name="Notas 2 5 4 2" xfId="19513" xr:uid="{00000000-0005-0000-0000-00003CB10000}"/>
    <cellStyle name="Notas 2 5 4 2 2" xfId="42156" xr:uid="{00000000-0005-0000-0000-00003DB10000}"/>
    <cellStyle name="Notas 2 5 4 3" xfId="12073" xr:uid="{00000000-0005-0000-0000-00003EB10000}"/>
    <cellStyle name="Notas 2 5 4 3 2" xfId="34716" xr:uid="{00000000-0005-0000-0000-00003FB10000}"/>
    <cellStyle name="Notas 2 5 4 4" xfId="27275" xr:uid="{00000000-0005-0000-0000-000040B10000}"/>
    <cellStyle name="Notas 2 5 5" xfId="902" xr:uid="{00000000-0005-0000-0000-000041B10000}"/>
    <cellStyle name="Notas 2 5 5 2" xfId="15795" xr:uid="{00000000-0005-0000-0000-000042B10000}"/>
    <cellStyle name="Notas 2 5 5 2 2" xfId="38438" xr:uid="{00000000-0005-0000-0000-000043B10000}"/>
    <cellStyle name="Notas 2 5 5 3" xfId="23557" xr:uid="{00000000-0005-0000-0000-000044B10000}"/>
    <cellStyle name="Notas 2 5 6" xfId="8355" xr:uid="{00000000-0005-0000-0000-000045B10000}"/>
    <cellStyle name="Notas 2 5 6 2" xfId="30998" xr:uid="{00000000-0005-0000-0000-000046B10000}"/>
    <cellStyle name="Notas 2 5 7" xfId="22946" xr:uid="{00000000-0005-0000-0000-000047B10000}"/>
    <cellStyle name="Notas 2 6" xfId="1368" xr:uid="{00000000-0005-0000-0000-000048B10000}"/>
    <cellStyle name="Notas 2 6 2" xfId="3218" xr:uid="{00000000-0005-0000-0000-000049B10000}"/>
    <cellStyle name="Notas 2 6 2 2" xfId="6939" xr:uid="{00000000-0005-0000-0000-00004AB10000}"/>
    <cellStyle name="Notas 2 6 2 2 2" xfId="21823" xr:uid="{00000000-0005-0000-0000-00004BB10000}"/>
    <cellStyle name="Notas 2 6 2 2 2 2" xfId="44466" xr:uid="{00000000-0005-0000-0000-00004CB10000}"/>
    <cellStyle name="Notas 2 6 2 2 3" xfId="14383" xr:uid="{00000000-0005-0000-0000-00004DB10000}"/>
    <cellStyle name="Notas 2 6 2 2 3 2" xfId="37026" xr:uid="{00000000-0005-0000-0000-00004EB10000}"/>
    <cellStyle name="Notas 2 6 2 2 4" xfId="29585" xr:uid="{00000000-0005-0000-0000-00004FB10000}"/>
    <cellStyle name="Notas 2 6 2 3" xfId="18105" xr:uid="{00000000-0005-0000-0000-000050B10000}"/>
    <cellStyle name="Notas 2 6 2 3 2" xfId="40748" xr:uid="{00000000-0005-0000-0000-000051B10000}"/>
    <cellStyle name="Notas 2 6 2 4" xfId="10665" xr:uid="{00000000-0005-0000-0000-000052B10000}"/>
    <cellStyle name="Notas 2 6 2 4 2" xfId="33308" xr:uid="{00000000-0005-0000-0000-000053B10000}"/>
    <cellStyle name="Notas 2 6 2 5" xfId="25867" xr:uid="{00000000-0005-0000-0000-000054B10000}"/>
    <cellStyle name="Notas 2 6 3" xfId="5092" xr:uid="{00000000-0005-0000-0000-000055B10000}"/>
    <cellStyle name="Notas 2 6 3 2" xfId="19976" xr:uid="{00000000-0005-0000-0000-000056B10000}"/>
    <cellStyle name="Notas 2 6 3 2 2" xfId="42619" xr:uid="{00000000-0005-0000-0000-000057B10000}"/>
    <cellStyle name="Notas 2 6 3 3" xfId="12536" xr:uid="{00000000-0005-0000-0000-000058B10000}"/>
    <cellStyle name="Notas 2 6 3 3 2" xfId="35179" xr:uid="{00000000-0005-0000-0000-000059B10000}"/>
    <cellStyle name="Notas 2 6 3 4" xfId="27738" xr:uid="{00000000-0005-0000-0000-00005AB10000}"/>
    <cellStyle name="Notas 2 6 4" xfId="16258" xr:uid="{00000000-0005-0000-0000-00005BB10000}"/>
    <cellStyle name="Notas 2 6 4 2" xfId="38901" xr:uid="{00000000-0005-0000-0000-00005CB10000}"/>
    <cellStyle name="Notas 2 6 5" xfId="8818" xr:uid="{00000000-0005-0000-0000-00005DB10000}"/>
    <cellStyle name="Notas 2 6 5 2" xfId="31461" xr:uid="{00000000-0005-0000-0000-00005EB10000}"/>
    <cellStyle name="Notas 2 6 6" xfId="24020" xr:uid="{00000000-0005-0000-0000-00005FB10000}"/>
    <cellStyle name="Notas 2 7" xfId="2293" xr:uid="{00000000-0005-0000-0000-000060B10000}"/>
    <cellStyle name="Notas 2 7 2" xfId="6014" xr:uid="{00000000-0005-0000-0000-000061B10000}"/>
    <cellStyle name="Notas 2 7 2 2" xfId="20898" xr:uid="{00000000-0005-0000-0000-000062B10000}"/>
    <cellStyle name="Notas 2 7 2 2 2" xfId="43541" xr:uid="{00000000-0005-0000-0000-000063B10000}"/>
    <cellStyle name="Notas 2 7 2 3" xfId="13458" xr:uid="{00000000-0005-0000-0000-000064B10000}"/>
    <cellStyle name="Notas 2 7 2 3 2" xfId="36101" xr:uid="{00000000-0005-0000-0000-000065B10000}"/>
    <cellStyle name="Notas 2 7 2 4" xfId="28660" xr:uid="{00000000-0005-0000-0000-000066B10000}"/>
    <cellStyle name="Notas 2 7 3" xfId="17180" xr:uid="{00000000-0005-0000-0000-000067B10000}"/>
    <cellStyle name="Notas 2 7 3 2" xfId="39823" xr:uid="{00000000-0005-0000-0000-000068B10000}"/>
    <cellStyle name="Notas 2 7 4" xfId="9740" xr:uid="{00000000-0005-0000-0000-000069B10000}"/>
    <cellStyle name="Notas 2 7 4 2" xfId="32383" xr:uid="{00000000-0005-0000-0000-00006AB10000}"/>
    <cellStyle name="Notas 2 7 5" xfId="24942" xr:uid="{00000000-0005-0000-0000-00006BB10000}"/>
    <cellStyle name="Notas 2 8" xfId="4167" xr:uid="{00000000-0005-0000-0000-00006CB10000}"/>
    <cellStyle name="Notas 2 8 2" xfId="19051" xr:uid="{00000000-0005-0000-0000-00006DB10000}"/>
    <cellStyle name="Notas 2 8 2 2" xfId="41694" xr:uid="{00000000-0005-0000-0000-00006EB10000}"/>
    <cellStyle name="Notas 2 8 3" xfId="11611" xr:uid="{00000000-0005-0000-0000-00006FB10000}"/>
    <cellStyle name="Notas 2 8 3 2" xfId="34254" xr:uid="{00000000-0005-0000-0000-000070B10000}"/>
    <cellStyle name="Notas 2 8 4" xfId="26813" xr:uid="{00000000-0005-0000-0000-000071B10000}"/>
    <cellStyle name="Notas 2 9" xfId="432" xr:uid="{00000000-0005-0000-0000-000072B10000}"/>
    <cellStyle name="Notas 2 9 2" xfId="15333" xr:uid="{00000000-0005-0000-0000-000073B10000}"/>
    <cellStyle name="Notas 2 9 2 2" xfId="37976" xr:uid="{00000000-0005-0000-0000-000074B10000}"/>
    <cellStyle name="Notas 2 9 3" xfId="23096" xr:uid="{00000000-0005-0000-0000-000075B10000}"/>
    <cellStyle name="Notas 3" xfId="45441" xr:uid="{00000000-0005-0000-0000-000076B10000}"/>
    <cellStyle name="Porcentaje" xfId="73" builtinId="5"/>
    <cellStyle name="Porcentaje 10" xfId="4148" xr:uid="{00000000-0005-0000-0000-000078B10000}"/>
    <cellStyle name="Porcentaje 11" xfId="383" xr:uid="{00000000-0005-0000-0000-000079B10000}"/>
    <cellStyle name="Porcentaje 12" xfId="7874" xr:uid="{00000000-0005-0000-0000-00007AB10000}"/>
    <cellStyle name="Porcentaje 13" xfId="22791" xr:uid="{00000000-0005-0000-0000-00007BB10000}"/>
    <cellStyle name="Porcentaje 14" xfId="45433" xr:uid="{00000000-0005-0000-0000-00007CB10000}"/>
    <cellStyle name="Porcentaje 2" xfId="74" xr:uid="{00000000-0005-0000-0000-00007DB10000}"/>
    <cellStyle name="Porcentaje 3" xfId="75" xr:uid="{00000000-0005-0000-0000-00007EB10000}"/>
    <cellStyle name="Porcentaje 4" xfId="124" xr:uid="{00000000-0005-0000-0000-00007FB10000}"/>
    <cellStyle name="Porcentaje 5" xfId="166" xr:uid="{00000000-0005-0000-0000-000080B10000}"/>
    <cellStyle name="Porcentaje 6" xfId="249" xr:uid="{00000000-0005-0000-0000-000081B10000}"/>
    <cellStyle name="Porcentaje 7" xfId="883" xr:uid="{00000000-0005-0000-0000-000082B10000}"/>
    <cellStyle name="Porcentaje 8" xfId="1349" xr:uid="{00000000-0005-0000-0000-000083B10000}"/>
    <cellStyle name="Porcentaje 9" xfId="2274" xr:uid="{00000000-0005-0000-0000-000084B10000}"/>
    <cellStyle name="Porcentual 2" xfId="430" xr:uid="{00000000-0005-0000-0000-000085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0" xr:uid="{00000000-0005-0000-0000-00008DB10000}"/>
    <cellStyle name="Total" xfId="82" builtinId="25" customBuiltin="1"/>
  </cellStyles>
  <dxfs count="36"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BBBDC0"/>
      <color rgb="FFE8E8E8"/>
      <color rgb="FFFFFFCC"/>
      <color rgb="FF1E4A42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9.4901493024416913E-3"/>
                  <c:y val="2.259458900924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0.97333333333333338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5647232"/>
        <c:axId val="146872576"/>
      </c:barChart>
      <c:catAx>
        <c:axId val="1356472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6872576"/>
        <c:crosses val="autoZero"/>
        <c:auto val="1"/>
        <c:lblAlgn val="ctr"/>
        <c:lblOffset val="100"/>
        <c:noMultiLvlLbl val="0"/>
      </c:catAx>
      <c:valAx>
        <c:axId val="146872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3564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8992521503400572E-2"/>
                  <c:y val="1.8087411194859838E-2"/>
                </c:manualLayout>
              </c:layout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869291787847636"/>
                      <c:h val="0.16933584744768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'!$G$25:$I$25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'!$G$28:$I$28</c:f>
              <c:numCache>
                <c:formatCode>_("$"* #,##0_);_("$"* \(#,##0\);_("$"* "-"_);_(@_)</c:formatCode>
                <c:ptCount val="3"/>
                <c:pt idx="0">
                  <c:v>12226628.673</c:v>
                </c:pt>
                <c:pt idx="1">
                  <c:v>2350486.42</c:v>
                </c:pt>
                <c:pt idx="2">
                  <c:v>1680469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'!$G$25:$I$25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'!$F$27:$I$27</c:f>
              <c:numCache>
                <c:formatCode>#,##0</c:formatCode>
                <c:ptCount val="4"/>
                <c:pt idx="0" formatCode="_(&quot;$&quot;* #,##0_);_(&quot;$&quot;* \(#,##0\);_(&quot;$&quot;* &quot;-&quot;_);_(@_)">
                  <c:v>84093</c:v>
                </c:pt>
                <c:pt idx="1">
                  <c:v>0</c:v>
                </c:pt>
                <c:pt idx="2" formatCode="_(&quot;$&quot;* #,##0_);_(&quot;$&quot;* \(#,##0\);_(&quot;$&quot;* &quot;-&quot;_);_(@_)">
                  <c:v>54273.227999999996</c:v>
                </c:pt>
                <c:pt idx="3" formatCode="_(&quot;$&quot;* #,##0_);_(&quot;$&quot;* \(#,##0\);_(&quot;$&quot;* &quot;-&quot;_);_(@_)">
                  <c:v>29820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71589676146092"/>
          <c:y val="0.29436986317585118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mes'!$A$11:$A$84</c:f>
              <c:strCache>
                <c:ptCount val="74"/>
                <c:pt idx="0">
                  <c:v>Hasta Julio-19</c:v>
                </c:pt>
                <c:pt idx="1">
                  <c:v>ago-19</c:v>
                </c:pt>
                <c:pt idx="2">
                  <c:v>sep-19</c:v>
                </c:pt>
                <c:pt idx="3">
                  <c:v>oct-19</c:v>
                </c:pt>
                <c:pt idx="4">
                  <c:v>nov-19</c:v>
                </c:pt>
                <c:pt idx="5">
                  <c:v>dic-19</c:v>
                </c:pt>
                <c:pt idx="6">
                  <c:v>ene-20</c:v>
                </c:pt>
                <c:pt idx="7">
                  <c:v>feb-20</c:v>
                </c:pt>
                <c:pt idx="8">
                  <c:v>mar-20</c:v>
                </c:pt>
                <c:pt idx="9">
                  <c:v>abr-20</c:v>
                </c:pt>
                <c:pt idx="10">
                  <c:v>may-20</c:v>
                </c:pt>
                <c:pt idx="11">
                  <c:v>jun-20</c:v>
                </c:pt>
                <c:pt idx="12">
                  <c:v>jul-20</c:v>
                </c:pt>
                <c:pt idx="13">
                  <c:v>ago-20</c:v>
                </c:pt>
                <c:pt idx="14">
                  <c:v>sep-20</c:v>
                </c:pt>
                <c:pt idx="15">
                  <c:v>oct-20</c:v>
                </c:pt>
                <c:pt idx="16">
                  <c:v>nov-20</c:v>
                </c:pt>
                <c:pt idx="17">
                  <c:v>dic-20</c:v>
                </c:pt>
                <c:pt idx="18">
                  <c:v>ene-21</c:v>
                </c:pt>
                <c:pt idx="19">
                  <c:v>feb-21</c:v>
                </c:pt>
                <c:pt idx="20">
                  <c:v>mar-21</c:v>
                </c:pt>
                <c:pt idx="21">
                  <c:v>abr-21</c:v>
                </c:pt>
                <c:pt idx="22">
                  <c:v>may-21</c:v>
                </c:pt>
                <c:pt idx="23">
                  <c:v>jun-21</c:v>
                </c:pt>
                <c:pt idx="24">
                  <c:v>jul-21</c:v>
                </c:pt>
                <c:pt idx="25">
                  <c:v>ago-21</c:v>
                </c:pt>
                <c:pt idx="26">
                  <c:v>sep-21</c:v>
                </c:pt>
                <c:pt idx="27">
                  <c:v>oct-21</c:v>
                </c:pt>
                <c:pt idx="28">
                  <c:v>nov-21</c:v>
                </c:pt>
                <c:pt idx="29">
                  <c:v>dic-21</c:v>
                </c:pt>
                <c:pt idx="30">
                  <c:v>ene-22</c:v>
                </c:pt>
                <c:pt idx="31">
                  <c:v>feb-22</c:v>
                </c:pt>
                <c:pt idx="32">
                  <c:v>mar-22</c:v>
                </c:pt>
                <c:pt idx="33">
                  <c:v>abr-22</c:v>
                </c:pt>
                <c:pt idx="34">
                  <c:v>may-22</c:v>
                </c:pt>
                <c:pt idx="35">
                  <c:v>jun-22</c:v>
                </c:pt>
                <c:pt idx="36">
                  <c:v>jul-22</c:v>
                </c:pt>
                <c:pt idx="37">
                  <c:v>ago-22</c:v>
                </c:pt>
                <c:pt idx="38">
                  <c:v>sep-22</c:v>
                </c:pt>
                <c:pt idx="39">
                  <c:v>oct-22</c:v>
                </c:pt>
                <c:pt idx="40">
                  <c:v>nov-22</c:v>
                </c:pt>
                <c:pt idx="41">
                  <c:v>dic-22</c:v>
                </c:pt>
                <c:pt idx="42">
                  <c:v>ene-23</c:v>
                </c:pt>
                <c:pt idx="43">
                  <c:v>feb-23</c:v>
                </c:pt>
                <c:pt idx="44">
                  <c:v>mar-23</c:v>
                </c:pt>
                <c:pt idx="45">
                  <c:v>abr-23</c:v>
                </c:pt>
                <c:pt idx="46">
                  <c:v>may-23</c:v>
                </c:pt>
                <c:pt idx="47">
                  <c:v>jun-23</c:v>
                </c:pt>
                <c:pt idx="48">
                  <c:v>jul-23</c:v>
                </c:pt>
                <c:pt idx="49">
                  <c:v>ago-23</c:v>
                </c:pt>
                <c:pt idx="50">
                  <c:v>sep-23</c:v>
                </c:pt>
                <c:pt idx="51">
                  <c:v>oct-23</c:v>
                </c:pt>
                <c:pt idx="52">
                  <c:v>nov-23</c:v>
                </c:pt>
                <c:pt idx="53">
                  <c:v>dic-23</c:v>
                </c:pt>
                <c:pt idx="54">
                  <c:v>ene-24</c:v>
                </c:pt>
                <c:pt idx="55">
                  <c:v>feb-24</c:v>
                </c:pt>
                <c:pt idx="56">
                  <c:v>mar-24</c:v>
                </c:pt>
                <c:pt idx="57">
                  <c:v>abr-24</c:v>
                </c:pt>
                <c:pt idx="58">
                  <c:v>may-24</c:v>
                </c:pt>
                <c:pt idx="59">
                  <c:v>jun-24</c:v>
                </c:pt>
                <c:pt idx="60">
                  <c:v>jul-24</c:v>
                </c:pt>
                <c:pt idx="61">
                  <c:v>ago-24</c:v>
                </c:pt>
                <c:pt idx="62">
                  <c:v>sep-24</c:v>
                </c:pt>
                <c:pt idx="63">
                  <c:v>oct-24</c:v>
                </c:pt>
                <c:pt idx="64">
                  <c:v>nov-24</c:v>
                </c:pt>
                <c:pt idx="65">
                  <c:v>dic-24</c:v>
                </c:pt>
                <c:pt idx="66">
                  <c:v>ene-25</c:v>
                </c:pt>
                <c:pt idx="67">
                  <c:v>feb-25</c:v>
                </c:pt>
                <c:pt idx="68">
                  <c:v>mar-25</c:v>
                </c:pt>
                <c:pt idx="69">
                  <c:v>abr-25</c:v>
                </c:pt>
                <c:pt idx="70">
                  <c:v>may-25</c:v>
                </c:pt>
                <c:pt idx="71">
                  <c:v>jun-25</c:v>
                </c:pt>
                <c:pt idx="72">
                  <c:v>jul-25</c:v>
                </c:pt>
                <c:pt idx="73">
                  <c:v>ago-25</c:v>
                </c:pt>
              </c:strCache>
            </c:strRef>
          </c:cat>
          <c:val>
            <c:numRef>
              <c:f>'Ventas mes a mes'!$F$11:$F$84</c:f>
              <c:numCache>
                <c:formatCode>#,##0_ ;[Red]\-#,##0\ </c:formatCode>
                <c:ptCount val="74"/>
                <c:pt idx="0">
                  <c:v>5</c:v>
                </c:pt>
                <c:pt idx="1">
                  <c:v>17</c:v>
                </c:pt>
                <c:pt idx="2">
                  <c:v>18</c:v>
                </c:pt>
                <c:pt idx="3">
                  <c:v>7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8</c:v>
                </c:pt>
                <c:pt idx="14">
                  <c:v>9</c:v>
                </c:pt>
                <c:pt idx="15">
                  <c:v>2</c:v>
                </c:pt>
                <c:pt idx="16">
                  <c:v>12</c:v>
                </c:pt>
                <c:pt idx="17">
                  <c:v>10</c:v>
                </c:pt>
                <c:pt idx="18">
                  <c:v>13</c:v>
                </c:pt>
                <c:pt idx="19">
                  <c:v>7</c:v>
                </c:pt>
                <c:pt idx="20">
                  <c:v>10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2</c:v>
                </c:pt>
                <c:pt idx="27">
                  <c:v>4</c:v>
                </c:pt>
                <c:pt idx="28">
                  <c:v>6</c:v>
                </c:pt>
                <c:pt idx="29">
                  <c:v>7</c:v>
                </c:pt>
                <c:pt idx="30">
                  <c:v>5</c:v>
                </c:pt>
                <c:pt idx="31">
                  <c:v>6</c:v>
                </c:pt>
                <c:pt idx="32">
                  <c:v>3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74400"/>
        <c:axId val="159273344"/>
      </c:lineChart>
      <c:catAx>
        <c:axId val="157174400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59273344"/>
        <c:crosses val="autoZero"/>
        <c:auto val="1"/>
        <c:lblAlgn val="ctr"/>
        <c:lblOffset val="100"/>
        <c:noMultiLvlLbl val="1"/>
      </c:catAx>
      <c:valAx>
        <c:axId val="159273344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57174400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4848"/>
        <c:axId val="219993600"/>
      </c:lineChart>
      <c:catAx>
        <c:axId val="17441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1999360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1999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744148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060096"/>
        <c:axId val="237062016"/>
      </c:lineChart>
      <c:catAx>
        <c:axId val="23706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3706201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3706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3706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17216"/>
        <c:axId val="155455488"/>
      </c:lineChart>
      <c:catAx>
        <c:axId val="15901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54554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545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90172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8928"/>
        <c:axId val="155470464"/>
      </c:lineChart>
      <c:catAx>
        <c:axId val="15546892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547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547046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54689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96448"/>
        <c:axId val="155497984"/>
      </c:lineChart>
      <c:catAx>
        <c:axId val="15549644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549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54979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54964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11" Type="http://schemas.openxmlformats.org/officeDocument/2006/relationships/hyperlink" Target="#'Detalle Usados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jfif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fif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8.jpe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fif"/><Relationship Id="rId1" Type="http://schemas.openxmlformats.org/officeDocument/2006/relationships/hyperlink" Target="#'Datos globales '!&#193;rea_de_impresi&#243;n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fif"/><Relationship Id="rId1" Type="http://schemas.openxmlformats.org/officeDocument/2006/relationships/hyperlink" Target="#'Datos globales '!&#193;rea_de_impresi&#243;n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hyperlink" Target="#'Datos globales '!&#193;rea_de_impresi&#243;n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10</xdr:col>
      <xdr:colOff>56029</xdr:colOff>
      <xdr:row>6</xdr:row>
      <xdr:rowOff>100853</xdr:rowOff>
    </xdr:from>
    <xdr:to>
      <xdr:col>12</xdr:col>
      <xdr:colOff>661147</xdr:colOff>
      <xdr:row>9</xdr:row>
      <xdr:rowOff>56030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112058</xdr:colOff>
      <xdr:row>22</xdr:row>
      <xdr:rowOff>112060</xdr:rowOff>
    </xdr:from>
    <xdr:to>
      <xdr:col>12</xdr:col>
      <xdr:colOff>761999</xdr:colOff>
      <xdr:row>32</xdr:row>
      <xdr:rowOff>100853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12</xdr:row>
      <xdr:rowOff>89631</xdr:rowOff>
    </xdr:from>
    <xdr:to>
      <xdr:col>2</xdr:col>
      <xdr:colOff>1041447</xdr:colOff>
      <xdr:row>14</xdr:row>
      <xdr:rowOff>142859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4471" y="2655778"/>
          <a:ext cx="1993947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18</xdr:row>
      <xdr:rowOff>162613</xdr:rowOff>
    </xdr:from>
    <xdr:to>
      <xdr:col>2</xdr:col>
      <xdr:colOff>1041447</xdr:colOff>
      <xdr:row>20</xdr:row>
      <xdr:rowOff>33041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1785" y="4006231"/>
          <a:ext cx="1966633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20</xdr:row>
      <xdr:rowOff>89626</xdr:rowOff>
    </xdr:from>
    <xdr:to>
      <xdr:col>2</xdr:col>
      <xdr:colOff>1030241</xdr:colOff>
      <xdr:row>21</xdr:row>
      <xdr:rowOff>114283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4314244"/>
          <a:ext cx="1936455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21</xdr:row>
      <xdr:rowOff>169141</xdr:rowOff>
    </xdr:from>
    <xdr:to>
      <xdr:col>2</xdr:col>
      <xdr:colOff>1041447</xdr:colOff>
      <xdr:row>23</xdr:row>
      <xdr:rowOff>49284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584259"/>
          <a:ext cx="1938058" cy="261143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15</xdr:row>
      <xdr:rowOff>29264</xdr:rowOff>
    </xdr:from>
    <xdr:to>
      <xdr:col>2</xdr:col>
      <xdr:colOff>1041447</xdr:colOff>
      <xdr:row>16</xdr:row>
      <xdr:rowOff>146221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2260" y="3234146"/>
          <a:ext cx="1976158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17</xdr:row>
      <xdr:rowOff>28559</xdr:rowOff>
    </xdr:from>
    <xdr:to>
      <xdr:col>2</xdr:col>
      <xdr:colOff>1041447</xdr:colOff>
      <xdr:row>18</xdr:row>
      <xdr:rowOff>72822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1781" y="3659265"/>
          <a:ext cx="1966637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0</xdr:col>
      <xdr:colOff>123265</xdr:colOff>
      <xdr:row>1</xdr:row>
      <xdr:rowOff>33619</xdr:rowOff>
    </xdr:from>
    <xdr:to>
      <xdr:col>2</xdr:col>
      <xdr:colOff>1033555</xdr:colOff>
      <xdr:row>6</xdr:row>
      <xdr:rowOff>67236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5" y="224119"/>
          <a:ext cx="2017058" cy="1131793"/>
        </a:xfrm>
        <a:prstGeom prst="rect">
          <a:avLst/>
        </a:prstGeom>
      </xdr:spPr>
    </xdr:pic>
    <xdr:clientData/>
  </xdr:twoCellAnchor>
  <xdr:oneCellAnchor>
    <xdr:from>
      <xdr:col>1</xdr:col>
      <xdr:colOff>791215</xdr:colOff>
      <xdr:row>4</xdr:row>
      <xdr:rowOff>63238</xdr:rowOff>
    </xdr:from>
    <xdr:ext cx="1810547" cy="593630"/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 rot="20724676">
          <a:off x="925686" y="926091"/>
          <a:ext cx="1810547" cy="593630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2400" b="1" cap="all" spc="0">
              <a:ln w="0"/>
              <a:solidFill>
                <a:srgbClr val="1E4A42"/>
              </a:solidFill>
              <a:effectLst>
                <a:reflection blurRad="12700" stA="50000" endPos="50000" dist="5000" dir="5400000" sy="-100000" rotWithShape="0"/>
              </a:effectLst>
            </a:rPr>
            <a:t>aPTOS</a:t>
          </a:r>
          <a:r>
            <a:rPr lang="es-ES" sz="3200" b="1" cap="all" spc="0">
              <a:ln w="0"/>
              <a:solidFill>
                <a:srgbClr val="1E4A42"/>
              </a:solidFill>
              <a:effectLst>
                <a:reflection blurRad="12700" stA="50000" endPos="50000" dist="5000" dir="5400000" sy="-100000" rotWithShape="0"/>
              </a:effectLst>
            </a:rPr>
            <a:t>.</a:t>
          </a:r>
        </a:p>
      </xdr:txBody>
    </xdr:sp>
    <xdr:clientData/>
  </xdr:oneCellAnchor>
  <xdr:twoCellAnchor>
    <xdr:from>
      <xdr:col>1</xdr:col>
      <xdr:colOff>44824</xdr:colOff>
      <xdr:row>23</xdr:row>
      <xdr:rowOff>119836</xdr:rowOff>
    </xdr:from>
    <xdr:to>
      <xdr:col>2</xdr:col>
      <xdr:colOff>1008530</xdr:colOff>
      <xdr:row>25</xdr:row>
      <xdr:rowOff>33618</xdr:rowOff>
    </xdr:to>
    <xdr:sp macro="" textlink="">
      <xdr:nvSpPr>
        <xdr:cNvPr id="13" name="AutoShape 8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6E335A6-C9BC-41F0-A331-55204A26DEA0}"/>
            </a:ext>
          </a:extLst>
        </xdr:cNvPr>
        <xdr:cNvSpPr>
          <a:spLocks noChangeArrowheads="1"/>
        </xdr:cNvSpPr>
      </xdr:nvSpPr>
      <xdr:spPr bwMode="auto">
        <a:xfrm>
          <a:off x="179295" y="4915954"/>
          <a:ext cx="1927411" cy="294782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Retomas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369094</xdr:colOff>
      <xdr:row>0</xdr:row>
      <xdr:rowOff>83345</xdr:rowOff>
    </xdr:from>
    <xdr:to>
      <xdr:col>29</xdr:col>
      <xdr:colOff>790713</xdr:colOff>
      <xdr:row>5</xdr:row>
      <xdr:rowOff>11908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4469" y="83345"/>
          <a:ext cx="1266963" cy="8453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76200</xdr:rowOff>
    </xdr:from>
    <xdr:to>
      <xdr:col>2</xdr:col>
      <xdr:colOff>135731</xdr:colOff>
      <xdr:row>2</xdr:row>
      <xdr:rowOff>30955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7150" y="1238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12</xdr:col>
      <xdr:colOff>714375</xdr:colOff>
      <xdr:row>1</xdr:row>
      <xdr:rowOff>9525</xdr:rowOff>
    </xdr:from>
    <xdr:to>
      <xdr:col>13</xdr:col>
      <xdr:colOff>803413</xdr:colOff>
      <xdr:row>2</xdr:row>
      <xdr:rowOff>133350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5" y="57150"/>
          <a:ext cx="885963" cy="390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688043</xdr:colOff>
      <xdr:row>86</xdr:row>
      <xdr:rowOff>87967</xdr:rowOff>
    </xdr:from>
    <xdr:to>
      <xdr:col>7</xdr:col>
      <xdr:colOff>620808</xdr:colOff>
      <xdr:row>101</xdr:row>
      <xdr:rowOff>15688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239045</xdr:colOff>
      <xdr:row>0</xdr:row>
      <xdr:rowOff>161365</xdr:rowOff>
    </xdr:from>
    <xdr:to>
      <xdr:col>11</xdr:col>
      <xdr:colOff>2939</xdr:colOff>
      <xdr:row>2</xdr:row>
      <xdr:rowOff>215153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3492" y="161365"/>
          <a:ext cx="940512" cy="6275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52917</xdr:colOff>
      <xdr:row>2</xdr:row>
      <xdr:rowOff>211666</xdr:rowOff>
    </xdr:from>
    <xdr:to>
      <xdr:col>0</xdr:col>
      <xdr:colOff>402167</xdr:colOff>
      <xdr:row>4</xdr:row>
      <xdr:rowOff>116415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52917" y="550333"/>
          <a:ext cx="349250" cy="222249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90</xdr:col>
      <xdr:colOff>52918</xdr:colOff>
      <xdr:row>0</xdr:row>
      <xdr:rowOff>0</xdr:rowOff>
    </xdr:from>
    <xdr:to>
      <xdr:col>90</xdr:col>
      <xdr:colOff>993430</xdr:colOff>
      <xdr:row>3</xdr:row>
      <xdr:rowOff>45446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8" y="0"/>
          <a:ext cx="940512" cy="6275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36</xdr:col>
      <xdr:colOff>38100</xdr:colOff>
      <xdr:row>0</xdr:row>
      <xdr:rowOff>24765</xdr:rowOff>
    </xdr:from>
    <xdr:to>
      <xdr:col>36</xdr:col>
      <xdr:colOff>807162</xdr:colOff>
      <xdr:row>1</xdr:row>
      <xdr:rowOff>224790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8620" y="24765"/>
          <a:ext cx="769062" cy="4667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15</xdr:col>
      <xdr:colOff>134408</xdr:colOff>
      <xdr:row>0</xdr:row>
      <xdr:rowOff>98425</xdr:rowOff>
    </xdr:from>
    <xdr:to>
      <xdr:col>15</xdr:col>
      <xdr:colOff>1064684</xdr:colOff>
      <xdr:row>2</xdr:row>
      <xdr:rowOff>221129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2275" y="98425"/>
          <a:ext cx="930276" cy="6307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83</xdr:col>
      <xdr:colOff>0</xdr:colOff>
      <xdr:row>0</xdr:row>
      <xdr:rowOff>0</xdr:rowOff>
    </xdr:from>
    <xdr:to>
      <xdr:col>83</xdr:col>
      <xdr:colOff>857250</xdr:colOff>
      <xdr:row>1</xdr:row>
      <xdr:rowOff>257175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3900" y="0"/>
          <a:ext cx="857250" cy="523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28575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4</xdr:row>
      <xdr:rowOff>28575</xdr:rowOff>
    </xdr:from>
    <xdr:to>
      <xdr:col>1</xdr:col>
      <xdr:colOff>621506</xdr:colOff>
      <xdr:row>4</xdr:row>
      <xdr:rowOff>269080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09550" y="60960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62</xdr:col>
      <xdr:colOff>361067</xdr:colOff>
      <xdr:row>2</xdr:row>
      <xdr:rowOff>72389</xdr:rowOff>
    </xdr:from>
    <xdr:to>
      <xdr:col>64</xdr:col>
      <xdr:colOff>7621</xdr:colOff>
      <xdr:row>4</xdr:row>
      <xdr:rowOff>213674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94947" y="140969"/>
          <a:ext cx="964813" cy="6365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F72DB-97A3-4DCE-B34F-F25D22DE63A2}"/>
            </a:ext>
          </a:extLst>
        </xdr:cNvPr>
        <xdr:cNvSpPr>
          <a:spLocks noChangeArrowheads="1"/>
        </xdr:cNvSpPr>
      </xdr:nvSpPr>
      <xdr:spPr bwMode="auto">
        <a:xfrm>
          <a:off x="252413" y="326232"/>
          <a:ext cx="545306" cy="226217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369094</xdr:colOff>
      <xdr:row>0</xdr:row>
      <xdr:rowOff>83345</xdr:rowOff>
    </xdr:from>
    <xdr:to>
      <xdr:col>29</xdr:col>
      <xdr:colOff>790713</xdr:colOff>
      <xdr:row>3</xdr:row>
      <xdr:rowOff>190501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F01E5DB8-1F53-441C-9F87-05728A83D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6569" y="83345"/>
          <a:ext cx="1259819" cy="8501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E84CB-3585-498B-9B62-0A9879EA345D}"/>
            </a:ext>
          </a:extLst>
        </xdr:cNvPr>
        <xdr:cNvSpPr>
          <a:spLocks noChangeArrowheads="1"/>
        </xdr:cNvSpPr>
      </xdr:nvSpPr>
      <xdr:spPr bwMode="auto">
        <a:xfrm>
          <a:off x="252413" y="326232"/>
          <a:ext cx="545306" cy="226217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369094</xdr:colOff>
      <xdr:row>0</xdr:row>
      <xdr:rowOff>83345</xdr:rowOff>
    </xdr:from>
    <xdr:to>
      <xdr:col>30</xdr:col>
      <xdr:colOff>64431</xdr:colOff>
      <xdr:row>3</xdr:row>
      <xdr:rowOff>190501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FC223106-E2B0-4723-A587-376BF5ED1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6569" y="83345"/>
          <a:ext cx="1259819" cy="8501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469106</xdr:colOff>
      <xdr:row>1</xdr:row>
      <xdr:rowOff>240505</xdr:rowOff>
    </xdr:to>
    <xdr:sp macro="" textlink="">
      <xdr:nvSp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C0BE34-8312-449B-955C-475A95A4544F}"/>
            </a:ext>
          </a:extLst>
        </xdr:cNvPr>
        <xdr:cNvSpPr>
          <a:spLocks noChangeArrowheads="1"/>
        </xdr:cNvSpPr>
      </xdr:nvSpPr>
      <xdr:spPr bwMode="auto">
        <a:xfrm>
          <a:off x="66675" y="161925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11</xdr:col>
      <xdr:colOff>399615</xdr:colOff>
      <xdr:row>0</xdr:row>
      <xdr:rowOff>0</xdr:rowOff>
    </xdr:from>
    <xdr:to>
      <xdr:col>12</xdr:col>
      <xdr:colOff>397806</xdr:colOff>
      <xdr:row>2</xdr:row>
      <xdr:rowOff>180975</xdr:rowOff>
    </xdr:to>
    <xdr:pic>
      <xdr:nvPicPr>
        <xdr:cNvPr id="4" name="2 Imagen">
          <a:extLst>
            <a:ext uri="{FF2B5EF4-FFF2-40B4-BE49-F238E27FC236}">
              <a16:creationId xmlns:a16="http://schemas.microsoft.com/office/drawing/2014/main" id="{1D3645CB-9D79-4CE0-B949-833C8002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965" y="0"/>
          <a:ext cx="636366" cy="609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46"/>
  <sheetViews>
    <sheetView tabSelected="1" zoomScale="85" zoomScaleNormal="85" workbookViewId="0">
      <selection activeCell="F7" sqref="F7"/>
    </sheetView>
  </sheetViews>
  <sheetFormatPr baseColWidth="10" defaultColWidth="0" defaultRowHeight="15" zeroHeight="1" x14ac:dyDescent="0.25"/>
  <cols>
    <col min="1" max="1" width="2" style="159" customWidth="1"/>
    <col min="2" max="2" width="14.42578125" style="159" customWidth="1"/>
    <col min="3" max="3" width="15.5703125" style="159" bestFit="1" customWidth="1"/>
    <col min="4" max="4" width="2.5703125" style="159" customWidth="1"/>
    <col min="5" max="5" width="23.7109375" style="159" customWidth="1"/>
    <col min="6" max="6" width="24.7109375" style="159" bestFit="1" customWidth="1"/>
    <col min="7" max="7" width="13.28515625" style="159" bestFit="1" customWidth="1"/>
    <col min="8" max="8" width="17.28515625" style="159" customWidth="1"/>
    <col min="9" max="9" width="12.28515625" style="159" bestFit="1" customWidth="1"/>
    <col min="10" max="10" width="1.5703125" style="159" customWidth="1"/>
    <col min="11" max="11" width="13.42578125" style="159" customWidth="1"/>
    <col min="12" max="12" width="19.5703125" style="159" customWidth="1"/>
    <col min="13" max="13" width="12.42578125" style="159" customWidth="1"/>
    <col min="14" max="17" width="0" style="159" hidden="1" customWidth="1"/>
    <col min="18" max="16384" width="1.42578125" style="159" hidden="1"/>
  </cols>
  <sheetData>
    <row r="1" spans="1:13" s="161" customFormat="1" x14ac:dyDescent="0.25">
      <c r="A1" s="159"/>
      <c r="B1" s="160"/>
      <c r="C1" s="159"/>
      <c r="D1" s="160"/>
      <c r="E1" s="160"/>
      <c r="F1" s="160"/>
      <c r="G1" s="160"/>
      <c r="H1" s="160"/>
      <c r="I1" s="160"/>
      <c r="J1" s="160"/>
      <c r="K1" s="160"/>
      <c r="L1" s="160"/>
      <c r="M1" s="160"/>
    </row>
    <row r="2" spans="1:13" s="161" customFormat="1" ht="18.75" x14ac:dyDescent="0.3">
      <c r="A2" s="159"/>
      <c r="B2" s="160"/>
      <c r="C2" s="162"/>
      <c r="D2" s="160"/>
      <c r="E2" s="160"/>
      <c r="F2" s="494" t="s">
        <v>25</v>
      </c>
      <c r="G2" s="494" t="s">
        <v>907</v>
      </c>
      <c r="H2" s="494" t="s">
        <v>893</v>
      </c>
      <c r="I2" s="494" t="s">
        <v>894</v>
      </c>
      <c r="J2" s="160"/>
      <c r="K2" s="160"/>
      <c r="L2" s="160"/>
      <c r="M2" s="160"/>
    </row>
    <row r="3" spans="1:13" s="161" customFormat="1" ht="14.25" customHeight="1" x14ac:dyDescent="0.3">
      <c r="A3" s="159"/>
      <c r="B3" s="160"/>
      <c r="C3" s="162"/>
      <c r="D3" s="160"/>
      <c r="E3" s="453" t="s">
        <v>895</v>
      </c>
      <c r="F3" s="450">
        <v>300</v>
      </c>
      <c r="G3" s="454">
        <v>1</v>
      </c>
      <c r="H3" s="476">
        <v>167931200.20499998</v>
      </c>
      <c r="I3" s="450">
        <v>26451</v>
      </c>
      <c r="J3" s="166"/>
      <c r="K3" s="166"/>
      <c r="L3" s="166"/>
      <c r="M3" s="160"/>
    </row>
    <row r="4" spans="1:13" s="161" customFormat="1" ht="20.25" customHeight="1" thickBot="1" x14ac:dyDescent="0.3">
      <c r="A4" s="159"/>
      <c r="B4" s="160"/>
      <c r="C4" s="159"/>
      <c r="D4" s="160"/>
      <c r="E4" s="453" t="s">
        <v>896</v>
      </c>
      <c r="F4" s="452">
        <v>292</v>
      </c>
      <c r="G4" s="455">
        <v>0.97333333333333338</v>
      </c>
      <c r="H4" s="477">
        <v>160731871.75400001</v>
      </c>
      <c r="I4" s="452">
        <v>25710.58</v>
      </c>
      <c r="J4" s="160"/>
      <c r="K4" s="160"/>
      <c r="L4" s="160"/>
      <c r="M4" s="160"/>
    </row>
    <row r="5" spans="1:13" s="161" customFormat="1" ht="16.5" customHeight="1" x14ac:dyDescent="0.45">
      <c r="A5" s="159"/>
      <c r="B5" s="159"/>
      <c r="C5" s="167"/>
      <c r="D5" s="159"/>
      <c r="E5" s="580" t="s">
        <v>1129</v>
      </c>
      <c r="F5" s="451">
        <v>20</v>
      </c>
      <c r="G5" s="456">
        <v>6.6666666666666666E-2</v>
      </c>
      <c r="H5" s="478">
        <v>10973394.470000001</v>
      </c>
      <c r="I5" s="549">
        <v>2202.1800000000003</v>
      </c>
      <c r="J5" s="159"/>
      <c r="K5" s="159"/>
      <c r="L5" s="159"/>
      <c r="M5" s="159"/>
    </row>
    <row r="6" spans="1:13" s="161" customFormat="1" ht="16.5" customHeight="1" x14ac:dyDescent="0.25">
      <c r="A6" s="159"/>
      <c r="B6" s="159"/>
      <c r="C6" s="168"/>
      <c r="D6" s="169"/>
      <c r="E6" s="580" t="s">
        <v>1130</v>
      </c>
      <c r="F6" s="448">
        <v>20</v>
      </c>
      <c r="G6" s="456">
        <v>6.6666666666666666E-2</v>
      </c>
      <c r="H6" s="478">
        <v>8926962.9539999999</v>
      </c>
      <c r="I6" s="550">
        <v>1794.12</v>
      </c>
      <c r="J6" s="159"/>
      <c r="K6" s="159"/>
      <c r="L6" s="159"/>
      <c r="M6" s="159"/>
    </row>
    <row r="7" spans="1:13" s="161" customFormat="1" ht="16.5" customHeight="1" x14ac:dyDescent="0.25">
      <c r="A7" s="159"/>
      <c r="B7" s="159"/>
      <c r="C7" s="159"/>
      <c r="D7" s="169"/>
      <c r="E7" s="580" t="s">
        <v>1131</v>
      </c>
      <c r="F7" s="451">
        <v>20</v>
      </c>
      <c r="G7" s="456">
        <v>6.6666666666666666E-2</v>
      </c>
      <c r="H7" s="478">
        <v>9325214.2510000002</v>
      </c>
      <c r="I7" s="549">
        <v>1792.5</v>
      </c>
      <c r="J7" s="159"/>
      <c r="K7" s="159"/>
      <c r="L7" s="159"/>
      <c r="M7" s="159"/>
    </row>
    <row r="8" spans="1:13" s="161" customFormat="1" ht="16.5" customHeight="1" x14ac:dyDescent="0.25">
      <c r="A8" s="159"/>
      <c r="B8" s="159"/>
      <c r="C8" s="159"/>
      <c r="D8" s="159"/>
      <c r="E8" s="580" t="s">
        <v>1132</v>
      </c>
      <c r="F8" s="448">
        <v>30</v>
      </c>
      <c r="G8" s="456">
        <v>0.1</v>
      </c>
      <c r="H8" s="478">
        <v>10232731.971999999</v>
      </c>
      <c r="I8" s="550">
        <v>1635.9700000000003</v>
      </c>
      <c r="J8" s="159"/>
      <c r="K8" s="159"/>
      <c r="L8" s="159"/>
      <c r="M8" s="159"/>
    </row>
    <row r="9" spans="1:13" s="161" customFormat="1" ht="16.5" customHeight="1" x14ac:dyDescent="0.25">
      <c r="A9" s="159"/>
      <c r="B9" s="159"/>
      <c r="C9" s="159"/>
      <c r="D9" s="159"/>
      <c r="E9" s="580" t="s">
        <v>1133</v>
      </c>
      <c r="F9" s="448">
        <v>20</v>
      </c>
      <c r="G9" s="456">
        <v>6.6666666666666666E-2</v>
      </c>
      <c r="H9" s="478">
        <v>9292299.1180000007</v>
      </c>
      <c r="I9" s="550">
        <v>1868.85</v>
      </c>
      <c r="J9" s="159"/>
      <c r="K9" s="159"/>
      <c r="L9" s="159"/>
      <c r="M9" s="159"/>
    </row>
    <row r="10" spans="1:13" s="161" customFormat="1" ht="16.5" customHeight="1" x14ac:dyDescent="0.25">
      <c r="A10" s="159"/>
      <c r="B10" s="806" t="s">
        <v>0</v>
      </c>
      <c r="C10" s="806"/>
      <c r="D10" s="159"/>
      <c r="E10" s="580" t="s">
        <v>1134</v>
      </c>
      <c r="F10" s="682">
        <v>20</v>
      </c>
      <c r="G10" s="683">
        <v>6.6666666666666666E-2</v>
      </c>
      <c r="H10" s="478">
        <v>10912433.271</v>
      </c>
      <c r="I10" s="684">
        <v>2078.35</v>
      </c>
      <c r="J10" s="159"/>
      <c r="K10" s="159"/>
      <c r="L10" s="159"/>
      <c r="M10" s="159"/>
    </row>
    <row r="11" spans="1:13" s="161" customFormat="1" ht="16.5" customHeight="1" x14ac:dyDescent="0.25">
      <c r="A11" s="159"/>
      <c r="B11" s="159"/>
      <c r="C11" s="159"/>
      <c r="D11" s="159"/>
      <c r="E11" s="685" t="s">
        <v>1135</v>
      </c>
      <c r="F11" s="448">
        <v>20</v>
      </c>
      <c r="G11" s="686">
        <v>6.6666666666666666E-2</v>
      </c>
      <c r="H11" s="687">
        <v>11083945.466</v>
      </c>
      <c r="I11" s="550">
        <v>1688.4699999999996</v>
      </c>
      <c r="J11" s="159"/>
      <c r="K11" s="159"/>
      <c r="L11" s="159"/>
      <c r="M11" s="159"/>
    </row>
    <row r="12" spans="1:13" s="161" customFormat="1" ht="16.5" customHeight="1" x14ac:dyDescent="0.25">
      <c r="A12" s="159"/>
      <c r="B12" s="807">
        <v>45900</v>
      </c>
      <c r="C12" s="807"/>
      <c r="D12" s="159"/>
      <c r="E12" s="688" t="s">
        <v>1136</v>
      </c>
      <c r="F12" s="448">
        <v>20</v>
      </c>
      <c r="G12" s="456">
        <v>6.6666666666666666E-2</v>
      </c>
      <c r="H12" s="687">
        <v>11379052.269000001</v>
      </c>
      <c r="I12" s="550">
        <v>1619.3299999999997</v>
      </c>
      <c r="J12" s="159"/>
      <c r="K12" s="159"/>
      <c r="L12" s="159"/>
      <c r="M12" s="159"/>
    </row>
    <row r="13" spans="1:13" s="161" customFormat="1" ht="16.5" customHeight="1" x14ac:dyDescent="0.25">
      <c r="A13" s="159"/>
      <c r="B13" s="159"/>
      <c r="C13" s="159"/>
      <c r="D13" s="159"/>
      <c r="E13" s="688" t="s">
        <v>1137</v>
      </c>
      <c r="F13" s="448">
        <v>20</v>
      </c>
      <c r="G13" s="456">
        <v>6.6666666666666666E-2</v>
      </c>
      <c r="H13" s="687">
        <v>10830294.630999999</v>
      </c>
      <c r="I13" s="550">
        <v>1764.4199999999994</v>
      </c>
      <c r="J13" s="159"/>
      <c r="K13" s="159"/>
      <c r="L13" s="159"/>
      <c r="M13" s="159"/>
    </row>
    <row r="14" spans="1:13" s="161" customFormat="1" ht="16.5" customHeight="1" x14ac:dyDescent="0.25">
      <c r="A14" s="159"/>
      <c r="B14" s="159"/>
      <c r="C14" s="159"/>
      <c r="D14" s="159"/>
      <c r="E14" s="689" t="s">
        <v>1138</v>
      </c>
      <c r="F14" s="448">
        <v>20</v>
      </c>
      <c r="G14" s="456">
        <v>6.6666666666666666E-2</v>
      </c>
      <c r="H14" s="687">
        <v>12708160.200999999</v>
      </c>
      <c r="I14" s="550">
        <v>2210.8599999999997</v>
      </c>
      <c r="J14" s="159"/>
      <c r="K14" s="159"/>
      <c r="L14" s="159"/>
      <c r="M14" s="159"/>
    </row>
    <row r="15" spans="1:13" s="161" customFormat="1" ht="16.5" customHeight="1" x14ac:dyDescent="0.25">
      <c r="A15" s="159"/>
      <c r="B15" s="159"/>
      <c r="C15" s="159"/>
      <c r="D15" s="159"/>
      <c r="E15" s="580" t="s">
        <v>1237</v>
      </c>
      <c r="F15" s="451">
        <v>18</v>
      </c>
      <c r="G15" s="456">
        <v>0.06</v>
      </c>
      <c r="H15" s="478">
        <v>11822668.210000001</v>
      </c>
      <c r="I15" s="549">
        <v>1488.4700000000003</v>
      </c>
      <c r="J15" s="159"/>
      <c r="K15" s="159"/>
      <c r="L15" s="633"/>
      <c r="M15" s="159"/>
    </row>
    <row r="16" spans="1:13" s="161" customFormat="1" ht="16.5" customHeight="1" x14ac:dyDescent="0.25">
      <c r="A16" s="159"/>
      <c r="B16" s="159"/>
      <c r="C16" s="159"/>
      <c r="D16" s="159"/>
      <c r="E16" s="580" t="s">
        <v>1238</v>
      </c>
      <c r="F16" s="448">
        <v>30</v>
      </c>
      <c r="G16" s="456">
        <v>0.1</v>
      </c>
      <c r="H16" s="478">
        <v>16244071.577</v>
      </c>
      <c r="I16" s="550">
        <v>1869.9999999999998</v>
      </c>
      <c r="J16" s="159"/>
      <c r="K16" s="159"/>
      <c r="L16" s="159"/>
      <c r="M16" s="159"/>
    </row>
    <row r="17" spans="1:13" s="161" customFormat="1" ht="16.5" customHeight="1" x14ac:dyDescent="0.25">
      <c r="A17" s="159"/>
      <c r="B17" s="159"/>
      <c r="C17" s="159"/>
      <c r="D17" s="159"/>
      <c r="E17" s="580" t="s">
        <v>1236</v>
      </c>
      <c r="F17" s="448">
        <v>15</v>
      </c>
      <c r="G17" s="456">
        <v>0.05</v>
      </c>
      <c r="H17" s="478">
        <v>12152754.541999999</v>
      </c>
      <c r="I17" s="550">
        <v>1631.5500000000002</v>
      </c>
      <c r="J17" s="159"/>
      <c r="K17" s="159"/>
      <c r="L17" s="159"/>
      <c r="M17" s="159"/>
    </row>
    <row r="18" spans="1:13" s="161" customFormat="1" ht="16.5" customHeight="1" x14ac:dyDescent="0.25">
      <c r="A18" s="159"/>
      <c r="B18" s="159"/>
      <c r="C18" s="159"/>
      <c r="D18" s="159"/>
      <c r="E18" s="580" t="s">
        <v>1235</v>
      </c>
      <c r="F18" s="448">
        <v>19</v>
      </c>
      <c r="G18" s="456">
        <v>6.3333333333333339E-2</v>
      </c>
      <c r="H18" s="478">
        <v>14847888.821999999</v>
      </c>
      <c r="I18" s="550">
        <v>2065.5100000000002</v>
      </c>
      <c r="J18" s="159"/>
      <c r="K18" s="159"/>
      <c r="L18" s="159"/>
      <c r="M18" s="159"/>
    </row>
    <row r="19" spans="1:13" s="161" customFormat="1" x14ac:dyDescent="0.25">
      <c r="A19" s="159"/>
      <c r="B19" s="159"/>
      <c r="C19" s="159"/>
      <c r="D19" s="159"/>
      <c r="E19" s="159"/>
      <c r="F19" s="159"/>
      <c r="G19" s="159"/>
      <c r="H19" s="159"/>
      <c r="I19" s="159"/>
      <c r="J19" s="169"/>
      <c r="K19" s="169"/>
      <c r="L19" s="169"/>
      <c r="M19" s="169"/>
    </row>
    <row r="20" spans="1:13" s="161" customFormat="1" x14ac:dyDescent="0.25">
      <c r="A20" s="159"/>
      <c r="B20" s="159"/>
      <c r="C20" s="159"/>
      <c r="D20" s="159"/>
      <c r="E20" s="159"/>
      <c r="F20" s="159"/>
      <c r="G20" s="159"/>
      <c r="H20" s="159"/>
      <c r="I20" s="159"/>
      <c r="J20" s="169"/>
      <c r="K20" s="169"/>
      <c r="L20" s="169"/>
      <c r="M20" s="169"/>
    </row>
    <row r="21" spans="1:13" s="161" customFormat="1" x14ac:dyDescent="0.25">
      <c r="A21" s="159"/>
      <c r="B21" s="170"/>
      <c r="C21" s="169"/>
      <c r="D21" s="169"/>
      <c r="E21" s="164" t="s">
        <v>897</v>
      </c>
      <c r="F21" s="163" t="s">
        <v>131</v>
      </c>
      <c r="G21" s="163" t="s">
        <v>898</v>
      </c>
      <c r="H21" s="163" t="s">
        <v>956</v>
      </c>
      <c r="I21" s="163" t="s">
        <v>2439</v>
      </c>
      <c r="J21" s="159"/>
      <c r="K21" s="159"/>
      <c r="L21" s="159"/>
      <c r="M21" s="159"/>
    </row>
    <row r="22" spans="1:13" s="161" customFormat="1" x14ac:dyDescent="0.25">
      <c r="A22" s="159"/>
      <c r="B22" s="159"/>
      <c r="C22" s="159"/>
      <c r="D22" s="159"/>
      <c r="E22" s="170"/>
      <c r="F22" s="475">
        <v>116235764.70400001</v>
      </c>
      <c r="G22" s="165">
        <v>25234464.362</v>
      </c>
      <c r="H22" s="475">
        <v>2589057.7629999998</v>
      </c>
      <c r="I22" s="475">
        <v>415000</v>
      </c>
      <c r="J22" s="159"/>
      <c r="K22" s="159"/>
      <c r="L22" s="159"/>
      <c r="M22" s="159"/>
    </row>
    <row r="23" spans="1:13" s="161" customFormat="1" x14ac:dyDescent="0.25">
      <c r="A23" s="159"/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</row>
    <row r="24" spans="1:13" s="161" customFormat="1" x14ac:dyDescent="0.25">
      <c r="A24" s="159"/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</row>
    <row r="25" spans="1:13" s="161" customFormat="1" x14ac:dyDescent="0.25">
      <c r="A25" s="159"/>
      <c r="B25" s="159"/>
      <c r="C25" s="159"/>
      <c r="D25" s="159"/>
      <c r="E25" s="170"/>
      <c r="F25" s="163" t="s">
        <v>899</v>
      </c>
      <c r="G25" s="163" t="s">
        <v>900</v>
      </c>
      <c r="H25" s="163" t="s">
        <v>901</v>
      </c>
      <c r="I25" s="163" t="s">
        <v>911</v>
      </c>
      <c r="J25" s="159"/>
      <c r="K25" s="159"/>
      <c r="L25" s="159"/>
      <c r="M25" s="159"/>
    </row>
    <row r="26" spans="1:13" s="161" customFormat="1" x14ac:dyDescent="0.25">
      <c r="A26" s="159"/>
      <c r="B26" s="159"/>
      <c r="C26" s="159"/>
      <c r="D26" s="159"/>
      <c r="E26" s="164" t="s">
        <v>902</v>
      </c>
      <c r="F26" s="475">
        <v>16173492</v>
      </c>
      <c r="G26" s="475">
        <v>12226628.673</v>
      </c>
      <c r="H26" s="475">
        <v>2296213.1919999998</v>
      </c>
      <c r="I26" s="475">
        <v>1650649</v>
      </c>
      <c r="J26" s="159"/>
      <c r="K26" s="159"/>
      <c r="L26" s="159"/>
      <c r="M26" s="159"/>
    </row>
    <row r="27" spans="1:13" s="161" customFormat="1" x14ac:dyDescent="0.25">
      <c r="A27" s="159"/>
      <c r="B27" s="159"/>
      <c r="C27" s="159"/>
      <c r="D27" s="159"/>
      <c r="E27" s="164" t="s">
        <v>903</v>
      </c>
      <c r="F27" s="476">
        <v>84093</v>
      </c>
      <c r="G27" s="450">
        <v>0</v>
      </c>
      <c r="H27" s="476">
        <v>54273.227999999996</v>
      </c>
      <c r="I27" s="476">
        <v>29820</v>
      </c>
      <c r="J27" s="159"/>
      <c r="K27" s="159"/>
      <c r="L27" s="159"/>
      <c r="M27" s="159"/>
    </row>
    <row r="28" spans="1:13" s="161" customFormat="1" ht="15.75" thickBot="1" x14ac:dyDescent="0.3">
      <c r="A28" s="159"/>
      <c r="B28" s="159"/>
      <c r="C28" s="159"/>
      <c r="D28" s="159"/>
      <c r="E28" s="164" t="s">
        <v>912</v>
      </c>
      <c r="F28" s="477">
        <v>16257585</v>
      </c>
      <c r="G28" s="477">
        <v>12226628.673</v>
      </c>
      <c r="H28" s="477">
        <v>2350486.42</v>
      </c>
      <c r="I28" s="477">
        <v>1680469</v>
      </c>
      <c r="J28" s="159"/>
      <c r="K28" s="159"/>
      <c r="L28" s="159"/>
      <c r="M28" s="159"/>
    </row>
    <row r="29" spans="1:13" s="161" customFormat="1" x14ac:dyDescent="0.25">
      <c r="A29" s="159"/>
      <c r="B29" s="159"/>
      <c r="C29" s="159"/>
      <c r="D29" s="159"/>
      <c r="E29" s="159"/>
      <c r="F29" s="159"/>
      <c r="G29" s="449">
        <v>0.75205688132647008</v>
      </c>
      <c r="H29" s="449">
        <v>0.14457783366963789</v>
      </c>
      <c r="I29" s="582">
        <v>0.10336522921454816</v>
      </c>
      <c r="J29" s="159"/>
      <c r="K29" s="159"/>
      <c r="L29" s="159"/>
      <c r="M29" s="159"/>
    </row>
    <row r="30" spans="1:13" s="161" customFormat="1" x14ac:dyDescent="0.25">
      <c r="A30" s="159"/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</row>
    <row r="31" spans="1:13" s="161" customFormat="1" ht="15.75" x14ac:dyDescent="0.25">
      <c r="A31" s="159"/>
      <c r="B31" s="159"/>
      <c r="C31" s="159"/>
      <c r="D31" s="159"/>
      <c r="E31" s="171" t="s">
        <v>904</v>
      </c>
      <c r="F31" s="172" t="s">
        <v>36</v>
      </c>
      <c r="G31" s="172" t="s">
        <v>905</v>
      </c>
      <c r="H31" s="172" t="s">
        <v>906</v>
      </c>
      <c r="I31" s="172" t="s">
        <v>907</v>
      </c>
      <c r="J31" s="159"/>
      <c r="K31" s="159"/>
      <c r="L31" s="159"/>
      <c r="M31" s="159"/>
    </row>
    <row r="32" spans="1:13" s="161" customFormat="1" x14ac:dyDescent="0.25">
      <c r="A32" s="159"/>
      <c r="B32" s="159"/>
      <c r="C32" s="159"/>
      <c r="D32" s="159"/>
      <c r="E32" s="173"/>
      <c r="F32" s="509" t="s">
        <v>2233</v>
      </c>
      <c r="G32" s="510">
        <v>73530.921999999991</v>
      </c>
      <c r="H32" s="510">
        <v>71537</v>
      </c>
      <c r="I32" s="174">
        <v>0.97288321775701392</v>
      </c>
      <c r="J32" s="159"/>
      <c r="K32" s="159"/>
      <c r="L32" s="159"/>
      <c r="M32" s="159"/>
    </row>
    <row r="33" spans="1:13" s="161" customFormat="1" hidden="1" x14ac:dyDescent="0.25">
      <c r="A33" s="159"/>
      <c r="B33" s="159"/>
      <c r="C33" s="159"/>
      <c r="D33" s="159"/>
      <c r="E33" s="159"/>
      <c r="F33" s="509" t="s">
        <v>908</v>
      </c>
      <c r="G33" s="510"/>
      <c r="H33" s="510"/>
      <c r="I33" s="174">
        <v>0</v>
      </c>
      <c r="J33" s="159"/>
      <c r="K33" s="159"/>
      <c r="L33" s="159"/>
      <c r="M33" s="159"/>
    </row>
    <row r="34" spans="1:13" s="161" customFormat="1" ht="18.75" hidden="1" x14ac:dyDescent="0.3">
      <c r="A34" s="159"/>
      <c r="B34" s="170"/>
      <c r="C34" s="175"/>
      <c r="D34" s="175"/>
      <c r="E34" s="159"/>
      <c r="F34" s="509" t="s">
        <v>909</v>
      </c>
      <c r="G34" s="510"/>
      <c r="H34" s="510"/>
      <c r="I34" s="174">
        <v>0</v>
      </c>
      <c r="J34" s="159"/>
      <c r="K34" s="159"/>
      <c r="L34" s="159"/>
      <c r="M34" s="159"/>
    </row>
    <row r="35" spans="1:13" s="161" customFormat="1" hidden="1" x14ac:dyDescent="0.25">
      <c r="A35" s="159"/>
      <c r="B35" s="159"/>
      <c r="C35" s="159"/>
      <c r="D35" s="159"/>
      <c r="E35" s="159"/>
      <c r="F35" s="509" t="s">
        <v>910</v>
      </c>
      <c r="G35" s="510"/>
      <c r="H35" s="510"/>
      <c r="I35" s="174">
        <v>0</v>
      </c>
      <c r="J35" s="159"/>
      <c r="K35" s="159"/>
      <c r="L35" s="159"/>
      <c r="M35" s="159"/>
    </row>
    <row r="36" spans="1:13" s="161" customFormat="1" x14ac:dyDescent="0.25">
      <c r="A36" s="159"/>
      <c r="B36" s="159"/>
      <c r="C36" s="159"/>
      <c r="D36" s="159"/>
      <c r="E36" s="173"/>
      <c r="F36" s="509" t="s">
        <v>910</v>
      </c>
      <c r="G36" s="510">
        <v>248787.23200000002</v>
      </c>
      <c r="H36" s="510">
        <v>243672</v>
      </c>
      <c r="I36" s="174">
        <v>0.97943933071292011</v>
      </c>
      <c r="J36" s="159"/>
      <c r="K36" s="159"/>
      <c r="L36" s="159"/>
      <c r="M36" s="159"/>
    </row>
    <row r="37" spans="1:13" s="161" customFormat="1" x14ac:dyDescent="0.25">
      <c r="A37" s="159"/>
      <c r="B37" s="159"/>
      <c r="C37" s="159"/>
      <c r="D37" s="159"/>
      <c r="E37" s="173"/>
      <c r="F37" s="509" t="s">
        <v>2417</v>
      </c>
      <c r="G37" s="510">
        <v>11735.781999999999</v>
      </c>
      <c r="H37" s="510">
        <v>11736</v>
      </c>
      <c r="I37" s="174">
        <v>1.0000185756688391</v>
      </c>
      <c r="J37" s="159"/>
      <c r="K37" s="159"/>
      <c r="L37" s="159"/>
      <c r="M37" s="159"/>
    </row>
    <row r="38" spans="1:13" s="161" customFormat="1" x14ac:dyDescent="0.25">
      <c r="A38" s="159"/>
      <c r="B38" s="159"/>
      <c r="C38" s="159"/>
      <c r="D38" s="159"/>
      <c r="E38" s="173"/>
      <c r="F38" s="509" t="s">
        <v>1309</v>
      </c>
      <c r="G38" s="510">
        <v>82877.52</v>
      </c>
      <c r="H38" s="510">
        <v>82878</v>
      </c>
      <c r="I38" s="174">
        <v>1.0000057916790945</v>
      </c>
      <c r="J38" s="173"/>
      <c r="K38" s="159"/>
      <c r="L38" s="159"/>
      <c r="M38" s="159"/>
    </row>
    <row r="39" spans="1:13" s="161" customFormat="1" x14ac:dyDescent="0.25">
      <c r="A39" s="159"/>
      <c r="B39" s="159"/>
      <c r="C39" s="159"/>
      <c r="D39" s="159"/>
      <c r="E39" s="160"/>
      <c r="F39" s="173"/>
      <c r="G39" s="173"/>
      <c r="H39" s="173"/>
      <c r="I39" s="173"/>
      <c r="J39" s="160"/>
      <c r="K39" s="159"/>
      <c r="L39" s="159"/>
      <c r="M39" s="159"/>
    </row>
    <row r="40" spans="1:13" s="161" customFormat="1" x14ac:dyDescent="0.25">
      <c r="A40" s="159"/>
      <c r="B40" s="159"/>
      <c r="C40" s="159"/>
      <c r="D40" s="159"/>
      <c r="E40" s="169"/>
      <c r="F40" s="160"/>
      <c r="G40" s="160"/>
      <c r="H40" s="160"/>
      <c r="I40" s="160"/>
      <c r="J40" s="169"/>
      <c r="K40" s="159"/>
      <c r="L40" s="159"/>
      <c r="M40" s="159"/>
    </row>
    <row r="41" spans="1:13" s="161" customFormat="1" x14ac:dyDescent="0.25">
      <c r="A41" s="159"/>
      <c r="B41" s="159"/>
      <c r="C41" s="159"/>
      <c r="D41" s="159"/>
      <c r="E41" s="159"/>
      <c r="F41" s="169"/>
      <c r="G41" s="169"/>
      <c r="H41" s="169"/>
      <c r="I41" s="169"/>
      <c r="J41" s="159"/>
      <c r="K41" s="159"/>
      <c r="L41" s="159"/>
      <c r="M41" s="159"/>
    </row>
    <row r="42" spans="1:13" s="161" customFormat="1" x14ac:dyDescent="0.25">
      <c r="A42" s="159"/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</row>
    <row r="43" spans="1:13" s="161" customFormat="1" hidden="1" x14ac:dyDescent="0.25">
      <c r="A43" s="159"/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</row>
    <row r="44" spans="1:13" s="161" customFormat="1" hidden="1" x14ac:dyDescent="0.25">
      <c r="A44" s="159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</row>
    <row r="45" spans="1:13" s="161" customFormat="1" hidden="1" x14ac:dyDescent="0.25">
      <c r="A45" s="159"/>
      <c r="B45" s="159"/>
      <c r="C45" s="159"/>
      <c r="D45" s="159"/>
      <c r="E45" s="159"/>
      <c r="G45" s="159"/>
      <c r="H45" s="159"/>
      <c r="I45" s="159"/>
      <c r="J45" s="159"/>
      <c r="K45" s="159"/>
      <c r="L45" s="159"/>
      <c r="M45" s="159"/>
    </row>
    <row r="46" spans="1:13" s="161" customFormat="1" hidden="1" x14ac:dyDescent="0.25">
      <c r="A46" s="159"/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</row>
  </sheetData>
  <sortState xmlns:xlrd2="http://schemas.microsoft.com/office/spreadsheetml/2017/richdata2" ref="E13:I14">
    <sortCondition ref="E13:E14"/>
  </sortState>
  <mergeCells count="2">
    <mergeCell ref="B10:C10"/>
    <mergeCell ref="B12:C12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177"/>
  <sheetViews>
    <sheetView showGridLines="0" zoomScale="80" zoomScaleNormal="80" workbookViewId="0">
      <pane xSplit="2" ySplit="6" topLeftCell="F91" activePane="bottomRight" state="frozen"/>
      <selection activeCell="H13" sqref="H13"/>
      <selection pane="topRight" activeCell="H13" sqref="H13"/>
      <selection pane="bottomLeft" activeCell="H13" sqref="H13"/>
      <selection pane="bottomRight" activeCell="Q144" sqref="Q144:U167"/>
    </sheetView>
  </sheetViews>
  <sheetFormatPr baseColWidth="10" defaultColWidth="0" defaultRowHeight="12.75" x14ac:dyDescent="0.2"/>
  <cols>
    <col min="1" max="1" width="0.7109375" style="198" customWidth="1"/>
    <col min="2" max="2" width="29.42578125" style="194" customWidth="1"/>
    <col min="3" max="3" width="0.7109375" style="194" customWidth="1"/>
    <col min="4" max="4" width="8.5703125" style="194" customWidth="1"/>
    <col min="5" max="5" width="15" style="194" bestFit="1" customWidth="1"/>
    <col min="6" max="6" width="7.5703125" style="194" bestFit="1" customWidth="1"/>
    <col min="7" max="7" width="0.28515625" style="194" customWidth="1"/>
    <col min="8" max="8" width="8.5703125" style="238" customWidth="1"/>
    <col min="9" max="9" width="15.5703125" style="238" bestFit="1" customWidth="1"/>
    <col min="10" max="10" width="7.42578125" style="238" bestFit="1" customWidth="1"/>
    <col min="11" max="11" width="0.42578125" style="238" customWidth="1"/>
    <col min="12" max="12" width="8.28515625" style="241" bestFit="1" customWidth="1"/>
    <col min="13" max="13" width="15.5703125" style="238" customWidth="1"/>
    <col min="14" max="14" width="7.42578125" style="238" bestFit="1" customWidth="1"/>
    <col min="15" max="15" width="0.42578125" style="238" customWidth="1"/>
    <col min="16" max="16" width="0.28515625" style="238" hidden="1" customWidth="1"/>
    <col min="17" max="17" width="16.5703125" style="238" customWidth="1"/>
    <col min="18" max="18" width="13.85546875" style="238" bestFit="1" customWidth="1"/>
    <col min="19" max="19" width="12.7109375" style="238" customWidth="1"/>
    <col min="20" max="20" width="11.28515625" style="238" bestFit="1" customWidth="1"/>
    <col min="21" max="21" width="14.85546875" style="238" customWidth="1"/>
    <col min="22" max="22" width="0.42578125" style="238" customWidth="1"/>
    <col min="23" max="23" width="15" style="238" bestFit="1" customWidth="1"/>
    <col min="24" max="24" width="15.42578125" style="238" customWidth="1"/>
    <col min="25" max="25" width="13.7109375" style="238" bestFit="1" customWidth="1"/>
    <col min="26" max="26" width="12.42578125" style="194" bestFit="1" customWidth="1"/>
    <col min="27" max="27" width="15" style="194" bestFit="1" customWidth="1"/>
    <col min="28" max="28" width="12.42578125" style="194" bestFit="1" customWidth="1"/>
    <col min="29" max="29" width="12.5703125" style="194" bestFit="1" customWidth="1"/>
    <col min="30" max="30" width="13.7109375" style="194" customWidth="1"/>
    <col min="31" max="31" width="3.5703125" style="194" customWidth="1"/>
    <col min="32" max="32" width="11.42578125" style="198" customWidth="1"/>
    <col min="33" max="16384" width="11.42578125" style="198" hidden="1"/>
  </cols>
  <sheetData>
    <row r="1" spans="1:31" s="184" customFormat="1" ht="10.5" customHeight="1" x14ac:dyDescent="0.2">
      <c r="A1" s="181"/>
      <c r="B1" s="182"/>
      <c r="C1" s="183"/>
      <c r="D1" s="808" t="s">
        <v>1</v>
      </c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  <c r="AA1" s="809"/>
      <c r="AB1" s="809"/>
      <c r="AC1" s="809"/>
      <c r="AD1" s="809"/>
      <c r="AE1" s="183"/>
    </row>
    <row r="2" spans="1:31" s="188" customFormat="1" ht="21" x14ac:dyDescent="0.2">
      <c r="A2" s="185"/>
      <c r="B2" s="186"/>
      <c r="C2" s="187"/>
      <c r="D2" s="809"/>
      <c r="E2" s="809"/>
      <c r="F2" s="809"/>
      <c r="G2" s="809"/>
      <c r="H2" s="809"/>
      <c r="I2" s="809"/>
      <c r="J2" s="809"/>
      <c r="K2" s="809"/>
      <c r="L2" s="809"/>
      <c r="M2" s="809"/>
      <c r="N2" s="809"/>
      <c r="O2" s="809"/>
      <c r="P2" s="809"/>
      <c r="Q2" s="809"/>
      <c r="R2" s="809"/>
      <c r="S2" s="809"/>
      <c r="T2" s="809"/>
      <c r="U2" s="809"/>
      <c r="V2" s="809"/>
      <c r="W2" s="809"/>
      <c r="X2" s="809"/>
      <c r="Y2" s="809"/>
      <c r="Z2" s="809"/>
      <c r="AA2" s="809"/>
      <c r="AB2" s="809"/>
      <c r="AC2" s="809"/>
      <c r="AD2" s="809"/>
      <c r="AE2" s="187"/>
    </row>
    <row r="3" spans="1:31" s="184" customFormat="1" ht="18.75" x14ac:dyDescent="0.2">
      <c r="A3" s="181"/>
      <c r="B3" s="189"/>
      <c r="C3" s="183"/>
      <c r="D3" s="190"/>
      <c r="E3" s="811">
        <v>45900</v>
      </c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811"/>
      <c r="Y3" s="811"/>
      <c r="Z3" s="811"/>
      <c r="AA3" s="811"/>
      <c r="AB3" s="811"/>
      <c r="AC3" s="811"/>
      <c r="AD3" s="811"/>
      <c r="AE3" s="183"/>
    </row>
    <row r="4" spans="1:31" s="184" customFormat="1" ht="6.75" customHeight="1" x14ac:dyDescent="0.2">
      <c r="A4" s="181"/>
      <c r="B4" s="191"/>
      <c r="C4" s="183"/>
      <c r="D4" s="189"/>
      <c r="E4" s="189"/>
      <c r="F4" s="189"/>
      <c r="G4" s="183"/>
      <c r="H4" s="189"/>
      <c r="I4" s="189"/>
      <c r="J4" s="189"/>
      <c r="K4" s="183"/>
      <c r="L4" s="189"/>
      <c r="M4" s="189"/>
      <c r="N4" s="189"/>
      <c r="O4" s="189"/>
      <c r="P4" s="192"/>
      <c r="Q4" s="189"/>
      <c r="R4" s="189"/>
      <c r="S4" s="189"/>
      <c r="T4" s="189"/>
      <c r="U4" s="189"/>
      <c r="V4" s="183"/>
      <c r="W4" s="189"/>
      <c r="X4" s="189"/>
      <c r="Y4" s="189"/>
      <c r="Z4" s="189"/>
      <c r="AA4" s="189"/>
      <c r="AB4" s="189"/>
      <c r="AC4" s="189"/>
      <c r="AD4" s="189"/>
      <c r="AE4" s="183"/>
    </row>
    <row r="5" spans="1:31" ht="15.75" x14ac:dyDescent="0.2">
      <c r="A5" s="193"/>
      <c r="B5" s="193"/>
      <c r="D5" s="810" t="s">
        <v>2</v>
      </c>
      <c r="E5" s="810"/>
      <c r="F5" s="810"/>
      <c r="H5" s="810" t="s">
        <v>3</v>
      </c>
      <c r="I5" s="810"/>
      <c r="J5" s="810"/>
      <c r="K5" s="194"/>
      <c r="L5" s="810" t="s">
        <v>4</v>
      </c>
      <c r="M5" s="810"/>
      <c r="N5" s="810"/>
      <c r="O5" s="193"/>
      <c r="P5" s="195"/>
      <c r="Q5" s="193"/>
      <c r="R5" s="193"/>
      <c r="S5" s="193"/>
      <c r="T5" s="193"/>
      <c r="U5" s="193"/>
      <c r="V5" s="194"/>
      <c r="W5" s="196" t="s">
        <v>5</v>
      </c>
      <c r="X5" s="196"/>
      <c r="Y5" s="193"/>
      <c r="Z5" s="193"/>
      <c r="AA5" s="193"/>
      <c r="AB5" s="193"/>
      <c r="AC5" s="193"/>
      <c r="AD5" s="193"/>
      <c r="AE5" s="197"/>
    </row>
    <row r="6" spans="1:31" ht="25.5" x14ac:dyDescent="0.2">
      <c r="A6" s="193"/>
      <c r="B6" s="199" t="s">
        <v>799</v>
      </c>
      <c r="D6" s="176" t="s">
        <v>6</v>
      </c>
      <c r="E6" s="176" t="s">
        <v>7</v>
      </c>
      <c r="F6" s="177" t="s">
        <v>8</v>
      </c>
      <c r="H6" s="176" t="s">
        <v>6</v>
      </c>
      <c r="I6" s="176" t="s">
        <v>9</v>
      </c>
      <c r="J6" s="177" t="s">
        <v>8</v>
      </c>
      <c r="K6" s="194"/>
      <c r="L6" s="176" t="s">
        <v>6</v>
      </c>
      <c r="M6" s="176" t="s">
        <v>10</v>
      </c>
      <c r="N6" s="177" t="s">
        <v>8</v>
      </c>
      <c r="O6" s="193"/>
      <c r="P6" s="195"/>
      <c r="Q6" s="176" t="s">
        <v>11</v>
      </c>
      <c r="R6" s="176" t="s">
        <v>801</v>
      </c>
      <c r="S6" s="176" t="s">
        <v>12</v>
      </c>
      <c r="T6" s="176" t="s">
        <v>2439</v>
      </c>
      <c r="U6" s="176" t="s">
        <v>13</v>
      </c>
      <c r="V6" s="200"/>
      <c r="W6" s="176" t="s">
        <v>14</v>
      </c>
      <c r="X6" s="551" t="s">
        <v>802</v>
      </c>
      <c r="Y6" s="176" t="s">
        <v>15</v>
      </c>
      <c r="Z6" s="176" t="s">
        <v>16</v>
      </c>
      <c r="AA6" s="176" t="s">
        <v>17</v>
      </c>
      <c r="AB6" s="176" t="s">
        <v>18</v>
      </c>
      <c r="AC6" s="176" t="s">
        <v>19</v>
      </c>
      <c r="AD6" s="176" t="s">
        <v>20</v>
      </c>
      <c r="AE6" s="197"/>
    </row>
    <row r="7" spans="1:31" ht="15" x14ac:dyDescent="0.2">
      <c r="A7" s="194"/>
      <c r="D7" s="201"/>
      <c r="E7" s="201"/>
      <c r="F7" s="202"/>
      <c r="H7" s="201"/>
      <c r="I7" s="201"/>
      <c r="J7" s="202"/>
      <c r="K7" s="194"/>
      <c r="L7" s="201"/>
      <c r="M7" s="201"/>
      <c r="N7" s="202"/>
      <c r="O7" s="194"/>
      <c r="P7" s="195"/>
      <c r="Q7" s="203"/>
      <c r="R7" s="203"/>
      <c r="S7" s="204"/>
      <c r="T7" s="204"/>
      <c r="U7" s="203"/>
      <c r="V7" s="200"/>
      <c r="W7" s="201"/>
      <c r="X7" s="201"/>
      <c r="Y7" s="201"/>
      <c r="Z7" s="201"/>
      <c r="AA7" s="201"/>
      <c r="AB7" s="201"/>
      <c r="AC7" s="201"/>
      <c r="AD7" s="201"/>
      <c r="AE7" s="197"/>
    </row>
    <row r="8" spans="1:31" s="210" customFormat="1" ht="15" x14ac:dyDescent="0.2">
      <c r="A8" s="205"/>
      <c r="B8" s="576" t="s">
        <v>1098</v>
      </c>
      <c r="C8" s="194"/>
      <c r="D8" s="178">
        <v>20</v>
      </c>
      <c r="E8" s="178">
        <v>9946333</v>
      </c>
      <c r="F8" s="179">
        <v>2202</v>
      </c>
      <c r="G8" s="180"/>
      <c r="H8" s="178">
        <v>0</v>
      </c>
      <c r="I8" s="178">
        <v>0</v>
      </c>
      <c r="J8" s="179">
        <v>0</v>
      </c>
      <c r="K8" s="180"/>
      <c r="L8" s="178">
        <v>20</v>
      </c>
      <c r="M8" s="178">
        <v>9946333.398</v>
      </c>
      <c r="N8" s="179">
        <v>2202.1800000000003</v>
      </c>
      <c r="O8" s="207"/>
      <c r="P8" s="195"/>
      <c r="Q8" s="178">
        <v>8992480.9879999999</v>
      </c>
      <c r="R8" s="178">
        <v>1763852.41</v>
      </c>
      <c r="S8" s="178">
        <v>0</v>
      </c>
      <c r="T8" s="178">
        <v>0</v>
      </c>
      <c r="U8" s="178">
        <v>10756333</v>
      </c>
      <c r="V8" s="200"/>
      <c r="W8" s="178">
        <v>0</v>
      </c>
      <c r="X8" s="178">
        <v>0</v>
      </c>
      <c r="Y8" s="178">
        <v>0</v>
      </c>
      <c r="Z8" s="178">
        <v>0</v>
      </c>
      <c r="AA8" s="178">
        <v>0</v>
      </c>
      <c r="AB8" s="178">
        <v>0</v>
      </c>
      <c r="AC8" s="178">
        <v>0</v>
      </c>
      <c r="AD8" s="178">
        <v>0</v>
      </c>
      <c r="AE8" s="209"/>
    </row>
    <row r="9" spans="1:31" s="210" customFormat="1" ht="15" x14ac:dyDescent="0.2">
      <c r="A9" s="205"/>
      <c r="B9" s="576" t="s">
        <v>1099</v>
      </c>
      <c r="C9" s="194"/>
      <c r="D9" s="178">
        <v>20</v>
      </c>
      <c r="E9" s="178">
        <v>8103584</v>
      </c>
      <c r="F9" s="179">
        <v>1794</v>
      </c>
      <c r="G9" s="180"/>
      <c r="H9" s="178">
        <v>0</v>
      </c>
      <c r="I9" s="178">
        <v>0</v>
      </c>
      <c r="J9" s="179">
        <v>0</v>
      </c>
      <c r="K9" s="180"/>
      <c r="L9" s="178">
        <v>20</v>
      </c>
      <c r="M9" s="178">
        <v>8103583.6040000003</v>
      </c>
      <c r="N9" s="179">
        <v>1794.12</v>
      </c>
      <c r="O9" s="207"/>
      <c r="P9" s="195"/>
      <c r="Q9" s="178">
        <v>7186364.5449999999</v>
      </c>
      <c r="R9" s="178">
        <v>1585219.058</v>
      </c>
      <c r="S9" s="178">
        <v>1E-3</v>
      </c>
      <c r="T9" s="178">
        <v>0</v>
      </c>
      <c r="U9" s="178">
        <v>8771584</v>
      </c>
      <c r="V9" s="200"/>
      <c r="W9" s="178">
        <v>0</v>
      </c>
      <c r="X9" s="178">
        <v>0</v>
      </c>
      <c r="Y9" s="178">
        <v>0</v>
      </c>
      <c r="Z9" s="178">
        <v>0</v>
      </c>
      <c r="AA9" s="178">
        <v>0</v>
      </c>
      <c r="AB9" s="178">
        <v>0</v>
      </c>
      <c r="AC9" s="178">
        <v>0</v>
      </c>
      <c r="AD9" s="178">
        <v>0</v>
      </c>
      <c r="AE9" s="209"/>
    </row>
    <row r="10" spans="1:31" s="210" customFormat="1" ht="15" x14ac:dyDescent="0.2">
      <c r="A10" s="205"/>
      <c r="B10" s="576" t="s">
        <v>1100</v>
      </c>
      <c r="C10" s="194"/>
      <c r="D10" s="178">
        <v>20</v>
      </c>
      <c r="E10" s="178">
        <v>8505145</v>
      </c>
      <c r="F10" s="179">
        <v>1793</v>
      </c>
      <c r="G10" s="180"/>
      <c r="H10" s="178">
        <v>0</v>
      </c>
      <c r="I10" s="178">
        <v>0</v>
      </c>
      <c r="J10" s="179">
        <v>0</v>
      </c>
      <c r="K10" s="180"/>
      <c r="L10" s="178">
        <v>20</v>
      </c>
      <c r="M10" s="178">
        <v>8505144.5069999993</v>
      </c>
      <c r="N10" s="179">
        <v>1792.5</v>
      </c>
      <c r="O10" s="207"/>
      <c r="P10" s="195"/>
      <c r="Q10" s="178">
        <v>6417693.3760000002</v>
      </c>
      <c r="R10" s="178">
        <v>2746243.5750000002</v>
      </c>
      <c r="S10" s="178">
        <v>1207.556</v>
      </c>
      <c r="T10" s="178">
        <v>0</v>
      </c>
      <c r="U10" s="178">
        <v>9165145</v>
      </c>
      <c r="V10" s="200"/>
      <c r="W10" s="178">
        <v>0</v>
      </c>
      <c r="X10" s="178">
        <v>0</v>
      </c>
      <c r="Y10" s="178">
        <v>0</v>
      </c>
      <c r="Z10" s="178">
        <v>0</v>
      </c>
      <c r="AA10" s="178">
        <v>0</v>
      </c>
      <c r="AB10" s="178">
        <v>0</v>
      </c>
      <c r="AC10" s="178">
        <v>0</v>
      </c>
      <c r="AD10" s="178">
        <v>0</v>
      </c>
      <c r="AE10" s="209"/>
    </row>
    <row r="11" spans="1:31" s="210" customFormat="1" ht="15" x14ac:dyDescent="0.2">
      <c r="A11" s="205"/>
      <c r="B11" s="576" t="s">
        <v>1101</v>
      </c>
      <c r="C11" s="194"/>
      <c r="D11" s="178">
        <v>30</v>
      </c>
      <c r="E11" s="178">
        <v>9355642</v>
      </c>
      <c r="F11" s="179">
        <v>1636</v>
      </c>
      <c r="G11" s="180"/>
      <c r="H11" s="178">
        <v>0</v>
      </c>
      <c r="I11" s="178">
        <v>0</v>
      </c>
      <c r="J11" s="179">
        <v>0</v>
      </c>
      <c r="K11" s="180"/>
      <c r="L11" s="178">
        <v>30</v>
      </c>
      <c r="M11" s="178">
        <v>9355642.4179999996</v>
      </c>
      <c r="N11" s="179">
        <v>1635.9700000000003</v>
      </c>
      <c r="O11" s="207"/>
      <c r="P11" s="195"/>
      <c r="Q11" s="178">
        <v>8327533.3059999999</v>
      </c>
      <c r="R11" s="178">
        <v>1841515.2749999999</v>
      </c>
      <c r="S11" s="178">
        <v>4844.4369999999999</v>
      </c>
      <c r="T11" s="178">
        <v>0</v>
      </c>
      <c r="U11" s="178">
        <v>10173893</v>
      </c>
      <c r="V11" s="200"/>
      <c r="W11" s="178">
        <v>0</v>
      </c>
      <c r="X11" s="178">
        <v>0</v>
      </c>
      <c r="Y11" s="178">
        <v>0</v>
      </c>
      <c r="Z11" s="178">
        <v>0</v>
      </c>
      <c r="AA11" s="178">
        <v>0</v>
      </c>
      <c r="AB11" s="178">
        <v>0</v>
      </c>
      <c r="AC11" s="178">
        <v>0</v>
      </c>
      <c r="AD11" s="178">
        <v>0</v>
      </c>
      <c r="AE11" s="209"/>
    </row>
    <row r="12" spans="1:31" s="210" customFormat="1" ht="15" x14ac:dyDescent="0.2">
      <c r="A12" s="205"/>
      <c r="B12" s="576" t="s">
        <v>1102</v>
      </c>
      <c r="C12" s="194"/>
      <c r="D12" s="178">
        <v>20</v>
      </c>
      <c r="E12" s="178">
        <v>8420060</v>
      </c>
      <c r="F12" s="179">
        <v>1869</v>
      </c>
      <c r="G12" s="180"/>
      <c r="H12" s="178">
        <v>0</v>
      </c>
      <c r="I12" s="178">
        <v>0</v>
      </c>
      <c r="J12" s="179">
        <v>0</v>
      </c>
      <c r="K12" s="180"/>
      <c r="L12" s="178">
        <v>20</v>
      </c>
      <c r="M12" s="178">
        <v>8420059.5250000004</v>
      </c>
      <c r="N12" s="179">
        <v>1868.85</v>
      </c>
      <c r="O12" s="207"/>
      <c r="P12" s="195"/>
      <c r="Q12" s="178">
        <v>8196051.1749999998</v>
      </c>
      <c r="R12" s="178">
        <v>916860.84699999995</v>
      </c>
      <c r="S12" s="178">
        <v>37147.502999999997</v>
      </c>
      <c r="T12" s="178">
        <v>0</v>
      </c>
      <c r="U12" s="178">
        <v>9150060</v>
      </c>
      <c r="V12" s="200"/>
      <c r="W12" s="178">
        <v>0</v>
      </c>
      <c r="X12" s="178">
        <v>0</v>
      </c>
      <c r="Y12" s="178">
        <v>0</v>
      </c>
      <c r="Z12" s="178">
        <v>0</v>
      </c>
      <c r="AA12" s="178">
        <v>0</v>
      </c>
      <c r="AB12" s="178">
        <v>0</v>
      </c>
      <c r="AC12" s="178">
        <v>0</v>
      </c>
      <c r="AD12" s="178">
        <v>0</v>
      </c>
      <c r="AE12" s="209"/>
    </row>
    <row r="13" spans="1:31" s="210" customFormat="1" ht="15" x14ac:dyDescent="0.2">
      <c r="A13" s="205"/>
      <c r="B13" s="576" t="s">
        <v>1103</v>
      </c>
      <c r="C13" s="194"/>
      <c r="D13" s="178">
        <v>20</v>
      </c>
      <c r="E13" s="178">
        <v>9916639</v>
      </c>
      <c r="F13" s="179">
        <v>2078</v>
      </c>
      <c r="G13" s="180"/>
      <c r="H13" s="178">
        <v>0</v>
      </c>
      <c r="I13" s="178">
        <v>0</v>
      </c>
      <c r="J13" s="179">
        <v>0</v>
      </c>
      <c r="K13" s="180"/>
      <c r="L13" s="178">
        <v>20</v>
      </c>
      <c r="M13" s="178">
        <v>9916638.8399999999</v>
      </c>
      <c r="N13" s="179">
        <v>2078.35</v>
      </c>
      <c r="O13" s="207"/>
      <c r="P13" s="195"/>
      <c r="Q13" s="178">
        <v>8563205.4069999997</v>
      </c>
      <c r="R13" s="178">
        <v>2066676.4350000001</v>
      </c>
      <c r="S13" s="178">
        <v>71756.998000000007</v>
      </c>
      <c r="T13" s="178">
        <v>0</v>
      </c>
      <c r="U13" s="178">
        <v>10701639</v>
      </c>
      <c r="V13" s="200"/>
      <c r="W13" s="178">
        <v>0</v>
      </c>
      <c r="X13" s="178">
        <v>0</v>
      </c>
      <c r="Y13" s="178">
        <v>0</v>
      </c>
      <c r="Z13" s="178">
        <v>0</v>
      </c>
      <c r="AA13" s="178">
        <v>0</v>
      </c>
      <c r="AB13" s="178">
        <v>0</v>
      </c>
      <c r="AC13" s="178">
        <v>0</v>
      </c>
      <c r="AD13" s="178">
        <v>0</v>
      </c>
      <c r="AE13" s="209"/>
    </row>
    <row r="14" spans="1:31" s="210" customFormat="1" ht="15" x14ac:dyDescent="0.2">
      <c r="A14" s="205"/>
      <c r="B14" s="578" t="s">
        <v>1116</v>
      </c>
      <c r="C14" s="194"/>
      <c r="D14" s="178">
        <v>20</v>
      </c>
      <c r="E14" s="178">
        <v>10227515</v>
      </c>
      <c r="F14" s="179">
        <v>1688</v>
      </c>
      <c r="G14" s="180"/>
      <c r="H14" s="178">
        <v>0</v>
      </c>
      <c r="I14" s="178">
        <v>0</v>
      </c>
      <c r="J14" s="179">
        <v>0</v>
      </c>
      <c r="K14" s="180"/>
      <c r="L14" s="178">
        <v>20</v>
      </c>
      <c r="M14" s="178">
        <v>10227514.809</v>
      </c>
      <c r="N14" s="179">
        <v>1688.4699999999996</v>
      </c>
      <c r="O14" s="207"/>
      <c r="P14" s="195"/>
      <c r="Q14" s="178">
        <v>7740248.4529999997</v>
      </c>
      <c r="R14" s="178">
        <v>3242266.3560000001</v>
      </c>
      <c r="S14" s="178">
        <v>0</v>
      </c>
      <c r="T14" s="178">
        <v>0</v>
      </c>
      <c r="U14" s="178">
        <v>10982515</v>
      </c>
      <c r="V14" s="200"/>
      <c r="W14" s="178">
        <v>0</v>
      </c>
      <c r="X14" s="178">
        <v>0</v>
      </c>
      <c r="Y14" s="178">
        <v>0</v>
      </c>
      <c r="Z14" s="178">
        <v>0</v>
      </c>
      <c r="AA14" s="178">
        <v>0</v>
      </c>
      <c r="AB14" s="178">
        <v>0</v>
      </c>
      <c r="AC14" s="178">
        <v>0</v>
      </c>
      <c r="AD14" s="178">
        <v>0</v>
      </c>
      <c r="AE14" s="209"/>
    </row>
    <row r="15" spans="1:31" s="210" customFormat="1" ht="15" x14ac:dyDescent="0.2">
      <c r="A15" s="205"/>
      <c r="B15" s="578" t="s">
        <v>1117</v>
      </c>
      <c r="C15" s="194"/>
      <c r="D15" s="178">
        <v>20</v>
      </c>
      <c r="E15" s="178">
        <v>10564911</v>
      </c>
      <c r="F15" s="179">
        <v>1619</v>
      </c>
      <c r="G15" s="180"/>
      <c r="H15" s="178">
        <v>0</v>
      </c>
      <c r="I15" s="178">
        <v>0</v>
      </c>
      <c r="J15" s="179">
        <v>0</v>
      </c>
      <c r="K15" s="180"/>
      <c r="L15" s="178">
        <v>20</v>
      </c>
      <c r="M15" s="178">
        <v>10564911.277000001</v>
      </c>
      <c r="N15" s="179">
        <v>1619.3299999999997</v>
      </c>
      <c r="O15" s="207"/>
      <c r="P15" s="195"/>
      <c r="Q15" s="178">
        <v>8797549.0040000007</v>
      </c>
      <c r="R15" s="178">
        <v>1760784.453</v>
      </c>
      <c r="S15" s="178">
        <v>0</v>
      </c>
      <c r="T15" s="178">
        <v>415000</v>
      </c>
      <c r="U15" s="178">
        <v>10973333</v>
      </c>
      <c r="V15" s="200"/>
      <c r="W15" s="178">
        <v>261578</v>
      </c>
      <c r="X15" s="178">
        <v>190629.56200000001</v>
      </c>
      <c r="Y15" s="178">
        <v>0</v>
      </c>
      <c r="Z15" s="178">
        <v>70948</v>
      </c>
      <c r="AA15" s="178">
        <v>45000</v>
      </c>
      <c r="AB15" s="178">
        <v>0</v>
      </c>
      <c r="AC15" s="178">
        <v>25948.258000000002</v>
      </c>
      <c r="AD15" s="178">
        <v>0</v>
      </c>
      <c r="AE15" s="209"/>
    </row>
    <row r="16" spans="1:31" s="210" customFormat="1" ht="15" x14ac:dyDescent="0.2">
      <c r="A16" s="205"/>
      <c r="B16" s="578" t="s">
        <v>1118</v>
      </c>
      <c r="C16" s="194"/>
      <c r="D16" s="178">
        <v>20</v>
      </c>
      <c r="E16" s="178">
        <v>9934887</v>
      </c>
      <c r="F16" s="179">
        <v>1764</v>
      </c>
      <c r="G16" s="180"/>
      <c r="H16" s="178">
        <v>0</v>
      </c>
      <c r="I16" s="178">
        <v>0</v>
      </c>
      <c r="J16" s="179">
        <v>0</v>
      </c>
      <c r="K16" s="180"/>
      <c r="L16" s="178">
        <v>20</v>
      </c>
      <c r="M16" s="178">
        <v>9934886.9179999996</v>
      </c>
      <c r="N16" s="179">
        <v>1764.4199999999994</v>
      </c>
      <c r="O16" s="207"/>
      <c r="P16" s="195"/>
      <c r="Q16" s="178">
        <v>8011733.9289999995</v>
      </c>
      <c r="R16" s="178">
        <v>2661152.9890000001</v>
      </c>
      <c r="S16" s="178">
        <v>0</v>
      </c>
      <c r="T16" s="178">
        <v>0</v>
      </c>
      <c r="U16" s="178">
        <v>10672887</v>
      </c>
      <c r="V16" s="200"/>
      <c r="W16" s="178">
        <v>8000</v>
      </c>
      <c r="X16" s="178">
        <v>0</v>
      </c>
      <c r="Y16" s="178">
        <v>0</v>
      </c>
      <c r="Z16" s="178">
        <v>8000</v>
      </c>
      <c r="AA16" s="178">
        <v>8000</v>
      </c>
      <c r="AB16" s="178">
        <v>0</v>
      </c>
      <c r="AC16" s="178">
        <v>0</v>
      </c>
      <c r="AD16" s="178">
        <v>0</v>
      </c>
      <c r="AE16" s="209"/>
    </row>
    <row r="17" spans="1:31" s="210" customFormat="1" ht="15" x14ac:dyDescent="0.2">
      <c r="A17" s="205"/>
      <c r="B17" s="578" t="s">
        <v>1119</v>
      </c>
      <c r="C17" s="194"/>
      <c r="D17" s="178">
        <v>20</v>
      </c>
      <c r="E17" s="178">
        <v>11802878</v>
      </c>
      <c r="F17" s="179">
        <v>2211</v>
      </c>
      <c r="G17" s="180"/>
      <c r="H17" s="178">
        <v>0</v>
      </c>
      <c r="I17" s="178">
        <v>0</v>
      </c>
      <c r="J17" s="179">
        <v>0</v>
      </c>
      <c r="K17" s="180"/>
      <c r="L17" s="178">
        <v>20</v>
      </c>
      <c r="M17" s="178">
        <v>11802877.581</v>
      </c>
      <c r="N17" s="179">
        <v>2210.8599999999997</v>
      </c>
      <c r="O17" s="207"/>
      <c r="P17" s="195"/>
      <c r="Q17" s="178">
        <v>11420528.493000001</v>
      </c>
      <c r="R17" s="178">
        <v>1135301.916</v>
      </c>
      <c r="S17" s="178">
        <v>47.171999999999997</v>
      </c>
      <c r="T17" s="178">
        <v>0</v>
      </c>
      <c r="U17" s="178">
        <v>12555878</v>
      </c>
      <c r="V17" s="200"/>
      <c r="W17" s="178">
        <v>0</v>
      </c>
      <c r="X17" s="178">
        <v>0</v>
      </c>
      <c r="Y17" s="178">
        <v>0</v>
      </c>
      <c r="Z17" s="178">
        <v>0</v>
      </c>
      <c r="AA17" s="178">
        <v>0</v>
      </c>
      <c r="AB17" s="178">
        <v>0</v>
      </c>
      <c r="AC17" s="178">
        <v>0</v>
      </c>
      <c r="AD17" s="178">
        <v>0</v>
      </c>
      <c r="AE17" s="209"/>
    </row>
    <row r="18" spans="1:31" s="210" customFormat="1" ht="15" x14ac:dyDescent="0.2">
      <c r="A18" s="205"/>
      <c r="B18" s="589" t="s">
        <v>1228</v>
      </c>
      <c r="C18" s="194"/>
      <c r="D18" s="178">
        <v>20</v>
      </c>
      <c r="E18" s="178">
        <v>12442901</v>
      </c>
      <c r="F18" s="179">
        <v>1648</v>
      </c>
      <c r="G18" s="180"/>
      <c r="H18" s="178">
        <v>2</v>
      </c>
      <c r="I18" s="178">
        <v>1527773.5</v>
      </c>
      <c r="J18" s="179">
        <v>159.15</v>
      </c>
      <c r="K18" s="180"/>
      <c r="L18" s="178">
        <v>18</v>
      </c>
      <c r="M18" s="178">
        <v>10915127.173</v>
      </c>
      <c r="N18" s="179">
        <v>1488.4700000000003</v>
      </c>
      <c r="O18" s="207"/>
      <c r="P18" s="195"/>
      <c r="Q18" s="178">
        <v>6539266.0089999996</v>
      </c>
      <c r="R18" s="178">
        <v>1649587.199</v>
      </c>
      <c r="S18" s="178">
        <v>0</v>
      </c>
      <c r="T18" s="178">
        <v>0</v>
      </c>
      <c r="U18" s="178">
        <v>8188853</v>
      </c>
      <c r="V18" s="200"/>
      <c r="W18" s="178">
        <v>3366274</v>
      </c>
      <c r="X18" s="178">
        <v>2710742.9870000002</v>
      </c>
      <c r="Y18" s="178">
        <v>655530.97900000005</v>
      </c>
      <c r="Z18" s="178">
        <v>0</v>
      </c>
      <c r="AA18" s="178">
        <v>0</v>
      </c>
      <c r="AB18" s="178">
        <v>0</v>
      </c>
      <c r="AC18" s="178">
        <v>0</v>
      </c>
      <c r="AD18" s="178">
        <v>0</v>
      </c>
      <c r="AE18" s="209"/>
    </row>
    <row r="19" spans="1:31" s="210" customFormat="1" ht="15" x14ac:dyDescent="0.2">
      <c r="A19" s="205"/>
      <c r="B19" s="589" t="s">
        <v>1229</v>
      </c>
      <c r="C19" s="194"/>
      <c r="D19" s="178">
        <v>30</v>
      </c>
      <c r="E19" s="178">
        <v>14988233</v>
      </c>
      <c r="F19" s="179">
        <v>1870</v>
      </c>
      <c r="G19" s="180"/>
      <c r="H19" s="178">
        <v>0</v>
      </c>
      <c r="I19" s="178">
        <v>0</v>
      </c>
      <c r="J19" s="179">
        <v>0</v>
      </c>
      <c r="K19" s="180"/>
      <c r="L19" s="178">
        <v>30</v>
      </c>
      <c r="M19" s="178">
        <v>14988232.727</v>
      </c>
      <c r="N19" s="179">
        <v>1869.9999999999998</v>
      </c>
      <c r="O19" s="207"/>
      <c r="P19" s="195"/>
      <c r="Q19" s="178">
        <v>8482312.0160000008</v>
      </c>
      <c r="R19" s="178">
        <v>945132.40899999999</v>
      </c>
      <c r="S19" s="178">
        <v>51102.957999999999</v>
      </c>
      <c r="T19" s="178">
        <v>0</v>
      </c>
      <c r="U19" s="178">
        <v>9478548</v>
      </c>
      <c r="V19" s="200"/>
      <c r="W19" s="178">
        <v>6494685</v>
      </c>
      <c r="X19" s="178">
        <v>4993010.4869999997</v>
      </c>
      <c r="Y19" s="178">
        <v>846443.46299999999</v>
      </c>
      <c r="Z19" s="178">
        <v>655231</v>
      </c>
      <c r="AA19" s="178">
        <v>651731.39399999997</v>
      </c>
      <c r="AB19" s="178">
        <v>0</v>
      </c>
      <c r="AC19" s="178">
        <v>0</v>
      </c>
      <c r="AD19" s="178">
        <v>3500</v>
      </c>
      <c r="AE19" s="209"/>
    </row>
    <row r="20" spans="1:31" s="210" customFormat="1" ht="15" x14ac:dyDescent="0.2">
      <c r="A20" s="205"/>
      <c r="B20" s="589" t="s">
        <v>1230</v>
      </c>
      <c r="C20" s="194"/>
      <c r="D20" s="178">
        <v>20</v>
      </c>
      <c r="E20" s="178">
        <v>15662768</v>
      </c>
      <c r="F20" s="179">
        <v>2121</v>
      </c>
      <c r="G20" s="180"/>
      <c r="H20" s="178">
        <v>5</v>
      </c>
      <c r="I20" s="178">
        <v>4379131.1289999997</v>
      </c>
      <c r="J20" s="179">
        <v>489.5</v>
      </c>
      <c r="K20" s="180"/>
      <c r="L20" s="178">
        <v>15</v>
      </c>
      <c r="M20" s="178">
        <v>11283636.679</v>
      </c>
      <c r="N20" s="179">
        <v>1631.5500000000002</v>
      </c>
      <c r="O20" s="207"/>
      <c r="P20" s="195"/>
      <c r="Q20" s="178">
        <v>7296674.4289999995</v>
      </c>
      <c r="R20" s="178">
        <v>1037000</v>
      </c>
      <c r="S20" s="178">
        <v>2460.5529999999999</v>
      </c>
      <c r="T20" s="178">
        <v>0</v>
      </c>
      <c r="U20" s="178">
        <v>8336135</v>
      </c>
      <c r="V20" s="200"/>
      <c r="W20" s="178">
        <v>3532502</v>
      </c>
      <c r="X20" s="178">
        <v>2790569.4530000002</v>
      </c>
      <c r="Y20" s="178">
        <v>173608.07500000001</v>
      </c>
      <c r="Z20" s="178">
        <v>568324</v>
      </c>
      <c r="AA20" s="178">
        <v>568324.16899999999</v>
      </c>
      <c r="AB20" s="178">
        <v>0</v>
      </c>
      <c r="AC20" s="178">
        <v>0</v>
      </c>
      <c r="AD20" s="178">
        <v>0</v>
      </c>
      <c r="AE20" s="209"/>
    </row>
    <row r="21" spans="1:31" s="210" customFormat="1" ht="15" x14ac:dyDescent="0.2">
      <c r="A21" s="205"/>
      <c r="B21" s="589" t="s">
        <v>1231</v>
      </c>
      <c r="C21" s="194"/>
      <c r="D21" s="178">
        <v>20</v>
      </c>
      <c r="E21" s="178">
        <v>14547596</v>
      </c>
      <c r="F21" s="179">
        <v>2158</v>
      </c>
      <c r="G21" s="180"/>
      <c r="H21" s="178">
        <v>1</v>
      </c>
      <c r="I21" s="178">
        <v>832423.03700000001</v>
      </c>
      <c r="J21" s="179">
        <v>92.29</v>
      </c>
      <c r="K21" s="180"/>
      <c r="L21" s="178">
        <v>19</v>
      </c>
      <c r="M21" s="178">
        <v>13715172.482999999</v>
      </c>
      <c r="N21" s="179">
        <v>2065.5100000000002</v>
      </c>
      <c r="O21" s="207"/>
      <c r="P21" s="195"/>
      <c r="Q21" s="178">
        <v>10095554.198999999</v>
      </c>
      <c r="R21" s="178">
        <v>1869162.7779999999</v>
      </c>
      <c r="S21" s="178">
        <v>2.1970000000000001</v>
      </c>
      <c r="T21" s="178">
        <v>0</v>
      </c>
      <c r="U21" s="178">
        <v>11964719</v>
      </c>
      <c r="V21" s="200"/>
      <c r="W21" s="178">
        <v>2510453</v>
      </c>
      <c r="X21" s="178">
        <v>1541676.1839999999</v>
      </c>
      <c r="Y21" s="178">
        <v>620630.67500000005</v>
      </c>
      <c r="Z21" s="178">
        <v>348146</v>
      </c>
      <c r="AA21" s="178">
        <v>341726.94799999997</v>
      </c>
      <c r="AB21" s="178">
        <v>6419.5020000000004</v>
      </c>
      <c r="AC21" s="178">
        <v>0</v>
      </c>
      <c r="AD21" s="178">
        <v>0</v>
      </c>
      <c r="AE21" s="209"/>
    </row>
    <row r="22" spans="1:31" s="210" customFormat="1" ht="15" x14ac:dyDescent="0.2">
      <c r="A22" s="205"/>
      <c r="B22" s="206"/>
      <c r="C22" s="194"/>
      <c r="D22" s="178"/>
      <c r="E22" s="178"/>
      <c r="F22" s="179"/>
      <c r="G22" s="180"/>
      <c r="H22" s="178"/>
      <c r="I22" s="178"/>
      <c r="J22" s="179"/>
      <c r="K22" s="180"/>
      <c r="L22" s="178"/>
      <c r="M22" s="178"/>
      <c r="N22" s="179"/>
      <c r="O22" s="207"/>
      <c r="P22" s="195"/>
      <c r="Q22" s="178"/>
      <c r="R22" s="178"/>
      <c r="S22" s="178"/>
      <c r="T22" s="178"/>
      <c r="U22" s="178">
        <v>0</v>
      </c>
      <c r="V22" s="200"/>
      <c r="W22" s="178">
        <v>0</v>
      </c>
      <c r="X22" s="178"/>
      <c r="Y22" s="178"/>
      <c r="Z22" s="178">
        <v>0</v>
      </c>
      <c r="AA22" s="178"/>
      <c r="AB22" s="178"/>
      <c r="AC22" s="178"/>
      <c r="AD22" s="178"/>
      <c r="AE22" s="209"/>
    </row>
    <row r="23" spans="1:31" s="262" customFormat="1" ht="18.75" x14ac:dyDescent="0.2">
      <c r="A23" s="259"/>
      <c r="B23" s="266" t="s">
        <v>913</v>
      </c>
      <c r="C23" s="260"/>
      <c r="D23" s="264">
        <v>300</v>
      </c>
      <c r="E23" s="263">
        <v>154419092</v>
      </c>
      <c r="F23" s="265">
        <v>26451</v>
      </c>
      <c r="G23" s="180"/>
      <c r="H23" s="264">
        <v>8</v>
      </c>
      <c r="I23" s="263">
        <v>6739327.6659999993</v>
      </c>
      <c r="J23" s="265">
        <v>740.93999999999994</v>
      </c>
      <c r="K23" s="180"/>
      <c r="L23" s="264">
        <v>292</v>
      </c>
      <c r="M23" s="263">
        <v>147679762.93899998</v>
      </c>
      <c r="N23" s="265">
        <v>25710.58</v>
      </c>
      <c r="O23" s="261"/>
      <c r="P23" s="195"/>
      <c r="Q23" s="263">
        <v>116067195.32900001</v>
      </c>
      <c r="R23" s="263">
        <v>25220755.700000007</v>
      </c>
      <c r="S23" s="263">
        <v>168569.375</v>
      </c>
      <c r="T23" s="263">
        <v>415000</v>
      </c>
      <c r="U23" s="263">
        <v>141871522</v>
      </c>
      <c r="V23" s="200"/>
      <c r="W23" s="263">
        <v>16173492</v>
      </c>
      <c r="X23" s="263">
        <v>12226628.673</v>
      </c>
      <c r="Y23" s="263">
        <v>2296213.1919999998</v>
      </c>
      <c r="Z23" s="263">
        <v>1650649</v>
      </c>
      <c r="AA23" s="263">
        <v>1614782.5109999999</v>
      </c>
      <c r="AB23" s="263">
        <v>6419.5020000000004</v>
      </c>
      <c r="AC23" s="263">
        <v>25948.258000000002</v>
      </c>
      <c r="AD23" s="263">
        <v>3500</v>
      </c>
    </row>
    <row r="24" spans="1:31" s="210" customFormat="1" ht="15" x14ac:dyDescent="0.2">
      <c r="A24" s="209"/>
      <c r="B24" s="217" t="s">
        <v>201</v>
      </c>
      <c r="C24" s="194"/>
      <c r="D24" s="211"/>
      <c r="E24" s="212"/>
      <c r="F24" s="213"/>
      <c r="G24" s="194"/>
      <c r="H24" s="211"/>
      <c r="I24" s="212"/>
      <c r="J24" s="213"/>
      <c r="K24" s="194"/>
      <c r="L24" s="211"/>
      <c r="M24" s="212"/>
      <c r="N24" s="213"/>
      <c r="O24" s="214"/>
      <c r="P24" s="195"/>
      <c r="Q24" s="212"/>
      <c r="R24" s="212"/>
      <c r="S24" s="216"/>
      <c r="T24" s="216"/>
      <c r="U24" s="212"/>
      <c r="V24" s="200"/>
      <c r="W24" s="212"/>
      <c r="X24" s="212"/>
      <c r="Y24" s="212"/>
      <c r="Z24" s="212"/>
      <c r="AA24" s="212"/>
      <c r="AB24" s="212"/>
      <c r="AC24" s="212"/>
      <c r="AD24" s="212"/>
      <c r="AE24" s="209"/>
    </row>
    <row r="25" spans="1:31" s="210" customFormat="1" ht="15" x14ac:dyDescent="0.2">
      <c r="A25" s="209"/>
      <c r="B25" s="270" t="s">
        <v>50</v>
      </c>
      <c r="C25" s="194"/>
      <c r="D25" s="211"/>
      <c r="E25" s="212"/>
      <c r="F25" s="213"/>
      <c r="G25" s="194"/>
      <c r="H25" s="211"/>
      <c r="I25" s="212"/>
      <c r="J25" s="213"/>
      <c r="K25" s="194"/>
      <c r="L25" s="211"/>
      <c r="M25" s="212"/>
      <c r="N25" s="213"/>
      <c r="O25" s="214"/>
      <c r="P25" s="195"/>
      <c r="Q25" s="212"/>
      <c r="R25" s="212"/>
      <c r="S25" s="216"/>
      <c r="T25" s="216"/>
      <c r="U25" s="212"/>
      <c r="V25" s="200"/>
      <c r="W25" s="212"/>
      <c r="X25" s="212"/>
      <c r="Y25" s="212"/>
      <c r="Z25" s="212"/>
      <c r="AA25" s="212"/>
      <c r="AB25" s="212"/>
      <c r="AC25" s="212"/>
      <c r="AD25" s="212"/>
      <c r="AE25" s="209"/>
    </row>
    <row r="26" spans="1:31" s="210" customFormat="1" ht="15" x14ac:dyDescent="0.2">
      <c r="A26" s="209"/>
      <c r="B26" s="577" t="s">
        <v>1104</v>
      </c>
      <c r="C26" s="194"/>
      <c r="D26" s="208">
        <v>27</v>
      </c>
      <c r="E26" s="208">
        <v>810000</v>
      </c>
      <c r="F26" s="213"/>
      <c r="G26" s="194"/>
      <c r="H26" s="208">
        <v>0</v>
      </c>
      <c r="I26" s="208">
        <v>0</v>
      </c>
      <c r="J26" s="213"/>
      <c r="K26" s="194"/>
      <c r="L26" s="208">
        <v>27</v>
      </c>
      <c r="M26" s="208">
        <v>810000</v>
      </c>
      <c r="N26" s="213"/>
      <c r="O26" s="214"/>
      <c r="P26" s="195"/>
      <c r="Q26" s="560"/>
      <c r="R26" s="212"/>
      <c r="S26" s="216"/>
      <c r="T26" s="216"/>
      <c r="U26" s="212"/>
      <c r="V26" s="200"/>
      <c r="W26" s="212"/>
      <c r="X26" s="212"/>
      <c r="Y26" s="212"/>
      <c r="Z26" s="212"/>
      <c r="AA26" s="212"/>
      <c r="AB26" s="212"/>
      <c r="AC26" s="212"/>
      <c r="AD26" s="212"/>
      <c r="AE26" s="209"/>
    </row>
    <row r="27" spans="1:31" s="210" customFormat="1" ht="15" x14ac:dyDescent="0.2">
      <c r="A27" s="209"/>
      <c r="B27" s="577" t="s">
        <v>1105</v>
      </c>
      <c r="C27" s="194"/>
      <c r="D27" s="223">
        <v>20</v>
      </c>
      <c r="E27" s="223">
        <v>660000</v>
      </c>
      <c r="F27" s="213"/>
      <c r="G27" s="194"/>
      <c r="H27" s="208">
        <v>0</v>
      </c>
      <c r="I27" s="208">
        <v>0</v>
      </c>
      <c r="J27" s="213"/>
      <c r="K27" s="194"/>
      <c r="L27" s="208">
        <v>20</v>
      </c>
      <c r="M27" s="208">
        <v>660000</v>
      </c>
      <c r="N27" s="213"/>
      <c r="O27" s="220"/>
      <c r="P27" s="195"/>
      <c r="Q27" s="561"/>
      <c r="R27" s="193"/>
      <c r="S27" s="193"/>
      <c r="T27" s="193"/>
      <c r="U27" s="193"/>
      <c r="V27" s="200"/>
      <c r="W27" s="193"/>
      <c r="X27" s="193"/>
      <c r="Y27" s="193"/>
      <c r="Z27" s="193"/>
      <c r="AA27" s="193"/>
      <c r="AB27" s="193"/>
      <c r="AC27" s="193"/>
      <c r="AD27" s="193"/>
      <c r="AE27" s="209"/>
    </row>
    <row r="28" spans="1:31" s="210" customFormat="1" ht="15" x14ac:dyDescent="0.2">
      <c r="A28" s="209"/>
      <c r="B28" s="577" t="s">
        <v>2216</v>
      </c>
      <c r="C28" s="194"/>
      <c r="D28" s="223">
        <v>2</v>
      </c>
      <c r="E28" s="223">
        <v>8000</v>
      </c>
      <c r="F28" s="213"/>
      <c r="G28" s="194"/>
      <c r="H28" s="208">
        <v>0</v>
      </c>
      <c r="I28" s="208">
        <v>0</v>
      </c>
      <c r="J28" s="213"/>
      <c r="K28" s="194"/>
      <c r="L28" s="208">
        <v>2</v>
      </c>
      <c r="M28" s="208">
        <v>8000</v>
      </c>
      <c r="N28" s="213"/>
      <c r="O28" s="220"/>
      <c r="P28" s="195"/>
      <c r="Q28" s="561"/>
      <c r="R28" s="193"/>
      <c r="S28" s="193"/>
      <c r="T28" s="193"/>
      <c r="U28" s="193"/>
      <c r="V28" s="200"/>
      <c r="W28" s="193"/>
      <c r="X28" s="193"/>
      <c r="Y28" s="193"/>
      <c r="Z28" s="193"/>
      <c r="AA28" s="193"/>
      <c r="AB28" s="193"/>
      <c r="AC28" s="193"/>
      <c r="AD28" s="193"/>
      <c r="AE28" s="209"/>
    </row>
    <row r="29" spans="1:31" s="210" customFormat="1" ht="15" x14ac:dyDescent="0.2">
      <c r="A29" s="209"/>
      <c r="B29" s="577" t="s">
        <v>1106</v>
      </c>
      <c r="C29" s="194"/>
      <c r="D29" s="208">
        <v>20</v>
      </c>
      <c r="E29" s="208">
        <v>660000</v>
      </c>
      <c r="F29" s="213"/>
      <c r="G29" s="194"/>
      <c r="H29" s="208">
        <v>0</v>
      </c>
      <c r="I29" s="208">
        <v>0</v>
      </c>
      <c r="J29" s="213"/>
      <c r="K29" s="194"/>
      <c r="L29" s="208">
        <v>20</v>
      </c>
      <c r="M29" s="208">
        <v>660000</v>
      </c>
      <c r="N29" s="213"/>
      <c r="O29" s="220"/>
      <c r="P29" s="195"/>
      <c r="Q29" s="561"/>
      <c r="R29" s="193"/>
      <c r="S29" s="193"/>
      <c r="T29" s="193"/>
      <c r="U29" s="193"/>
      <c r="V29" s="200"/>
      <c r="W29" s="193"/>
      <c r="X29" s="193"/>
      <c r="Y29" s="193"/>
      <c r="Z29" s="193"/>
      <c r="AA29" s="193"/>
      <c r="AB29" s="193"/>
      <c r="AC29" s="193"/>
      <c r="AD29" s="193"/>
      <c r="AE29" s="209"/>
    </row>
    <row r="30" spans="1:31" s="210" customFormat="1" ht="15" x14ac:dyDescent="0.2">
      <c r="A30" s="209"/>
      <c r="B30" s="577" t="s">
        <v>1107</v>
      </c>
      <c r="C30" s="194"/>
      <c r="D30" s="223">
        <v>32</v>
      </c>
      <c r="E30" s="223">
        <v>808251</v>
      </c>
      <c r="F30" s="213"/>
      <c r="G30" s="194"/>
      <c r="H30" s="208">
        <v>0</v>
      </c>
      <c r="I30" s="208">
        <v>0</v>
      </c>
      <c r="J30" s="213"/>
      <c r="K30" s="194"/>
      <c r="L30" s="208">
        <v>32</v>
      </c>
      <c r="M30" s="208">
        <v>808250.6</v>
      </c>
      <c r="N30" s="213"/>
      <c r="O30" s="220"/>
      <c r="P30" s="195"/>
      <c r="Q30" s="561"/>
      <c r="R30" s="193"/>
      <c r="S30" s="193"/>
      <c r="T30" s="193"/>
      <c r="U30" s="193"/>
      <c r="V30" s="200"/>
      <c r="W30" s="193"/>
      <c r="X30" s="193"/>
      <c r="Y30" s="193"/>
      <c r="Z30" s="193"/>
      <c r="AA30" s="193"/>
      <c r="AB30" s="193"/>
      <c r="AC30" s="193"/>
      <c r="AD30" s="193"/>
      <c r="AE30" s="209"/>
    </row>
    <row r="31" spans="1:31" s="210" customFormat="1" ht="15" x14ac:dyDescent="0.2">
      <c r="A31" s="209"/>
      <c r="B31" s="577" t="s">
        <v>2217</v>
      </c>
      <c r="C31" s="194"/>
      <c r="D31" s="223">
        <v>1</v>
      </c>
      <c r="E31" s="223">
        <v>10000</v>
      </c>
      <c r="F31" s="213"/>
      <c r="G31" s="194"/>
      <c r="H31" s="208">
        <v>0</v>
      </c>
      <c r="I31" s="208">
        <v>0</v>
      </c>
      <c r="J31" s="213"/>
      <c r="K31" s="194"/>
      <c r="L31" s="208">
        <v>1</v>
      </c>
      <c r="M31" s="208">
        <v>10000</v>
      </c>
      <c r="N31" s="213"/>
      <c r="O31" s="220"/>
      <c r="P31" s="195"/>
      <c r="Q31" s="561"/>
      <c r="R31" s="193"/>
      <c r="S31" s="193"/>
      <c r="T31" s="193"/>
      <c r="U31" s="193"/>
      <c r="V31" s="200"/>
      <c r="W31" s="193"/>
      <c r="X31" s="193"/>
      <c r="Y31" s="193"/>
      <c r="Z31" s="193"/>
      <c r="AA31" s="193"/>
      <c r="AB31" s="193"/>
      <c r="AC31" s="193"/>
      <c r="AD31" s="193"/>
      <c r="AE31" s="209"/>
    </row>
    <row r="32" spans="1:31" s="210" customFormat="1" ht="15" x14ac:dyDescent="0.2">
      <c r="A32" s="209"/>
      <c r="B32" s="577" t="s">
        <v>1108</v>
      </c>
      <c r="C32" s="194"/>
      <c r="D32" s="208">
        <v>22</v>
      </c>
      <c r="E32" s="208">
        <v>720000</v>
      </c>
      <c r="F32" s="213"/>
      <c r="G32" s="194"/>
      <c r="H32" s="208">
        <v>0</v>
      </c>
      <c r="I32" s="208">
        <v>0</v>
      </c>
      <c r="J32" s="213"/>
      <c r="K32" s="194"/>
      <c r="L32" s="208">
        <v>22</v>
      </c>
      <c r="M32" s="208">
        <v>720000</v>
      </c>
      <c r="N32" s="213"/>
      <c r="O32" s="224"/>
      <c r="P32" s="195"/>
      <c r="Q32" s="561"/>
      <c r="R32" s="193"/>
      <c r="S32" s="193"/>
      <c r="T32" s="193"/>
      <c r="U32" s="193"/>
      <c r="V32" s="200"/>
      <c r="W32" s="193"/>
      <c r="X32" s="193"/>
      <c r="Y32" s="193"/>
      <c r="Z32" s="193"/>
      <c r="AA32" s="193"/>
      <c r="AB32" s="193"/>
      <c r="AC32" s="193"/>
      <c r="AD32" s="193"/>
      <c r="AE32" s="209"/>
    </row>
    <row r="33" spans="1:31" s="210" customFormat="1" ht="15" x14ac:dyDescent="0.2">
      <c r="A33" s="209"/>
      <c r="B33" s="577" t="s">
        <v>2219</v>
      </c>
      <c r="C33" s="194"/>
      <c r="D33" s="208">
        <v>1</v>
      </c>
      <c r="E33" s="208">
        <v>10000</v>
      </c>
      <c r="F33" s="213"/>
      <c r="G33" s="194"/>
      <c r="H33" s="208">
        <v>0</v>
      </c>
      <c r="I33" s="208">
        <v>0</v>
      </c>
      <c r="J33" s="213"/>
      <c r="K33" s="194"/>
      <c r="L33" s="208">
        <v>1</v>
      </c>
      <c r="M33" s="208">
        <v>10000</v>
      </c>
      <c r="N33" s="213"/>
      <c r="O33" s="224"/>
      <c r="P33" s="195"/>
      <c r="Q33" s="561"/>
      <c r="R33" s="193"/>
      <c r="S33" s="193"/>
      <c r="T33" s="193"/>
      <c r="U33" s="193"/>
      <c r="V33" s="200"/>
      <c r="W33" s="193"/>
      <c r="X33" s="193"/>
      <c r="Y33" s="193"/>
      <c r="Z33" s="193"/>
      <c r="AA33" s="193"/>
      <c r="AB33" s="193"/>
      <c r="AC33" s="193"/>
      <c r="AD33" s="193"/>
      <c r="AE33" s="209"/>
    </row>
    <row r="34" spans="1:31" s="210" customFormat="1" ht="15" x14ac:dyDescent="0.2">
      <c r="A34" s="209"/>
      <c r="B34" s="577" t="s">
        <v>1109</v>
      </c>
      <c r="C34" s="194"/>
      <c r="D34" s="223">
        <v>24</v>
      </c>
      <c r="E34" s="223">
        <v>775000</v>
      </c>
      <c r="F34" s="213"/>
      <c r="G34" s="194"/>
      <c r="H34" s="208">
        <v>0</v>
      </c>
      <c r="I34" s="548">
        <v>0</v>
      </c>
      <c r="J34" s="213"/>
      <c r="K34" s="194"/>
      <c r="L34" s="208">
        <v>24</v>
      </c>
      <c r="M34" s="208">
        <v>775000</v>
      </c>
      <c r="N34" s="213"/>
      <c r="O34" s="220"/>
      <c r="P34" s="195"/>
      <c r="Q34" s="561"/>
      <c r="R34" s="193"/>
      <c r="S34" s="193"/>
      <c r="T34" s="193"/>
      <c r="U34" s="193"/>
      <c r="V34" s="200"/>
      <c r="W34" s="193"/>
      <c r="X34" s="193"/>
      <c r="Y34" s="193"/>
      <c r="Z34" s="193"/>
      <c r="AA34" s="193"/>
      <c r="AB34" s="193"/>
      <c r="AC34" s="193"/>
      <c r="AD34" s="193"/>
      <c r="AE34" s="209"/>
    </row>
    <row r="35" spans="1:31" s="210" customFormat="1" ht="15" x14ac:dyDescent="0.2">
      <c r="A35" s="209"/>
      <c r="B35" s="577" t="s">
        <v>2220</v>
      </c>
      <c r="C35" s="194"/>
      <c r="D35" s="223">
        <v>1</v>
      </c>
      <c r="E35" s="223">
        <v>10000</v>
      </c>
      <c r="F35" s="213"/>
      <c r="G35" s="194"/>
      <c r="H35" s="208">
        <v>0</v>
      </c>
      <c r="I35" s="548">
        <v>0</v>
      </c>
      <c r="J35" s="213"/>
      <c r="K35" s="194"/>
      <c r="L35" s="208">
        <v>1</v>
      </c>
      <c r="M35" s="208">
        <v>10000</v>
      </c>
      <c r="N35" s="213"/>
      <c r="O35" s="220"/>
      <c r="P35" s="195"/>
      <c r="Q35" s="561"/>
      <c r="R35" s="193"/>
      <c r="S35" s="193"/>
      <c r="T35" s="193"/>
      <c r="U35" s="193"/>
      <c r="V35" s="200"/>
      <c r="W35" s="193"/>
      <c r="X35" s="193"/>
      <c r="Y35" s="193"/>
      <c r="Z35" s="193"/>
      <c r="AA35" s="193"/>
      <c r="AB35" s="193"/>
      <c r="AC35" s="193"/>
      <c r="AD35" s="193"/>
      <c r="AE35" s="209"/>
    </row>
    <row r="36" spans="1:31" s="210" customFormat="1" ht="15" x14ac:dyDescent="0.2">
      <c r="A36" s="209"/>
      <c r="B36" s="579" t="s">
        <v>1120</v>
      </c>
      <c r="C36" s="194"/>
      <c r="D36" s="208">
        <v>25</v>
      </c>
      <c r="E36" s="208">
        <v>775000</v>
      </c>
      <c r="F36" s="213"/>
      <c r="G36" s="194"/>
      <c r="H36" s="208">
        <v>1</v>
      </c>
      <c r="I36" s="208">
        <v>20000</v>
      </c>
      <c r="J36" s="213"/>
      <c r="K36" s="194"/>
      <c r="L36" s="208">
        <v>24</v>
      </c>
      <c r="M36" s="208">
        <v>755000</v>
      </c>
      <c r="N36" s="213"/>
      <c r="O36" s="220"/>
      <c r="P36" s="195"/>
      <c r="Q36" s="561"/>
      <c r="R36" s="193"/>
      <c r="S36" s="193"/>
      <c r="T36" s="193"/>
      <c r="U36" s="193"/>
      <c r="V36" s="200"/>
      <c r="W36" s="193"/>
      <c r="X36" s="193"/>
      <c r="Y36" s="193"/>
      <c r="Z36" s="193"/>
      <c r="AA36" s="193"/>
      <c r="AB36" s="193"/>
      <c r="AC36" s="193"/>
      <c r="AD36" s="193"/>
      <c r="AE36" s="209"/>
    </row>
    <row r="37" spans="1:31" s="210" customFormat="1" ht="15" x14ac:dyDescent="0.2">
      <c r="A37" s="209"/>
      <c r="B37" s="579" t="s">
        <v>1121</v>
      </c>
      <c r="C37" s="194"/>
      <c r="D37" s="223">
        <v>20</v>
      </c>
      <c r="E37" s="223">
        <v>670000</v>
      </c>
      <c r="F37" s="213"/>
      <c r="G37" s="194"/>
      <c r="H37" s="208">
        <v>0</v>
      </c>
      <c r="I37" s="208">
        <v>0</v>
      </c>
      <c r="J37" s="213"/>
      <c r="K37" s="194"/>
      <c r="L37" s="208">
        <v>20</v>
      </c>
      <c r="M37" s="208">
        <v>670000</v>
      </c>
      <c r="N37" s="213"/>
      <c r="O37" s="220"/>
      <c r="P37" s="195"/>
      <c r="Q37" s="561"/>
      <c r="R37" s="193"/>
      <c r="S37" s="193"/>
      <c r="T37" s="193"/>
      <c r="U37" s="193"/>
      <c r="V37" s="200"/>
      <c r="W37" s="193"/>
      <c r="X37" s="193"/>
      <c r="Y37" s="193"/>
      <c r="Z37" s="193"/>
      <c r="AA37" s="193"/>
      <c r="AB37" s="193"/>
      <c r="AC37" s="193"/>
      <c r="AD37" s="193"/>
      <c r="AE37" s="209"/>
    </row>
    <row r="38" spans="1:31" s="210" customFormat="1" ht="15" x14ac:dyDescent="0.2">
      <c r="A38" s="209"/>
      <c r="B38" s="579" t="s">
        <v>1122</v>
      </c>
      <c r="C38" s="194"/>
      <c r="D38" s="208">
        <v>20</v>
      </c>
      <c r="E38" s="208">
        <v>730000</v>
      </c>
      <c r="F38" s="213"/>
      <c r="G38" s="194"/>
      <c r="H38" s="208">
        <v>0</v>
      </c>
      <c r="I38" s="208">
        <v>0</v>
      </c>
      <c r="J38" s="213"/>
      <c r="K38" s="194"/>
      <c r="L38" s="208">
        <v>20</v>
      </c>
      <c r="M38" s="208">
        <v>730000</v>
      </c>
      <c r="N38" s="221"/>
      <c r="O38" s="220"/>
      <c r="P38" s="195"/>
      <c r="Q38" s="561"/>
      <c r="R38" s="193"/>
      <c r="S38" s="193"/>
      <c r="T38" s="193"/>
      <c r="U38" s="193"/>
      <c r="V38" s="200"/>
      <c r="W38" s="193"/>
      <c r="X38" s="193"/>
      <c r="Y38" s="193"/>
      <c r="Z38" s="193"/>
      <c r="AA38" s="193"/>
      <c r="AB38" s="193"/>
      <c r="AC38" s="193"/>
      <c r="AD38" s="193"/>
      <c r="AE38" s="209"/>
    </row>
    <row r="39" spans="1:31" s="210" customFormat="1" ht="15" x14ac:dyDescent="0.2">
      <c r="A39" s="209"/>
      <c r="B39" s="579" t="s">
        <v>2527</v>
      </c>
      <c r="C39" s="194"/>
      <c r="D39" s="208">
        <v>2</v>
      </c>
      <c r="E39" s="208">
        <v>16000</v>
      </c>
      <c r="F39" s="213"/>
      <c r="G39" s="194"/>
      <c r="H39" s="208">
        <v>0</v>
      </c>
      <c r="I39" s="208">
        <v>0</v>
      </c>
      <c r="J39" s="213"/>
      <c r="K39" s="194"/>
      <c r="L39" s="208">
        <v>2</v>
      </c>
      <c r="M39" s="208">
        <v>16000</v>
      </c>
      <c r="N39" s="221"/>
      <c r="O39" s="220"/>
      <c r="P39" s="195"/>
      <c r="Q39" s="561"/>
      <c r="R39" s="193"/>
      <c r="S39" s="193"/>
      <c r="T39" s="193"/>
      <c r="U39" s="193"/>
      <c r="V39" s="200"/>
      <c r="W39" s="193"/>
      <c r="X39" s="193"/>
      <c r="Y39" s="193"/>
      <c r="Z39" s="193"/>
      <c r="AA39" s="193"/>
      <c r="AB39" s="193"/>
      <c r="AC39" s="193"/>
      <c r="AD39" s="193"/>
      <c r="AE39" s="209"/>
    </row>
    <row r="40" spans="1:31" s="210" customFormat="1" ht="15" x14ac:dyDescent="0.2">
      <c r="A40" s="209"/>
      <c r="B40" s="579" t="s">
        <v>1123</v>
      </c>
      <c r="C40" s="194"/>
      <c r="D40" s="223">
        <v>22</v>
      </c>
      <c r="E40" s="223">
        <v>785000</v>
      </c>
      <c r="F40" s="213"/>
      <c r="G40" s="194"/>
      <c r="H40" s="208">
        <v>1</v>
      </c>
      <c r="I40" s="208">
        <v>40000</v>
      </c>
      <c r="J40" s="213"/>
      <c r="K40" s="194"/>
      <c r="L40" s="208">
        <v>21</v>
      </c>
      <c r="M40" s="208">
        <v>745000</v>
      </c>
      <c r="N40" s="221"/>
      <c r="O40" s="220"/>
      <c r="P40" s="195"/>
      <c r="Q40" s="561"/>
      <c r="R40" s="193"/>
      <c r="S40" s="193"/>
      <c r="T40" s="193"/>
      <c r="U40" s="193"/>
      <c r="V40" s="200"/>
      <c r="W40" s="193"/>
      <c r="X40" s="193"/>
      <c r="Y40" s="193"/>
      <c r="Z40" s="193"/>
      <c r="AA40" s="193"/>
      <c r="AB40" s="193"/>
      <c r="AC40" s="193"/>
      <c r="AD40" s="193"/>
      <c r="AE40" s="209"/>
    </row>
    <row r="41" spans="1:31" s="210" customFormat="1" ht="15" x14ac:dyDescent="0.2">
      <c r="A41" s="209"/>
      <c r="B41" s="579" t="s">
        <v>2218</v>
      </c>
      <c r="C41" s="194"/>
      <c r="D41" s="223">
        <v>1</v>
      </c>
      <c r="E41" s="223">
        <v>8000</v>
      </c>
      <c r="F41" s="213"/>
      <c r="G41" s="194"/>
      <c r="H41" s="208">
        <v>0</v>
      </c>
      <c r="I41" s="208">
        <v>0</v>
      </c>
      <c r="J41" s="213"/>
      <c r="K41" s="194"/>
      <c r="L41" s="208">
        <v>1</v>
      </c>
      <c r="M41" s="208">
        <v>8000</v>
      </c>
      <c r="N41" s="221"/>
      <c r="O41" s="220"/>
      <c r="P41" s="195"/>
      <c r="Q41" s="561"/>
      <c r="R41" s="193"/>
      <c r="S41" s="193"/>
      <c r="T41" s="193"/>
      <c r="U41" s="193"/>
      <c r="V41" s="200"/>
      <c r="W41" s="193"/>
      <c r="X41" s="193"/>
      <c r="Y41" s="193"/>
      <c r="Z41" s="193"/>
      <c r="AA41" s="193"/>
      <c r="AB41" s="193"/>
      <c r="AC41" s="193"/>
      <c r="AD41" s="193"/>
      <c r="AE41" s="209"/>
    </row>
    <row r="42" spans="1:31" s="210" customFormat="1" ht="15" x14ac:dyDescent="0.2">
      <c r="A42" s="209"/>
      <c r="B42" s="590" t="s">
        <v>1224</v>
      </c>
      <c r="C42" s="194"/>
      <c r="D42" s="208">
        <v>21</v>
      </c>
      <c r="E42" s="208">
        <v>720000</v>
      </c>
      <c r="F42" s="213"/>
      <c r="G42" s="194"/>
      <c r="H42" s="208">
        <v>2</v>
      </c>
      <c r="I42" s="208">
        <v>80000</v>
      </c>
      <c r="J42" s="213"/>
      <c r="K42" s="194"/>
      <c r="L42" s="208">
        <v>19</v>
      </c>
      <c r="M42" s="208">
        <v>640000</v>
      </c>
      <c r="N42" s="213"/>
      <c r="O42" s="220"/>
      <c r="P42" s="195"/>
      <c r="Q42" s="561"/>
      <c r="R42" s="193"/>
      <c r="S42" s="193"/>
      <c r="T42" s="193"/>
      <c r="U42" s="193"/>
      <c r="V42" s="200"/>
      <c r="W42" s="193"/>
      <c r="X42" s="193"/>
      <c r="Y42" s="193"/>
      <c r="Z42" s="193"/>
      <c r="AA42" s="193"/>
      <c r="AB42" s="193"/>
      <c r="AC42" s="193"/>
      <c r="AD42" s="193"/>
      <c r="AE42" s="209"/>
    </row>
    <row r="43" spans="1:31" s="210" customFormat="1" ht="15" x14ac:dyDescent="0.2">
      <c r="A43" s="209"/>
      <c r="B43" s="590" t="s">
        <v>1225</v>
      </c>
      <c r="C43" s="194"/>
      <c r="D43" s="223">
        <v>33</v>
      </c>
      <c r="E43" s="223">
        <v>1025000</v>
      </c>
      <c r="F43" s="213"/>
      <c r="G43" s="194"/>
      <c r="H43" s="208">
        <v>2</v>
      </c>
      <c r="I43" s="208">
        <v>40000</v>
      </c>
      <c r="J43" s="213"/>
      <c r="K43" s="194"/>
      <c r="L43" s="208">
        <v>31</v>
      </c>
      <c r="M43" s="208">
        <v>985000</v>
      </c>
      <c r="N43" s="213"/>
      <c r="O43" s="220"/>
      <c r="P43" s="195"/>
      <c r="Q43" s="561"/>
      <c r="R43" s="193"/>
      <c r="S43" s="193"/>
      <c r="T43" s="193"/>
      <c r="U43" s="193"/>
      <c r="V43" s="200"/>
      <c r="W43" s="193"/>
      <c r="X43" s="193"/>
      <c r="Y43" s="193"/>
      <c r="Z43" s="193"/>
      <c r="AA43" s="193"/>
      <c r="AB43" s="193"/>
      <c r="AC43" s="193"/>
      <c r="AD43" s="193"/>
      <c r="AE43" s="209"/>
    </row>
    <row r="44" spans="1:31" s="210" customFormat="1" ht="15" x14ac:dyDescent="0.2">
      <c r="A44" s="209"/>
      <c r="B44" s="590" t="s">
        <v>1226</v>
      </c>
      <c r="C44" s="194"/>
      <c r="D44" s="208">
        <v>22</v>
      </c>
      <c r="E44" s="208">
        <v>785000</v>
      </c>
      <c r="F44" s="213"/>
      <c r="G44" s="194"/>
      <c r="H44" s="208">
        <v>5</v>
      </c>
      <c r="I44" s="208">
        <v>200000</v>
      </c>
      <c r="J44" s="213"/>
      <c r="K44" s="194"/>
      <c r="L44" s="208">
        <v>17</v>
      </c>
      <c r="M44" s="208">
        <v>585000</v>
      </c>
      <c r="N44" s="213"/>
      <c r="O44" s="220"/>
      <c r="P44" s="195"/>
      <c r="Q44" s="561"/>
      <c r="R44" s="193"/>
      <c r="S44" s="193"/>
      <c r="T44" s="193"/>
      <c r="U44" s="193"/>
      <c r="V44" s="200"/>
      <c r="W44" s="193"/>
      <c r="X44" s="193"/>
      <c r="Y44" s="193"/>
      <c r="Z44" s="193"/>
      <c r="AA44" s="193"/>
      <c r="AB44" s="193"/>
      <c r="AC44" s="193"/>
      <c r="AD44" s="193"/>
      <c r="AE44" s="209"/>
    </row>
    <row r="45" spans="1:31" s="210" customFormat="1" ht="15" x14ac:dyDescent="0.2">
      <c r="A45" s="209"/>
      <c r="B45" s="590" t="s">
        <v>1227</v>
      </c>
      <c r="C45" s="194"/>
      <c r="D45" s="736">
        <v>22</v>
      </c>
      <c r="E45" s="736">
        <v>840000</v>
      </c>
      <c r="F45" s="213"/>
      <c r="G45" s="194"/>
      <c r="H45" s="737">
        <v>2</v>
      </c>
      <c r="I45" s="737">
        <v>80000</v>
      </c>
      <c r="J45" s="213"/>
      <c r="K45" s="194"/>
      <c r="L45" s="737">
        <v>20</v>
      </c>
      <c r="M45" s="737">
        <v>760000</v>
      </c>
      <c r="N45" s="213"/>
      <c r="O45" s="220"/>
      <c r="P45" s="195"/>
      <c r="Q45" s="561"/>
      <c r="R45" s="193"/>
      <c r="S45" s="193"/>
      <c r="T45" s="193"/>
      <c r="U45" s="193"/>
      <c r="V45" s="200"/>
      <c r="W45" s="193"/>
      <c r="X45" s="193"/>
      <c r="Y45" s="193"/>
      <c r="Z45" s="193"/>
      <c r="AA45" s="193"/>
      <c r="AB45" s="193"/>
      <c r="AC45" s="193"/>
      <c r="AD45" s="193"/>
      <c r="AE45" s="209"/>
    </row>
    <row r="46" spans="1:31" s="210" customFormat="1" ht="15" x14ac:dyDescent="0.2">
      <c r="A46" s="209"/>
      <c r="B46" s="739" t="s">
        <v>2390</v>
      </c>
      <c r="C46" s="194"/>
      <c r="D46" s="738">
        <v>338</v>
      </c>
      <c r="E46" s="738">
        <v>10825251</v>
      </c>
      <c r="F46" s="738">
        <v>0</v>
      </c>
      <c r="G46" s="738">
        <v>0</v>
      </c>
      <c r="H46" s="738">
        <v>13</v>
      </c>
      <c r="I46" s="738">
        <v>460000</v>
      </c>
      <c r="J46" s="738">
        <v>0</v>
      </c>
      <c r="K46" s="738">
        <v>0</v>
      </c>
      <c r="L46" s="738">
        <v>325</v>
      </c>
      <c r="M46" s="738">
        <v>10365250.6</v>
      </c>
      <c r="N46" s="221"/>
      <c r="O46" s="220"/>
      <c r="P46" s="195"/>
      <c r="Q46" s="193"/>
      <c r="R46" s="193"/>
      <c r="S46" s="193"/>
      <c r="T46" s="193"/>
      <c r="U46" s="193"/>
      <c r="V46" s="200"/>
      <c r="W46" s="193"/>
      <c r="X46" s="193"/>
      <c r="Y46" s="193"/>
      <c r="Z46" s="193"/>
      <c r="AA46" s="193"/>
      <c r="AB46" s="193"/>
      <c r="AC46" s="193"/>
      <c r="AD46" s="193"/>
      <c r="AE46" s="209"/>
    </row>
    <row r="47" spans="1:31" s="210" customFormat="1" ht="15" x14ac:dyDescent="0.2">
      <c r="A47" s="209"/>
      <c r="B47" s="218"/>
      <c r="C47" s="194"/>
      <c r="D47" s="219"/>
      <c r="E47" s="220"/>
      <c r="F47" s="221"/>
      <c r="G47" s="194"/>
      <c r="H47" s="219"/>
      <c r="I47" s="220"/>
      <c r="J47" s="221"/>
      <c r="K47" s="194"/>
      <c r="L47" s="219"/>
      <c r="M47" s="220"/>
      <c r="N47" s="221"/>
      <c r="O47" s="220"/>
      <c r="P47" s="195"/>
      <c r="Q47" s="193"/>
      <c r="R47" s="193"/>
      <c r="S47" s="193"/>
      <c r="T47" s="193"/>
      <c r="U47" s="193"/>
      <c r="V47" s="200"/>
      <c r="W47" s="193"/>
      <c r="X47" s="193"/>
      <c r="Y47" s="193"/>
      <c r="Z47" s="193"/>
      <c r="AA47" s="193"/>
      <c r="AB47" s="193"/>
      <c r="AC47" s="193"/>
      <c r="AD47" s="193"/>
      <c r="AE47" s="209"/>
    </row>
    <row r="48" spans="1:31" s="210" customFormat="1" ht="15" x14ac:dyDescent="0.2">
      <c r="A48" s="205"/>
      <c r="B48" s="576" t="s">
        <v>1110</v>
      </c>
      <c r="C48" s="194"/>
      <c r="D48" s="178">
        <v>20</v>
      </c>
      <c r="E48" s="178">
        <v>10756333.398</v>
      </c>
      <c r="F48" s="179">
        <v>2202.1800000000003</v>
      </c>
      <c r="G48" s="180"/>
      <c r="H48" s="178">
        <v>0</v>
      </c>
      <c r="I48" s="178">
        <v>0</v>
      </c>
      <c r="J48" s="179">
        <v>0</v>
      </c>
      <c r="K48" s="180"/>
      <c r="L48" s="178">
        <v>20</v>
      </c>
      <c r="M48" s="178">
        <v>10756333.398</v>
      </c>
      <c r="N48" s="179">
        <v>2202.1800000000003</v>
      </c>
      <c r="O48" s="207"/>
      <c r="P48" s="195"/>
      <c r="Q48" s="178">
        <v>8992480.9879999999</v>
      </c>
      <c r="R48" s="178">
        <v>1763852.41</v>
      </c>
      <c r="S48" s="178">
        <v>0</v>
      </c>
      <c r="T48" s="178">
        <v>0</v>
      </c>
      <c r="U48" s="178">
        <v>10756333</v>
      </c>
      <c r="V48" s="200"/>
      <c r="W48" s="178">
        <v>0</v>
      </c>
      <c r="X48" s="178">
        <v>0</v>
      </c>
      <c r="Y48" s="178">
        <v>0</v>
      </c>
      <c r="Z48" s="178">
        <v>0</v>
      </c>
      <c r="AA48" s="178">
        <v>0</v>
      </c>
      <c r="AB48" s="178">
        <v>0</v>
      </c>
      <c r="AC48" s="178">
        <v>0</v>
      </c>
      <c r="AD48" s="178">
        <v>0</v>
      </c>
      <c r="AE48" s="209"/>
    </row>
    <row r="49" spans="1:31" s="210" customFormat="1" ht="15" x14ac:dyDescent="0.2">
      <c r="A49" s="205"/>
      <c r="B49" s="576" t="s">
        <v>1111</v>
      </c>
      <c r="C49" s="194"/>
      <c r="D49" s="178">
        <v>20</v>
      </c>
      <c r="E49" s="178">
        <v>8771583.6040000003</v>
      </c>
      <c r="F49" s="179">
        <v>1794.12</v>
      </c>
      <c r="G49" s="180"/>
      <c r="H49" s="178">
        <v>0</v>
      </c>
      <c r="I49" s="178">
        <v>0</v>
      </c>
      <c r="J49" s="179">
        <v>0</v>
      </c>
      <c r="K49" s="180"/>
      <c r="L49" s="178">
        <v>20</v>
      </c>
      <c r="M49" s="178">
        <v>8771583.6040000003</v>
      </c>
      <c r="N49" s="179">
        <v>1794.12</v>
      </c>
      <c r="O49" s="207"/>
      <c r="P49" s="195"/>
      <c r="Q49" s="178">
        <v>7186364.5449999999</v>
      </c>
      <c r="R49" s="178">
        <v>1585219.058</v>
      </c>
      <c r="S49" s="178">
        <v>1E-3</v>
      </c>
      <c r="T49" s="178">
        <v>0</v>
      </c>
      <c r="U49" s="178">
        <v>8771584</v>
      </c>
      <c r="V49" s="200"/>
      <c r="W49" s="178">
        <v>0</v>
      </c>
      <c r="X49" s="178">
        <v>0</v>
      </c>
      <c r="Y49" s="178">
        <v>0</v>
      </c>
      <c r="Z49" s="178">
        <v>0</v>
      </c>
      <c r="AA49" s="178">
        <v>0</v>
      </c>
      <c r="AB49" s="178">
        <v>0</v>
      </c>
      <c r="AC49" s="178">
        <v>0</v>
      </c>
      <c r="AD49" s="178">
        <v>0</v>
      </c>
      <c r="AE49" s="209"/>
    </row>
    <row r="50" spans="1:31" s="210" customFormat="1" ht="15" x14ac:dyDescent="0.2">
      <c r="A50" s="205"/>
      <c r="B50" s="576" t="s">
        <v>1112</v>
      </c>
      <c r="C50" s="194"/>
      <c r="D50" s="178">
        <v>20</v>
      </c>
      <c r="E50" s="178">
        <v>9165144.5069999993</v>
      </c>
      <c r="F50" s="179">
        <v>1792.5</v>
      </c>
      <c r="G50" s="180"/>
      <c r="H50" s="178">
        <v>0</v>
      </c>
      <c r="I50" s="178">
        <v>0</v>
      </c>
      <c r="J50" s="179">
        <v>0</v>
      </c>
      <c r="K50" s="180"/>
      <c r="L50" s="178">
        <v>20</v>
      </c>
      <c r="M50" s="178">
        <v>9165144.5069999993</v>
      </c>
      <c r="N50" s="179">
        <v>1792.5</v>
      </c>
      <c r="O50" s="207"/>
      <c r="P50" s="195"/>
      <c r="Q50" s="178">
        <v>6417693.3760000002</v>
      </c>
      <c r="R50" s="178">
        <v>2746243.5750000002</v>
      </c>
      <c r="S50" s="178">
        <v>1207.556</v>
      </c>
      <c r="T50" s="178">
        <v>0</v>
      </c>
      <c r="U50" s="178">
        <v>9165145</v>
      </c>
      <c r="V50" s="200"/>
      <c r="W50" s="178">
        <v>0</v>
      </c>
      <c r="X50" s="178">
        <v>0</v>
      </c>
      <c r="Y50" s="178">
        <v>0</v>
      </c>
      <c r="Z50" s="178">
        <v>0</v>
      </c>
      <c r="AA50" s="178">
        <v>0</v>
      </c>
      <c r="AB50" s="178">
        <v>0</v>
      </c>
      <c r="AC50" s="178">
        <v>0</v>
      </c>
      <c r="AD50" s="178">
        <v>0</v>
      </c>
      <c r="AE50" s="209"/>
    </row>
    <row r="51" spans="1:31" s="210" customFormat="1" ht="15" x14ac:dyDescent="0.2">
      <c r="A51" s="205"/>
      <c r="B51" s="576" t="s">
        <v>1113</v>
      </c>
      <c r="C51" s="194"/>
      <c r="D51" s="178">
        <v>30</v>
      </c>
      <c r="E51" s="178">
        <v>10173893.017999999</v>
      </c>
      <c r="F51" s="179">
        <v>1635.9700000000003</v>
      </c>
      <c r="G51" s="180"/>
      <c r="H51" s="178">
        <v>0</v>
      </c>
      <c r="I51" s="178">
        <v>0</v>
      </c>
      <c r="J51" s="179">
        <v>0</v>
      </c>
      <c r="K51" s="180"/>
      <c r="L51" s="178">
        <v>30</v>
      </c>
      <c r="M51" s="178">
        <v>10173893.017999999</v>
      </c>
      <c r="N51" s="179">
        <v>1635.9700000000003</v>
      </c>
      <c r="O51" s="207"/>
      <c r="P51" s="195"/>
      <c r="Q51" s="178">
        <v>8327533.3059999999</v>
      </c>
      <c r="R51" s="178">
        <v>1841515.2749999999</v>
      </c>
      <c r="S51" s="178">
        <v>4844.4369999999999</v>
      </c>
      <c r="T51" s="178">
        <v>0</v>
      </c>
      <c r="U51" s="178">
        <v>10173893</v>
      </c>
      <c r="V51" s="200"/>
      <c r="W51" s="178">
        <v>0</v>
      </c>
      <c r="X51" s="178">
        <v>0</v>
      </c>
      <c r="Y51" s="178">
        <v>0</v>
      </c>
      <c r="Z51" s="178">
        <v>0</v>
      </c>
      <c r="AA51" s="178">
        <v>0</v>
      </c>
      <c r="AB51" s="178">
        <v>0</v>
      </c>
      <c r="AC51" s="178">
        <v>0</v>
      </c>
      <c r="AD51" s="178">
        <v>0</v>
      </c>
      <c r="AE51" s="209"/>
    </row>
    <row r="52" spans="1:31" s="210" customFormat="1" ht="15" x14ac:dyDescent="0.2">
      <c r="A52" s="205"/>
      <c r="B52" s="576" t="s">
        <v>1114</v>
      </c>
      <c r="C52" s="194"/>
      <c r="D52" s="178">
        <v>20</v>
      </c>
      <c r="E52" s="178">
        <v>9150059.5250000004</v>
      </c>
      <c r="F52" s="179">
        <v>1868.85</v>
      </c>
      <c r="G52" s="180"/>
      <c r="H52" s="178">
        <v>0</v>
      </c>
      <c r="I52" s="178">
        <v>0</v>
      </c>
      <c r="J52" s="179">
        <v>0</v>
      </c>
      <c r="K52" s="180"/>
      <c r="L52" s="178">
        <v>20</v>
      </c>
      <c r="M52" s="178">
        <v>9150059.5250000004</v>
      </c>
      <c r="N52" s="179">
        <v>1868.85</v>
      </c>
      <c r="O52" s="207"/>
      <c r="P52" s="195"/>
      <c r="Q52" s="178">
        <v>8196051.1749999998</v>
      </c>
      <c r="R52" s="178">
        <v>916860.84699999995</v>
      </c>
      <c r="S52" s="178">
        <v>37147.502999999997</v>
      </c>
      <c r="T52" s="178">
        <v>0</v>
      </c>
      <c r="U52" s="178">
        <v>9150060</v>
      </c>
      <c r="V52" s="200"/>
      <c r="W52" s="178">
        <v>0</v>
      </c>
      <c r="X52" s="178">
        <v>0</v>
      </c>
      <c r="Y52" s="178">
        <v>0</v>
      </c>
      <c r="Z52" s="178">
        <v>0</v>
      </c>
      <c r="AA52" s="178">
        <v>0</v>
      </c>
      <c r="AB52" s="178">
        <v>0</v>
      </c>
      <c r="AC52" s="178">
        <v>0</v>
      </c>
      <c r="AD52" s="178">
        <v>0</v>
      </c>
      <c r="AE52" s="209"/>
    </row>
    <row r="53" spans="1:31" s="210" customFormat="1" ht="15" x14ac:dyDescent="0.2">
      <c r="A53" s="205"/>
      <c r="B53" s="576" t="s">
        <v>1115</v>
      </c>
      <c r="C53" s="194"/>
      <c r="D53" s="648">
        <v>20</v>
      </c>
      <c r="E53" s="648">
        <v>10701638.84</v>
      </c>
      <c r="F53" s="649">
        <v>2078.35</v>
      </c>
      <c r="G53" s="180"/>
      <c r="H53" s="648">
        <v>0</v>
      </c>
      <c r="I53" s="648">
        <v>0</v>
      </c>
      <c r="J53" s="649">
        <v>0</v>
      </c>
      <c r="K53" s="180"/>
      <c r="L53" s="648">
        <v>20</v>
      </c>
      <c r="M53" s="648">
        <v>10701638.84</v>
      </c>
      <c r="N53" s="649">
        <v>2078.35</v>
      </c>
      <c r="O53" s="207"/>
      <c r="P53" s="195"/>
      <c r="Q53" s="648">
        <v>8563205.4069999997</v>
      </c>
      <c r="R53" s="648">
        <v>2066676.4350000001</v>
      </c>
      <c r="S53" s="648">
        <v>71756.998000000007</v>
      </c>
      <c r="T53" s="648">
        <v>0</v>
      </c>
      <c r="U53" s="648">
        <v>10701639</v>
      </c>
      <c r="V53" s="200"/>
      <c r="W53" s="648">
        <v>0</v>
      </c>
      <c r="X53" s="648">
        <v>0</v>
      </c>
      <c r="Y53" s="648">
        <v>0</v>
      </c>
      <c r="Z53" s="648">
        <v>0</v>
      </c>
      <c r="AA53" s="648">
        <v>0</v>
      </c>
      <c r="AB53" s="648">
        <v>0</v>
      </c>
      <c r="AC53" s="648">
        <v>0</v>
      </c>
      <c r="AD53" s="648">
        <v>0</v>
      </c>
      <c r="AE53" s="209"/>
    </row>
    <row r="54" spans="1:31" s="210" customFormat="1" ht="15" x14ac:dyDescent="0.2">
      <c r="A54" s="205"/>
      <c r="B54" s="652" t="s">
        <v>1124</v>
      </c>
      <c r="C54" s="653"/>
      <c r="D54" s="654">
        <v>20</v>
      </c>
      <c r="E54" s="654">
        <v>11002514.809</v>
      </c>
      <c r="F54" s="655">
        <v>1688.4699999999996</v>
      </c>
      <c r="G54" s="656"/>
      <c r="H54" s="654">
        <v>0</v>
      </c>
      <c r="I54" s="654">
        <v>20000</v>
      </c>
      <c r="J54" s="655">
        <v>0</v>
      </c>
      <c r="K54" s="656"/>
      <c r="L54" s="654">
        <v>20</v>
      </c>
      <c r="M54" s="654">
        <v>10982514.809</v>
      </c>
      <c r="N54" s="655">
        <v>1688.4699999999996</v>
      </c>
      <c r="O54" s="657"/>
      <c r="P54" s="658"/>
      <c r="Q54" s="654">
        <v>7740248.4529999997</v>
      </c>
      <c r="R54" s="654">
        <v>3242266.3560000001</v>
      </c>
      <c r="S54" s="654">
        <v>0</v>
      </c>
      <c r="T54" s="654">
        <v>0</v>
      </c>
      <c r="U54" s="654">
        <v>10982515</v>
      </c>
      <c r="V54" s="659"/>
      <c r="W54" s="654">
        <v>0</v>
      </c>
      <c r="X54" s="654">
        <v>0</v>
      </c>
      <c r="Y54" s="654">
        <v>0</v>
      </c>
      <c r="Z54" s="654">
        <v>0</v>
      </c>
      <c r="AA54" s="654">
        <v>0</v>
      </c>
      <c r="AB54" s="654">
        <v>0</v>
      </c>
      <c r="AC54" s="654">
        <v>0</v>
      </c>
      <c r="AD54" s="654">
        <v>0</v>
      </c>
      <c r="AE54" s="209"/>
    </row>
    <row r="55" spans="1:31" s="210" customFormat="1" ht="15" x14ac:dyDescent="0.2">
      <c r="A55" s="205"/>
      <c r="B55" s="578" t="s">
        <v>1125</v>
      </c>
      <c r="C55" s="194"/>
      <c r="D55" s="178">
        <v>20</v>
      </c>
      <c r="E55" s="178">
        <v>11234911.277000001</v>
      </c>
      <c r="F55" s="179">
        <v>1619.3299999999997</v>
      </c>
      <c r="G55" s="180"/>
      <c r="H55" s="178">
        <v>0</v>
      </c>
      <c r="I55" s="178">
        <v>0</v>
      </c>
      <c r="J55" s="179">
        <v>0</v>
      </c>
      <c r="K55" s="180"/>
      <c r="L55" s="178">
        <v>20</v>
      </c>
      <c r="M55" s="178">
        <v>11234911.277000001</v>
      </c>
      <c r="N55" s="179">
        <v>1619.3299999999997</v>
      </c>
      <c r="O55" s="207"/>
      <c r="P55" s="195"/>
      <c r="Q55" s="178">
        <v>8797549.0040000007</v>
      </c>
      <c r="R55" s="178">
        <v>1760784.453</v>
      </c>
      <c r="S55" s="178">
        <v>0</v>
      </c>
      <c r="T55" s="178">
        <v>415000</v>
      </c>
      <c r="U55" s="178">
        <v>10973333</v>
      </c>
      <c r="V55" s="200"/>
      <c r="W55" s="178">
        <v>261578</v>
      </c>
      <c r="X55" s="178">
        <v>190629.56200000001</v>
      </c>
      <c r="Y55" s="178">
        <v>0</v>
      </c>
      <c r="Z55" s="178">
        <v>70948</v>
      </c>
      <c r="AA55" s="178">
        <v>45000</v>
      </c>
      <c r="AB55" s="178">
        <v>0</v>
      </c>
      <c r="AC55" s="178">
        <v>25948.258000000002</v>
      </c>
      <c r="AD55" s="178">
        <v>0</v>
      </c>
      <c r="AE55" s="209"/>
    </row>
    <row r="56" spans="1:31" s="210" customFormat="1" ht="15" x14ac:dyDescent="0.2">
      <c r="A56" s="205"/>
      <c r="B56" s="578" t="s">
        <v>1126</v>
      </c>
      <c r="C56" s="194"/>
      <c r="D56" s="178">
        <v>20</v>
      </c>
      <c r="E56" s="178">
        <v>10680886.918</v>
      </c>
      <c r="F56" s="179">
        <v>1764.4199999999994</v>
      </c>
      <c r="G56" s="180"/>
      <c r="H56" s="178">
        <v>0</v>
      </c>
      <c r="I56" s="178">
        <v>0</v>
      </c>
      <c r="J56" s="179">
        <v>0</v>
      </c>
      <c r="K56" s="180"/>
      <c r="L56" s="178">
        <v>20</v>
      </c>
      <c r="M56" s="178">
        <v>10680886.918</v>
      </c>
      <c r="N56" s="179">
        <v>1764.4199999999994</v>
      </c>
      <c r="O56" s="207"/>
      <c r="P56" s="195"/>
      <c r="Q56" s="178">
        <v>8011733.9289999995</v>
      </c>
      <c r="R56" s="178">
        <v>2661152.9890000001</v>
      </c>
      <c r="S56" s="178">
        <v>0</v>
      </c>
      <c r="T56" s="178">
        <v>0</v>
      </c>
      <c r="U56" s="178">
        <v>10672887</v>
      </c>
      <c r="V56" s="200"/>
      <c r="W56" s="178">
        <v>8000</v>
      </c>
      <c r="X56" s="178">
        <v>0</v>
      </c>
      <c r="Y56" s="178">
        <v>0</v>
      </c>
      <c r="Z56" s="178">
        <v>8000</v>
      </c>
      <c r="AA56" s="178">
        <v>8000</v>
      </c>
      <c r="AB56" s="178">
        <v>0</v>
      </c>
      <c r="AC56" s="178">
        <v>0</v>
      </c>
      <c r="AD56" s="178">
        <v>0</v>
      </c>
      <c r="AE56" s="209"/>
    </row>
    <row r="57" spans="1:31" s="210" customFormat="1" ht="15" x14ac:dyDescent="0.2">
      <c r="A57" s="205"/>
      <c r="B57" s="660" t="s">
        <v>1127</v>
      </c>
      <c r="C57" s="661"/>
      <c r="D57" s="662">
        <v>20</v>
      </c>
      <c r="E57" s="662">
        <v>12595877.581</v>
      </c>
      <c r="F57" s="663">
        <v>2210.8599999999997</v>
      </c>
      <c r="G57" s="664"/>
      <c r="H57" s="662">
        <v>0</v>
      </c>
      <c r="I57" s="662">
        <v>40000</v>
      </c>
      <c r="J57" s="663">
        <v>0</v>
      </c>
      <c r="K57" s="664"/>
      <c r="L57" s="662">
        <v>20</v>
      </c>
      <c r="M57" s="662">
        <v>12555877.581</v>
      </c>
      <c r="N57" s="663">
        <v>2210.8599999999997</v>
      </c>
      <c r="O57" s="665"/>
      <c r="P57" s="666"/>
      <c r="Q57" s="662">
        <v>11420528.493000001</v>
      </c>
      <c r="R57" s="662">
        <v>1135301.916</v>
      </c>
      <c r="S57" s="662">
        <v>47.171999999999997</v>
      </c>
      <c r="T57" s="662">
        <v>0</v>
      </c>
      <c r="U57" s="662">
        <v>12555878</v>
      </c>
      <c r="V57" s="667"/>
      <c r="W57" s="662">
        <v>0</v>
      </c>
      <c r="X57" s="662">
        <v>0</v>
      </c>
      <c r="Y57" s="662">
        <v>0</v>
      </c>
      <c r="Z57" s="662">
        <v>0</v>
      </c>
      <c r="AA57" s="662">
        <v>0</v>
      </c>
      <c r="AB57" s="662">
        <v>0</v>
      </c>
      <c r="AC57" s="662">
        <v>0</v>
      </c>
      <c r="AD57" s="662">
        <v>0</v>
      </c>
      <c r="AE57" s="209"/>
    </row>
    <row r="58" spans="1:31" s="210" customFormat="1" ht="15" x14ac:dyDescent="0.2">
      <c r="A58" s="205"/>
      <c r="B58" s="589" t="s">
        <v>1220</v>
      </c>
      <c r="C58" s="194"/>
      <c r="D58" s="650">
        <v>20</v>
      </c>
      <c r="E58" s="650">
        <v>13162900.673</v>
      </c>
      <c r="F58" s="651">
        <v>1647.6200000000003</v>
      </c>
      <c r="G58" s="180"/>
      <c r="H58" s="650">
        <v>2</v>
      </c>
      <c r="I58" s="650">
        <v>1607773.5</v>
      </c>
      <c r="J58" s="651">
        <v>159.15</v>
      </c>
      <c r="K58" s="180"/>
      <c r="L58" s="650">
        <v>18</v>
      </c>
      <c r="M58" s="650">
        <v>11555127.173</v>
      </c>
      <c r="N58" s="651">
        <v>1488.4700000000003</v>
      </c>
      <c r="O58" s="207"/>
      <c r="P58" s="195"/>
      <c r="Q58" s="650">
        <v>6539266.0089999996</v>
      </c>
      <c r="R58" s="178">
        <v>1649587.199</v>
      </c>
      <c r="S58" s="650">
        <v>0</v>
      </c>
      <c r="T58" s="650">
        <v>0</v>
      </c>
      <c r="U58" s="650">
        <v>8188853</v>
      </c>
      <c r="V58" s="200"/>
      <c r="W58" s="650">
        <v>3366274</v>
      </c>
      <c r="X58" s="650">
        <v>2710742.9870000002</v>
      </c>
      <c r="Y58" s="650">
        <v>655530.97900000005</v>
      </c>
      <c r="Z58" s="650">
        <v>0</v>
      </c>
      <c r="AA58" s="650">
        <v>0</v>
      </c>
      <c r="AB58" s="650">
        <v>0</v>
      </c>
      <c r="AC58" s="650">
        <v>0</v>
      </c>
      <c r="AD58" s="650">
        <v>0</v>
      </c>
      <c r="AE58" s="209"/>
    </row>
    <row r="59" spans="1:31" s="210" customFormat="1" ht="15" x14ac:dyDescent="0.2">
      <c r="A59" s="205"/>
      <c r="B59" s="589" t="s">
        <v>1221</v>
      </c>
      <c r="C59" s="194"/>
      <c r="D59" s="178">
        <v>30</v>
      </c>
      <c r="E59" s="178">
        <v>16013232.727</v>
      </c>
      <c r="F59" s="179">
        <v>1869.9999999999998</v>
      </c>
      <c r="G59" s="180"/>
      <c r="H59" s="178">
        <v>0</v>
      </c>
      <c r="I59" s="178">
        <v>40000</v>
      </c>
      <c r="J59" s="179">
        <v>0</v>
      </c>
      <c r="K59" s="180"/>
      <c r="L59" s="178">
        <v>30</v>
      </c>
      <c r="M59" s="178">
        <v>15973232.727</v>
      </c>
      <c r="N59" s="179">
        <v>1869.9999999999998</v>
      </c>
      <c r="O59" s="207"/>
      <c r="P59" s="195"/>
      <c r="Q59" s="178">
        <v>8482312.0160000008</v>
      </c>
      <c r="R59" s="178">
        <v>945132.40899999999</v>
      </c>
      <c r="S59" s="178">
        <v>51102.957999999999</v>
      </c>
      <c r="T59" s="178">
        <v>0</v>
      </c>
      <c r="U59" s="178">
        <v>9478548</v>
      </c>
      <c r="V59" s="200"/>
      <c r="W59" s="178">
        <v>6494685</v>
      </c>
      <c r="X59" s="178">
        <v>4993010.4869999997</v>
      </c>
      <c r="Y59" s="178">
        <v>846443.46299999999</v>
      </c>
      <c r="Z59" s="178">
        <v>655231</v>
      </c>
      <c r="AA59" s="178">
        <v>651731.39399999997</v>
      </c>
      <c r="AB59" s="178">
        <v>0</v>
      </c>
      <c r="AC59" s="178">
        <v>0</v>
      </c>
      <c r="AD59" s="178">
        <v>3500</v>
      </c>
      <c r="AE59" s="209"/>
    </row>
    <row r="60" spans="1:31" s="210" customFormat="1" ht="15" x14ac:dyDescent="0.2">
      <c r="A60" s="205"/>
      <c r="B60" s="589" t="s">
        <v>1222</v>
      </c>
      <c r="C60" s="194"/>
      <c r="D60" s="178">
        <v>20</v>
      </c>
      <c r="E60" s="178">
        <v>16447767.807999998</v>
      </c>
      <c r="F60" s="179">
        <v>2121.0500000000002</v>
      </c>
      <c r="G60" s="180"/>
      <c r="H60" s="178">
        <v>5</v>
      </c>
      <c r="I60" s="178">
        <v>4579131.1289999997</v>
      </c>
      <c r="J60" s="179">
        <v>489.5</v>
      </c>
      <c r="K60" s="180"/>
      <c r="L60" s="178">
        <v>15</v>
      </c>
      <c r="M60" s="178">
        <v>11868636.679</v>
      </c>
      <c r="N60" s="179">
        <v>1631.5500000000002</v>
      </c>
      <c r="O60" s="207"/>
      <c r="P60" s="195"/>
      <c r="Q60" s="178">
        <v>7296674.4289999995</v>
      </c>
      <c r="R60" s="178">
        <v>1037000</v>
      </c>
      <c r="S60" s="178">
        <v>2460.5529999999999</v>
      </c>
      <c r="T60" s="178">
        <v>0</v>
      </c>
      <c r="U60" s="178">
        <v>8336135</v>
      </c>
      <c r="V60" s="200"/>
      <c r="W60" s="178">
        <v>3532502</v>
      </c>
      <c r="X60" s="178">
        <v>2790569.4530000002</v>
      </c>
      <c r="Y60" s="178">
        <v>173608.07500000001</v>
      </c>
      <c r="Z60" s="178">
        <v>568324</v>
      </c>
      <c r="AA60" s="178">
        <v>568324.16899999999</v>
      </c>
      <c r="AB60" s="178">
        <v>0</v>
      </c>
      <c r="AC60" s="178">
        <v>0</v>
      </c>
      <c r="AD60" s="178">
        <v>0</v>
      </c>
      <c r="AE60" s="209"/>
    </row>
    <row r="61" spans="1:31" s="210" customFormat="1" ht="15" x14ac:dyDescent="0.2">
      <c r="A61" s="205"/>
      <c r="B61" s="589" t="s">
        <v>1223</v>
      </c>
      <c r="C61" s="194"/>
      <c r="D61" s="178">
        <v>20</v>
      </c>
      <c r="E61" s="178">
        <v>15387595.52</v>
      </c>
      <c r="F61" s="179">
        <v>2157.8000000000002</v>
      </c>
      <c r="G61" s="180"/>
      <c r="H61" s="178">
        <v>1</v>
      </c>
      <c r="I61" s="178">
        <v>912423.03700000001</v>
      </c>
      <c r="J61" s="179">
        <v>92.29</v>
      </c>
      <c r="K61" s="180"/>
      <c r="L61" s="178">
        <v>19</v>
      </c>
      <c r="M61" s="178">
        <v>14475172.482999999</v>
      </c>
      <c r="N61" s="179">
        <v>2065.5100000000002</v>
      </c>
      <c r="O61" s="207"/>
      <c r="P61" s="195"/>
      <c r="Q61" s="178">
        <v>10095554.198999999</v>
      </c>
      <c r="R61" s="178">
        <v>1869162.7779999999</v>
      </c>
      <c r="S61" s="178">
        <v>2.1970000000000001</v>
      </c>
      <c r="T61" s="178">
        <v>0</v>
      </c>
      <c r="U61" s="178">
        <v>11964719</v>
      </c>
      <c r="V61" s="200"/>
      <c r="W61" s="178">
        <v>2510453</v>
      </c>
      <c r="X61" s="178">
        <v>1541676.1839999999</v>
      </c>
      <c r="Y61" s="178">
        <v>620630.67500000005</v>
      </c>
      <c r="Z61" s="178">
        <v>348146</v>
      </c>
      <c r="AA61" s="178">
        <v>341726.94799999997</v>
      </c>
      <c r="AB61" s="178">
        <v>6419.5020000000004</v>
      </c>
      <c r="AC61" s="178">
        <v>0</v>
      </c>
      <c r="AD61" s="178">
        <v>0</v>
      </c>
      <c r="AE61" s="209"/>
    </row>
    <row r="62" spans="1:31" s="210" customFormat="1" ht="3.75" customHeight="1" x14ac:dyDescent="0.2">
      <c r="A62" s="205"/>
      <c r="B62" s="206"/>
      <c r="C62" s="194"/>
      <c r="D62" s="535"/>
      <c r="E62" s="535"/>
      <c r="F62" s="536"/>
      <c r="G62" s="180"/>
      <c r="H62" s="535"/>
      <c r="I62" s="178"/>
      <c r="J62" s="179"/>
      <c r="K62" s="180"/>
      <c r="L62" s="178">
        <v>0</v>
      </c>
      <c r="M62" s="535"/>
      <c r="N62" s="536"/>
      <c r="O62" s="207"/>
      <c r="P62" s="195"/>
      <c r="Q62" s="535"/>
      <c r="R62" s="535"/>
      <c r="S62" s="535"/>
      <c r="T62" s="535"/>
      <c r="U62" s="178">
        <v>0</v>
      </c>
      <c r="V62" s="499"/>
      <c r="W62" s="537"/>
      <c r="X62" s="535"/>
      <c r="Y62" s="535"/>
      <c r="Z62" s="535"/>
      <c r="AA62" s="535"/>
      <c r="AB62" s="535"/>
      <c r="AC62" s="535"/>
      <c r="AD62" s="535"/>
      <c r="AE62" s="209"/>
    </row>
    <row r="63" spans="1:31" s="262" customFormat="1" ht="18.75" x14ac:dyDescent="0.2">
      <c r="A63" s="259"/>
      <c r="B63" s="266" t="s">
        <v>1128</v>
      </c>
      <c r="C63" s="260"/>
      <c r="D63" s="264">
        <v>300</v>
      </c>
      <c r="E63" s="263">
        <v>165244340.20499998</v>
      </c>
      <c r="F63" s="265">
        <v>26451</v>
      </c>
      <c r="G63" s="180"/>
      <c r="H63" s="264">
        <v>8</v>
      </c>
      <c r="I63" s="263">
        <v>7199327.6659999993</v>
      </c>
      <c r="J63" s="265">
        <v>740.93999999999994</v>
      </c>
      <c r="K63" s="180"/>
      <c r="L63" s="264">
        <v>292</v>
      </c>
      <c r="M63" s="263">
        <v>158045012.53899997</v>
      </c>
      <c r="N63" s="265">
        <v>25710.58</v>
      </c>
      <c r="O63" s="261"/>
      <c r="P63" s="195"/>
      <c r="Q63" s="263">
        <v>116067195.32900001</v>
      </c>
      <c r="R63" s="263">
        <v>25220755.700000007</v>
      </c>
      <c r="S63" s="263">
        <v>168569.375</v>
      </c>
      <c r="T63" s="263">
        <v>415000</v>
      </c>
      <c r="U63" s="263">
        <v>141871521</v>
      </c>
      <c r="V63" s="200"/>
      <c r="W63" s="263">
        <v>16173492</v>
      </c>
      <c r="X63" s="263">
        <v>12226628.673</v>
      </c>
      <c r="Y63" s="263">
        <v>2296213.1919999998</v>
      </c>
      <c r="Z63" s="263">
        <v>1650649</v>
      </c>
      <c r="AA63" s="263">
        <v>1614782.5109999999</v>
      </c>
      <c r="AB63" s="263">
        <v>6419.5020000000004</v>
      </c>
      <c r="AC63" s="263">
        <v>25948.258000000002</v>
      </c>
      <c r="AD63" s="263">
        <v>3500</v>
      </c>
    </row>
    <row r="64" spans="1:31" s="262" customFormat="1" ht="18.75" x14ac:dyDescent="0.2">
      <c r="A64" s="259"/>
      <c r="B64" s="465"/>
      <c r="C64" s="260"/>
      <c r="D64" s="466"/>
      <c r="E64" s="467"/>
      <c r="F64" s="468"/>
      <c r="G64" s="180"/>
      <c r="H64" s="466"/>
      <c r="I64" s="467"/>
      <c r="J64" s="468"/>
      <c r="K64" s="180"/>
      <c r="L64" s="466"/>
      <c r="M64" s="467"/>
      <c r="N64" s="468"/>
      <c r="O64" s="180"/>
      <c r="P64" s="215"/>
      <c r="Q64" s="467"/>
      <c r="R64" s="467"/>
      <c r="S64" s="467"/>
      <c r="T64" s="467"/>
      <c r="U64" s="467"/>
      <c r="V64" s="200"/>
      <c r="W64" s="467"/>
      <c r="X64" s="467"/>
      <c r="Y64" s="467"/>
      <c r="Z64" s="467"/>
      <c r="AA64" s="467"/>
      <c r="AB64" s="467"/>
      <c r="AC64" s="467"/>
      <c r="AD64" s="467"/>
    </row>
    <row r="65" spans="1:31" s="210" customFormat="1" ht="15" hidden="1" x14ac:dyDescent="0.2">
      <c r="A65" s="209"/>
      <c r="B65" s="226" t="s">
        <v>436</v>
      </c>
      <c r="C65" s="194"/>
      <c r="D65" s="227"/>
      <c r="E65" s="227">
        <v>0</v>
      </c>
      <c r="F65" s="228"/>
      <c r="G65" s="194"/>
      <c r="H65" s="227"/>
      <c r="I65" s="227"/>
      <c r="J65" s="228"/>
      <c r="K65" s="194"/>
      <c r="L65" s="229"/>
      <c r="M65" s="227">
        <v>0</v>
      </c>
      <c r="N65" s="228"/>
      <c r="O65" s="224"/>
      <c r="P65" s="195"/>
      <c r="Q65" s="227">
        <v>0</v>
      </c>
      <c r="R65" s="227"/>
      <c r="S65" s="227"/>
      <c r="T65" s="227"/>
      <c r="U65" s="227">
        <v>0</v>
      </c>
      <c r="V65" s="200"/>
      <c r="W65" s="227">
        <v>0</v>
      </c>
      <c r="X65" s="227"/>
      <c r="Y65" s="227">
        <v>0</v>
      </c>
      <c r="Z65" s="227">
        <v>0</v>
      </c>
      <c r="AA65" s="227">
        <v>0</v>
      </c>
      <c r="AB65" s="227">
        <v>0</v>
      </c>
      <c r="AC65" s="227">
        <v>0</v>
      </c>
      <c r="AD65" s="227">
        <v>0</v>
      </c>
      <c r="AE65" s="209"/>
    </row>
    <row r="66" spans="1:31" s="210" customFormat="1" ht="15" x14ac:dyDescent="0.2">
      <c r="A66" s="209"/>
      <c r="B66" s="576" t="s">
        <v>953</v>
      </c>
      <c r="C66" s="194"/>
      <c r="D66" s="227"/>
      <c r="E66" s="227">
        <v>217061</v>
      </c>
      <c r="F66" s="179"/>
      <c r="G66" s="194"/>
      <c r="H66" s="227"/>
      <c r="I66" s="227">
        <v>0</v>
      </c>
      <c r="J66" s="228"/>
      <c r="K66" s="194"/>
      <c r="L66" s="229"/>
      <c r="M66" s="227">
        <v>217061.07199999999</v>
      </c>
      <c r="N66" s="228"/>
      <c r="O66" s="224"/>
      <c r="P66" s="195"/>
      <c r="Q66" s="227">
        <v>217061.07199999999</v>
      </c>
      <c r="R66" s="227">
        <v>0</v>
      </c>
      <c r="S66" s="702">
        <v>0</v>
      </c>
      <c r="T66" s="227">
        <v>0</v>
      </c>
      <c r="U66" s="227">
        <v>217061.07199999999</v>
      </c>
      <c r="V66" s="200"/>
      <c r="W66" s="227">
        <v>0</v>
      </c>
      <c r="X66" s="227">
        <v>0</v>
      </c>
      <c r="Y66" s="227">
        <v>0</v>
      </c>
      <c r="Z66" s="227">
        <v>0</v>
      </c>
      <c r="AA66" s="227">
        <v>0</v>
      </c>
      <c r="AB66" s="227">
        <v>0</v>
      </c>
      <c r="AC66" s="227">
        <v>0</v>
      </c>
      <c r="AD66" s="227">
        <v>0</v>
      </c>
      <c r="AE66" s="209"/>
    </row>
    <row r="67" spans="1:31" s="210" customFormat="1" ht="15" x14ac:dyDescent="0.2">
      <c r="A67" s="209"/>
      <c r="B67" s="576" t="s">
        <v>954</v>
      </c>
      <c r="C67" s="194"/>
      <c r="D67" s="227"/>
      <c r="E67" s="227">
        <v>155379</v>
      </c>
      <c r="F67" s="179"/>
      <c r="G67" s="194"/>
      <c r="H67" s="227"/>
      <c r="I67" s="227">
        <v>0</v>
      </c>
      <c r="J67" s="228"/>
      <c r="K67" s="194"/>
      <c r="L67" s="229"/>
      <c r="M67" s="227">
        <v>155379.35</v>
      </c>
      <c r="N67" s="228"/>
      <c r="O67" s="224"/>
      <c r="P67" s="195"/>
      <c r="Q67" s="227">
        <v>155379.35</v>
      </c>
      <c r="R67" s="227">
        <v>0</v>
      </c>
      <c r="S67" s="702">
        <v>0</v>
      </c>
      <c r="T67" s="227">
        <v>0</v>
      </c>
      <c r="U67" s="227">
        <v>155379.35</v>
      </c>
      <c r="V67" s="200"/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v>0</v>
      </c>
      <c r="AC67" s="227">
        <v>0</v>
      </c>
      <c r="AD67" s="227">
        <v>0</v>
      </c>
      <c r="AE67" s="209"/>
    </row>
    <row r="68" spans="1:31" s="210" customFormat="1" ht="15" x14ac:dyDescent="0.2">
      <c r="A68" s="209"/>
      <c r="B68" s="576" t="s">
        <v>955</v>
      </c>
      <c r="C68" s="194"/>
      <c r="D68" s="227"/>
      <c r="E68" s="227">
        <v>160070</v>
      </c>
      <c r="F68" s="179"/>
      <c r="G68" s="194"/>
      <c r="H68" s="227"/>
      <c r="I68" s="227">
        <v>0</v>
      </c>
      <c r="J68" s="228"/>
      <c r="K68" s="194"/>
      <c r="L68" s="229"/>
      <c r="M68" s="227">
        <v>160069.74400000001</v>
      </c>
      <c r="N68" s="228"/>
      <c r="O68" s="224"/>
      <c r="P68" s="195"/>
      <c r="Q68" s="227">
        <v>146361.08199999999</v>
      </c>
      <c r="R68" s="227">
        <v>13708.662</v>
      </c>
      <c r="S68" s="702">
        <v>0</v>
      </c>
      <c r="T68" s="227">
        <v>0</v>
      </c>
      <c r="U68" s="227">
        <v>160069.74400000001</v>
      </c>
      <c r="V68" s="200"/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09"/>
    </row>
    <row r="69" spans="1:31" s="210" customFormat="1" ht="15" x14ac:dyDescent="0.2">
      <c r="A69" s="209"/>
      <c r="B69" s="576" t="s">
        <v>1270</v>
      </c>
      <c r="C69" s="194"/>
      <c r="D69" s="227"/>
      <c r="E69" s="227">
        <v>58839</v>
      </c>
      <c r="F69" s="179"/>
      <c r="G69" s="194"/>
      <c r="H69" s="227"/>
      <c r="I69" s="227">
        <v>0</v>
      </c>
      <c r="J69" s="228"/>
      <c r="K69" s="194"/>
      <c r="L69" s="229"/>
      <c r="M69" s="227">
        <v>58838.953999999998</v>
      </c>
      <c r="N69" s="228"/>
      <c r="O69" s="224"/>
      <c r="P69" s="195"/>
      <c r="Q69" s="227">
        <v>58838.953999999998</v>
      </c>
      <c r="R69" s="227">
        <v>0</v>
      </c>
      <c r="S69" s="702">
        <v>0</v>
      </c>
      <c r="T69" s="227">
        <v>0</v>
      </c>
      <c r="U69" s="227">
        <v>58838.953999999998</v>
      </c>
      <c r="V69" s="200"/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09"/>
    </row>
    <row r="70" spans="1:31" s="210" customFormat="1" ht="15" x14ac:dyDescent="0.2">
      <c r="A70" s="209"/>
      <c r="B70" s="576" t="s">
        <v>1267</v>
      </c>
      <c r="C70" s="194"/>
      <c r="D70" s="227"/>
      <c r="E70" s="227">
        <v>142240</v>
      </c>
      <c r="F70" s="179"/>
      <c r="G70" s="194"/>
      <c r="H70" s="227"/>
      <c r="I70" s="227">
        <v>0</v>
      </c>
      <c r="J70" s="228"/>
      <c r="K70" s="194"/>
      <c r="L70" s="229"/>
      <c r="M70" s="227">
        <v>142239.59299999999</v>
      </c>
      <c r="N70" s="228"/>
      <c r="O70" s="224"/>
      <c r="P70" s="195"/>
      <c r="Q70" s="227">
        <v>142239.59299999999</v>
      </c>
      <c r="R70" s="227">
        <v>0</v>
      </c>
      <c r="S70" s="702">
        <v>0</v>
      </c>
      <c r="T70" s="227">
        <v>0</v>
      </c>
      <c r="U70" s="227">
        <v>142240.59299999999</v>
      </c>
      <c r="V70" s="200"/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09"/>
    </row>
    <row r="71" spans="1:31" s="210" customFormat="1" ht="15" x14ac:dyDescent="0.2">
      <c r="A71" s="209"/>
      <c r="B71" s="576" t="s">
        <v>1268</v>
      </c>
      <c r="C71" s="194"/>
      <c r="D71" s="668"/>
      <c r="E71" s="668">
        <v>210794</v>
      </c>
      <c r="F71" s="649"/>
      <c r="G71" s="194"/>
      <c r="H71" s="668"/>
      <c r="I71" s="668">
        <v>0</v>
      </c>
      <c r="J71" s="669"/>
      <c r="K71" s="194"/>
      <c r="L71" s="670"/>
      <c r="M71" s="668">
        <v>210794.43100000001</v>
      </c>
      <c r="N71" s="669"/>
      <c r="O71" s="224"/>
      <c r="P71" s="195"/>
      <c r="Q71" s="668">
        <v>210794.43100000001</v>
      </c>
      <c r="R71" s="668">
        <v>0</v>
      </c>
      <c r="S71" s="703">
        <v>0</v>
      </c>
      <c r="T71" s="668">
        <v>0</v>
      </c>
      <c r="U71" s="668">
        <v>210794.43100000001</v>
      </c>
      <c r="V71" s="200"/>
      <c r="W71" s="668">
        <v>0</v>
      </c>
      <c r="X71" s="668">
        <v>0</v>
      </c>
      <c r="Y71" s="803">
        <v>0</v>
      </c>
      <c r="Z71" s="803">
        <v>0</v>
      </c>
      <c r="AA71" s="803">
        <v>0</v>
      </c>
      <c r="AB71" s="803">
        <v>0</v>
      </c>
      <c r="AC71" s="803">
        <v>0</v>
      </c>
      <c r="AD71" s="803">
        <v>0</v>
      </c>
      <c r="AE71" s="209"/>
    </row>
    <row r="72" spans="1:31" s="210" customFormat="1" ht="15" x14ac:dyDescent="0.2">
      <c r="A72" s="209"/>
      <c r="B72" s="652" t="s">
        <v>1274</v>
      </c>
      <c r="C72" s="653"/>
      <c r="D72" s="671"/>
      <c r="E72" s="671">
        <v>101431</v>
      </c>
      <c r="F72" s="655"/>
      <c r="G72" s="653"/>
      <c r="H72" s="671"/>
      <c r="I72" s="671">
        <v>0</v>
      </c>
      <c r="J72" s="672"/>
      <c r="K72" s="653"/>
      <c r="L72" s="673"/>
      <c r="M72" s="671">
        <v>101430.65700000001</v>
      </c>
      <c r="N72" s="672"/>
      <c r="O72" s="674"/>
      <c r="P72" s="658"/>
      <c r="Q72" s="671">
        <v>101430.65700000001</v>
      </c>
      <c r="R72" s="671">
        <v>0</v>
      </c>
      <c r="S72" s="671">
        <v>0</v>
      </c>
      <c r="T72" s="671">
        <v>0</v>
      </c>
      <c r="U72" s="671">
        <v>101430.65700000001</v>
      </c>
      <c r="V72" s="659"/>
      <c r="W72" s="671">
        <v>0</v>
      </c>
      <c r="X72" s="671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09"/>
    </row>
    <row r="73" spans="1:31" s="210" customFormat="1" ht="15" x14ac:dyDescent="0.2">
      <c r="A73" s="209"/>
      <c r="B73" s="578" t="s">
        <v>1279</v>
      </c>
      <c r="C73" s="194"/>
      <c r="D73" s="227"/>
      <c r="E73" s="227">
        <v>144141</v>
      </c>
      <c r="F73" s="179"/>
      <c r="G73" s="194"/>
      <c r="H73" s="227"/>
      <c r="I73" s="227">
        <v>0</v>
      </c>
      <c r="J73" s="228"/>
      <c r="K73" s="194"/>
      <c r="L73" s="229"/>
      <c r="M73" s="227">
        <v>144140.992</v>
      </c>
      <c r="N73" s="228"/>
      <c r="O73" s="224"/>
      <c r="P73" s="195"/>
      <c r="Q73" s="227">
        <v>142062.579</v>
      </c>
      <c r="R73" s="227">
        <v>0</v>
      </c>
      <c r="S73" s="227">
        <v>2078.413</v>
      </c>
      <c r="T73" s="227">
        <v>0</v>
      </c>
      <c r="U73" s="227">
        <v>144140.992</v>
      </c>
      <c r="V73" s="200"/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>
        <v>0</v>
      </c>
      <c r="AD73" s="227">
        <v>0</v>
      </c>
      <c r="AE73" s="209"/>
    </row>
    <row r="74" spans="1:31" s="210" customFormat="1" ht="15" x14ac:dyDescent="0.2">
      <c r="A74" s="209"/>
      <c r="B74" s="578" t="s">
        <v>1301</v>
      </c>
      <c r="C74" s="194"/>
      <c r="D74" s="227"/>
      <c r="E74" s="227">
        <v>149408</v>
      </c>
      <c r="F74" s="179"/>
      <c r="G74" s="194"/>
      <c r="H74" s="227"/>
      <c r="I74" s="227">
        <v>0</v>
      </c>
      <c r="J74" s="228"/>
      <c r="K74" s="194"/>
      <c r="L74" s="229"/>
      <c r="M74" s="227">
        <v>149407.71299999999</v>
      </c>
      <c r="N74" s="228"/>
      <c r="O74" s="224"/>
      <c r="P74" s="195"/>
      <c r="Q74" s="227">
        <v>149407.71299999999</v>
      </c>
      <c r="R74" s="227">
        <v>0</v>
      </c>
      <c r="S74" s="227">
        <v>0</v>
      </c>
      <c r="T74" s="227">
        <v>0</v>
      </c>
      <c r="U74" s="227">
        <v>149407.71299999999</v>
      </c>
      <c r="V74" s="200"/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>
        <v>0</v>
      </c>
      <c r="AD74" s="227">
        <v>0</v>
      </c>
      <c r="AE74" s="209"/>
    </row>
    <row r="75" spans="1:31" s="210" customFormat="1" ht="15" x14ac:dyDescent="0.2">
      <c r="A75" s="209"/>
      <c r="B75" s="660" t="s">
        <v>1278</v>
      </c>
      <c r="C75" s="661"/>
      <c r="D75" s="675"/>
      <c r="E75" s="675">
        <v>152283</v>
      </c>
      <c r="F75" s="663"/>
      <c r="G75" s="661"/>
      <c r="H75" s="675"/>
      <c r="I75" s="675">
        <v>0</v>
      </c>
      <c r="J75" s="676"/>
      <c r="K75" s="661"/>
      <c r="L75" s="677"/>
      <c r="M75" s="675">
        <v>152282.62</v>
      </c>
      <c r="N75" s="676"/>
      <c r="O75" s="678"/>
      <c r="P75" s="666"/>
      <c r="Q75" s="675">
        <v>152282.61900000001</v>
      </c>
      <c r="R75" s="675">
        <v>0</v>
      </c>
      <c r="S75" s="675">
        <v>1E-3</v>
      </c>
      <c r="T75" s="675">
        <v>0</v>
      </c>
      <c r="U75" s="675">
        <v>152282.62</v>
      </c>
      <c r="V75" s="667"/>
      <c r="W75" s="675">
        <v>0</v>
      </c>
      <c r="X75" s="675">
        <v>0</v>
      </c>
      <c r="Y75" s="803">
        <v>0</v>
      </c>
      <c r="Z75" s="803">
        <v>0</v>
      </c>
      <c r="AA75" s="803">
        <v>0</v>
      </c>
      <c r="AB75" s="803">
        <v>0</v>
      </c>
      <c r="AC75" s="803">
        <v>0</v>
      </c>
      <c r="AD75" s="803">
        <v>0</v>
      </c>
      <c r="AE75" s="209"/>
    </row>
    <row r="76" spans="1:31" s="210" customFormat="1" ht="15" x14ac:dyDescent="0.2">
      <c r="A76" s="209"/>
      <c r="B76" s="576" t="s">
        <v>1297</v>
      </c>
      <c r="C76" s="194"/>
      <c r="D76" s="227"/>
      <c r="E76" s="227">
        <v>267541</v>
      </c>
      <c r="F76" s="651"/>
      <c r="G76" s="194"/>
      <c r="H76" s="227"/>
      <c r="I76" s="227">
        <v>0</v>
      </c>
      <c r="J76" s="228"/>
      <c r="K76" s="194"/>
      <c r="L76" s="229"/>
      <c r="M76" s="227">
        <v>267541.03700000001</v>
      </c>
      <c r="N76" s="228"/>
      <c r="O76" s="224"/>
      <c r="P76" s="195"/>
      <c r="Q76" s="227">
        <v>243673.86300000001</v>
      </c>
      <c r="R76" s="227">
        <v>0</v>
      </c>
      <c r="S76" s="227">
        <v>0</v>
      </c>
      <c r="T76" s="227">
        <v>0</v>
      </c>
      <c r="U76" s="227">
        <v>243673.86300000001</v>
      </c>
      <c r="V76" s="200"/>
      <c r="W76" s="227">
        <v>23867</v>
      </c>
      <c r="X76" s="227">
        <v>0</v>
      </c>
      <c r="Y76" s="227">
        <v>23867.173999999999</v>
      </c>
      <c r="Z76" s="227">
        <v>0</v>
      </c>
      <c r="AA76" s="227">
        <v>0</v>
      </c>
      <c r="AB76" s="227">
        <v>0</v>
      </c>
      <c r="AC76" s="227">
        <v>0</v>
      </c>
      <c r="AD76" s="227">
        <v>0</v>
      </c>
      <c r="AE76" s="209"/>
    </row>
    <row r="77" spans="1:31" s="210" customFormat="1" ht="15" x14ac:dyDescent="0.2">
      <c r="A77" s="209"/>
      <c r="B77" s="576" t="s">
        <v>1298</v>
      </c>
      <c r="C77" s="194"/>
      <c r="D77" s="227"/>
      <c r="E77" s="227">
        <v>270839</v>
      </c>
      <c r="F77" s="179"/>
      <c r="G77" s="194"/>
      <c r="H77" s="227"/>
      <c r="I77" s="227">
        <v>0</v>
      </c>
      <c r="J77" s="228"/>
      <c r="K77" s="194"/>
      <c r="L77" s="229"/>
      <c r="M77" s="227">
        <v>270838.84999999998</v>
      </c>
      <c r="N77" s="228"/>
      <c r="O77" s="224"/>
      <c r="P77" s="195"/>
      <c r="Q77" s="227">
        <v>236282.296</v>
      </c>
      <c r="R77" s="227">
        <v>0</v>
      </c>
      <c r="S77" s="227"/>
      <c r="T77" s="227">
        <v>0</v>
      </c>
      <c r="U77" s="227">
        <v>236282.296</v>
      </c>
      <c r="V77" s="200"/>
      <c r="W77" s="227">
        <v>34557</v>
      </c>
      <c r="X77" s="227">
        <v>0</v>
      </c>
      <c r="Y77" s="227">
        <v>14449.657999999999</v>
      </c>
      <c r="Z77" s="227">
        <v>20107</v>
      </c>
      <c r="AA77" s="227">
        <v>19012.59</v>
      </c>
      <c r="AB77" s="227">
        <v>0</v>
      </c>
      <c r="AC77" s="227">
        <v>0</v>
      </c>
      <c r="AD77" s="227">
        <v>1094.306</v>
      </c>
      <c r="AE77" s="209"/>
    </row>
    <row r="78" spans="1:31" s="210" customFormat="1" ht="15" x14ac:dyDescent="0.2">
      <c r="A78" s="209"/>
      <c r="B78" s="576" t="s">
        <v>1299</v>
      </c>
      <c r="C78" s="194"/>
      <c r="D78" s="227"/>
      <c r="E78" s="227">
        <v>284118</v>
      </c>
      <c r="F78" s="179"/>
      <c r="G78" s="194"/>
      <c r="H78" s="227"/>
      <c r="I78" s="227">
        <v>0</v>
      </c>
      <c r="J78" s="228"/>
      <c r="K78" s="194"/>
      <c r="L78" s="229"/>
      <c r="M78" s="227">
        <v>284117.86300000001</v>
      </c>
      <c r="N78" s="228"/>
      <c r="O78" s="224"/>
      <c r="P78" s="195"/>
      <c r="Q78" s="227">
        <v>282678.24900000001</v>
      </c>
      <c r="R78" s="227">
        <v>0</v>
      </c>
      <c r="S78" s="227"/>
      <c r="T78" s="227">
        <v>0</v>
      </c>
      <c r="U78" s="227">
        <v>282678.24900000001</v>
      </c>
      <c r="V78" s="200"/>
      <c r="W78" s="227">
        <v>1440</v>
      </c>
      <c r="X78" s="227">
        <v>0</v>
      </c>
      <c r="Y78" s="227">
        <v>0</v>
      </c>
      <c r="Z78" s="227">
        <v>1440</v>
      </c>
      <c r="AA78" s="227">
        <v>0</v>
      </c>
      <c r="AB78" s="227">
        <v>1439.614</v>
      </c>
      <c r="AC78" s="227">
        <v>0</v>
      </c>
      <c r="AD78" s="227">
        <v>0</v>
      </c>
      <c r="AE78" s="209"/>
    </row>
    <row r="79" spans="1:31" s="210" customFormat="1" ht="15" x14ac:dyDescent="0.2">
      <c r="A79" s="209"/>
      <c r="B79" s="576" t="s">
        <v>1300</v>
      </c>
      <c r="C79" s="194"/>
      <c r="D79" s="227"/>
      <c r="E79" s="227">
        <v>372716</v>
      </c>
      <c r="F79" s="179"/>
      <c r="G79" s="194"/>
      <c r="H79" s="227"/>
      <c r="I79" s="227">
        <v>0</v>
      </c>
      <c r="J79" s="228"/>
      <c r="K79" s="194"/>
      <c r="L79" s="229"/>
      <c r="M79" s="227">
        <v>372716.33900000004</v>
      </c>
      <c r="N79" s="228"/>
      <c r="O79" s="224"/>
      <c r="P79" s="195"/>
      <c r="Q79" s="227">
        <v>341901.64899999998</v>
      </c>
      <c r="R79" s="227">
        <v>0</v>
      </c>
      <c r="S79" s="227">
        <v>6585.2420000000002</v>
      </c>
      <c r="T79" s="227">
        <v>0</v>
      </c>
      <c r="U79" s="227">
        <v>348486.891</v>
      </c>
      <c r="V79" s="200"/>
      <c r="W79" s="227">
        <v>24229</v>
      </c>
      <c r="X79" s="227">
        <v>0</v>
      </c>
      <c r="Y79" s="227">
        <v>15956.396000000001</v>
      </c>
      <c r="Z79" s="227">
        <v>8273</v>
      </c>
      <c r="AA79" s="227">
        <v>8273.0519999999997</v>
      </c>
      <c r="AB79" s="227">
        <v>0</v>
      </c>
      <c r="AC79" s="227">
        <v>0</v>
      </c>
      <c r="AD79" s="227">
        <v>0</v>
      </c>
      <c r="AE79" s="209"/>
    </row>
    <row r="80" spans="1:31" s="210" customFormat="1" ht="15" hidden="1" x14ac:dyDescent="0.2">
      <c r="A80" s="209"/>
      <c r="B80" s="226"/>
      <c r="C80" s="194"/>
      <c r="D80" s="227"/>
      <c r="E80" s="227">
        <v>0</v>
      </c>
      <c r="F80" s="228"/>
      <c r="G80" s="194"/>
      <c r="H80" s="227"/>
      <c r="I80" s="227"/>
      <c r="J80" s="228"/>
      <c r="K80" s="194"/>
      <c r="L80" s="229"/>
      <c r="M80" s="227"/>
      <c r="N80" s="228"/>
      <c r="O80" s="224"/>
      <c r="P80" s="195"/>
      <c r="Q80" s="227"/>
      <c r="R80" s="227"/>
      <c r="S80" s="227"/>
      <c r="T80" s="227"/>
      <c r="U80" s="227"/>
      <c r="V80" s="200"/>
      <c r="W80" s="227"/>
      <c r="X80" s="227"/>
      <c r="Y80" s="227"/>
      <c r="Z80" s="227"/>
      <c r="AA80" s="227"/>
      <c r="AB80" s="227"/>
      <c r="AC80" s="227"/>
      <c r="AD80" s="227"/>
      <c r="AE80" s="209"/>
    </row>
    <row r="81" spans="1:31" s="210" customFormat="1" ht="15" hidden="1" x14ac:dyDescent="0.2">
      <c r="A81" s="209"/>
      <c r="B81" s="226"/>
      <c r="C81" s="194"/>
      <c r="D81" s="227"/>
      <c r="E81" s="227">
        <v>0</v>
      </c>
      <c r="F81" s="228"/>
      <c r="G81" s="194"/>
      <c r="H81" s="227"/>
      <c r="I81" s="227"/>
      <c r="J81" s="228"/>
      <c r="K81" s="194"/>
      <c r="L81" s="229"/>
      <c r="M81" s="227"/>
      <c r="N81" s="228"/>
      <c r="O81" s="224"/>
      <c r="P81" s="195"/>
      <c r="Q81" s="227"/>
      <c r="R81" s="227"/>
      <c r="S81" s="227"/>
      <c r="T81" s="227"/>
      <c r="U81" s="227"/>
      <c r="V81" s="200"/>
      <c r="W81" s="227"/>
      <c r="X81" s="227"/>
      <c r="Y81" s="227"/>
      <c r="Z81" s="227"/>
      <c r="AA81" s="227"/>
      <c r="AB81" s="227"/>
      <c r="AC81" s="227"/>
      <c r="AD81" s="227"/>
      <c r="AE81" s="209"/>
    </row>
    <row r="82" spans="1:31" s="210" customFormat="1" ht="15" hidden="1" x14ac:dyDescent="0.2">
      <c r="A82" s="209"/>
      <c r="B82" s="226"/>
      <c r="C82" s="194"/>
      <c r="D82" s="227"/>
      <c r="E82" s="227">
        <v>0</v>
      </c>
      <c r="F82" s="228"/>
      <c r="G82" s="194"/>
      <c r="H82" s="227"/>
      <c r="I82" s="227"/>
      <c r="J82" s="228"/>
      <c r="K82" s="194"/>
      <c r="L82" s="229"/>
      <c r="M82" s="227"/>
      <c r="N82" s="228"/>
      <c r="O82" s="224"/>
      <c r="P82" s="195"/>
      <c r="Q82" s="227"/>
      <c r="R82" s="227"/>
      <c r="S82" s="227"/>
      <c r="T82" s="227"/>
      <c r="U82" s="227"/>
      <c r="V82" s="200"/>
      <c r="W82" s="227"/>
      <c r="X82" s="227"/>
      <c r="Y82" s="227"/>
      <c r="Z82" s="227"/>
      <c r="AA82" s="227"/>
      <c r="AB82" s="227"/>
      <c r="AC82" s="227"/>
      <c r="AD82" s="227"/>
      <c r="AE82" s="209"/>
    </row>
    <row r="83" spans="1:31" s="210" customFormat="1" ht="15" hidden="1" x14ac:dyDescent="0.2">
      <c r="A83" s="209"/>
      <c r="B83" s="226"/>
      <c r="C83" s="194"/>
      <c r="D83" s="227"/>
      <c r="E83" s="227">
        <v>0</v>
      </c>
      <c r="F83" s="228"/>
      <c r="G83" s="194"/>
      <c r="H83" s="227"/>
      <c r="I83" s="227"/>
      <c r="J83" s="228"/>
      <c r="K83" s="194"/>
      <c r="L83" s="229"/>
      <c r="M83" s="227"/>
      <c r="N83" s="228"/>
      <c r="O83" s="224"/>
      <c r="P83" s="195"/>
      <c r="Q83" s="227"/>
      <c r="R83" s="227"/>
      <c r="S83" s="227"/>
      <c r="T83" s="227"/>
      <c r="U83" s="227"/>
      <c r="V83" s="200"/>
      <c r="W83" s="227"/>
      <c r="X83" s="227"/>
      <c r="Y83" s="227"/>
      <c r="Z83" s="227"/>
      <c r="AA83" s="227"/>
      <c r="AB83" s="227"/>
      <c r="AC83" s="227"/>
      <c r="AD83" s="227"/>
      <c r="AE83" s="209"/>
    </row>
    <row r="84" spans="1:31" s="210" customFormat="1" ht="15" hidden="1" x14ac:dyDescent="0.2">
      <c r="A84" s="209"/>
      <c r="B84" s="226"/>
      <c r="C84" s="194"/>
      <c r="D84" s="538"/>
      <c r="E84" s="227">
        <v>0</v>
      </c>
      <c r="F84" s="539"/>
      <c r="G84" s="194"/>
      <c r="H84" s="538"/>
      <c r="I84" s="538"/>
      <c r="J84" s="539"/>
      <c r="K84" s="194"/>
      <c r="L84" s="540"/>
      <c r="M84" s="538"/>
      <c r="N84" s="539"/>
      <c r="O84" s="224"/>
      <c r="P84" s="195"/>
      <c r="Q84" s="538"/>
      <c r="R84" s="538"/>
      <c r="S84" s="538"/>
      <c r="T84" s="538"/>
      <c r="U84" s="538"/>
      <c r="V84" s="200"/>
      <c r="W84" s="538"/>
      <c r="X84" s="538"/>
      <c r="Y84" s="538"/>
      <c r="Z84" s="538"/>
      <c r="AA84" s="538"/>
      <c r="AB84" s="538"/>
      <c r="AC84" s="538"/>
      <c r="AD84" s="538"/>
      <c r="AE84" s="209"/>
    </row>
    <row r="85" spans="1:31" s="210" customFormat="1" ht="15" hidden="1" x14ac:dyDescent="0.2">
      <c r="A85" s="209"/>
      <c r="B85" s="226"/>
      <c r="C85" s="194"/>
      <c r="D85" s="538"/>
      <c r="E85" s="538"/>
      <c r="F85" s="539"/>
      <c r="G85" s="194"/>
      <c r="H85" s="538"/>
      <c r="I85" s="538"/>
      <c r="J85" s="539"/>
      <c r="K85" s="194"/>
      <c r="L85" s="540"/>
      <c r="M85" s="538"/>
      <c r="N85" s="539"/>
      <c r="O85" s="224"/>
      <c r="P85" s="195"/>
      <c r="Q85" s="538"/>
      <c r="R85" s="538"/>
      <c r="S85" s="538"/>
      <c r="T85" s="538"/>
      <c r="U85" s="538"/>
      <c r="V85" s="200"/>
      <c r="W85" s="538"/>
      <c r="X85" s="538"/>
      <c r="Y85" s="538"/>
      <c r="Z85" s="538"/>
      <c r="AA85" s="538"/>
      <c r="AB85" s="538"/>
      <c r="AC85" s="538"/>
      <c r="AD85" s="538"/>
      <c r="AE85" s="209"/>
    </row>
    <row r="86" spans="1:31" s="210" customFormat="1" ht="15" hidden="1" x14ac:dyDescent="0.2">
      <c r="A86" s="209"/>
      <c r="B86" s="226"/>
      <c r="C86" s="194"/>
      <c r="D86" s="538"/>
      <c r="E86" s="538"/>
      <c r="F86" s="539"/>
      <c r="G86" s="194"/>
      <c r="H86" s="538"/>
      <c r="I86" s="538"/>
      <c r="J86" s="539"/>
      <c r="K86" s="194"/>
      <c r="L86" s="540"/>
      <c r="M86" s="538"/>
      <c r="N86" s="539"/>
      <c r="O86" s="224"/>
      <c r="P86" s="195"/>
      <c r="Q86" s="538"/>
      <c r="R86" s="538"/>
      <c r="S86" s="538"/>
      <c r="T86" s="538"/>
      <c r="U86" s="538"/>
      <c r="V86" s="200"/>
      <c r="W86" s="538"/>
      <c r="X86" s="538"/>
      <c r="Y86" s="538"/>
      <c r="Z86" s="538"/>
      <c r="AA86" s="538"/>
      <c r="AB86" s="538"/>
      <c r="AC86" s="538"/>
      <c r="AD86" s="538"/>
      <c r="AE86" s="209"/>
    </row>
    <row r="87" spans="1:31" s="262" customFormat="1" ht="18.75" x14ac:dyDescent="0.2">
      <c r="A87" s="259"/>
      <c r="B87" s="267" t="s">
        <v>914</v>
      </c>
      <c r="C87" s="260"/>
      <c r="D87" s="264"/>
      <c r="E87" s="263">
        <v>2686860</v>
      </c>
      <c r="F87" s="265"/>
      <c r="G87" s="180"/>
      <c r="H87" s="264"/>
      <c r="I87" s="263">
        <v>0</v>
      </c>
      <c r="J87" s="265"/>
      <c r="K87" s="180"/>
      <c r="L87" s="264"/>
      <c r="M87" s="263">
        <v>2686859.2150000003</v>
      </c>
      <c r="N87" s="265"/>
      <c r="O87" s="261"/>
      <c r="P87" s="195"/>
      <c r="Q87" s="263">
        <v>2580394.1069999998</v>
      </c>
      <c r="R87" s="263">
        <v>13708.662</v>
      </c>
      <c r="S87" s="263">
        <v>8663.6560000000009</v>
      </c>
      <c r="T87" s="263">
        <v>0</v>
      </c>
      <c r="U87" s="263">
        <v>2602766.4249999998</v>
      </c>
      <c r="V87" s="200"/>
      <c r="W87" s="263">
        <v>84093</v>
      </c>
      <c r="X87" s="263">
        <v>0</v>
      </c>
      <c r="Y87" s="263">
        <v>54273.227999999996</v>
      </c>
      <c r="Z87" s="263">
        <v>29820</v>
      </c>
      <c r="AA87" s="263">
        <v>27285.642</v>
      </c>
      <c r="AB87" s="263">
        <v>1439.614</v>
      </c>
      <c r="AC87" s="263">
        <v>0</v>
      </c>
      <c r="AD87" s="263">
        <v>1094.306</v>
      </c>
    </row>
    <row r="88" spans="1:31" x14ac:dyDescent="0.2">
      <c r="A88" s="193"/>
      <c r="B88" s="230"/>
      <c r="D88" s="231"/>
      <c r="E88" s="232"/>
      <c r="F88" s="233"/>
      <c r="H88" s="231"/>
      <c r="I88" s="234"/>
      <c r="J88" s="233"/>
      <c r="K88" s="194"/>
      <c r="L88" s="235"/>
      <c r="M88" s="236"/>
      <c r="N88" s="233"/>
      <c r="O88" s="261"/>
      <c r="P88" s="195"/>
      <c r="Q88" s="234"/>
      <c r="R88" s="234"/>
      <c r="S88" s="234"/>
      <c r="T88" s="234"/>
      <c r="U88" s="234"/>
      <c r="V88" s="200"/>
      <c r="W88" s="234"/>
      <c r="X88" s="234"/>
      <c r="Y88" s="234"/>
      <c r="Z88" s="234"/>
      <c r="AA88" s="234"/>
      <c r="AB88" s="234"/>
      <c r="AC88" s="234"/>
      <c r="AD88" s="234"/>
      <c r="AE88" s="222"/>
    </row>
    <row r="89" spans="1:31" ht="15" x14ac:dyDescent="0.2">
      <c r="A89" s="193"/>
      <c r="B89" s="576" t="s">
        <v>1280</v>
      </c>
      <c r="D89" s="644">
        <v>20</v>
      </c>
      <c r="E89" s="638">
        <v>10973394.398</v>
      </c>
      <c r="F89" s="179">
        <v>2202.1800000000003</v>
      </c>
      <c r="H89" s="644">
        <v>0</v>
      </c>
      <c r="I89" s="638">
        <v>0</v>
      </c>
      <c r="J89" s="179">
        <v>0</v>
      </c>
      <c r="K89" s="194"/>
      <c r="L89" s="644">
        <v>20</v>
      </c>
      <c r="M89" s="638">
        <v>10973394.470000001</v>
      </c>
      <c r="N89" s="179">
        <v>2202.1800000000003</v>
      </c>
      <c r="O89" s="261"/>
      <c r="P89" s="195"/>
      <c r="Q89" s="638">
        <v>9209542.0600000005</v>
      </c>
      <c r="R89" s="638">
        <v>1763852.41</v>
      </c>
      <c r="S89" s="638">
        <v>0</v>
      </c>
      <c r="T89" s="638">
        <v>0</v>
      </c>
      <c r="U89" s="638">
        <v>10973394.072000001</v>
      </c>
      <c r="V89" s="200"/>
      <c r="W89" s="638">
        <v>0</v>
      </c>
      <c r="X89" s="638">
        <v>0</v>
      </c>
      <c r="Y89" s="638">
        <v>0</v>
      </c>
      <c r="Z89" s="638">
        <v>0</v>
      </c>
      <c r="AA89" s="638">
        <v>0</v>
      </c>
      <c r="AB89" s="638">
        <v>0</v>
      </c>
      <c r="AC89" s="638">
        <v>0</v>
      </c>
      <c r="AD89" s="638">
        <v>0</v>
      </c>
      <c r="AE89" s="222"/>
    </row>
    <row r="90" spans="1:31" ht="15" x14ac:dyDescent="0.2">
      <c r="A90" s="193"/>
      <c r="B90" s="576" t="s">
        <v>1281</v>
      </c>
      <c r="D90" s="644">
        <v>20</v>
      </c>
      <c r="E90" s="638">
        <v>8926962.6040000003</v>
      </c>
      <c r="F90" s="179">
        <v>1794.12</v>
      </c>
      <c r="H90" s="644">
        <v>0</v>
      </c>
      <c r="I90" s="638">
        <v>0</v>
      </c>
      <c r="J90" s="179">
        <v>0</v>
      </c>
      <c r="K90" s="194"/>
      <c r="L90" s="644">
        <v>20</v>
      </c>
      <c r="M90" s="638">
        <v>8926962.9539999999</v>
      </c>
      <c r="N90" s="179">
        <v>1794.12</v>
      </c>
      <c r="O90" s="261"/>
      <c r="P90" s="195"/>
      <c r="Q90" s="638">
        <v>7341743.8949999996</v>
      </c>
      <c r="R90" s="638">
        <v>1585219.058</v>
      </c>
      <c r="S90" s="638">
        <v>1E-3</v>
      </c>
      <c r="T90" s="638">
        <v>0</v>
      </c>
      <c r="U90" s="638">
        <v>8926963.3499999996</v>
      </c>
      <c r="V90" s="200"/>
      <c r="W90" s="638">
        <v>0</v>
      </c>
      <c r="X90" s="638">
        <v>0</v>
      </c>
      <c r="Y90" s="638">
        <v>0</v>
      </c>
      <c r="Z90" s="638">
        <v>0</v>
      </c>
      <c r="AA90" s="638">
        <v>0</v>
      </c>
      <c r="AB90" s="638">
        <v>0</v>
      </c>
      <c r="AC90" s="638">
        <v>0</v>
      </c>
      <c r="AD90" s="638">
        <v>0</v>
      </c>
      <c r="AE90" s="222"/>
    </row>
    <row r="91" spans="1:31" ht="15" x14ac:dyDescent="0.2">
      <c r="A91" s="193"/>
      <c r="B91" s="576" t="s">
        <v>1282</v>
      </c>
      <c r="D91" s="644">
        <v>20</v>
      </c>
      <c r="E91" s="638">
        <v>9325214.5069999993</v>
      </c>
      <c r="F91" s="179">
        <v>1792.5</v>
      </c>
      <c r="H91" s="644">
        <v>0</v>
      </c>
      <c r="I91" s="638">
        <v>0</v>
      </c>
      <c r="J91" s="179">
        <v>0</v>
      </c>
      <c r="K91" s="194"/>
      <c r="L91" s="644">
        <v>20</v>
      </c>
      <c r="M91" s="638">
        <v>9325214.2510000002</v>
      </c>
      <c r="N91" s="179">
        <v>1792.5</v>
      </c>
      <c r="O91" s="261"/>
      <c r="P91" s="195"/>
      <c r="Q91" s="638">
        <v>6564054.4580000006</v>
      </c>
      <c r="R91" s="638">
        <v>2759952.2370000002</v>
      </c>
      <c r="S91" s="638">
        <v>1207.556</v>
      </c>
      <c r="T91" s="638">
        <v>0</v>
      </c>
      <c r="U91" s="638">
        <v>9325213.7440000009</v>
      </c>
      <c r="V91" s="200"/>
      <c r="W91" s="638">
        <v>0</v>
      </c>
      <c r="X91" s="638">
        <v>0</v>
      </c>
      <c r="Y91" s="638">
        <v>0</v>
      </c>
      <c r="Z91" s="638">
        <v>0</v>
      </c>
      <c r="AA91" s="638">
        <v>0</v>
      </c>
      <c r="AB91" s="638">
        <v>0</v>
      </c>
      <c r="AC91" s="638">
        <v>0</v>
      </c>
      <c r="AD91" s="638">
        <v>0</v>
      </c>
      <c r="AE91" s="222"/>
    </row>
    <row r="92" spans="1:31" ht="15" x14ac:dyDescent="0.2">
      <c r="A92" s="193"/>
      <c r="B92" s="576" t="s">
        <v>1283</v>
      </c>
      <c r="D92" s="644">
        <v>30</v>
      </c>
      <c r="E92" s="638">
        <v>10232732.017999999</v>
      </c>
      <c r="F92" s="179">
        <v>1635.9700000000003</v>
      </c>
      <c r="H92" s="644">
        <v>0</v>
      </c>
      <c r="I92" s="638">
        <v>0</v>
      </c>
      <c r="J92" s="179">
        <v>0</v>
      </c>
      <c r="K92" s="194"/>
      <c r="L92" s="644">
        <v>30</v>
      </c>
      <c r="M92" s="638">
        <v>10232731.971999999</v>
      </c>
      <c r="N92" s="179">
        <v>1635.9700000000003</v>
      </c>
      <c r="O92" s="261"/>
      <c r="P92" s="195"/>
      <c r="Q92" s="638">
        <v>8386372.2599999998</v>
      </c>
      <c r="R92" s="638">
        <v>1841515.2749999999</v>
      </c>
      <c r="S92" s="638">
        <v>4844.4369999999999</v>
      </c>
      <c r="T92" s="638">
        <v>0</v>
      </c>
      <c r="U92" s="638">
        <v>10232731.954</v>
      </c>
      <c r="V92" s="200"/>
      <c r="W92" s="638">
        <v>0</v>
      </c>
      <c r="X92" s="638">
        <v>0</v>
      </c>
      <c r="Y92" s="638">
        <v>0</v>
      </c>
      <c r="Z92" s="638">
        <v>0</v>
      </c>
      <c r="AA92" s="638">
        <v>0</v>
      </c>
      <c r="AB92" s="638">
        <v>0</v>
      </c>
      <c r="AC92" s="638">
        <v>0</v>
      </c>
      <c r="AD92" s="638">
        <v>0</v>
      </c>
      <c r="AE92" s="222"/>
    </row>
    <row r="93" spans="1:31" ht="15" x14ac:dyDescent="0.2">
      <c r="A93" s="193"/>
      <c r="B93" s="576" t="s">
        <v>1284</v>
      </c>
      <c r="D93" s="644">
        <v>20</v>
      </c>
      <c r="E93" s="638">
        <v>9292299.5250000004</v>
      </c>
      <c r="F93" s="179">
        <v>1868.85</v>
      </c>
      <c r="H93" s="644">
        <v>0</v>
      </c>
      <c r="I93" s="638">
        <v>0</v>
      </c>
      <c r="J93" s="179">
        <v>0</v>
      </c>
      <c r="K93" s="194"/>
      <c r="L93" s="644">
        <v>20</v>
      </c>
      <c r="M93" s="638">
        <v>9292299.1180000007</v>
      </c>
      <c r="N93" s="179">
        <v>1868.85</v>
      </c>
      <c r="O93" s="261"/>
      <c r="P93" s="195"/>
      <c r="Q93" s="638">
        <v>8338290.7680000002</v>
      </c>
      <c r="R93" s="638">
        <v>916860.84699999995</v>
      </c>
      <c r="S93" s="638">
        <v>37147.502999999997</v>
      </c>
      <c r="T93" s="638">
        <v>0</v>
      </c>
      <c r="U93" s="638">
        <v>9292298.5930000003</v>
      </c>
      <c r="V93" s="200"/>
      <c r="W93" s="638">
        <v>0</v>
      </c>
      <c r="X93" s="638">
        <v>0</v>
      </c>
      <c r="Y93" s="638">
        <v>0</v>
      </c>
      <c r="Z93" s="638">
        <v>0</v>
      </c>
      <c r="AA93" s="638">
        <v>0</v>
      </c>
      <c r="AB93" s="638">
        <v>0</v>
      </c>
      <c r="AC93" s="638">
        <v>0</v>
      </c>
      <c r="AD93" s="638">
        <v>0</v>
      </c>
      <c r="AE93" s="222"/>
    </row>
    <row r="94" spans="1:31" ht="15" x14ac:dyDescent="0.2">
      <c r="A94" s="193"/>
      <c r="B94" s="576" t="s">
        <v>1285</v>
      </c>
      <c r="D94" s="644">
        <v>20</v>
      </c>
      <c r="E94" s="638">
        <v>10912432.84</v>
      </c>
      <c r="F94" s="179">
        <v>2078.35</v>
      </c>
      <c r="H94" s="644">
        <v>0</v>
      </c>
      <c r="I94" s="638">
        <v>0</v>
      </c>
      <c r="J94" s="179">
        <v>0</v>
      </c>
      <c r="K94" s="194"/>
      <c r="L94" s="644">
        <v>20</v>
      </c>
      <c r="M94" s="638">
        <v>10912433.271</v>
      </c>
      <c r="N94" s="179">
        <v>2078.35</v>
      </c>
      <c r="O94" s="261"/>
      <c r="P94" s="195"/>
      <c r="Q94" s="638">
        <v>8773999.8379999995</v>
      </c>
      <c r="R94" s="638">
        <v>2066676.4350000001</v>
      </c>
      <c r="S94" s="638">
        <v>71756.998000000007</v>
      </c>
      <c r="T94" s="638">
        <v>0</v>
      </c>
      <c r="U94" s="638">
        <v>10912433.431</v>
      </c>
      <c r="V94" s="200"/>
      <c r="W94" s="638">
        <v>0</v>
      </c>
      <c r="X94" s="638">
        <v>0</v>
      </c>
      <c r="Y94" s="638">
        <v>0</v>
      </c>
      <c r="Z94" s="638">
        <v>0</v>
      </c>
      <c r="AA94" s="638">
        <v>0</v>
      </c>
      <c r="AB94" s="638">
        <v>0</v>
      </c>
      <c r="AC94" s="638">
        <v>0</v>
      </c>
      <c r="AD94" s="638">
        <v>0</v>
      </c>
      <c r="AE94" s="222"/>
    </row>
    <row r="95" spans="1:31" ht="15" x14ac:dyDescent="0.2">
      <c r="A95" s="193"/>
      <c r="B95" s="636" t="s">
        <v>1290</v>
      </c>
      <c r="C95" s="639"/>
      <c r="D95" s="640">
        <v>130</v>
      </c>
      <c r="E95" s="263">
        <v>59663035.89199999</v>
      </c>
      <c r="F95" s="265">
        <v>11371.970000000001</v>
      </c>
      <c r="G95" s="639"/>
      <c r="H95" s="640">
        <v>0</v>
      </c>
      <c r="I95" s="263">
        <v>0</v>
      </c>
      <c r="J95" s="265">
        <v>0</v>
      </c>
      <c r="K95" s="639"/>
      <c r="L95" s="640">
        <v>130</v>
      </c>
      <c r="M95" s="263">
        <v>59663036.035999998</v>
      </c>
      <c r="N95" s="265">
        <v>11371.970000000001</v>
      </c>
      <c r="O95" s="641"/>
      <c r="P95" s="642"/>
      <c r="Q95" s="263">
        <v>48614003.278999999</v>
      </c>
      <c r="R95" s="263">
        <v>10934076.262</v>
      </c>
      <c r="S95" s="263">
        <v>114956.495</v>
      </c>
      <c r="T95" s="263">
        <v>0</v>
      </c>
      <c r="U95" s="263">
        <v>59663036.144000009</v>
      </c>
      <c r="V95" s="643"/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22"/>
    </row>
    <row r="96" spans="1:31" ht="15" x14ac:dyDescent="0.2">
      <c r="A96" s="193"/>
      <c r="B96" s="578" t="s">
        <v>1286</v>
      </c>
      <c r="D96" s="644">
        <v>20</v>
      </c>
      <c r="E96" s="638">
        <v>11103945.809</v>
      </c>
      <c r="F96" s="179">
        <v>1688.4699999999996</v>
      </c>
      <c r="H96" s="644">
        <v>0</v>
      </c>
      <c r="I96" s="638">
        <v>20000</v>
      </c>
      <c r="J96" s="179">
        <v>0</v>
      </c>
      <c r="K96" s="194"/>
      <c r="L96" s="644">
        <v>20</v>
      </c>
      <c r="M96" s="638">
        <v>11083945.466</v>
      </c>
      <c r="N96" s="179">
        <v>1688.4699999999996</v>
      </c>
      <c r="O96" s="261"/>
      <c r="P96" s="195"/>
      <c r="Q96" s="638">
        <v>7841679.1099999994</v>
      </c>
      <c r="R96" s="638">
        <v>3242266.3560000001</v>
      </c>
      <c r="S96" s="638">
        <v>0</v>
      </c>
      <c r="T96" s="638">
        <v>0</v>
      </c>
      <c r="U96" s="638">
        <v>11083944.657</v>
      </c>
      <c r="V96" s="200"/>
      <c r="W96" s="638">
        <v>0</v>
      </c>
      <c r="X96" s="638">
        <v>0</v>
      </c>
      <c r="Y96" s="638">
        <v>0</v>
      </c>
      <c r="Z96" s="638">
        <v>0</v>
      </c>
      <c r="AA96" s="638">
        <v>0</v>
      </c>
      <c r="AB96" s="638">
        <v>0</v>
      </c>
      <c r="AC96" s="638">
        <v>0</v>
      </c>
      <c r="AD96" s="638">
        <v>0</v>
      </c>
      <c r="AE96" s="222"/>
    </row>
    <row r="97" spans="1:31" ht="15" x14ac:dyDescent="0.2">
      <c r="A97" s="193"/>
      <c r="B97" s="578" t="s">
        <v>1287</v>
      </c>
      <c r="D97" s="644">
        <v>20</v>
      </c>
      <c r="E97" s="638">
        <v>11379052.277000001</v>
      </c>
      <c r="F97" s="179">
        <v>1619.3299999999997</v>
      </c>
      <c r="H97" s="644">
        <v>0</v>
      </c>
      <c r="I97" s="638">
        <v>0</v>
      </c>
      <c r="J97" s="179">
        <v>0</v>
      </c>
      <c r="K97" s="194"/>
      <c r="L97" s="644">
        <v>20</v>
      </c>
      <c r="M97" s="638">
        <v>11379052.269000001</v>
      </c>
      <c r="N97" s="179">
        <v>1619.3299999999997</v>
      </c>
      <c r="O97" s="261"/>
      <c r="P97" s="195"/>
      <c r="Q97" s="638">
        <v>8939611.5830000006</v>
      </c>
      <c r="R97" s="638">
        <v>1760784.453</v>
      </c>
      <c r="S97" s="638">
        <v>2078.413</v>
      </c>
      <c r="T97" s="638">
        <v>415000</v>
      </c>
      <c r="U97" s="638">
        <v>11117473.992000001</v>
      </c>
      <c r="V97" s="200"/>
      <c r="W97" s="638">
        <v>261578</v>
      </c>
      <c r="X97" s="638">
        <v>190629.56200000001</v>
      </c>
      <c r="Y97" s="638">
        <v>0</v>
      </c>
      <c r="Z97" s="638">
        <v>70948</v>
      </c>
      <c r="AA97" s="638">
        <v>45000</v>
      </c>
      <c r="AB97" s="638">
        <v>0</v>
      </c>
      <c r="AC97" s="638">
        <v>25948.258000000002</v>
      </c>
      <c r="AD97" s="638">
        <v>0</v>
      </c>
      <c r="AE97" s="222"/>
    </row>
    <row r="98" spans="1:31" ht="15" x14ac:dyDescent="0.2">
      <c r="A98" s="193"/>
      <c r="B98" s="578" t="s">
        <v>1288</v>
      </c>
      <c r="D98" s="644">
        <v>20</v>
      </c>
      <c r="E98" s="638">
        <v>10830294.918</v>
      </c>
      <c r="F98" s="179">
        <v>1764.4199999999994</v>
      </c>
      <c r="H98" s="644">
        <v>0</v>
      </c>
      <c r="I98" s="638">
        <v>0</v>
      </c>
      <c r="J98" s="179">
        <v>0</v>
      </c>
      <c r="K98" s="194"/>
      <c r="L98" s="644">
        <v>20</v>
      </c>
      <c r="M98" s="638">
        <v>10830294.630999999</v>
      </c>
      <c r="N98" s="179">
        <v>1764.4199999999994</v>
      </c>
      <c r="O98" s="261"/>
      <c r="P98" s="195"/>
      <c r="Q98" s="638">
        <v>8161141.6419999991</v>
      </c>
      <c r="R98" s="638">
        <v>2661152.9890000001</v>
      </c>
      <c r="S98" s="638">
        <v>0</v>
      </c>
      <c r="T98" s="638">
        <v>0</v>
      </c>
      <c r="U98" s="638">
        <v>10822294.713</v>
      </c>
      <c r="V98" s="200"/>
      <c r="W98" s="638">
        <v>8000</v>
      </c>
      <c r="X98" s="638">
        <v>0</v>
      </c>
      <c r="Y98" s="638">
        <v>0</v>
      </c>
      <c r="Z98" s="638">
        <v>8000</v>
      </c>
      <c r="AA98" s="638">
        <v>8000</v>
      </c>
      <c r="AB98" s="638">
        <v>0</v>
      </c>
      <c r="AC98" s="638">
        <v>0</v>
      </c>
      <c r="AD98" s="638">
        <v>0</v>
      </c>
      <c r="AE98" s="222"/>
    </row>
    <row r="99" spans="1:31" ht="15" x14ac:dyDescent="0.2">
      <c r="A99" s="193"/>
      <c r="B99" s="578" t="s">
        <v>1289</v>
      </c>
      <c r="D99" s="645">
        <v>20</v>
      </c>
      <c r="E99" s="638">
        <v>12748160.581</v>
      </c>
      <c r="F99" s="179">
        <v>2210.8599999999997</v>
      </c>
      <c r="H99" s="645">
        <v>0</v>
      </c>
      <c r="I99" s="638">
        <v>40000</v>
      </c>
      <c r="J99" s="179">
        <v>0</v>
      </c>
      <c r="K99" s="194"/>
      <c r="L99" s="645">
        <v>20</v>
      </c>
      <c r="M99" s="638">
        <v>12708160.200999999</v>
      </c>
      <c r="N99" s="179">
        <v>2210.8599999999997</v>
      </c>
      <c r="O99" s="261"/>
      <c r="P99" s="195"/>
      <c r="Q99" s="638">
        <v>11572811.112000002</v>
      </c>
      <c r="R99" s="638">
        <v>1135301.916</v>
      </c>
      <c r="S99" s="638">
        <v>47.172999999999995</v>
      </c>
      <c r="T99" s="638">
        <v>0</v>
      </c>
      <c r="U99" s="638">
        <v>12708159.619999999</v>
      </c>
      <c r="V99" s="200"/>
      <c r="W99" s="638">
        <v>0</v>
      </c>
      <c r="X99" s="638">
        <v>0</v>
      </c>
      <c r="Y99" s="638">
        <v>0</v>
      </c>
      <c r="Z99" s="638">
        <v>0</v>
      </c>
      <c r="AA99" s="638">
        <v>0</v>
      </c>
      <c r="AB99" s="638">
        <v>0</v>
      </c>
      <c r="AC99" s="638">
        <v>0</v>
      </c>
      <c r="AD99" s="638">
        <v>0</v>
      </c>
      <c r="AE99" s="222"/>
    </row>
    <row r="100" spans="1:31" ht="15" x14ac:dyDescent="0.2">
      <c r="A100" s="193"/>
      <c r="B100" s="647" t="s">
        <v>1291</v>
      </c>
      <c r="C100" s="637"/>
      <c r="D100" s="640">
        <v>80</v>
      </c>
      <c r="E100" s="263">
        <v>46061453.585000001</v>
      </c>
      <c r="F100" s="265">
        <v>7283.0799999999981</v>
      </c>
      <c r="H100" s="640">
        <v>0</v>
      </c>
      <c r="I100" s="263">
        <v>60000</v>
      </c>
      <c r="J100" s="265">
        <v>0</v>
      </c>
      <c r="K100" s="194"/>
      <c r="L100" s="640">
        <v>80</v>
      </c>
      <c r="M100" s="263">
        <v>46001452.566999994</v>
      </c>
      <c r="N100" s="265">
        <v>7283.0799999999981</v>
      </c>
      <c r="O100" s="261"/>
      <c r="P100" s="195"/>
      <c r="Q100" s="263">
        <v>36515243.447000004</v>
      </c>
      <c r="R100" s="263">
        <v>8799505.7139999997</v>
      </c>
      <c r="S100" s="263">
        <v>2125.5859999999998</v>
      </c>
      <c r="T100" s="263">
        <v>415000</v>
      </c>
      <c r="U100" s="263">
        <v>45731874.982000001</v>
      </c>
      <c r="V100" s="200"/>
      <c r="W100" s="263">
        <v>269578</v>
      </c>
      <c r="X100" s="263">
        <v>190629.56200000001</v>
      </c>
      <c r="Y100" s="263">
        <v>0</v>
      </c>
      <c r="Z100" s="263">
        <v>78948</v>
      </c>
      <c r="AA100" s="263">
        <v>53000</v>
      </c>
      <c r="AB100" s="263">
        <v>0</v>
      </c>
      <c r="AC100" s="263">
        <v>25948.258000000002</v>
      </c>
      <c r="AD100" s="263">
        <v>0</v>
      </c>
      <c r="AE100" s="222"/>
    </row>
    <row r="101" spans="1:31" ht="15" x14ac:dyDescent="0.2">
      <c r="A101" s="193"/>
      <c r="B101" s="576" t="s">
        <v>1292</v>
      </c>
      <c r="D101" s="646">
        <v>20</v>
      </c>
      <c r="E101" s="638">
        <v>13430441.673</v>
      </c>
      <c r="F101" s="179">
        <v>1647.6200000000003</v>
      </c>
      <c r="H101" s="646">
        <v>2</v>
      </c>
      <c r="I101" s="638">
        <v>1607773.5</v>
      </c>
      <c r="J101" s="179">
        <v>159.15</v>
      </c>
      <c r="K101" s="194"/>
      <c r="L101" s="646">
        <v>18</v>
      </c>
      <c r="M101" s="638">
        <v>11822668.210000001</v>
      </c>
      <c r="N101" s="179">
        <v>1488.4700000000003</v>
      </c>
      <c r="O101" s="261"/>
      <c r="P101" s="195"/>
      <c r="Q101" s="638">
        <v>6782939.8719999995</v>
      </c>
      <c r="R101" s="638">
        <v>1649587.199</v>
      </c>
      <c r="S101" s="638">
        <v>0</v>
      </c>
      <c r="T101" s="638">
        <v>0</v>
      </c>
      <c r="U101" s="638">
        <v>8432526.8629999999</v>
      </c>
      <c r="V101" s="200"/>
      <c r="W101" s="638">
        <v>3390141</v>
      </c>
      <c r="X101" s="638">
        <v>2710742.9870000002</v>
      </c>
      <c r="Y101" s="638">
        <v>679398.15300000005</v>
      </c>
      <c r="Z101" s="638">
        <v>0</v>
      </c>
      <c r="AA101" s="638">
        <v>0</v>
      </c>
      <c r="AB101" s="638">
        <v>0</v>
      </c>
      <c r="AC101" s="638">
        <v>0</v>
      </c>
      <c r="AD101" s="638">
        <v>0</v>
      </c>
      <c r="AE101" s="222"/>
    </row>
    <row r="102" spans="1:31" ht="15" x14ac:dyDescent="0.2">
      <c r="A102" s="193"/>
      <c r="B102" s="576" t="s">
        <v>1293</v>
      </c>
      <c r="D102" s="646">
        <v>30</v>
      </c>
      <c r="E102" s="638">
        <v>16284071.727</v>
      </c>
      <c r="F102" s="179">
        <v>1869.9999999999998</v>
      </c>
      <c r="H102" s="646">
        <v>0</v>
      </c>
      <c r="I102" s="638">
        <v>40000</v>
      </c>
      <c r="J102" s="179">
        <v>0</v>
      </c>
      <c r="K102" s="194"/>
      <c r="L102" s="646">
        <v>30</v>
      </c>
      <c r="M102" s="638">
        <v>16244071.577</v>
      </c>
      <c r="N102" s="179">
        <v>1869.9999999999998</v>
      </c>
      <c r="O102" s="261"/>
      <c r="P102" s="195"/>
      <c r="Q102" s="638">
        <v>8718594.3120000008</v>
      </c>
      <c r="R102" s="638">
        <v>945132.40899999999</v>
      </c>
      <c r="S102" s="638">
        <v>51102.957999999999</v>
      </c>
      <c r="T102" s="638">
        <v>0</v>
      </c>
      <c r="U102" s="638">
        <v>9714830.2960000001</v>
      </c>
      <c r="V102" s="200"/>
      <c r="W102" s="638">
        <v>6529242</v>
      </c>
      <c r="X102" s="638">
        <v>4993010.4869999997</v>
      </c>
      <c r="Y102" s="638">
        <v>860893.12100000004</v>
      </c>
      <c r="Z102" s="638">
        <v>675338</v>
      </c>
      <c r="AA102" s="638">
        <v>670743.98399999994</v>
      </c>
      <c r="AB102" s="638">
        <v>0</v>
      </c>
      <c r="AC102" s="638">
        <v>0</v>
      </c>
      <c r="AD102" s="638">
        <v>4594.3060000000005</v>
      </c>
      <c r="AE102" s="222"/>
    </row>
    <row r="103" spans="1:31" ht="15" x14ac:dyDescent="0.2">
      <c r="A103" s="193"/>
      <c r="B103" s="576" t="s">
        <v>1294</v>
      </c>
      <c r="D103" s="646">
        <v>20</v>
      </c>
      <c r="E103" s="638">
        <v>16731885.807999998</v>
      </c>
      <c r="F103" s="179">
        <v>2121.0500000000002</v>
      </c>
      <c r="H103" s="646">
        <v>5</v>
      </c>
      <c r="I103" s="638">
        <v>4579131.1289999997</v>
      </c>
      <c r="J103" s="179">
        <v>489.5</v>
      </c>
      <c r="K103" s="194"/>
      <c r="L103" s="646">
        <v>15</v>
      </c>
      <c r="M103" s="638">
        <v>12152754.541999999</v>
      </c>
      <c r="N103" s="179">
        <v>1631.5500000000002</v>
      </c>
      <c r="O103" s="261"/>
      <c r="P103" s="195"/>
      <c r="Q103" s="638">
        <v>7579352.6779999994</v>
      </c>
      <c r="R103" s="638">
        <v>1037000</v>
      </c>
      <c r="S103" s="638">
        <v>2460.5529999999999</v>
      </c>
      <c r="T103" s="638">
        <v>0</v>
      </c>
      <c r="U103" s="638">
        <v>8618813.2489999998</v>
      </c>
      <c r="V103" s="200"/>
      <c r="W103" s="638">
        <v>3533942</v>
      </c>
      <c r="X103" s="638">
        <v>2790569.4530000002</v>
      </c>
      <c r="Y103" s="638">
        <v>173608.07500000001</v>
      </c>
      <c r="Z103" s="638">
        <v>569764</v>
      </c>
      <c r="AA103" s="638">
        <v>568324.16899999999</v>
      </c>
      <c r="AB103" s="638">
        <v>1439.614</v>
      </c>
      <c r="AC103" s="638">
        <v>0</v>
      </c>
      <c r="AD103" s="638">
        <v>0</v>
      </c>
      <c r="AE103" s="222"/>
    </row>
    <row r="104" spans="1:31" ht="15" x14ac:dyDescent="0.2">
      <c r="A104" s="193"/>
      <c r="B104" s="576" t="s">
        <v>1295</v>
      </c>
      <c r="D104" s="679">
        <v>20</v>
      </c>
      <c r="E104" s="638">
        <v>15760311.52</v>
      </c>
      <c r="F104" s="179">
        <v>2157.8000000000002</v>
      </c>
      <c r="H104" s="679">
        <v>1</v>
      </c>
      <c r="I104" s="638">
        <v>912423.03700000001</v>
      </c>
      <c r="J104" s="179">
        <v>92.29</v>
      </c>
      <c r="K104" s="194"/>
      <c r="L104" s="679">
        <v>19</v>
      </c>
      <c r="M104" s="638">
        <v>14847888.821999999</v>
      </c>
      <c r="N104" s="179">
        <v>2065.5100000000002</v>
      </c>
      <c r="O104" s="261"/>
      <c r="P104" s="195"/>
      <c r="Q104" s="638">
        <v>10437455.847999999</v>
      </c>
      <c r="R104" s="638">
        <v>1869162.7779999999</v>
      </c>
      <c r="S104" s="638">
        <v>6587.4390000000003</v>
      </c>
      <c r="T104" s="638">
        <v>0</v>
      </c>
      <c r="U104" s="638">
        <v>12313206.891000001</v>
      </c>
      <c r="V104" s="200"/>
      <c r="W104" s="638">
        <v>2534682</v>
      </c>
      <c r="X104" s="638">
        <v>1541676.1839999999</v>
      </c>
      <c r="Y104" s="638">
        <v>636587.071</v>
      </c>
      <c r="Z104" s="638">
        <v>356419</v>
      </c>
      <c r="AA104" s="638">
        <v>350000</v>
      </c>
      <c r="AB104" s="638">
        <v>6419.5020000000004</v>
      </c>
      <c r="AC104" s="638">
        <v>0</v>
      </c>
      <c r="AD104" s="638">
        <v>0</v>
      </c>
      <c r="AE104" s="222"/>
    </row>
    <row r="105" spans="1:31" ht="15" x14ac:dyDescent="0.2">
      <c r="A105" s="193"/>
      <c r="B105" s="636" t="s">
        <v>1296</v>
      </c>
      <c r="C105" s="637"/>
      <c r="D105" s="640">
        <v>90</v>
      </c>
      <c r="E105" s="263">
        <v>62206710.728</v>
      </c>
      <c r="F105" s="265">
        <v>7796.47</v>
      </c>
      <c r="H105" s="640">
        <v>8</v>
      </c>
      <c r="I105" s="263">
        <v>7139327.6659999993</v>
      </c>
      <c r="J105" s="265">
        <v>740.93999999999994</v>
      </c>
      <c r="K105" s="194"/>
      <c r="L105" s="640">
        <v>82</v>
      </c>
      <c r="M105" s="263">
        <v>55067383.150999993</v>
      </c>
      <c r="N105" s="265">
        <v>7055.5300000000007</v>
      </c>
      <c r="O105" s="261"/>
      <c r="P105" s="195"/>
      <c r="Q105" s="263">
        <v>33518342.710000001</v>
      </c>
      <c r="R105" s="263">
        <v>5500882.3859999999</v>
      </c>
      <c r="S105" s="263">
        <v>60150.95</v>
      </c>
      <c r="T105" s="263">
        <v>0</v>
      </c>
      <c r="U105" s="263">
        <v>39079376.299000002</v>
      </c>
      <c r="V105" s="200"/>
      <c r="W105" s="263">
        <v>15988007</v>
      </c>
      <c r="X105" s="263">
        <v>12035999.111</v>
      </c>
      <c r="Y105" s="263">
        <v>2350486.42</v>
      </c>
      <c r="Z105" s="263">
        <v>1601521</v>
      </c>
      <c r="AA105" s="263">
        <v>1589068.1529999999</v>
      </c>
      <c r="AB105" s="263">
        <v>7859.116</v>
      </c>
      <c r="AC105" s="263">
        <v>0</v>
      </c>
      <c r="AD105" s="263">
        <v>4594.3060000000005</v>
      </c>
      <c r="AE105" s="222"/>
    </row>
    <row r="106" spans="1:31" s="210" customFormat="1" ht="15.75" thickBot="1" x14ac:dyDescent="0.25">
      <c r="A106" s="205"/>
      <c r="B106" s="680" t="s">
        <v>1302</v>
      </c>
      <c r="C106" s="194"/>
      <c r="D106" s="681">
        <v>300</v>
      </c>
      <c r="E106" s="268">
        <v>167931200.20499998</v>
      </c>
      <c r="F106" s="269">
        <v>26451.52</v>
      </c>
      <c r="G106" s="194"/>
      <c r="H106" s="681">
        <v>8</v>
      </c>
      <c r="I106" s="268">
        <v>7199327.6659999993</v>
      </c>
      <c r="J106" s="269">
        <v>740.93999999999994</v>
      </c>
      <c r="K106" s="194"/>
      <c r="L106" s="681">
        <v>292</v>
      </c>
      <c r="M106" s="268">
        <v>160731871.75400001</v>
      </c>
      <c r="N106" s="269">
        <v>25710.58</v>
      </c>
      <c r="O106" s="261"/>
      <c r="P106" s="195"/>
      <c r="Q106" s="268">
        <v>118647589.436</v>
      </c>
      <c r="R106" s="268">
        <v>25234464.362</v>
      </c>
      <c r="S106" s="268">
        <v>177233.03099999999</v>
      </c>
      <c r="T106" s="268">
        <v>415000</v>
      </c>
      <c r="U106" s="268">
        <v>144474287.42500001</v>
      </c>
      <c r="V106" s="200"/>
      <c r="W106" s="268">
        <v>16257585</v>
      </c>
      <c r="X106" s="268">
        <v>12226628.673</v>
      </c>
      <c r="Y106" s="268">
        <v>2350486.42</v>
      </c>
      <c r="Z106" s="268">
        <v>1680469</v>
      </c>
      <c r="AA106" s="268">
        <v>1642068.1529999999</v>
      </c>
      <c r="AB106" s="268">
        <v>7859.116</v>
      </c>
      <c r="AC106" s="268">
        <v>25948.258000000002</v>
      </c>
      <c r="AD106" s="268">
        <v>4594.3060000000005</v>
      </c>
      <c r="AE106" s="209"/>
    </row>
    <row r="107" spans="1:31" s="210" customFormat="1" ht="13.5" thickTop="1" x14ac:dyDescent="0.2">
      <c r="A107" s="205"/>
      <c r="B107" s="209"/>
      <c r="C107" s="194"/>
      <c r="D107" s="209"/>
      <c r="E107" s="209"/>
      <c r="F107" s="209"/>
      <c r="G107" s="194"/>
      <c r="H107" s="209"/>
      <c r="I107" s="209"/>
      <c r="J107" s="209"/>
      <c r="K107" s="194"/>
      <c r="L107" s="209"/>
      <c r="M107" s="209"/>
      <c r="N107" s="209"/>
      <c r="O107" s="261"/>
      <c r="P107" s="195"/>
      <c r="Q107" s="209"/>
      <c r="R107" s="209"/>
      <c r="S107" s="209"/>
      <c r="T107" s="209"/>
      <c r="U107" s="209"/>
      <c r="V107" s="200"/>
      <c r="W107" s="209"/>
      <c r="X107" s="209"/>
      <c r="Y107" s="209"/>
      <c r="Z107" s="209"/>
      <c r="AA107" s="209"/>
      <c r="AB107" s="209"/>
      <c r="AC107" s="209"/>
      <c r="AD107" s="209"/>
      <c r="AE107" s="209"/>
    </row>
    <row r="108" spans="1:31" s="210" customFormat="1" x14ac:dyDescent="0.2">
      <c r="A108" s="205"/>
      <c r="B108" s="254" t="s">
        <v>904</v>
      </c>
      <c r="C108" s="194"/>
      <c r="D108" s="209"/>
      <c r="E108" s="209"/>
      <c r="F108" s="209"/>
      <c r="G108" s="194"/>
      <c r="H108" s="209"/>
      <c r="I108" s="209"/>
      <c r="J108" s="209"/>
      <c r="K108" s="194"/>
      <c r="L108" s="209"/>
      <c r="M108" s="209"/>
      <c r="N108" s="209"/>
      <c r="O108" s="261"/>
      <c r="P108" s="195"/>
      <c r="Q108" s="209"/>
      <c r="R108" s="209"/>
      <c r="S108" s="209"/>
      <c r="T108" s="209"/>
      <c r="U108" s="209"/>
      <c r="V108" s="200"/>
      <c r="W108" s="209"/>
      <c r="X108" s="209"/>
      <c r="Y108" s="209"/>
      <c r="Z108" s="209"/>
      <c r="AA108" s="209"/>
      <c r="AB108" s="209"/>
      <c r="AC108" s="209"/>
      <c r="AD108" s="209"/>
      <c r="AE108" s="209"/>
    </row>
    <row r="109" spans="1:31" s="210" customFormat="1" ht="15" x14ac:dyDescent="0.2">
      <c r="A109" s="205"/>
      <c r="B109" s="206" t="s">
        <v>2229</v>
      </c>
      <c r="C109" s="194"/>
      <c r="D109" s="178"/>
      <c r="E109" s="178">
        <v>28240.17</v>
      </c>
      <c r="F109" s="179"/>
      <c r="G109" s="180"/>
      <c r="H109" s="178"/>
      <c r="I109" s="178">
        <v>0</v>
      </c>
      <c r="J109" s="179"/>
      <c r="K109" s="180"/>
      <c r="L109" s="178">
        <v>0</v>
      </c>
      <c r="M109" s="178">
        <v>28240.17</v>
      </c>
      <c r="N109" s="179"/>
      <c r="O109" s="261"/>
      <c r="P109" s="195"/>
      <c r="Q109" s="178">
        <v>28240.17</v>
      </c>
      <c r="R109" s="178"/>
      <c r="S109" s="178">
        <v>0</v>
      </c>
      <c r="T109" s="178">
        <v>0</v>
      </c>
      <c r="U109" s="178">
        <v>28240</v>
      </c>
      <c r="V109" s="200"/>
      <c r="W109" s="178">
        <v>0</v>
      </c>
      <c r="X109" s="178">
        <v>0</v>
      </c>
      <c r="Y109" s="178">
        <v>0</v>
      </c>
      <c r="Z109" s="227">
        <v>0</v>
      </c>
      <c r="AA109" s="178">
        <v>0</v>
      </c>
      <c r="AB109" s="178">
        <v>0</v>
      </c>
      <c r="AC109" s="178">
        <v>0</v>
      </c>
      <c r="AD109" s="178">
        <v>0</v>
      </c>
      <c r="AE109" s="209"/>
    </row>
    <row r="110" spans="1:31" s="210" customFormat="1" ht="15" x14ac:dyDescent="0.2">
      <c r="A110" s="205"/>
      <c r="B110" s="206" t="s">
        <v>2230</v>
      </c>
      <c r="C110" s="194"/>
      <c r="D110" s="178"/>
      <c r="E110" s="178">
        <v>3384.3330000000001</v>
      </c>
      <c r="F110" s="179"/>
      <c r="G110" s="180"/>
      <c r="H110" s="178"/>
      <c r="I110" s="178">
        <v>0</v>
      </c>
      <c r="J110" s="179"/>
      <c r="K110" s="180"/>
      <c r="L110" s="178">
        <v>0</v>
      </c>
      <c r="M110" s="178">
        <v>3384.3330000000001</v>
      </c>
      <c r="N110" s="179"/>
      <c r="O110" s="261"/>
      <c r="P110" s="195"/>
      <c r="Q110" s="178">
        <v>1930.231</v>
      </c>
      <c r="R110" s="178"/>
      <c r="S110" s="178">
        <v>0</v>
      </c>
      <c r="T110" s="178">
        <v>0</v>
      </c>
      <c r="U110" s="178">
        <v>1930</v>
      </c>
      <c r="V110" s="200"/>
      <c r="W110" s="178">
        <v>1454</v>
      </c>
      <c r="X110" s="178">
        <v>0</v>
      </c>
      <c r="Y110" s="178">
        <v>0</v>
      </c>
      <c r="Z110" s="227">
        <v>1454</v>
      </c>
      <c r="AA110" s="178">
        <v>0</v>
      </c>
      <c r="AB110" s="178">
        <v>0</v>
      </c>
      <c r="AC110" s="178">
        <v>0</v>
      </c>
      <c r="AD110" s="178">
        <v>1454.1020000000001</v>
      </c>
      <c r="AE110" s="209"/>
    </row>
    <row r="111" spans="1:31" s="210" customFormat="1" ht="15" x14ac:dyDescent="0.2">
      <c r="A111" s="205"/>
      <c r="B111" s="206" t="s">
        <v>2231</v>
      </c>
      <c r="C111" s="194"/>
      <c r="D111" s="178"/>
      <c r="E111" s="178">
        <v>13063.132</v>
      </c>
      <c r="F111" s="179"/>
      <c r="G111" s="180"/>
      <c r="H111" s="178"/>
      <c r="I111" s="178">
        <v>0</v>
      </c>
      <c r="J111" s="179"/>
      <c r="K111" s="180"/>
      <c r="L111" s="178">
        <v>0</v>
      </c>
      <c r="M111" s="178">
        <v>13063.132</v>
      </c>
      <c r="N111" s="179"/>
      <c r="O111" s="261"/>
      <c r="P111" s="195"/>
      <c r="Q111" s="178">
        <v>13063.132</v>
      </c>
      <c r="R111" s="178"/>
      <c r="S111" s="178">
        <v>0</v>
      </c>
      <c r="T111" s="178">
        <v>0</v>
      </c>
      <c r="U111" s="178">
        <v>13063</v>
      </c>
      <c r="V111" s="200"/>
      <c r="W111" s="178">
        <v>0</v>
      </c>
      <c r="X111" s="178">
        <v>0</v>
      </c>
      <c r="Y111" s="178">
        <v>0</v>
      </c>
      <c r="Z111" s="227">
        <v>0</v>
      </c>
      <c r="AA111" s="178">
        <v>0</v>
      </c>
      <c r="AB111" s="178">
        <v>0</v>
      </c>
      <c r="AC111" s="178">
        <v>0</v>
      </c>
      <c r="AD111" s="178">
        <v>0</v>
      </c>
      <c r="AE111" s="209"/>
    </row>
    <row r="112" spans="1:31" s="210" customFormat="1" ht="15" x14ac:dyDescent="0.2">
      <c r="A112" s="205"/>
      <c r="B112" s="206" t="s">
        <v>2343</v>
      </c>
      <c r="C112" s="194"/>
      <c r="D112" s="178"/>
      <c r="E112" s="178">
        <v>5900.5680000000002</v>
      </c>
      <c r="F112" s="179"/>
      <c r="G112" s="180"/>
      <c r="H112" s="178"/>
      <c r="I112" s="178">
        <v>0</v>
      </c>
      <c r="J112" s="179"/>
      <c r="K112" s="180"/>
      <c r="L112" s="178">
        <v>0</v>
      </c>
      <c r="M112" s="178">
        <v>5900.5680000000002</v>
      </c>
      <c r="N112" s="179"/>
      <c r="O112" s="261"/>
      <c r="P112" s="195"/>
      <c r="Q112" s="178">
        <v>5900.5680000000002</v>
      </c>
      <c r="R112" s="178"/>
      <c r="S112" s="178">
        <v>0</v>
      </c>
      <c r="T112" s="178">
        <v>0</v>
      </c>
      <c r="U112" s="178">
        <v>5901</v>
      </c>
      <c r="V112" s="200"/>
      <c r="W112" s="178">
        <v>0</v>
      </c>
      <c r="X112" s="178">
        <v>0</v>
      </c>
      <c r="Y112" s="178">
        <v>0</v>
      </c>
      <c r="Z112" s="227">
        <v>0</v>
      </c>
      <c r="AA112" s="178">
        <v>0</v>
      </c>
      <c r="AB112" s="178">
        <v>0</v>
      </c>
      <c r="AC112" s="178">
        <v>0</v>
      </c>
      <c r="AD112" s="178">
        <v>0</v>
      </c>
      <c r="AE112" s="209"/>
    </row>
    <row r="113" spans="1:31" s="210" customFormat="1" ht="15" x14ac:dyDescent="0.2">
      <c r="A113" s="205"/>
      <c r="B113" s="206" t="s">
        <v>2342</v>
      </c>
      <c r="C113" s="194"/>
      <c r="D113" s="178"/>
      <c r="E113" s="178">
        <v>1756.068</v>
      </c>
      <c r="F113" s="179"/>
      <c r="G113" s="180"/>
      <c r="H113" s="178"/>
      <c r="I113" s="178">
        <v>0</v>
      </c>
      <c r="J113" s="179"/>
      <c r="K113" s="180"/>
      <c r="L113" s="178">
        <v>0</v>
      </c>
      <c r="M113" s="178">
        <v>1756.068</v>
      </c>
      <c r="N113" s="179"/>
      <c r="O113" s="261"/>
      <c r="P113" s="195"/>
      <c r="Q113" s="178">
        <v>1756.068</v>
      </c>
      <c r="R113" s="178"/>
      <c r="S113" s="178">
        <v>0</v>
      </c>
      <c r="T113" s="178">
        <v>0</v>
      </c>
      <c r="U113" s="178">
        <v>1756</v>
      </c>
      <c r="V113" s="200"/>
      <c r="W113" s="178">
        <v>0</v>
      </c>
      <c r="X113" s="178">
        <v>0</v>
      </c>
      <c r="Y113" s="178">
        <v>0</v>
      </c>
      <c r="Z113" s="227">
        <v>0</v>
      </c>
      <c r="AA113" s="178">
        <v>0</v>
      </c>
      <c r="AB113" s="178">
        <v>0</v>
      </c>
      <c r="AC113" s="178">
        <v>0</v>
      </c>
      <c r="AD113" s="178">
        <v>0</v>
      </c>
      <c r="AE113" s="209"/>
    </row>
    <row r="114" spans="1:31" s="210" customFormat="1" ht="15" x14ac:dyDescent="0.2">
      <c r="A114" s="205"/>
      <c r="B114" s="206" t="s">
        <v>2341</v>
      </c>
      <c r="C114" s="194"/>
      <c r="D114" s="178"/>
      <c r="E114" s="178">
        <v>58.63</v>
      </c>
      <c r="F114" s="179"/>
      <c r="G114" s="180"/>
      <c r="H114" s="178"/>
      <c r="I114" s="178">
        <v>0</v>
      </c>
      <c r="J114" s="179"/>
      <c r="K114" s="180"/>
      <c r="L114" s="178">
        <v>0</v>
      </c>
      <c r="M114" s="178">
        <v>58.63</v>
      </c>
      <c r="N114" s="179"/>
      <c r="O114" s="261"/>
      <c r="P114" s="195"/>
      <c r="Q114" s="178">
        <v>58.63</v>
      </c>
      <c r="R114" s="178"/>
      <c r="S114" s="178">
        <v>0</v>
      </c>
      <c r="T114" s="178">
        <v>0</v>
      </c>
      <c r="U114" s="178">
        <v>59</v>
      </c>
      <c r="V114" s="200"/>
      <c r="W114" s="178">
        <v>0</v>
      </c>
      <c r="X114" s="178">
        <v>0</v>
      </c>
      <c r="Y114" s="178">
        <v>0</v>
      </c>
      <c r="Z114" s="227">
        <v>0</v>
      </c>
      <c r="AA114" s="178">
        <v>0</v>
      </c>
      <c r="AB114" s="178">
        <v>0</v>
      </c>
      <c r="AC114" s="178">
        <v>0</v>
      </c>
      <c r="AD114" s="178">
        <v>0</v>
      </c>
      <c r="AE114" s="209"/>
    </row>
    <row r="115" spans="1:31" s="210" customFormat="1" ht="15" hidden="1" x14ac:dyDescent="0.2">
      <c r="A115" s="205"/>
      <c r="B115" s="206" t="s">
        <v>2517</v>
      </c>
      <c r="C115" s="194"/>
      <c r="D115" s="178"/>
      <c r="E115" s="178">
        <v>0</v>
      </c>
      <c r="F115" s="179"/>
      <c r="G115" s="180"/>
      <c r="H115" s="178"/>
      <c r="I115" s="178">
        <v>0</v>
      </c>
      <c r="J115" s="179"/>
      <c r="K115" s="180"/>
      <c r="L115" s="178">
        <v>0</v>
      </c>
      <c r="M115" s="178">
        <v>0</v>
      </c>
      <c r="N115" s="179"/>
      <c r="O115" s="261"/>
      <c r="P115" s="195"/>
      <c r="Q115" s="178">
        <v>0</v>
      </c>
      <c r="R115" s="178"/>
      <c r="S115" s="178">
        <v>0</v>
      </c>
      <c r="T115" s="178">
        <v>0</v>
      </c>
      <c r="U115" s="178">
        <v>0</v>
      </c>
      <c r="V115" s="200"/>
      <c r="W115" s="178">
        <v>0</v>
      </c>
      <c r="X115" s="178">
        <v>0</v>
      </c>
      <c r="Y115" s="178">
        <v>0</v>
      </c>
      <c r="Z115" s="227">
        <v>0</v>
      </c>
      <c r="AA115" s="178">
        <v>0</v>
      </c>
      <c r="AB115" s="178">
        <v>0</v>
      </c>
      <c r="AC115" s="178">
        <v>0</v>
      </c>
      <c r="AD115" s="178">
        <v>0</v>
      </c>
      <c r="AE115" s="209"/>
    </row>
    <row r="116" spans="1:31" s="210" customFormat="1" ht="15" x14ac:dyDescent="0.2">
      <c r="A116" s="205"/>
      <c r="B116" s="206" t="s">
        <v>2400</v>
      </c>
      <c r="C116" s="194"/>
      <c r="D116" s="178"/>
      <c r="E116" s="178">
        <v>5023.8</v>
      </c>
      <c r="F116" s="179"/>
      <c r="G116" s="180"/>
      <c r="H116" s="178"/>
      <c r="I116" s="178">
        <v>0</v>
      </c>
      <c r="J116" s="179"/>
      <c r="K116" s="180"/>
      <c r="L116" s="178">
        <v>0</v>
      </c>
      <c r="M116" s="178">
        <v>5023.8</v>
      </c>
      <c r="N116" s="179"/>
      <c r="O116" s="261"/>
      <c r="P116" s="195"/>
      <c r="Q116" s="178">
        <v>4484.8909999999996</v>
      </c>
      <c r="R116" s="178"/>
      <c r="S116" s="178">
        <v>0</v>
      </c>
      <c r="T116" s="178">
        <v>0</v>
      </c>
      <c r="U116" s="178">
        <v>4485</v>
      </c>
      <c r="V116" s="200"/>
      <c r="W116" s="178">
        <v>539</v>
      </c>
      <c r="X116" s="178">
        <v>0</v>
      </c>
      <c r="Y116" s="178">
        <v>538.90899999999999</v>
      </c>
      <c r="Z116" s="227">
        <v>0</v>
      </c>
      <c r="AA116" s="178">
        <v>0</v>
      </c>
      <c r="AB116" s="178">
        <v>0</v>
      </c>
      <c r="AC116" s="178">
        <v>0</v>
      </c>
      <c r="AD116" s="178">
        <v>0</v>
      </c>
      <c r="AE116" s="209"/>
    </row>
    <row r="117" spans="1:31" s="210" customFormat="1" ht="15" x14ac:dyDescent="0.2">
      <c r="A117" s="205"/>
      <c r="B117" s="206" t="s">
        <v>2563</v>
      </c>
      <c r="C117" s="194"/>
      <c r="D117" s="178"/>
      <c r="E117" s="178">
        <v>5004.3029999999999</v>
      </c>
      <c r="F117" s="179"/>
      <c r="G117" s="180"/>
      <c r="H117" s="178"/>
      <c r="I117" s="178">
        <v>0</v>
      </c>
      <c r="J117" s="179"/>
      <c r="K117" s="180"/>
      <c r="L117" s="178">
        <v>0</v>
      </c>
      <c r="M117" s="178">
        <v>5004.3029999999999</v>
      </c>
      <c r="N117" s="179"/>
      <c r="O117" s="261"/>
      <c r="P117" s="195"/>
      <c r="Q117" s="178">
        <v>5004.3029999999999</v>
      </c>
      <c r="R117" s="178"/>
      <c r="S117" s="178">
        <v>0</v>
      </c>
      <c r="T117" s="178">
        <v>0</v>
      </c>
      <c r="U117" s="178">
        <v>5004</v>
      </c>
      <c r="V117" s="200"/>
      <c r="W117" s="178">
        <v>0</v>
      </c>
      <c r="X117" s="178">
        <v>0</v>
      </c>
      <c r="Y117" s="178">
        <v>0</v>
      </c>
      <c r="Z117" s="227">
        <v>0</v>
      </c>
      <c r="AA117" s="178">
        <v>0</v>
      </c>
      <c r="AB117" s="178">
        <v>0</v>
      </c>
      <c r="AC117" s="178">
        <v>0</v>
      </c>
      <c r="AD117" s="178">
        <v>0</v>
      </c>
      <c r="AE117" s="209"/>
    </row>
    <row r="118" spans="1:31" s="210" customFormat="1" ht="15" x14ac:dyDescent="0.2">
      <c r="A118" s="205"/>
      <c r="B118" s="206" t="s">
        <v>2340</v>
      </c>
      <c r="C118" s="194"/>
      <c r="D118" s="178"/>
      <c r="E118" s="178">
        <v>1100.671</v>
      </c>
      <c r="F118" s="179"/>
      <c r="G118" s="180"/>
      <c r="H118" s="178"/>
      <c r="I118" s="178">
        <v>0</v>
      </c>
      <c r="J118" s="179"/>
      <c r="K118" s="180"/>
      <c r="L118" s="178">
        <v>0</v>
      </c>
      <c r="M118" s="178">
        <v>1100.671</v>
      </c>
      <c r="N118" s="179"/>
      <c r="O118" s="261"/>
      <c r="P118" s="195"/>
      <c r="Q118" s="178">
        <v>1100.671</v>
      </c>
      <c r="R118" s="178"/>
      <c r="S118" s="178">
        <v>0</v>
      </c>
      <c r="T118" s="178">
        <v>0</v>
      </c>
      <c r="U118" s="178">
        <v>1101</v>
      </c>
      <c r="V118" s="200"/>
      <c r="W118" s="178">
        <v>0</v>
      </c>
      <c r="X118" s="178">
        <v>0</v>
      </c>
      <c r="Y118" s="178">
        <v>0</v>
      </c>
      <c r="Z118" s="227">
        <v>0</v>
      </c>
      <c r="AA118" s="178">
        <v>0</v>
      </c>
      <c r="AB118" s="178">
        <v>0</v>
      </c>
      <c r="AC118" s="178">
        <v>0</v>
      </c>
      <c r="AD118" s="178">
        <v>0</v>
      </c>
      <c r="AE118" s="209"/>
    </row>
    <row r="119" spans="1:31" s="210" customFormat="1" ht="15" x14ac:dyDescent="0.2">
      <c r="A119" s="205"/>
      <c r="B119" s="206" t="s">
        <v>2339</v>
      </c>
      <c r="C119" s="194"/>
      <c r="D119" s="178"/>
      <c r="E119" s="178">
        <v>5368.3770000000004</v>
      </c>
      <c r="F119" s="179"/>
      <c r="G119" s="180"/>
      <c r="H119" s="178"/>
      <c r="I119" s="178">
        <v>0</v>
      </c>
      <c r="J119" s="179"/>
      <c r="K119" s="180"/>
      <c r="L119" s="178">
        <v>0</v>
      </c>
      <c r="M119" s="178">
        <v>5368.3770000000004</v>
      </c>
      <c r="N119" s="179"/>
      <c r="O119" s="261"/>
      <c r="P119" s="195"/>
      <c r="Q119" s="178">
        <v>5368.3770000000004</v>
      </c>
      <c r="R119" s="178"/>
      <c r="S119" s="178">
        <v>0</v>
      </c>
      <c r="T119" s="178">
        <v>0</v>
      </c>
      <c r="U119" s="178">
        <v>5368</v>
      </c>
      <c r="V119" s="200"/>
      <c r="W119" s="178">
        <v>0</v>
      </c>
      <c r="X119" s="178">
        <v>0</v>
      </c>
      <c r="Y119" s="178">
        <v>0</v>
      </c>
      <c r="Z119" s="227">
        <v>0</v>
      </c>
      <c r="AA119" s="178">
        <v>0</v>
      </c>
      <c r="AB119" s="178">
        <v>0</v>
      </c>
      <c r="AC119" s="178">
        <v>0</v>
      </c>
      <c r="AD119" s="178">
        <v>0</v>
      </c>
      <c r="AE119" s="209"/>
    </row>
    <row r="120" spans="1:31" s="210" customFormat="1" ht="15" x14ac:dyDescent="0.2">
      <c r="A120" s="205"/>
      <c r="B120" s="206" t="s">
        <v>2338</v>
      </c>
      <c r="C120" s="194"/>
      <c r="D120" s="178"/>
      <c r="E120" s="178">
        <v>630.87</v>
      </c>
      <c r="F120" s="179"/>
      <c r="G120" s="180"/>
      <c r="H120" s="178"/>
      <c r="I120" s="178">
        <v>0</v>
      </c>
      <c r="J120" s="179"/>
      <c r="K120" s="180"/>
      <c r="L120" s="178">
        <v>0</v>
      </c>
      <c r="M120" s="178">
        <v>630.87</v>
      </c>
      <c r="N120" s="179"/>
      <c r="O120" s="261"/>
      <c r="P120" s="195"/>
      <c r="Q120" s="178">
        <v>630.87</v>
      </c>
      <c r="R120" s="178"/>
      <c r="S120" s="178">
        <v>0</v>
      </c>
      <c r="T120" s="178">
        <v>0</v>
      </c>
      <c r="U120" s="178">
        <v>631</v>
      </c>
      <c r="V120" s="200"/>
      <c r="W120" s="178">
        <v>0</v>
      </c>
      <c r="X120" s="178">
        <v>0</v>
      </c>
      <c r="Y120" s="178">
        <v>0</v>
      </c>
      <c r="Z120" s="227">
        <v>0</v>
      </c>
      <c r="AA120" s="178">
        <v>0</v>
      </c>
      <c r="AB120" s="178">
        <v>0</v>
      </c>
      <c r="AC120" s="178">
        <v>0</v>
      </c>
      <c r="AD120" s="178">
        <v>0</v>
      </c>
      <c r="AE120" s="209"/>
    </row>
    <row r="121" spans="1:31" s="210" customFormat="1" ht="15" x14ac:dyDescent="0.2">
      <c r="A121" s="205"/>
      <c r="B121" s="206" t="s">
        <v>2232</v>
      </c>
      <c r="C121" s="194"/>
      <c r="D121" s="178"/>
      <c r="E121" s="178">
        <v>4000</v>
      </c>
      <c r="F121" s="179"/>
      <c r="G121" s="180"/>
      <c r="H121" s="178"/>
      <c r="I121" s="178">
        <v>0</v>
      </c>
      <c r="J121" s="179"/>
      <c r="K121" s="180"/>
      <c r="L121" s="178">
        <v>0</v>
      </c>
      <c r="M121" s="178">
        <v>4000</v>
      </c>
      <c r="N121" s="179"/>
      <c r="O121" s="261"/>
      <c r="P121" s="195"/>
      <c r="Q121" s="178">
        <v>4000</v>
      </c>
      <c r="R121" s="178"/>
      <c r="S121" s="178">
        <v>0</v>
      </c>
      <c r="T121" s="178">
        <v>0</v>
      </c>
      <c r="U121" s="178">
        <v>4000</v>
      </c>
      <c r="V121" s="200"/>
      <c r="W121" s="178">
        <v>0</v>
      </c>
      <c r="X121" s="178">
        <v>0</v>
      </c>
      <c r="Y121" s="178">
        <v>0</v>
      </c>
      <c r="Z121" s="227">
        <v>0</v>
      </c>
      <c r="AA121" s="178">
        <v>0</v>
      </c>
      <c r="AB121" s="178">
        <v>0</v>
      </c>
      <c r="AC121" s="178">
        <v>0</v>
      </c>
      <c r="AD121" s="178">
        <v>0</v>
      </c>
      <c r="AE121" s="209"/>
    </row>
    <row r="122" spans="1:31" s="210" customFormat="1" ht="15" x14ac:dyDescent="0.2">
      <c r="A122" s="205"/>
      <c r="B122" s="206" t="s">
        <v>2344</v>
      </c>
      <c r="C122" s="194"/>
      <c r="D122" s="178"/>
      <c r="E122" s="178">
        <v>39832.485000000001</v>
      </c>
      <c r="F122" s="179"/>
      <c r="G122" s="180"/>
      <c r="H122" s="178"/>
      <c r="I122" s="178">
        <v>0</v>
      </c>
      <c r="J122" s="179"/>
      <c r="K122" s="180"/>
      <c r="L122" s="178">
        <v>0</v>
      </c>
      <c r="M122" s="178">
        <v>39832.485000000001</v>
      </c>
      <c r="N122" s="179"/>
      <c r="O122" s="261"/>
      <c r="P122" s="195"/>
      <c r="Q122" s="178">
        <v>38018.99</v>
      </c>
      <c r="R122" s="178"/>
      <c r="S122" s="178">
        <v>0</v>
      </c>
      <c r="T122" s="178">
        <v>0</v>
      </c>
      <c r="U122" s="178">
        <v>38019</v>
      </c>
      <c r="V122" s="200"/>
      <c r="W122" s="178">
        <v>1813</v>
      </c>
      <c r="X122" s="178">
        <v>0</v>
      </c>
      <c r="Y122" s="178">
        <v>0</v>
      </c>
      <c r="Z122" s="227">
        <v>1813</v>
      </c>
      <c r="AA122" s="178">
        <v>0</v>
      </c>
      <c r="AB122" s="178">
        <v>0</v>
      </c>
      <c r="AC122" s="178">
        <v>0</v>
      </c>
      <c r="AD122" s="178">
        <v>1813.4949999999999</v>
      </c>
      <c r="AE122" s="209"/>
    </row>
    <row r="123" spans="1:31" s="210" customFormat="1" ht="15" x14ac:dyDescent="0.2">
      <c r="A123" s="205"/>
      <c r="B123" s="206" t="s">
        <v>2345</v>
      </c>
      <c r="C123" s="194"/>
      <c r="D123" s="178"/>
      <c r="E123" s="178">
        <v>29447.758999999998</v>
      </c>
      <c r="F123" s="179"/>
      <c r="G123" s="180"/>
      <c r="H123" s="178"/>
      <c r="I123" s="178">
        <v>0</v>
      </c>
      <c r="J123" s="179"/>
      <c r="K123" s="180"/>
      <c r="L123" s="178">
        <v>0</v>
      </c>
      <c r="M123" s="178">
        <v>29447.758999999998</v>
      </c>
      <c r="N123" s="179"/>
      <c r="O123" s="261"/>
      <c r="P123" s="195"/>
      <c r="Q123" s="178">
        <v>28083.966</v>
      </c>
      <c r="R123" s="178"/>
      <c r="S123" s="178">
        <v>0</v>
      </c>
      <c r="T123" s="178">
        <v>0</v>
      </c>
      <c r="U123" s="178">
        <v>28084</v>
      </c>
      <c r="V123" s="200"/>
      <c r="W123" s="178">
        <v>1364</v>
      </c>
      <c r="X123" s="178">
        <v>0</v>
      </c>
      <c r="Y123" s="178">
        <v>0</v>
      </c>
      <c r="Z123" s="227">
        <v>1364</v>
      </c>
      <c r="AA123" s="178">
        <v>0</v>
      </c>
      <c r="AB123" s="178">
        <v>0</v>
      </c>
      <c r="AC123" s="178">
        <v>0</v>
      </c>
      <c r="AD123" s="178">
        <v>1363.7929999999999</v>
      </c>
      <c r="AE123" s="209"/>
    </row>
    <row r="124" spans="1:31" s="210" customFormat="1" ht="15" x14ac:dyDescent="0.2">
      <c r="A124" s="205"/>
      <c r="B124" s="206" t="s">
        <v>2346</v>
      </c>
      <c r="C124" s="194"/>
      <c r="D124" s="178"/>
      <c r="E124" s="178">
        <v>30282.554</v>
      </c>
      <c r="F124" s="179"/>
      <c r="G124" s="180"/>
      <c r="H124" s="178"/>
      <c r="I124" s="178">
        <v>0</v>
      </c>
      <c r="J124" s="179"/>
      <c r="K124" s="180"/>
      <c r="L124" s="178">
        <v>0</v>
      </c>
      <c r="M124" s="178">
        <v>30282.554</v>
      </c>
      <c r="N124" s="179"/>
      <c r="O124" s="261"/>
      <c r="P124" s="195"/>
      <c r="Q124" s="178">
        <v>29932.628000000001</v>
      </c>
      <c r="R124" s="178"/>
      <c r="S124" s="178">
        <v>349.92599999999999</v>
      </c>
      <c r="T124" s="178">
        <v>0</v>
      </c>
      <c r="U124" s="178">
        <v>30283</v>
      </c>
      <c r="V124" s="200"/>
      <c r="W124" s="178">
        <v>0</v>
      </c>
      <c r="X124" s="178">
        <v>0</v>
      </c>
      <c r="Y124" s="178">
        <v>0</v>
      </c>
      <c r="Z124" s="227">
        <v>0</v>
      </c>
      <c r="AA124" s="178">
        <v>0</v>
      </c>
      <c r="AB124" s="178">
        <v>0</v>
      </c>
      <c r="AC124" s="178">
        <v>0</v>
      </c>
      <c r="AD124" s="178">
        <v>0</v>
      </c>
      <c r="AE124" s="209"/>
    </row>
    <row r="125" spans="1:31" s="210" customFormat="1" ht="15" x14ac:dyDescent="0.2">
      <c r="A125" s="205"/>
      <c r="B125" s="206" t="s">
        <v>2347</v>
      </c>
      <c r="C125" s="194"/>
      <c r="D125" s="178"/>
      <c r="E125" s="178">
        <v>30992.710999999999</v>
      </c>
      <c r="F125" s="179"/>
      <c r="G125" s="180"/>
      <c r="H125" s="178"/>
      <c r="I125" s="178">
        <v>0</v>
      </c>
      <c r="J125" s="179"/>
      <c r="K125" s="180"/>
      <c r="L125" s="178">
        <v>0</v>
      </c>
      <c r="M125" s="178">
        <v>30992.710999999999</v>
      </c>
      <c r="N125" s="179"/>
      <c r="O125" s="261"/>
      <c r="P125" s="195"/>
      <c r="Q125" s="178">
        <v>30992.708999999999</v>
      </c>
      <c r="R125" s="178"/>
      <c r="S125" s="178">
        <v>0</v>
      </c>
      <c r="T125" s="178">
        <v>0</v>
      </c>
      <c r="U125" s="178">
        <v>30993</v>
      </c>
      <c r="V125" s="200"/>
      <c r="W125" s="178">
        <v>0</v>
      </c>
      <c r="X125" s="178">
        <v>0</v>
      </c>
      <c r="Y125" s="178">
        <v>0</v>
      </c>
      <c r="Z125" s="227">
        <v>0</v>
      </c>
      <c r="AA125" s="178">
        <v>0</v>
      </c>
      <c r="AB125" s="178">
        <v>0</v>
      </c>
      <c r="AC125" s="178">
        <v>0</v>
      </c>
      <c r="AD125" s="178">
        <v>2E-3</v>
      </c>
      <c r="AE125" s="209"/>
    </row>
    <row r="126" spans="1:31" s="210" customFormat="1" ht="15" x14ac:dyDescent="0.2">
      <c r="A126" s="205"/>
      <c r="B126" s="206" t="s">
        <v>2393</v>
      </c>
      <c r="C126" s="194"/>
      <c r="D126" s="178"/>
      <c r="E126" s="178">
        <v>9553.7960000000003</v>
      </c>
      <c r="F126" s="179"/>
      <c r="G126" s="180"/>
      <c r="H126" s="178"/>
      <c r="I126" s="178">
        <v>0</v>
      </c>
      <c r="J126" s="179"/>
      <c r="K126" s="180">
        <v>0</v>
      </c>
      <c r="L126" s="178">
        <v>0</v>
      </c>
      <c r="M126" s="178">
        <v>9553.7960000000003</v>
      </c>
      <c r="N126" s="179"/>
      <c r="O126" s="261"/>
      <c r="P126" s="195"/>
      <c r="Q126" s="178">
        <v>9553.7960000000003</v>
      </c>
      <c r="R126" s="178"/>
      <c r="S126" s="178">
        <v>0</v>
      </c>
      <c r="T126" s="178">
        <v>0</v>
      </c>
      <c r="U126" s="178">
        <v>9554</v>
      </c>
      <c r="V126" s="200"/>
      <c r="W126" s="178">
        <v>0</v>
      </c>
      <c r="X126" s="178">
        <v>0</v>
      </c>
      <c r="Y126" s="178">
        <v>0</v>
      </c>
      <c r="Z126" s="227">
        <v>0</v>
      </c>
      <c r="AA126" s="178">
        <v>0</v>
      </c>
      <c r="AB126" s="178">
        <v>0</v>
      </c>
      <c r="AC126" s="178">
        <v>0</v>
      </c>
      <c r="AD126" s="178">
        <v>0</v>
      </c>
      <c r="AE126" s="209"/>
    </row>
    <row r="127" spans="1:31" s="210" customFormat="1" ht="15" x14ac:dyDescent="0.2">
      <c r="A127" s="205"/>
      <c r="B127" s="206" t="s">
        <v>2387</v>
      </c>
      <c r="C127" s="194"/>
      <c r="D127" s="178"/>
      <c r="E127" s="178">
        <v>10406.839</v>
      </c>
      <c r="F127" s="179"/>
      <c r="G127" s="180"/>
      <c r="H127" s="178"/>
      <c r="I127" s="178">
        <v>0</v>
      </c>
      <c r="J127" s="179"/>
      <c r="K127" s="180"/>
      <c r="L127" s="178">
        <v>0</v>
      </c>
      <c r="M127" s="178">
        <v>10406.839</v>
      </c>
      <c r="N127" s="179"/>
      <c r="O127" s="261"/>
      <c r="P127" s="195"/>
      <c r="Q127" s="178">
        <v>10406.839</v>
      </c>
      <c r="R127" s="178"/>
      <c r="S127" s="178">
        <v>0</v>
      </c>
      <c r="T127" s="178">
        <v>0</v>
      </c>
      <c r="U127" s="178">
        <v>10407</v>
      </c>
      <c r="V127" s="200"/>
      <c r="W127" s="178">
        <v>0</v>
      </c>
      <c r="X127" s="178">
        <v>0</v>
      </c>
      <c r="Y127" s="178">
        <v>0</v>
      </c>
      <c r="Z127" s="227">
        <v>0</v>
      </c>
      <c r="AA127" s="178">
        <v>0</v>
      </c>
      <c r="AB127" s="178">
        <v>0</v>
      </c>
      <c r="AC127" s="178">
        <v>0</v>
      </c>
      <c r="AD127" s="178">
        <v>0</v>
      </c>
      <c r="AE127" s="209"/>
    </row>
    <row r="128" spans="1:31" s="210" customFormat="1" ht="15" x14ac:dyDescent="0.2">
      <c r="A128" s="205"/>
      <c r="B128" s="206" t="s">
        <v>2548</v>
      </c>
      <c r="C128" s="194"/>
      <c r="D128" s="178"/>
      <c r="E128" s="178">
        <v>855.85500000000002</v>
      </c>
      <c r="F128" s="179"/>
      <c r="G128" s="180"/>
      <c r="H128" s="178"/>
      <c r="I128" s="178">
        <v>0</v>
      </c>
      <c r="J128" s="179"/>
      <c r="K128" s="180"/>
      <c r="L128" s="178">
        <v>0</v>
      </c>
      <c r="M128" s="178">
        <v>855.85500000000002</v>
      </c>
      <c r="N128" s="179"/>
      <c r="O128" s="261"/>
      <c r="P128" s="195"/>
      <c r="Q128" s="178">
        <v>855.85500000000002</v>
      </c>
      <c r="R128" s="178"/>
      <c r="S128" s="178">
        <v>0</v>
      </c>
      <c r="T128" s="178">
        <v>0</v>
      </c>
      <c r="U128" s="178">
        <v>856</v>
      </c>
      <c r="V128" s="200"/>
      <c r="W128" s="178">
        <v>0</v>
      </c>
      <c r="X128" s="178">
        <v>0</v>
      </c>
      <c r="Y128" s="178">
        <v>0</v>
      </c>
      <c r="Z128" s="227">
        <v>0</v>
      </c>
      <c r="AA128" s="178">
        <v>0</v>
      </c>
      <c r="AB128" s="178">
        <v>0</v>
      </c>
      <c r="AC128" s="178">
        <v>0</v>
      </c>
      <c r="AD128" s="178">
        <v>0</v>
      </c>
      <c r="AE128" s="209"/>
    </row>
    <row r="129" spans="1:31" s="210" customFormat="1" ht="15" x14ac:dyDescent="0.2">
      <c r="A129" s="205"/>
      <c r="B129" s="206" t="s">
        <v>2549</v>
      </c>
      <c r="C129" s="194"/>
      <c r="D129" s="178"/>
      <c r="E129" s="178">
        <v>324.303</v>
      </c>
      <c r="F129" s="179"/>
      <c r="G129" s="180"/>
      <c r="H129" s="178"/>
      <c r="I129" s="178">
        <v>0</v>
      </c>
      <c r="J129" s="179"/>
      <c r="K129" s="180"/>
      <c r="L129" s="178">
        <v>0</v>
      </c>
      <c r="M129" s="178">
        <v>324.303</v>
      </c>
      <c r="N129" s="179"/>
      <c r="O129" s="261"/>
      <c r="P129" s="195"/>
      <c r="Q129" s="178">
        <v>324.303</v>
      </c>
      <c r="R129" s="178"/>
      <c r="S129" s="178">
        <v>0</v>
      </c>
      <c r="T129" s="178">
        <v>0</v>
      </c>
      <c r="U129" s="178">
        <v>324</v>
      </c>
      <c r="V129" s="200"/>
      <c r="W129" s="178">
        <v>0</v>
      </c>
      <c r="X129" s="178">
        <v>0</v>
      </c>
      <c r="Y129" s="178">
        <v>0</v>
      </c>
      <c r="Z129" s="227">
        <v>0</v>
      </c>
      <c r="AA129" s="178">
        <v>0</v>
      </c>
      <c r="AB129" s="178">
        <v>0</v>
      </c>
      <c r="AC129" s="178">
        <v>0</v>
      </c>
      <c r="AD129" s="178">
        <v>0</v>
      </c>
      <c r="AE129" s="209"/>
    </row>
    <row r="130" spans="1:31" s="210" customFormat="1" ht="15" x14ac:dyDescent="0.2">
      <c r="A130" s="205"/>
      <c r="B130" s="206" t="s">
        <v>2550</v>
      </c>
      <c r="C130" s="194"/>
      <c r="D130" s="178"/>
      <c r="E130" s="178">
        <v>150.40100000000001</v>
      </c>
      <c r="F130" s="179"/>
      <c r="G130" s="180"/>
      <c r="H130" s="178"/>
      <c r="I130" s="178">
        <v>0</v>
      </c>
      <c r="J130" s="179"/>
      <c r="K130" s="180"/>
      <c r="L130" s="178">
        <v>0</v>
      </c>
      <c r="M130" s="178">
        <v>150.40100000000001</v>
      </c>
      <c r="N130" s="179"/>
      <c r="O130" s="261"/>
      <c r="P130" s="195"/>
      <c r="Q130" s="178">
        <v>150.40100000000001</v>
      </c>
      <c r="R130" s="178"/>
      <c r="S130" s="178">
        <v>0</v>
      </c>
      <c r="T130" s="178">
        <v>0</v>
      </c>
      <c r="U130" s="178">
        <v>150</v>
      </c>
      <c r="V130" s="200"/>
      <c r="W130" s="178">
        <v>0</v>
      </c>
      <c r="X130" s="178">
        <v>0</v>
      </c>
      <c r="Y130" s="178">
        <v>0</v>
      </c>
      <c r="Z130" s="227">
        <v>0</v>
      </c>
      <c r="AA130" s="178">
        <v>0</v>
      </c>
      <c r="AB130" s="178">
        <v>0</v>
      </c>
      <c r="AC130" s="178">
        <v>0</v>
      </c>
      <c r="AD130" s="178">
        <v>0</v>
      </c>
      <c r="AE130" s="209"/>
    </row>
    <row r="131" spans="1:31" s="210" customFormat="1" ht="15" x14ac:dyDescent="0.2">
      <c r="A131" s="205"/>
      <c r="B131" s="206" t="s">
        <v>2551</v>
      </c>
      <c r="C131" s="194"/>
      <c r="D131" s="178"/>
      <c r="E131" s="178">
        <v>651.83699999999999</v>
      </c>
      <c r="F131" s="179"/>
      <c r="G131" s="180"/>
      <c r="H131" s="178"/>
      <c r="I131" s="178">
        <v>0</v>
      </c>
      <c r="J131" s="179"/>
      <c r="K131" s="180"/>
      <c r="L131" s="178">
        <v>0</v>
      </c>
      <c r="M131" s="178">
        <v>651.83699999999999</v>
      </c>
      <c r="N131" s="179"/>
      <c r="O131" s="261"/>
      <c r="P131" s="195"/>
      <c r="Q131" s="178">
        <v>651.83699999999999</v>
      </c>
      <c r="R131" s="178"/>
      <c r="S131" s="178">
        <v>0</v>
      </c>
      <c r="T131" s="178">
        <v>0</v>
      </c>
      <c r="U131" s="178">
        <v>652</v>
      </c>
      <c r="V131" s="200"/>
      <c r="W131" s="178">
        <v>0</v>
      </c>
      <c r="X131" s="178">
        <v>0</v>
      </c>
      <c r="Y131" s="178">
        <v>0</v>
      </c>
      <c r="Z131" s="227">
        <v>0</v>
      </c>
      <c r="AA131" s="178">
        <v>0</v>
      </c>
      <c r="AB131" s="178">
        <v>0</v>
      </c>
      <c r="AC131" s="178">
        <v>0</v>
      </c>
      <c r="AD131" s="178">
        <v>0</v>
      </c>
      <c r="AE131" s="209"/>
    </row>
    <row r="132" spans="1:31" s="210" customFormat="1" ht="15" x14ac:dyDescent="0.2">
      <c r="A132" s="205"/>
      <c r="B132" s="206" t="s">
        <v>2388</v>
      </c>
      <c r="C132" s="194"/>
      <c r="D132" s="178"/>
      <c r="E132" s="178">
        <v>12451.383</v>
      </c>
      <c r="F132" s="179"/>
      <c r="G132" s="180"/>
      <c r="H132" s="178"/>
      <c r="I132" s="178">
        <v>0</v>
      </c>
      <c r="J132" s="179"/>
      <c r="K132" s="180"/>
      <c r="L132" s="178">
        <v>0</v>
      </c>
      <c r="M132" s="178">
        <v>12451.383</v>
      </c>
      <c r="N132" s="179"/>
      <c r="O132" s="261"/>
      <c r="P132" s="195"/>
      <c r="Q132" s="178">
        <v>12003.313</v>
      </c>
      <c r="R132" s="178"/>
      <c r="S132" s="178">
        <v>0</v>
      </c>
      <c r="T132" s="178">
        <v>0</v>
      </c>
      <c r="U132" s="178">
        <v>12003</v>
      </c>
      <c r="V132" s="200"/>
      <c r="W132" s="178">
        <v>448</v>
      </c>
      <c r="X132" s="178">
        <v>0</v>
      </c>
      <c r="Y132" s="178">
        <v>0</v>
      </c>
      <c r="Z132" s="227">
        <v>448</v>
      </c>
      <c r="AA132" s="178">
        <v>0</v>
      </c>
      <c r="AB132" s="178">
        <v>0</v>
      </c>
      <c r="AC132" s="178">
        <v>0</v>
      </c>
      <c r="AD132" s="178">
        <v>448.07</v>
      </c>
      <c r="AE132" s="209"/>
    </row>
    <row r="133" spans="1:31" s="210" customFormat="1" ht="15" x14ac:dyDescent="0.2">
      <c r="A133" s="205"/>
      <c r="B133" s="206" t="s">
        <v>2389</v>
      </c>
      <c r="C133" s="194"/>
      <c r="D133" s="178"/>
      <c r="E133" s="178">
        <v>16553.060000000001</v>
      </c>
      <c r="F133" s="179"/>
      <c r="G133" s="180"/>
      <c r="H133" s="178"/>
      <c r="I133" s="178">
        <v>0</v>
      </c>
      <c r="J133" s="179"/>
      <c r="K133" s="180"/>
      <c r="L133" s="178">
        <v>0</v>
      </c>
      <c r="M133" s="178">
        <v>16553.060000000001</v>
      </c>
      <c r="N133" s="179"/>
      <c r="O133" s="261"/>
      <c r="P133" s="195"/>
      <c r="Q133" s="178">
        <v>16553.060000000001</v>
      </c>
      <c r="R133" s="178"/>
      <c r="S133" s="178">
        <v>0</v>
      </c>
      <c r="T133" s="178">
        <v>0</v>
      </c>
      <c r="U133" s="178">
        <v>16553</v>
      </c>
      <c r="V133" s="200"/>
      <c r="W133" s="178">
        <v>0</v>
      </c>
      <c r="X133" s="178">
        <v>0</v>
      </c>
      <c r="Y133" s="178">
        <v>0</v>
      </c>
      <c r="Z133" s="227">
        <v>0</v>
      </c>
      <c r="AA133" s="178">
        <v>0</v>
      </c>
      <c r="AB133" s="178">
        <v>0</v>
      </c>
      <c r="AC133" s="178">
        <v>0</v>
      </c>
      <c r="AD133" s="178">
        <v>0</v>
      </c>
      <c r="AE133" s="209"/>
    </row>
    <row r="134" spans="1:31" s="210" customFormat="1" ht="15" x14ac:dyDescent="0.2">
      <c r="A134" s="205"/>
      <c r="B134" s="206" t="s">
        <v>2348</v>
      </c>
      <c r="C134" s="194"/>
      <c r="D134" s="178"/>
      <c r="E134" s="178">
        <v>30185.366999999998</v>
      </c>
      <c r="F134" s="179"/>
      <c r="G134" s="180"/>
      <c r="H134" s="178"/>
      <c r="I134" s="178">
        <v>0</v>
      </c>
      <c r="J134" s="179"/>
      <c r="K134" s="180"/>
      <c r="L134" s="178">
        <v>0</v>
      </c>
      <c r="M134" s="178">
        <v>30185.366999999998</v>
      </c>
      <c r="N134" s="179"/>
      <c r="O134" s="261"/>
      <c r="P134" s="195"/>
      <c r="Q134" s="178">
        <v>30185.366999999998</v>
      </c>
      <c r="R134" s="178"/>
      <c r="S134" s="178">
        <v>0</v>
      </c>
      <c r="T134" s="178">
        <v>0</v>
      </c>
      <c r="U134" s="178">
        <v>30185</v>
      </c>
      <c r="V134" s="200"/>
      <c r="W134" s="178">
        <v>0</v>
      </c>
      <c r="X134" s="178">
        <v>0</v>
      </c>
      <c r="Y134" s="178">
        <v>0</v>
      </c>
      <c r="Z134" s="227">
        <v>0</v>
      </c>
      <c r="AA134" s="178">
        <v>0</v>
      </c>
      <c r="AB134" s="178">
        <v>0</v>
      </c>
      <c r="AC134" s="178">
        <v>0</v>
      </c>
      <c r="AD134" s="178">
        <v>0</v>
      </c>
      <c r="AE134" s="209"/>
    </row>
    <row r="135" spans="1:31" s="210" customFormat="1" ht="15" x14ac:dyDescent="0.2">
      <c r="A135" s="205"/>
      <c r="B135" s="206" t="s">
        <v>2349</v>
      </c>
      <c r="C135" s="194"/>
      <c r="D135" s="178"/>
      <c r="E135" s="178">
        <v>37098.881999999998</v>
      </c>
      <c r="F135" s="179"/>
      <c r="G135" s="180"/>
      <c r="H135" s="178"/>
      <c r="I135" s="178">
        <v>0</v>
      </c>
      <c r="J135" s="179"/>
      <c r="K135" s="180"/>
      <c r="L135" s="178">
        <v>0</v>
      </c>
      <c r="M135" s="178">
        <v>37098.881999999998</v>
      </c>
      <c r="N135" s="179"/>
      <c r="O135" s="261"/>
      <c r="P135" s="195"/>
      <c r="Q135" s="178">
        <v>35608.483</v>
      </c>
      <c r="R135" s="178"/>
      <c r="S135" s="178">
        <v>0</v>
      </c>
      <c r="T135" s="178">
        <v>0</v>
      </c>
      <c r="U135" s="178">
        <v>35609</v>
      </c>
      <c r="V135" s="200"/>
      <c r="W135" s="178">
        <v>1490</v>
      </c>
      <c r="X135" s="178">
        <v>0</v>
      </c>
      <c r="Y135" s="178">
        <v>0</v>
      </c>
      <c r="Z135" s="227">
        <v>1490</v>
      </c>
      <c r="AA135" s="178">
        <v>0</v>
      </c>
      <c r="AB135" s="178">
        <v>0</v>
      </c>
      <c r="AC135" s="178">
        <v>0</v>
      </c>
      <c r="AD135" s="178">
        <v>1490.3989999999999</v>
      </c>
      <c r="AE135" s="209"/>
    </row>
    <row r="136" spans="1:31" s="210" customFormat="1" ht="15" x14ac:dyDescent="0.2">
      <c r="A136" s="205"/>
      <c r="B136" s="206" t="s">
        <v>2420</v>
      </c>
      <c r="C136" s="194"/>
      <c r="D136" s="178"/>
      <c r="E136" s="178">
        <v>11735.781999999999</v>
      </c>
      <c r="F136" s="179"/>
      <c r="G136" s="180"/>
      <c r="H136" s="178"/>
      <c r="I136" s="178">
        <v>0</v>
      </c>
      <c r="J136" s="179"/>
      <c r="K136" s="180"/>
      <c r="L136" s="178">
        <v>0</v>
      </c>
      <c r="M136" s="178">
        <v>11735.781999999999</v>
      </c>
      <c r="N136" s="179"/>
      <c r="O136" s="261"/>
      <c r="P136" s="195"/>
      <c r="Q136" s="178">
        <v>11735.781999999999</v>
      </c>
      <c r="R136" s="178"/>
      <c r="S136" s="178">
        <v>0</v>
      </c>
      <c r="T136" s="178">
        <v>0</v>
      </c>
      <c r="U136" s="178">
        <v>11736</v>
      </c>
      <c r="V136" s="200"/>
      <c r="W136" s="178">
        <v>0</v>
      </c>
      <c r="X136" s="178">
        <v>0</v>
      </c>
      <c r="Y136" s="178">
        <v>0</v>
      </c>
      <c r="Z136" s="227">
        <v>0</v>
      </c>
      <c r="AA136" s="178">
        <v>0</v>
      </c>
      <c r="AB136" s="178">
        <v>0</v>
      </c>
      <c r="AC136" s="178">
        <v>0</v>
      </c>
      <c r="AD136" s="178">
        <v>0</v>
      </c>
      <c r="AE136" s="209"/>
    </row>
    <row r="137" spans="1:31" s="210" customFormat="1" ht="15" x14ac:dyDescent="0.2">
      <c r="A137" s="205"/>
      <c r="B137" s="206" t="s">
        <v>1309</v>
      </c>
      <c r="C137" s="194"/>
      <c r="D137" s="178"/>
      <c r="E137" s="178">
        <v>82877.52</v>
      </c>
      <c r="F137" s="179"/>
      <c r="G137" s="180"/>
      <c r="H137" s="178"/>
      <c r="I137" s="178">
        <v>0</v>
      </c>
      <c r="J137" s="179"/>
      <c r="K137" s="180"/>
      <c r="L137" s="178">
        <v>0</v>
      </c>
      <c r="M137" s="178">
        <v>82877.52</v>
      </c>
      <c r="N137" s="179"/>
      <c r="O137" s="261"/>
      <c r="P137" s="195"/>
      <c r="Q137" s="178">
        <v>82877.52</v>
      </c>
      <c r="R137" s="178"/>
      <c r="S137" s="178">
        <v>0</v>
      </c>
      <c r="T137" s="178">
        <v>0</v>
      </c>
      <c r="U137" s="178">
        <v>82878</v>
      </c>
      <c r="V137" s="200"/>
      <c r="W137" s="178">
        <v>0</v>
      </c>
      <c r="X137" s="178">
        <v>0</v>
      </c>
      <c r="Y137" s="178">
        <v>0</v>
      </c>
      <c r="Z137" s="227">
        <v>0</v>
      </c>
      <c r="AA137" s="178">
        <v>0</v>
      </c>
      <c r="AB137" s="178">
        <v>0</v>
      </c>
      <c r="AC137" s="178">
        <v>0</v>
      </c>
      <c r="AD137" s="178">
        <v>0</v>
      </c>
      <c r="AE137" s="209"/>
    </row>
    <row r="138" spans="1:31" s="210" customFormat="1" ht="15" hidden="1" x14ac:dyDescent="0.2">
      <c r="A138" s="205"/>
      <c r="B138" s="206"/>
      <c r="C138" s="194"/>
      <c r="D138" s="178"/>
      <c r="E138" s="178"/>
      <c r="F138" s="179"/>
      <c r="G138" s="180"/>
      <c r="H138" s="178"/>
      <c r="I138" s="178"/>
      <c r="J138" s="179"/>
      <c r="K138" s="180"/>
      <c r="L138" s="178"/>
      <c r="M138" s="178"/>
      <c r="N138" s="179"/>
      <c r="O138" s="261"/>
      <c r="P138" s="195"/>
      <c r="Q138" s="178"/>
      <c r="R138" s="178"/>
      <c r="S138" s="178"/>
      <c r="T138" s="178"/>
      <c r="U138" s="178"/>
      <c r="V138" s="200"/>
      <c r="W138" s="178"/>
      <c r="X138" s="178"/>
      <c r="Y138" s="178"/>
      <c r="Z138" s="178"/>
      <c r="AA138" s="178"/>
      <c r="AB138" s="178"/>
      <c r="AC138" s="178"/>
      <c r="AD138" s="178"/>
      <c r="AE138" s="209"/>
    </row>
    <row r="139" spans="1:31" s="210" customFormat="1" ht="15" hidden="1" x14ac:dyDescent="0.2">
      <c r="A139" s="205"/>
      <c r="B139" s="206"/>
      <c r="C139" s="194"/>
      <c r="D139" s="178"/>
      <c r="E139" s="178"/>
      <c r="F139" s="179"/>
      <c r="G139" s="180"/>
      <c r="H139" s="178"/>
      <c r="I139" s="178"/>
      <c r="J139" s="179"/>
      <c r="K139" s="180"/>
      <c r="L139" s="178"/>
      <c r="M139" s="178"/>
      <c r="N139" s="179"/>
      <c r="O139" s="261"/>
      <c r="P139" s="195"/>
      <c r="Q139" s="178"/>
      <c r="R139" s="178"/>
      <c r="S139" s="178"/>
      <c r="T139" s="178"/>
      <c r="U139" s="178">
        <v>0</v>
      </c>
      <c r="V139" s="200"/>
      <c r="W139" s="178"/>
      <c r="X139" s="178"/>
      <c r="Y139" s="178"/>
      <c r="Z139" s="178"/>
      <c r="AA139" s="178"/>
      <c r="AB139" s="178"/>
      <c r="AC139" s="178"/>
      <c r="AD139" s="178"/>
      <c r="AE139" s="209"/>
    </row>
    <row r="140" spans="1:31" s="210" customFormat="1" ht="15" hidden="1" x14ac:dyDescent="0.2">
      <c r="A140" s="205"/>
      <c r="B140" s="206"/>
      <c r="C140" s="194"/>
      <c r="D140" s="178"/>
      <c r="E140" s="178"/>
      <c r="F140" s="179"/>
      <c r="G140" s="180"/>
      <c r="H140" s="178"/>
      <c r="I140" s="178"/>
      <c r="J140" s="179"/>
      <c r="K140" s="180"/>
      <c r="L140" s="178"/>
      <c r="M140" s="178"/>
      <c r="N140" s="179"/>
      <c r="O140" s="261"/>
      <c r="P140" s="195"/>
      <c r="Q140" s="178"/>
      <c r="R140" s="178"/>
      <c r="S140" s="178"/>
      <c r="T140" s="178"/>
      <c r="U140" s="178">
        <v>0</v>
      </c>
      <c r="V140" s="200"/>
      <c r="W140" s="178"/>
      <c r="X140" s="178"/>
      <c r="Y140" s="178"/>
      <c r="Z140" s="178"/>
      <c r="AA140" s="178"/>
      <c r="AB140" s="178"/>
      <c r="AC140" s="178"/>
      <c r="AD140" s="178"/>
      <c r="AE140" s="209"/>
    </row>
    <row r="141" spans="1:31" s="262" customFormat="1" ht="18.75" x14ac:dyDescent="0.2">
      <c r="A141" s="259"/>
      <c r="B141" s="267" t="s">
        <v>915</v>
      </c>
      <c r="C141" s="260"/>
      <c r="D141" s="264"/>
      <c r="E141" s="263">
        <v>416931.45600000006</v>
      </c>
      <c r="F141" s="265"/>
      <c r="G141" s="180"/>
      <c r="H141" s="264"/>
      <c r="I141" s="263">
        <v>0</v>
      </c>
      <c r="J141" s="265"/>
      <c r="K141" s="180"/>
      <c r="L141" s="264"/>
      <c r="M141" s="263">
        <v>416931.45600000006</v>
      </c>
      <c r="N141" s="265"/>
      <c r="O141" s="261"/>
      <c r="P141" s="195"/>
      <c r="Q141" s="263">
        <v>409472.76</v>
      </c>
      <c r="R141" s="263">
        <v>0</v>
      </c>
      <c r="S141" s="263">
        <v>349.92599999999999</v>
      </c>
      <c r="T141" s="263">
        <v>0</v>
      </c>
      <c r="U141" s="263">
        <v>409823</v>
      </c>
      <c r="V141" s="200"/>
      <c r="W141" s="263">
        <v>7108</v>
      </c>
      <c r="X141" s="263">
        <v>0</v>
      </c>
      <c r="Y141" s="263">
        <v>538.90899999999999</v>
      </c>
      <c r="Z141" s="263">
        <v>6569</v>
      </c>
      <c r="AA141" s="263">
        <v>0</v>
      </c>
      <c r="AB141" s="263">
        <v>0</v>
      </c>
      <c r="AC141" s="263">
        <v>0</v>
      </c>
      <c r="AD141" s="263">
        <v>6569.860999999999</v>
      </c>
    </row>
    <row r="142" spans="1:31" s="210" customFormat="1" ht="15.75" thickBot="1" x14ac:dyDescent="0.25">
      <c r="A142" s="205"/>
      <c r="B142" s="271" t="s">
        <v>23</v>
      </c>
      <c r="C142" s="194"/>
      <c r="D142" s="272">
        <v>300</v>
      </c>
      <c r="E142" s="273">
        <v>168348131.66099998</v>
      </c>
      <c r="F142" s="274">
        <v>26451</v>
      </c>
      <c r="G142" s="194"/>
      <c r="H142" s="272">
        <v>8</v>
      </c>
      <c r="I142" s="273">
        <v>7199327.6659999993</v>
      </c>
      <c r="J142" s="274">
        <v>740.93999999999994</v>
      </c>
      <c r="K142" s="194"/>
      <c r="L142" s="272">
        <v>292</v>
      </c>
      <c r="M142" s="273">
        <v>161148803.20999998</v>
      </c>
      <c r="N142" s="274">
        <v>25710.58</v>
      </c>
      <c r="O142" s="261"/>
      <c r="P142" s="240"/>
      <c r="Q142" s="273">
        <v>119057062.19600001</v>
      </c>
      <c r="R142" s="273">
        <v>25234464.362000007</v>
      </c>
      <c r="S142" s="273">
        <v>177582.95699999999</v>
      </c>
      <c r="T142" s="273">
        <v>415000</v>
      </c>
      <c r="U142" s="273">
        <v>144884110.42500001</v>
      </c>
      <c r="V142" s="200"/>
      <c r="W142" s="273">
        <v>16264693</v>
      </c>
      <c r="X142" s="273">
        <v>12226628.673</v>
      </c>
      <c r="Y142" s="273">
        <v>2351025.3289999999</v>
      </c>
      <c r="Z142" s="273">
        <v>1687038</v>
      </c>
      <c r="AA142" s="273">
        <v>1642068.1529999999</v>
      </c>
      <c r="AB142" s="273">
        <v>7859.116</v>
      </c>
      <c r="AC142" s="273">
        <v>25948.258000000002</v>
      </c>
      <c r="AD142" s="273">
        <v>11164.166999999999</v>
      </c>
      <c r="AE142" s="209"/>
    </row>
    <row r="143" spans="1:31" x14ac:dyDescent="0.2">
      <c r="A143" s="193"/>
      <c r="B143" s="237"/>
      <c r="C143" s="238"/>
      <c r="D143" s="231"/>
      <c r="E143" s="237"/>
      <c r="F143" s="237"/>
      <c r="G143" s="237"/>
      <c r="H143" s="237"/>
      <c r="I143" s="237"/>
      <c r="J143" s="237"/>
      <c r="K143" s="241"/>
      <c r="M143" s="242"/>
      <c r="N143" s="243"/>
      <c r="O143" s="225"/>
      <c r="P143" s="225"/>
      <c r="Q143" s="243"/>
      <c r="R143" s="243"/>
      <c r="S143" s="225"/>
      <c r="T143" s="225"/>
      <c r="U143" s="237"/>
      <c r="V143" s="200"/>
      <c r="W143" s="225"/>
      <c r="X143" s="225"/>
      <c r="Y143" s="237"/>
      <c r="Z143" s="581">
        <v>0.10372393748839895</v>
      </c>
      <c r="AA143" s="244">
        <v>0.97334390393103176</v>
      </c>
      <c r="AB143" s="244">
        <v>4.6585293277329855E-3</v>
      </c>
      <c r="AC143" s="244">
        <v>1.5380956445557243E-2</v>
      </c>
      <c r="AD143" s="244">
        <v>6.6176144224374314E-3</v>
      </c>
    </row>
    <row r="144" spans="1:31" x14ac:dyDescent="0.2">
      <c r="A144" s="193"/>
      <c r="B144" s="237"/>
      <c r="C144" s="245"/>
      <c r="D144" s="231"/>
      <c r="E144" s="237"/>
      <c r="F144" s="237"/>
      <c r="G144" s="237"/>
      <c r="H144" s="237"/>
      <c r="I144" s="237"/>
      <c r="J144" s="246"/>
      <c r="K144" s="215"/>
      <c r="L144" s="247"/>
      <c r="M144" s="248"/>
      <c r="N144" s="225"/>
      <c r="O144" s="225"/>
      <c r="P144" s="225"/>
      <c r="Q144" s="225"/>
      <c r="R144" s="225"/>
      <c r="S144" s="225"/>
      <c r="T144" s="225"/>
      <c r="U144" s="249"/>
      <c r="V144" s="200"/>
      <c r="W144" s="237"/>
      <c r="X144" s="237"/>
      <c r="Y144" s="237"/>
      <c r="Z144" s="237"/>
      <c r="AA144" s="193"/>
      <c r="AB144" s="193"/>
      <c r="AC144" s="193"/>
      <c r="AD144" s="193"/>
      <c r="AE144" s="239"/>
    </row>
    <row r="145" spans="1:31" x14ac:dyDescent="0.2">
      <c r="A145" s="193"/>
      <c r="B145" s="237"/>
      <c r="D145" s="231"/>
      <c r="E145" s="231"/>
      <c r="F145" s="231"/>
      <c r="G145" s="231">
        <v>0</v>
      </c>
      <c r="H145" s="237"/>
      <c r="I145" s="237"/>
      <c r="J145" s="205"/>
      <c r="K145" s="215"/>
      <c r="L145" s="250"/>
      <c r="M145" s="251"/>
      <c r="N145" s="225"/>
      <c r="O145" s="225"/>
      <c r="P145" s="225"/>
      <c r="Q145" s="251"/>
      <c r="R145" s="225"/>
      <c r="S145" s="225"/>
      <c r="T145" s="225"/>
      <c r="U145" s="249"/>
      <c r="V145" s="200"/>
      <c r="W145" s="249"/>
      <c r="X145" s="249"/>
      <c r="Y145" s="237"/>
      <c r="Z145" s="237"/>
      <c r="AA145" s="193"/>
      <c r="AB145" s="193"/>
      <c r="AC145" s="193"/>
      <c r="AD145" s="193"/>
      <c r="AE145" s="239"/>
    </row>
    <row r="146" spans="1:31" x14ac:dyDescent="0.2">
      <c r="A146" s="193"/>
      <c r="B146" s="237"/>
      <c r="D146" s="231"/>
      <c r="E146" s="237"/>
      <c r="F146" s="237"/>
      <c r="G146" s="237"/>
      <c r="H146" s="237"/>
      <c r="I146" s="237"/>
      <c r="J146" s="205"/>
      <c r="K146" s="215"/>
      <c r="L146" s="250"/>
      <c r="M146" s="251"/>
      <c r="N146" s="225"/>
      <c r="O146" s="225"/>
      <c r="P146" s="252"/>
      <c r="Q146" s="251"/>
      <c r="R146" s="251"/>
      <c r="S146" s="225"/>
      <c r="T146" s="225"/>
      <c r="U146" s="249"/>
      <c r="V146" s="200"/>
      <c r="W146" s="249"/>
      <c r="X146" s="237"/>
      <c r="Y146" s="237"/>
      <c r="Z146" s="237"/>
      <c r="AA146" s="193"/>
      <c r="AB146" s="193"/>
      <c r="AC146" s="193"/>
      <c r="AD146" s="193"/>
      <c r="AE146" s="239"/>
    </row>
    <row r="147" spans="1:31" x14ac:dyDescent="0.2">
      <c r="A147" s="193"/>
      <c r="B147" s="237"/>
      <c r="D147" s="231"/>
      <c r="E147" s="237"/>
      <c r="F147" s="252"/>
      <c r="G147" s="237"/>
      <c r="H147" s="237"/>
      <c r="I147" s="237"/>
      <c r="J147" s="205"/>
      <c r="K147" s="215"/>
      <c r="L147" s="250"/>
      <c r="M147" s="251"/>
      <c r="N147" s="225"/>
      <c r="O147" s="225"/>
      <c r="P147" s="252"/>
      <c r="Q147" s="251"/>
      <c r="R147" s="251"/>
      <c r="S147" s="225"/>
      <c r="T147" s="225"/>
      <c r="U147" s="249"/>
      <c r="V147" s="200"/>
      <c r="W147" s="249"/>
      <c r="X147" s="562"/>
      <c r="Y147" s="237"/>
      <c r="Z147" s="237"/>
      <c r="AA147" s="193"/>
      <c r="AB147" s="193"/>
      <c r="AC147" s="193"/>
      <c r="AD147" s="193"/>
      <c r="AE147" s="239"/>
    </row>
    <row r="148" spans="1:31" x14ac:dyDescent="0.2">
      <c r="A148" s="193"/>
      <c r="B148" s="237"/>
      <c r="D148" s="231"/>
      <c r="E148" s="237"/>
      <c r="F148" s="237"/>
      <c r="G148" s="237"/>
      <c r="H148" s="237"/>
      <c r="I148" s="237"/>
      <c r="J148" s="205"/>
      <c r="K148" s="215"/>
      <c r="L148" s="250"/>
      <c r="M148" s="251"/>
      <c r="N148" s="225"/>
      <c r="O148" s="225"/>
      <c r="P148" s="252"/>
      <c r="Q148" s="251"/>
      <c r="R148" s="251"/>
      <c r="S148" s="225"/>
      <c r="T148" s="225"/>
      <c r="U148" s="249"/>
      <c r="V148" s="200"/>
      <c r="W148" s="249"/>
      <c r="X148" s="237"/>
      <c r="Y148" s="237"/>
      <c r="Z148" s="237"/>
      <c r="AA148" s="193"/>
      <c r="AB148" s="193"/>
      <c r="AC148" s="193"/>
      <c r="AD148" s="193"/>
      <c r="AE148" s="239"/>
    </row>
    <row r="149" spans="1:31" x14ac:dyDescent="0.2">
      <c r="B149" s="237"/>
      <c r="C149" s="245"/>
      <c r="D149" s="231"/>
      <c r="E149" s="237"/>
      <c r="F149" s="237"/>
      <c r="G149" s="237"/>
      <c r="H149" s="237"/>
      <c r="I149" s="237"/>
      <c r="J149" s="205"/>
      <c r="K149" s="215"/>
      <c r="L149" s="250"/>
      <c r="M149" s="251"/>
      <c r="N149" s="225"/>
      <c r="O149" s="225"/>
      <c r="P149" s="225"/>
      <c r="Q149" s="251"/>
      <c r="R149" s="225"/>
      <c r="S149" s="225"/>
      <c r="T149" s="253"/>
      <c r="U149" s="249"/>
      <c r="V149" s="200"/>
      <c r="W149" s="258"/>
      <c r="Z149" s="238"/>
    </row>
    <row r="150" spans="1:31" s="255" customFormat="1" x14ac:dyDescent="0.2">
      <c r="B150" s="238"/>
      <c r="C150" s="238"/>
      <c r="D150" s="238"/>
      <c r="E150" s="238"/>
      <c r="F150" s="253"/>
      <c r="G150" s="238"/>
      <c r="H150" s="238"/>
      <c r="I150" s="257"/>
      <c r="J150" s="238"/>
      <c r="K150" s="238"/>
      <c r="L150" s="256"/>
      <c r="M150" s="238"/>
      <c r="N150" s="238"/>
      <c r="O150" s="238"/>
      <c r="P150" s="238"/>
      <c r="Q150" s="251"/>
      <c r="R150" s="238"/>
      <c r="S150" s="238"/>
      <c r="T150" s="238"/>
      <c r="U150" s="249"/>
      <c r="V150" s="200"/>
      <c r="W150" s="258"/>
      <c r="X150" s="257"/>
      <c r="Y150" s="238"/>
      <c r="Z150" s="238"/>
      <c r="AA150" s="182"/>
      <c r="AB150" s="182"/>
      <c r="AC150" s="182"/>
      <c r="AD150" s="182"/>
      <c r="AE150" s="182"/>
    </row>
    <row r="151" spans="1:31" s="255" customFormat="1" x14ac:dyDescent="0.2">
      <c r="B151" s="238"/>
      <c r="C151" s="238"/>
      <c r="D151" s="238"/>
      <c r="E151" s="238"/>
      <c r="F151" s="238"/>
      <c r="G151" s="238"/>
      <c r="H151" s="238"/>
      <c r="J151" s="238"/>
      <c r="K151" s="238"/>
      <c r="L151" s="241"/>
      <c r="M151" s="238"/>
      <c r="N151" s="238"/>
      <c r="O151" s="238"/>
      <c r="P151" s="238"/>
      <c r="Q151" s="254"/>
      <c r="R151" s="238"/>
      <c r="S151" s="238"/>
      <c r="T151" s="238"/>
      <c r="U151" s="249"/>
      <c r="V151" s="200"/>
      <c r="W151" s="258"/>
      <c r="X151" s="257"/>
      <c r="Y151" s="238"/>
      <c r="Z151" s="238"/>
      <c r="AA151" s="238"/>
      <c r="AB151" s="182"/>
      <c r="AC151" s="182"/>
      <c r="AD151" s="182"/>
      <c r="AE151" s="182"/>
    </row>
    <row r="152" spans="1:31" s="255" customFormat="1" x14ac:dyDescent="0.2">
      <c r="B152" s="238"/>
      <c r="C152" s="238"/>
      <c r="D152" s="238"/>
      <c r="E152" s="238"/>
      <c r="F152" s="238"/>
      <c r="G152" s="238"/>
      <c r="H152" s="238"/>
      <c r="I152" s="257"/>
      <c r="J152" s="238"/>
      <c r="K152" s="238"/>
      <c r="L152" s="241"/>
      <c r="M152" s="238"/>
      <c r="N152" s="238"/>
      <c r="O152" s="238"/>
      <c r="P152" s="238"/>
      <c r="Q152" s="254"/>
      <c r="R152" s="254"/>
      <c r="S152" s="238"/>
      <c r="T152" s="238"/>
      <c r="U152" s="249"/>
      <c r="V152" s="200"/>
      <c r="W152" s="258"/>
      <c r="X152" s="258"/>
      <c r="Y152" s="238"/>
      <c r="Z152" s="238"/>
      <c r="AA152" s="238"/>
      <c r="AB152" s="182"/>
      <c r="AC152" s="182"/>
      <c r="AD152" s="182"/>
      <c r="AE152" s="182"/>
    </row>
    <row r="153" spans="1:31" s="255" customFormat="1" x14ac:dyDescent="0.2">
      <c r="B153" s="238"/>
      <c r="C153" s="238"/>
      <c r="D153" s="238"/>
      <c r="E153" s="238"/>
      <c r="F153" s="238"/>
      <c r="G153" s="238"/>
      <c r="H153" s="238"/>
      <c r="I153" s="238"/>
      <c r="J153" s="238"/>
      <c r="K153" s="238"/>
      <c r="L153" s="241"/>
      <c r="M153" s="238"/>
      <c r="N153" s="238"/>
      <c r="O153" s="238"/>
      <c r="P153" s="238"/>
      <c r="Q153" s="254"/>
      <c r="R153" s="254"/>
      <c r="S153" s="238"/>
      <c r="T153" s="238"/>
      <c r="U153" s="249"/>
      <c r="V153" s="200"/>
      <c r="W153" s="258"/>
      <c r="X153" s="258"/>
      <c r="Y153" s="238"/>
      <c r="Z153" s="238"/>
      <c r="AA153" s="238"/>
      <c r="AB153" s="182"/>
      <c r="AC153" s="182"/>
      <c r="AD153" s="182"/>
      <c r="AE153" s="182"/>
    </row>
    <row r="154" spans="1:31" s="255" customFormat="1" x14ac:dyDescent="0.2">
      <c r="B154" s="238"/>
      <c r="C154" s="238"/>
      <c r="D154" s="238"/>
      <c r="E154" s="238"/>
      <c r="F154" s="238"/>
      <c r="G154" s="238"/>
      <c r="H154" s="238"/>
      <c r="I154" s="238"/>
      <c r="J154" s="238"/>
      <c r="K154" s="238"/>
      <c r="L154" s="241"/>
      <c r="M154" s="238"/>
      <c r="N154" s="238"/>
      <c r="O154" s="238"/>
      <c r="P154" s="238"/>
      <c r="Q154" s="254"/>
      <c r="R154" s="254"/>
      <c r="S154" s="238"/>
      <c r="T154" s="238"/>
      <c r="U154" s="249"/>
      <c r="V154" s="200"/>
      <c r="W154" s="258"/>
      <c r="X154" s="258"/>
      <c r="Y154" s="238"/>
      <c r="Z154" s="238"/>
      <c r="AA154" s="238"/>
      <c r="AB154" s="182"/>
      <c r="AC154" s="182"/>
      <c r="AD154" s="182"/>
      <c r="AE154" s="182"/>
    </row>
    <row r="155" spans="1:31" s="255" customFormat="1" x14ac:dyDescent="0.2">
      <c r="B155" s="238"/>
      <c r="C155" s="238"/>
      <c r="D155" s="238"/>
      <c r="E155" s="238"/>
      <c r="F155" s="238"/>
      <c r="G155" s="238"/>
      <c r="H155" s="238"/>
      <c r="I155" s="238"/>
      <c r="J155" s="238"/>
      <c r="K155" s="238"/>
      <c r="L155" s="241"/>
      <c r="M155" s="238"/>
      <c r="N155" s="238"/>
      <c r="O155" s="238"/>
      <c r="P155" s="238"/>
      <c r="Q155" s="238"/>
      <c r="R155" s="238"/>
      <c r="S155" s="238"/>
      <c r="T155" s="238"/>
      <c r="U155" s="249"/>
      <c r="V155" s="200"/>
      <c r="W155" s="258"/>
      <c r="X155" s="238"/>
      <c r="Y155" s="238"/>
      <c r="Z155" s="238"/>
      <c r="AA155" s="238"/>
      <c r="AB155" s="182"/>
      <c r="AC155" s="182"/>
      <c r="AD155" s="182"/>
      <c r="AE155" s="182"/>
    </row>
    <row r="156" spans="1:31" s="255" customFormat="1" x14ac:dyDescent="0.2">
      <c r="B156" s="238"/>
      <c r="C156" s="238"/>
      <c r="D156" s="238"/>
      <c r="E156" s="238"/>
      <c r="F156" s="238"/>
      <c r="G156" s="238"/>
      <c r="H156" s="238"/>
      <c r="I156" s="238"/>
      <c r="J156" s="238"/>
      <c r="K156" s="238"/>
      <c r="L156" s="241"/>
      <c r="M156" s="238"/>
      <c r="N156" s="238"/>
      <c r="O156" s="238"/>
      <c r="P156" s="238"/>
      <c r="Q156" s="238"/>
      <c r="R156" s="238"/>
      <c r="S156" s="238"/>
      <c r="T156" s="238"/>
      <c r="U156" s="249"/>
      <c r="V156" s="200"/>
      <c r="W156" s="258"/>
      <c r="X156" s="238"/>
      <c r="Y156" s="238"/>
      <c r="Z156" s="238"/>
      <c r="AA156" s="238"/>
      <c r="AB156" s="182"/>
      <c r="AC156" s="182"/>
      <c r="AD156" s="182"/>
      <c r="AE156" s="182"/>
    </row>
    <row r="157" spans="1:31" s="255" customFormat="1" x14ac:dyDescent="0.2">
      <c r="B157" s="238"/>
      <c r="C157" s="238"/>
      <c r="D157" s="238"/>
      <c r="E157" s="238"/>
      <c r="F157" s="238"/>
      <c r="G157" s="238"/>
      <c r="H157" s="238"/>
      <c r="I157" s="238"/>
      <c r="J157" s="238"/>
      <c r="K157" s="238"/>
      <c r="L157" s="241"/>
      <c r="M157" s="238"/>
      <c r="N157" s="238"/>
      <c r="O157" s="238"/>
      <c r="P157" s="238"/>
      <c r="Q157" s="238"/>
      <c r="R157" s="238"/>
      <c r="S157" s="238"/>
      <c r="T157" s="238"/>
      <c r="U157" s="249"/>
      <c r="V157" s="200"/>
      <c r="W157" s="258"/>
      <c r="X157" s="238"/>
      <c r="Y157" s="238"/>
      <c r="Z157" s="238"/>
      <c r="AA157" s="238"/>
      <c r="AB157" s="182"/>
      <c r="AC157" s="182"/>
      <c r="AD157" s="182"/>
      <c r="AE157" s="182"/>
    </row>
    <row r="158" spans="1:31" s="255" customFormat="1" x14ac:dyDescent="0.2">
      <c r="B158" s="238"/>
      <c r="C158" s="238"/>
      <c r="D158" s="238"/>
      <c r="E158" s="238"/>
      <c r="F158" s="238"/>
      <c r="G158" s="238"/>
      <c r="H158" s="238"/>
      <c r="I158" s="238"/>
      <c r="J158" s="238"/>
      <c r="K158" s="238"/>
      <c r="L158" s="241"/>
      <c r="M158" s="238"/>
      <c r="N158" s="238"/>
      <c r="O158" s="238"/>
      <c r="P158" s="238"/>
      <c r="Q158" s="238"/>
      <c r="R158" s="238"/>
      <c r="S158" s="238"/>
      <c r="T158" s="238"/>
      <c r="U158" s="249"/>
      <c r="V158" s="200"/>
      <c r="W158" s="258"/>
      <c r="X158" s="238"/>
      <c r="Y158" s="238"/>
      <c r="Z158" s="238"/>
      <c r="AA158" s="238"/>
      <c r="AB158" s="182"/>
      <c r="AC158" s="182"/>
      <c r="AD158" s="182"/>
      <c r="AE158" s="182"/>
    </row>
    <row r="159" spans="1:31" s="255" customFormat="1" x14ac:dyDescent="0.2">
      <c r="B159" s="238"/>
      <c r="C159" s="238"/>
      <c r="D159" s="238"/>
      <c r="E159" s="238"/>
      <c r="F159" s="238"/>
      <c r="G159" s="238"/>
      <c r="H159" s="238"/>
      <c r="I159" s="238"/>
      <c r="J159" s="238"/>
      <c r="K159" s="238"/>
      <c r="L159" s="241"/>
      <c r="M159" s="238"/>
      <c r="N159" s="238"/>
      <c r="O159" s="238"/>
      <c r="P159" s="238"/>
      <c r="Q159" s="238"/>
      <c r="R159" s="238"/>
      <c r="S159" s="238"/>
      <c r="T159" s="238"/>
      <c r="U159" s="238"/>
      <c r="V159" s="200"/>
      <c r="W159" s="238"/>
      <c r="X159" s="238"/>
      <c r="Y159" s="238"/>
      <c r="Z159" s="238"/>
      <c r="AA159" s="238"/>
      <c r="AB159" s="182"/>
      <c r="AC159" s="182"/>
      <c r="AD159" s="182"/>
      <c r="AE159" s="182"/>
    </row>
    <row r="160" spans="1:31" s="255" customFormat="1" x14ac:dyDescent="0.2">
      <c r="B160" s="238"/>
      <c r="C160" s="238"/>
      <c r="D160" s="238"/>
      <c r="E160" s="238"/>
      <c r="F160" s="238"/>
      <c r="G160" s="238"/>
      <c r="H160" s="238"/>
      <c r="I160" s="238"/>
      <c r="J160" s="238"/>
      <c r="K160" s="238"/>
      <c r="L160" s="241"/>
      <c r="M160" s="238"/>
      <c r="N160" s="238"/>
      <c r="O160" s="238"/>
      <c r="P160" s="238"/>
      <c r="Q160" s="238"/>
      <c r="R160" s="238"/>
      <c r="S160" s="238"/>
      <c r="T160" s="238"/>
      <c r="U160" s="238"/>
      <c r="V160" s="200"/>
      <c r="W160" s="238"/>
      <c r="X160" s="238"/>
      <c r="Y160" s="238"/>
      <c r="Z160" s="238"/>
      <c r="AA160" s="238"/>
      <c r="AB160" s="182"/>
      <c r="AC160" s="182"/>
      <c r="AD160" s="182"/>
      <c r="AE160" s="182"/>
    </row>
    <row r="161" spans="2:31" s="255" customFormat="1" x14ac:dyDescent="0.2">
      <c r="B161" s="238"/>
      <c r="C161" s="238"/>
      <c r="D161" s="238"/>
      <c r="E161" s="238"/>
      <c r="F161" s="238"/>
      <c r="G161" s="238"/>
      <c r="H161" s="238"/>
      <c r="I161" s="238"/>
      <c r="J161" s="238"/>
      <c r="K161" s="238"/>
      <c r="L161" s="241"/>
      <c r="M161" s="238"/>
      <c r="N161" s="238"/>
      <c r="O161" s="238"/>
      <c r="P161" s="238"/>
      <c r="Q161" s="238"/>
      <c r="R161" s="238"/>
      <c r="S161" s="238"/>
      <c r="T161" s="238"/>
      <c r="U161" s="238"/>
      <c r="V161" s="238"/>
      <c r="W161" s="238"/>
      <c r="X161" s="238"/>
      <c r="Y161" s="238"/>
      <c r="Z161" s="238"/>
      <c r="AA161" s="238"/>
      <c r="AB161" s="182"/>
      <c r="AC161" s="182"/>
      <c r="AD161" s="182"/>
      <c r="AE161" s="182"/>
    </row>
    <row r="162" spans="2:31" s="255" customFormat="1" x14ac:dyDescent="0.2">
      <c r="B162" s="238"/>
      <c r="C162" s="238"/>
      <c r="D162" s="238"/>
      <c r="E162" s="238"/>
      <c r="F162" s="238"/>
      <c r="G162" s="238"/>
      <c r="H162" s="238"/>
      <c r="I162" s="238"/>
      <c r="J162" s="238"/>
      <c r="K162" s="238"/>
      <c r="L162" s="241"/>
      <c r="M162" s="238"/>
      <c r="N162" s="238"/>
      <c r="O162" s="238"/>
      <c r="P162" s="238"/>
      <c r="Q162" s="238"/>
      <c r="R162" s="238"/>
      <c r="S162" s="238"/>
      <c r="T162" s="238"/>
      <c r="U162" s="238"/>
      <c r="V162" s="238"/>
      <c r="W162" s="238"/>
      <c r="X162" s="238"/>
      <c r="Y162" s="238"/>
      <c r="Z162" s="238"/>
      <c r="AA162" s="238"/>
      <c r="AB162" s="182"/>
      <c r="AC162" s="182"/>
      <c r="AD162" s="182"/>
      <c r="AE162" s="182"/>
    </row>
    <row r="163" spans="2:31" s="255" customFormat="1" x14ac:dyDescent="0.2">
      <c r="B163" s="238"/>
      <c r="C163" s="238"/>
      <c r="D163" s="238"/>
      <c r="E163" s="238"/>
      <c r="F163" s="238"/>
      <c r="G163" s="238"/>
      <c r="H163" s="238"/>
      <c r="I163" s="238"/>
      <c r="J163" s="238"/>
      <c r="K163" s="238"/>
      <c r="L163" s="241"/>
      <c r="M163" s="238"/>
      <c r="N163" s="238"/>
      <c r="O163" s="238"/>
      <c r="P163" s="238"/>
      <c r="Q163" s="238"/>
      <c r="R163" s="238"/>
      <c r="S163" s="238"/>
      <c r="T163" s="238"/>
      <c r="U163" s="238"/>
      <c r="V163" s="238"/>
      <c r="W163" s="238"/>
      <c r="X163" s="238"/>
      <c r="Y163" s="238"/>
      <c r="Z163" s="238"/>
      <c r="AA163" s="238"/>
      <c r="AB163" s="182"/>
      <c r="AC163" s="182"/>
      <c r="AD163" s="182"/>
      <c r="AE163" s="182"/>
    </row>
    <row r="164" spans="2:31" s="255" customFormat="1" x14ac:dyDescent="0.2">
      <c r="B164" s="238"/>
      <c r="C164" s="238"/>
      <c r="D164" s="238"/>
      <c r="E164" s="238"/>
      <c r="F164" s="238"/>
      <c r="G164" s="238"/>
      <c r="H164" s="238"/>
      <c r="I164" s="238"/>
      <c r="J164" s="238"/>
      <c r="K164" s="238"/>
      <c r="L164" s="241"/>
      <c r="M164" s="238"/>
      <c r="N164" s="238"/>
      <c r="O164" s="238"/>
      <c r="P164" s="238"/>
      <c r="Q164" s="238"/>
      <c r="R164" s="238"/>
      <c r="S164" s="238"/>
      <c r="T164" s="238"/>
      <c r="U164" s="238"/>
      <c r="V164" s="238"/>
      <c r="W164" s="238"/>
      <c r="X164" s="238"/>
      <c r="Y164" s="238"/>
      <c r="Z164" s="238"/>
      <c r="AA164" s="238"/>
      <c r="AB164" s="182"/>
      <c r="AC164" s="182"/>
      <c r="AD164" s="182"/>
      <c r="AE164" s="182"/>
    </row>
    <row r="165" spans="2:31" s="255" customFormat="1" x14ac:dyDescent="0.2">
      <c r="B165" s="238"/>
      <c r="C165" s="238"/>
      <c r="D165" s="238"/>
      <c r="E165" s="238"/>
      <c r="F165" s="238"/>
      <c r="G165" s="238"/>
      <c r="H165" s="238"/>
      <c r="I165" s="238"/>
      <c r="J165" s="238"/>
      <c r="K165" s="238"/>
      <c r="L165" s="241"/>
      <c r="M165" s="238"/>
      <c r="N165" s="238"/>
      <c r="O165" s="238"/>
      <c r="P165" s="238"/>
      <c r="Q165" s="238"/>
      <c r="R165" s="238"/>
      <c r="S165" s="238"/>
      <c r="T165" s="238"/>
      <c r="U165" s="238"/>
      <c r="V165" s="238"/>
      <c r="W165" s="238"/>
      <c r="X165" s="238"/>
      <c r="Y165" s="238"/>
      <c r="Z165" s="238"/>
      <c r="AA165" s="238"/>
      <c r="AB165" s="182"/>
      <c r="AC165" s="182"/>
      <c r="AD165" s="182"/>
      <c r="AE165" s="182"/>
    </row>
    <row r="166" spans="2:31" s="255" customFormat="1" x14ac:dyDescent="0.2">
      <c r="B166" s="238"/>
      <c r="C166" s="238"/>
      <c r="D166" s="238"/>
      <c r="E166" s="238"/>
      <c r="F166" s="238"/>
      <c r="G166" s="238"/>
      <c r="H166" s="238"/>
      <c r="I166" s="238"/>
      <c r="J166" s="238"/>
      <c r="K166" s="238"/>
      <c r="L166" s="241"/>
      <c r="M166" s="238"/>
      <c r="N166" s="238"/>
      <c r="O166" s="238"/>
      <c r="P166" s="238"/>
      <c r="Q166" s="238"/>
      <c r="R166" s="238"/>
      <c r="S166" s="238"/>
      <c r="T166" s="238"/>
      <c r="U166" s="238"/>
      <c r="V166" s="238"/>
      <c r="W166" s="238"/>
      <c r="X166" s="238"/>
      <c r="Y166" s="238"/>
      <c r="Z166" s="238"/>
      <c r="AA166" s="238"/>
      <c r="AB166" s="182"/>
      <c r="AC166" s="182"/>
      <c r="AD166" s="182"/>
      <c r="AE166" s="182"/>
    </row>
    <row r="167" spans="2:31" s="255" customFormat="1" x14ac:dyDescent="0.2">
      <c r="B167" s="238"/>
      <c r="C167" s="238"/>
      <c r="D167" s="238"/>
      <c r="E167" s="238"/>
      <c r="F167" s="238"/>
      <c r="G167" s="238"/>
      <c r="H167" s="238"/>
      <c r="I167" s="238"/>
      <c r="J167" s="238"/>
      <c r="K167" s="238"/>
      <c r="L167" s="241"/>
      <c r="M167" s="238"/>
      <c r="N167" s="238"/>
      <c r="O167" s="238"/>
      <c r="P167" s="238"/>
      <c r="Q167" s="238"/>
      <c r="R167" s="238"/>
      <c r="S167" s="238"/>
      <c r="T167" s="238"/>
      <c r="U167" s="238"/>
      <c r="V167" s="238"/>
      <c r="W167" s="238"/>
      <c r="X167" s="238"/>
      <c r="Y167" s="238"/>
      <c r="Z167" s="238"/>
      <c r="AA167" s="238"/>
      <c r="AB167" s="182"/>
      <c r="AC167" s="182"/>
      <c r="AD167" s="182"/>
      <c r="AE167" s="182"/>
    </row>
    <row r="168" spans="2:31" s="255" customFormat="1" x14ac:dyDescent="0.2">
      <c r="B168" s="238"/>
      <c r="C168" s="238"/>
      <c r="D168" s="238"/>
      <c r="E168" s="238"/>
      <c r="F168" s="238"/>
      <c r="G168" s="238"/>
      <c r="H168" s="238"/>
      <c r="I168" s="238"/>
      <c r="J168" s="238"/>
      <c r="K168" s="238"/>
      <c r="L168" s="241"/>
      <c r="M168" s="238"/>
      <c r="N168" s="238"/>
      <c r="O168" s="238"/>
      <c r="P168" s="238"/>
      <c r="Q168" s="238"/>
      <c r="R168" s="238"/>
      <c r="S168" s="238"/>
      <c r="T168" s="238"/>
      <c r="U168" s="238"/>
      <c r="V168" s="238"/>
      <c r="W168" s="238"/>
      <c r="X168" s="238"/>
      <c r="Y168" s="238"/>
      <c r="Z168" s="238"/>
      <c r="AA168" s="238"/>
      <c r="AB168" s="182"/>
      <c r="AC168" s="182"/>
      <c r="AD168" s="182"/>
      <c r="AE168" s="182"/>
    </row>
    <row r="169" spans="2:31" s="255" customFormat="1" x14ac:dyDescent="0.2">
      <c r="B169" s="238"/>
      <c r="C169" s="238"/>
      <c r="D169" s="238"/>
      <c r="E169" s="238"/>
      <c r="F169" s="238"/>
      <c r="G169" s="238"/>
      <c r="H169" s="238"/>
      <c r="I169" s="238"/>
      <c r="J169" s="238"/>
      <c r="K169" s="238"/>
      <c r="L169" s="241"/>
      <c r="M169" s="238"/>
      <c r="N169" s="238"/>
      <c r="O169" s="238"/>
      <c r="P169" s="238"/>
      <c r="Q169" s="238"/>
      <c r="R169" s="238"/>
      <c r="S169" s="238"/>
      <c r="T169" s="238"/>
      <c r="U169" s="238"/>
      <c r="V169" s="238"/>
      <c r="W169" s="238"/>
      <c r="X169" s="238"/>
      <c r="Y169" s="238"/>
      <c r="Z169" s="238"/>
      <c r="AA169" s="238"/>
      <c r="AB169" s="182"/>
      <c r="AC169" s="182"/>
      <c r="AD169" s="182"/>
      <c r="AE169" s="182"/>
    </row>
    <row r="170" spans="2:31" s="255" customFormat="1" x14ac:dyDescent="0.2">
      <c r="B170" s="238"/>
      <c r="C170" s="238"/>
      <c r="D170" s="238"/>
      <c r="E170" s="238"/>
      <c r="F170" s="238"/>
      <c r="G170" s="238"/>
      <c r="H170" s="238"/>
      <c r="I170" s="238"/>
      <c r="J170" s="238"/>
      <c r="K170" s="238"/>
      <c r="L170" s="241"/>
      <c r="M170" s="238"/>
      <c r="N170" s="238"/>
      <c r="O170" s="238"/>
      <c r="P170" s="238"/>
      <c r="Q170" s="238"/>
      <c r="R170" s="238"/>
      <c r="S170" s="238"/>
      <c r="T170" s="238"/>
      <c r="U170" s="238"/>
      <c r="V170" s="238"/>
      <c r="W170" s="238"/>
      <c r="X170" s="238"/>
      <c r="Y170" s="238"/>
      <c r="Z170" s="238"/>
      <c r="AA170" s="238"/>
      <c r="AB170" s="182"/>
      <c r="AC170" s="182"/>
      <c r="AD170" s="182"/>
      <c r="AE170" s="182"/>
    </row>
    <row r="171" spans="2:31" s="255" customFormat="1" x14ac:dyDescent="0.2">
      <c r="B171" s="238"/>
      <c r="C171" s="238"/>
      <c r="D171" s="238"/>
      <c r="E171" s="238"/>
      <c r="F171" s="238"/>
      <c r="G171" s="238"/>
      <c r="H171" s="238"/>
      <c r="I171" s="238"/>
      <c r="J171" s="238"/>
      <c r="K171" s="238"/>
      <c r="L171" s="241"/>
      <c r="M171" s="238"/>
      <c r="N171" s="238"/>
      <c r="O171" s="238"/>
      <c r="P171" s="238"/>
      <c r="Q171" s="238"/>
      <c r="R171" s="238"/>
      <c r="S171" s="238"/>
      <c r="T171" s="238"/>
      <c r="U171" s="238"/>
      <c r="V171" s="238"/>
      <c r="W171" s="238"/>
      <c r="X171" s="238"/>
      <c r="Y171" s="238"/>
      <c r="Z171" s="238"/>
      <c r="AA171" s="238"/>
      <c r="AB171" s="182"/>
      <c r="AC171" s="182"/>
      <c r="AD171" s="182"/>
      <c r="AE171" s="182"/>
    </row>
    <row r="172" spans="2:31" s="255" customFormat="1" x14ac:dyDescent="0.2">
      <c r="B172" s="238"/>
      <c r="C172" s="238"/>
      <c r="D172" s="238"/>
      <c r="E172" s="238"/>
      <c r="F172" s="238"/>
      <c r="G172" s="238"/>
      <c r="H172" s="238"/>
      <c r="I172" s="238"/>
      <c r="J172" s="238"/>
      <c r="K172" s="238"/>
      <c r="L172" s="241"/>
      <c r="M172" s="238"/>
      <c r="N172" s="238"/>
      <c r="O172" s="238"/>
      <c r="P172" s="238"/>
      <c r="Q172" s="238"/>
      <c r="R172" s="238"/>
      <c r="S172" s="238"/>
      <c r="T172" s="238"/>
      <c r="U172" s="238"/>
      <c r="V172" s="238"/>
      <c r="W172" s="238"/>
      <c r="X172" s="238"/>
      <c r="Y172" s="238"/>
      <c r="Z172" s="238"/>
      <c r="AA172" s="238"/>
      <c r="AB172" s="182"/>
      <c r="AC172" s="182"/>
      <c r="AD172" s="182"/>
      <c r="AE172" s="182"/>
    </row>
    <row r="173" spans="2:31" s="255" customFormat="1" x14ac:dyDescent="0.2">
      <c r="B173" s="238"/>
      <c r="C173" s="238"/>
      <c r="D173" s="238"/>
      <c r="E173" s="238"/>
      <c r="F173" s="238"/>
      <c r="G173" s="238"/>
      <c r="H173" s="238"/>
      <c r="I173" s="238"/>
      <c r="J173" s="238"/>
      <c r="K173" s="238"/>
      <c r="L173" s="241"/>
      <c r="M173" s="238"/>
      <c r="N173" s="238"/>
      <c r="O173" s="238"/>
      <c r="P173" s="238"/>
      <c r="Q173" s="238"/>
      <c r="R173" s="238"/>
      <c r="S173" s="238"/>
      <c r="T173" s="238"/>
      <c r="U173" s="238"/>
      <c r="V173" s="238"/>
      <c r="W173" s="238"/>
      <c r="X173" s="238"/>
      <c r="Y173" s="238"/>
      <c r="Z173" s="238"/>
      <c r="AA173" s="238"/>
      <c r="AB173" s="182"/>
      <c r="AC173" s="182"/>
      <c r="AD173" s="182"/>
      <c r="AE173" s="182"/>
    </row>
    <row r="174" spans="2:31" s="255" customFormat="1" x14ac:dyDescent="0.2">
      <c r="B174" s="238"/>
      <c r="C174" s="238"/>
      <c r="D174" s="238"/>
      <c r="E174" s="238"/>
      <c r="F174" s="238"/>
      <c r="G174" s="238"/>
      <c r="H174" s="238"/>
      <c r="I174" s="238"/>
      <c r="J174" s="238"/>
      <c r="K174" s="238"/>
      <c r="L174" s="241"/>
      <c r="M174" s="238"/>
      <c r="N174" s="238"/>
      <c r="O174" s="238"/>
      <c r="P174" s="238"/>
      <c r="Q174" s="238"/>
      <c r="R174" s="238"/>
      <c r="S174" s="238"/>
      <c r="T174" s="238"/>
      <c r="U174" s="238"/>
      <c r="V174" s="238"/>
      <c r="W174" s="238"/>
      <c r="X174" s="238"/>
      <c r="Y174" s="238"/>
      <c r="Z174" s="238"/>
      <c r="AA174" s="238"/>
      <c r="AB174" s="182"/>
      <c r="AC174" s="182"/>
      <c r="AD174" s="182"/>
      <c r="AE174" s="182"/>
    </row>
    <row r="175" spans="2:31" s="255" customFormat="1" x14ac:dyDescent="0.2">
      <c r="B175" s="238"/>
      <c r="C175" s="238"/>
      <c r="D175" s="238"/>
      <c r="E175" s="238"/>
      <c r="F175" s="238"/>
      <c r="G175" s="238"/>
      <c r="H175" s="238"/>
      <c r="I175" s="238"/>
      <c r="J175" s="238"/>
      <c r="K175" s="238"/>
      <c r="L175" s="241"/>
      <c r="M175" s="238"/>
      <c r="N175" s="238"/>
      <c r="O175" s="238"/>
      <c r="P175" s="238"/>
      <c r="Q175" s="238"/>
      <c r="R175" s="238"/>
      <c r="S175" s="238"/>
      <c r="T175" s="238"/>
      <c r="U175" s="238"/>
      <c r="V175" s="238"/>
      <c r="W175" s="238"/>
      <c r="X175" s="238"/>
      <c r="Y175" s="238"/>
      <c r="Z175" s="238"/>
      <c r="AA175" s="238"/>
      <c r="AB175" s="182"/>
      <c r="AC175" s="182"/>
      <c r="AD175" s="182"/>
      <c r="AE175" s="182"/>
    </row>
    <row r="176" spans="2:31" s="255" customFormat="1" x14ac:dyDescent="0.2">
      <c r="B176" s="238"/>
      <c r="C176" s="238"/>
      <c r="D176" s="238"/>
      <c r="E176" s="238"/>
      <c r="F176" s="238"/>
      <c r="G176" s="238"/>
      <c r="H176" s="238"/>
      <c r="I176" s="238"/>
      <c r="J176" s="238"/>
      <c r="K176" s="238"/>
      <c r="L176" s="241"/>
      <c r="M176" s="238"/>
      <c r="N176" s="238"/>
      <c r="O176" s="238"/>
      <c r="P176" s="238"/>
      <c r="Q176" s="238"/>
      <c r="R176" s="238"/>
      <c r="S176" s="238"/>
      <c r="T176" s="238"/>
      <c r="U176" s="238"/>
      <c r="V176" s="238"/>
      <c r="W176" s="238"/>
      <c r="X176" s="238"/>
      <c r="Y176" s="238"/>
      <c r="Z176" s="238"/>
      <c r="AA176" s="238"/>
      <c r="AB176" s="182"/>
      <c r="AC176" s="182"/>
      <c r="AD176" s="182"/>
      <c r="AE176" s="182"/>
    </row>
    <row r="177" spans="2:31" s="255" customFormat="1" x14ac:dyDescent="0.2">
      <c r="B177" s="238"/>
      <c r="C177" s="238"/>
      <c r="D177" s="238"/>
      <c r="E177" s="238"/>
      <c r="F177" s="238"/>
      <c r="G177" s="238"/>
      <c r="H177" s="238"/>
      <c r="I177" s="238"/>
      <c r="J177" s="238"/>
      <c r="K177" s="238"/>
      <c r="L177" s="241"/>
      <c r="M177" s="238"/>
      <c r="N177" s="238"/>
      <c r="O177" s="238"/>
      <c r="P177" s="238"/>
      <c r="Q177" s="238"/>
      <c r="R177" s="238"/>
      <c r="S177" s="238"/>
      <c r="T177" s="238"/>
      <c r="U177" s="238"/>
      <c r="V177" s="238"/>
      <c r="W177" s="238"/>
      <c r="X177" s="238"/>
      <c r="Y177" s="238"/>
      <c r="Z177" s="238"/>
      <c r="AA177" s="238"/>
      <c r="AB177" s="182"/>
      <c r="AC177" s="182"/>
      <c r="AD177" s="182"/>
      <c r="AE177" s="182"/>
    </row>
  </sheetData>
  <sortState xmlns:xlrd2="http://schemas.microsoft.com/office/spreadsheetml/2017/richdata2" ref="B14:AD15">
    <sortCondition ref="B14:B15"/>
  </sortState>
  <mergeCells count="5">
    <mergeCell ref="D1:AD2"/>
    <mergeCell ref="D5:F5"/>
    <mergeCell ref="H5:J5"/>
    <mergeCell ref="L5:N5"/>
    <mergeCell ref="E3:AD3"/>
  </mergeCells>
  <phoneticPr fontId="60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925"/>
  <sheetViews>
    <sheetView zoomScaleNormal="100" workbookViewId="0">
      <pane xSplit="5" ySplit="5" topLeftCell="F597" activePane="bottomRight" state="frozen"/>
      <selection activeCell="H13" sqref="H13"/>
      <selection pane="topRight" activeCell="H13" sqref="H13"/>
      <selection pane="bottomLeft" activeCell="H13" sqref="H13"/>
      <selection pane="bottomRight" activeCell="E613" sqref="E613"/>
    </sheetView>
  </sheetViews>
  <sheetFormatPr baseColWidth="10" defaultColWidth="0" defaultRowHeight="12.75" x14ac:dyDescent="0.2"/>
  <cols>
    <col min="1" max="1" width="0.5703125" style="297" customWidth="1"/>
    <col min="2" max="2" width="7.28515625" style="297" customWidth="1"/>
    <col min="3" max="3" width="11.28515625" style="314" customWidth="1"/>
    <col min="4" max="4" width="24.42578125" style="600" customWidth="1"/>
    <col min="5" max="5" width="13.7109375" style="297" bestFit="1" customWidth="1"/>
    <col min="6" max="6" width="16.42578125" style="297" customWidth="1"/>
    <col min="7" max="7" width="15.42578125" style="297" bestFit="1" customWidth="1"/>
    <col min="8" max="8" width="14.42578125" style="297" bestFit="1" customWidth="1"/>
    <col min="9" max="9" width="16.42578125" style="297" customWidth="1"/>
    <col min="10" max="10" width="15.5703125" style="297" customWidth="1"/>
    <col min="11" max="11" width="13.42578125" style="314" bestFit="1" customWidth="1"/>
    <col min="12" max="12" width="13.42578125" style="297" bestFit="1" customWidth="1"/>
    <col min="13" max="13" width="12" style="297" bestFit="1" customWidth="1"/>
    <col min="14" max="14" width="14" style="297" bestFit="1" customWidth="1"/>
    <col min="15" max="15" width="32.5703125" style="297" hidden="1" customWidth="1"/>
    <col min="16" max="16" width="4.5703125" style="299" customWidth="1"/>
    <col min="17" max="16384" width="4.5703125" style="299" hidden="1"/>
  </cols>
  <sheetData>
    <row r="1" spans="1:16" ht="3.75" customHeight="1" x14ac:dyDescent="0.35">
      <c r="B1" s="429"/>
      <c r="C1" s="430"/>
      <c r="D1" s="634"/>
      <c r="E1" s="601"/>
      <c r="F1" s="601"/>
      <c r="G1" s="601"/>
      <c r="H1" s="601"/>
      <c r="I1" s="601"/>
      <c r="J1" s="601"/>
      <c r="K1" s="601"/>
      <c r="L1" s="601"/>
      <c r="M1" s="601"/>
      <c r="N1" s="361"/>
    </row>
    <row r="2" spans="1:16" ht="21" customHeight="1" x14ac:dyDescent="0.35">
      <c r="B2" s="429"/>
      <c r="C2" s="430"/>
      <c r="D2" s="813" t="s">
        <v>959</v>
      </c>
      <c r="E2" s="813"/>
      <c r="F2" s="813"/>
      <c r="G2" s="813"/>
      <c r="H2" s="813"/>
      <c r="I2" s="813"/>
      <c r="J2" s="813"/>
      <c r="K2" s="813"/>
      <c r="L2" s="813"/>
      <c r="M2" s="813"/>
      <c r="N2" s="361"/>
      <c r="O2" s="432"/>
      <c r="P2" s="497"/>
    </row>
    <row r="3" spans="1:16" ht="15.75" x14ac:dyDescent="0.25">
      <c r="B3" s="429"/>
      <c r="C3" s="430"/>
      <c r="D3" s="814">
        <v>45900</v>
      </c>
      <c r="E3" s="814"/>
      <c r="F3" s="814"/>
      <c r="G3" s="814"/>
      <c r="H3" s="814"/>
      <c r="I3" s="814"/>
      <c r="J3" s="814"/>
      <c r="K3" s="814"/>
      <c r="L3" s="814"/>
      <c r="M3" s="814"/>
      <c r="N3" s="690"/>
    </row>
    <row r="4" spans="1:16" ht="2.25" customHeight="1" x14ac:dyDescent="0.2">
      <c r="B4" s="429"/>
      <c r="C4" s="430"/>
      <c r="D4" s="597"/>
      <c r="E4" s="430"/>
      <c r="F4" s="431"/>
      <c r="G4" s="431"/>
      <c r="H4" s="431"/>
      <c r="I4" s="361"/>
      <c r="J4" s="361"/>
      <c r="K4" s="433"/>
      <c r="L4" s="361"/>
      <c r="M4" s="361"/>
      <c r="N4" s="361"/>
    </row>
    <row r="5" spans="1:16" s="182" customFormat="1" x14ac:dyDescent="0.2">
      <c r="A5" s="194"/>
      <c r="B5" s="434" t="s">
        <v>1139</v>
      </c>
      <c r="C5" s="511" t="s">
        <v>29</v>
      </c>
      <c r="D5" s="512" t="s">
        <v>32</v>
      </c>
      <c r="E5" s="512" t="s">
        <v>36</v>
      </c>
      <c r="F5" s="512" t="s">
        <v>37</v>
      </c>
      <c r="G5" s="512" t="s">
        <v>38</v>
      </c>
      <c r="H5" s="512" t="s">
        <v>48</v>
      </c>
      <c r="I5" s="512" t="s">
        <v>39</v>
      </c>
      <c r="J5" s="512" t="s">
        <v>49</v>
      </c>
      <c r="K5" s="512" t="s">
        <v>40</v>
      </c>
      <c r="L5" s="512" t="s">
        <v>41</v>
      </c>
      <c r="M5" s="512" t="s">
        <v>42</v>
      </c>
      <c r="N5" s="512" t="s">
        <v>43</v>
      </c>
      <c r="O5" s="435"/>
    </row>
    <row r="6" spans="1:16" s="255" customFormat="1" ht="14.65" hidden="1" customHeight="1" x14ac:dyDescent="0.25">
      <c r="A6" s="436">
        <v>1</v>
      </c>
      <c r="B6" s="835" t="s">
        <v>1140</v>
      </c>
      <c r="C6" s="812" t="s">
        <v>1310</v>
      </c>
      <c r="D6" s="812" t="s">
        <v>1013</v>
      </c>
      <c r="E6" s="691" t="s">
        <v>26</v>
      </c>
      <c r="F6" s="593">
        <v>600251328</v>
      </c>
      <c r="G6" s="594">
        <v>600251328</v>
      </c>
      <c r="H6" s="593">
        <v>0</v>
      </c>
      <c r="I6" s="593">
        <v>0</v>
      </c>
      <c r="J6" s="594">
        <v>0</v>
      </c>
      <c r="K6" s="593">
        <v>0</v>
      </c>
      <c r="L6" s="593">
        <v>0</v>
      </c>
      <c r="M6" s="593">
        <v>0</v>
      </c>
      <c r="N6" s="593">
        <v>0</v>
      </c>
      <c r="O6" s="595"/>
      <c r="P6" s="437"/>
    </row>
    <row r="7" spans="1:16" s="255" customFormat="1" ht="14.65" hidden="1" customHeight="1" x14ac:dyDescent="0.25">
      <c r="A7" s="436"/>
      <c r="B7" s="836"/>
      <c r="C7" s="812"/>
      <c r="D7" s="812" t="s">
        <v>1013</v>
      </c>
      <c r="E7" s="691" t="s">
        <v>2284</v>
      </c>
      <c r="F7" s="593">
        <v>2330776</v>
      </c>
      <c r="G7" s="594">
        <v>2330776</v>
      </c>
      <c r="H7" s="593">
        <v>0</v>
      </c>
      <c r="I7" s="593">
        <v>0</v>
      </c>
      <c r="J7" s="594">
        <v>0</v>
      </c>
      <c r="K7" s="593">
        <v>0</v>
      </c>
      <c r="L7" s="593">
        <v>0</v>
      </c>
      <c r="M7" s="593">
        <v>0</v>
      </c>
      <c r="N7" s="593">
        <v>0</v>
      </c>
      <c r="O7" s="595"/>
      <c r="P7" s="437"/>
    </row>
    <row r="8" spans="1:16" s="255" customFormat="1" ht="14.65" hidden="1" customHeight="1" x14ac:dyDescent="0.25">
      <c r="A8" s="436"/>
      <c r="B8" s="836"/>
      <c r="C8" s="812"/>
      <c r="D8" s="812" t="s">
        <v>1013</v>
      </c>
      <c r="E8" s="691" t="s">
        <v>2141</v>
      </c>
      <c r="F8" s="593">
        <v>5784431</v>
      </c>
      <c r="G8" s="594">
        <v>5784431</v>
      </c>
      <c r="H8" s="593">
        <v>0</v>
      </c>
      <c r="I8" s="593">
        <v>0</v>
      </c>
      <c r="J8" s="594">
        <v>0</v>
      </c>
      <c r="K8" s="593">
        <v>0</v>
      </c>
      <c r="L8" s="593">
        <v>0</v>
      </c>
      <c r="M8" s="593">
        <v>0</v>
      </c>
      <c r="N8" s="593">
        <v>0</v>
      </c>
      <c r="O8" s="595"/>
      <c r="P8" s="437"/>
    </row>
    <row r="9" spans="1:16" s="255" customFormat="1" ht="14.65" hidden="1" customHeight="1" x14ac:dyDescent="0.25">
      <c r="A9" s="436"/>
      <c r="B9" s="836"/>
      <c r="C9" s="812" t="s">
        <v>1311</v>
      </c>
      <c r="D9" s="812" t="s">
        <v>2234</v>
      </c>
      <c r="E9" s="691" t="s">
        <v>26</v>
      </c>
      <c r="F9" s="593">
        <v>414451312</v>
      </c>
      <c r="G9" s="594">
        <v>414451312</v>
      </c>
      <c r="H9" s="593">
        <v>0</v>
      </c>
      <c r="I9" s="593">
        <v>0</v>
      </c>
      <c r="J9" s="594">
        <v>0</v>
      </c>
      <c r="K9" s="593">
        <v>0</v>
      </c>
      <c r="L9" s="593">
        <v>0</v>
      </c>
      <c r="M9" s="593">
        <v>0</v>
      </c>
      <c r="N9" s="593">
        <v>0</v>
      </c>
      <c r="O9" s="595"/>
      <c r="P9" s="437"/>
    </row>
    <row r="10" spans="1:16" s="255" customFormat="1" ht="14.65" hidden="1" customHeight="1" x14ac:dyDescent="0.25">
      <c r="A10" s="436"/>
      <c r="B10" s="836"/>
      <c r="C10" s="812"/>
      <c r="D10" s="812" t="s">
        <v>2234</v>
      </c>
      <c r="E10" s="691" t="s">
        <v>2083</v>
      </c>
      <c r="F10" s="593">
        <v>249420338</v>
      </c>
      <c r="G10" s="594">
        <v>249420338</v>
      </c>
      <c r="H10" s="593">
        <v>0</v>
      </c>
      <c r="I10" s="593">
        <v>0</v>
      </c>
      <c r="J10" s="594">
        <v>0</v>
      </c>
      <c r="K10" s="593">
        <v>0</v>
      </c>
      <c r="L10" s="593">
        <v>0</v>
      </c>
      <c r="M10" s="593">
        <v>0</v>
      </c>
      <c r="N10" s="593">
        <v>0</v>
      </c>
      <c r="O10" s="595"/>
      <c r="P10" s="437"/>
    </row>
    <row r="11" spans="1:16" s="255" customFormat="1" ht="14.65" hidden="1" customHeight="1" x14ac:dyDescent="0.25">
      <c r="A11" s="436"/>
      <c r="B11" s="836"/>
      <c r="C11" s="812"/>
      <c r="D11" s="812" t="s">
        <v>2234</v>
      </c>
      <c r="E11" s="691" t="s">
        <v>2284</v>
      </c>
      <c r="F11" s="593">
        <v>2341924</v>
      </c>
      <c r="G11" s="594">
        <v>2341924</v>
      </c>
      <c r="H11" s="593">
        <v>0</v>
      </c>
      <c r="I11" s="593">
        <v>0</v>
      </c>
      <c r="J11" s="594">
        <v>0</v>
      </c>
      <c r="K11" s="593">
        <v>0</v>
      </c>
      <c r="L11" s="593">
        <v>0</v>
      </c>
      <c r="M11" s="593">
        <v>0</v>
      </c>
      <c r="N11" s="593">
        <v>0</v>
      </c>
      <c r="O11" s="595"/>
      <c r="P11" s="437"/>
    </row>
    <row r="12" spans="1:16" s="255" customFormat="1" ht="14.65" hidden="1" customHeight="1" x14ac:dyDescent="0.25">
      <c r="A12" s="436"/>
      <c r="B12" s="836"/>
      <c r="C12" s="812"/>
      <c r="D12" s="812" t="s">
        <v>2234</v>
      </c>
      <c r="E12" s="691" t="s">
        <v>2141</v>
      </c>
      <c r="F12" s="593">
        <v>2875611</v>
      </c>
      <c r="G12" s="594">
        <v>2875611</v>
      </c>
      <c r="H12" s="593">
        <v>0</v>
      </c>
      <c r="I12" s="593">
        <v>0</v>
      </c>
      <c r="J12" s="594">
        <v>0</v>
      </c>
      <c r="K12" s="593">
        <v>0</v>
      </c>
      <c r="L12" s="593">
        <v>0</v>
      </c>
      <c r="M12" s="593">
        <v>0</v>
      </c>
      <c r="N12" s="593">
        <v>0</v>
      </c>
      <c r="O12" s="595"/>
      <c r="P12" s="437"/>
    </row>
    <row r="13" spans="1:16" s="255" customFormat="1" ht="14.65" hidden="1" customHeight="1" x14ac:dyDescent="0.25">
      <c r="A13" s="436"/>
      <c r="B13" s="836"/>
      <c r="C13" s="812" t="s">
        <v>1312</v>
      </c>
      <c r="D13" s="812" t="s">
        <v>2140</v>
      </c>
      <c r="E13" s="691" t="s">
        <v>26</v>
      </c>
      <c r="F13" s="593">
        <v>196366176</v>
      </c>
      <c r="G13" s="594">
        <v>196366176</v>
      </c>
      <c r="H13" s="593">
        <v>0</v>
      </c>
      <c r="I13" s="593">
        <v>0</v>
      </c>
      <c r="J13" s="594">
        <v>0</v>
      </c>
      <c r="K13" s="593">
        <v>0</v>
      </c>
      <c r="L13" s="593">
        <v>0</v>
      </c>
      <c r="M13" s="593">
        <v>0</v>
      </c>
      <c r="N13" s="593">
        <v>0</v>
      </c>
      <c r="O13" s="595"/>
      <c r="P13" s="437"/>
    </row>
    <row r="14" spans="1:16" s="255" customFormat="1" ht="14.65" hidden="1" customHeight="1" x14ac:dyDescent="0.25">
      <c r="A14" s="436"/>
      <c r="B14" s="836"/>
      <c r="C14" s="812"/>
      <c r="D14" s="812" t="s">
        <v>2140</v>
      </c>
      <c r="E14" s="691" t="s">
        <v>2083</v>
      </c>
      <c r="F14" s="593">
        <v>370000000</v>
      </c>
      <c r="G14" s="594">
        <v>370000000</v>
      </c>
      <c r="H14" s="593">
        <v>0</v>
      </c>
      <c r="I14" s="593">
        <v>0</v>
      </c>
      <c r="J14" s="594">
        <v>0</v>
      </c>
      <c r="K14" s="593">
        <v>0</v>
      </c>
      <c r="L14" s="593">
        <v>0</v>
      </c>
      <c r="M14" s="593">
        <v>0</v>
      </c>
      <c r="N14" s="593">
        <v>0</v>
      </c>
      <c r="O14" s="595"/>
      <c r="P14" s="437"/>
    </row>
    <row r="15" spans="1:16" s="255" customFormat="1" ht="14.65" hidden="1" customHeight="1" x14ac:dyDescent="0.25">
      <c r="A15" s="436"/>
      <c r="B15" s="836"/>
      <c r="C15" s="812"/>
      <c r="D15" s="812" t="s">
        <v>2140</v>
      </c>
      <c r="E15" s="691" t="s">
        <v>2284</v>
      </c>
      <c r="F15" s="593">
        <v>1933284</v>
      </c>
      <c r="G15" s="594">
        <v>1933284</v>
      </c>
      <c r="H15" s="593">
        <v>0</v>
      </c>
      <c r="I15" s="593">
        <v>0</v>
      </c>
      <c r="J15" s="594">
        <v>0</v>
      </c>
      <c r="K15" s="593">
        <v>0</v>
      </c>
      <c r="L15" s="593">
        <v>0</v>
      </c>
      <c r="M15" s="593">
        <v>0</v>
      </c>
      <c r="N15" s="593">
        <v>0</v>
      </c>
      <c r="O15" s="595"/>
      <c r="P15" s="437"/>
    </row>
    <row r="16" spans="1:16" s="255" customFormat="1" ht="14.65" hidden="1" customHeight="1" x14ac:dyDescent="0.25">
      <c r="A16" s="436"/>
      <c r="B16" s="836"/>
      <c r="C16" s="812"/>
      <c r="D16" s="812" t="s">
        <v>2140</v>
      </c>
      <c r="E16" s="691" t="s">
        <v>2141</v>
      </c>
      <c r="F16" s="593">
        <v>13711824</v>
      </c>
      <c r="G16" s="594">
        <v>13711824</v>
      </c>
      <c r="H16" s="593">
        <v>0</v>
      </c>
      <c r="I16" s="593">
        <v>0</v>
      </c>
      <c r="J16" s="594">
        <v>0</v>
      </c>
      <c r="K16" s="593">
        <v>0</v>
      </c>
      <c r="L16" s="593">
        <v>0</v>
      </c>
      <c r="M16" s="593">
        <v>0</v>
      </c>
      <c r="N16" s="593">
        <v>0</v>
      </c>
      <c r="O16" s="595"/>
      <c r="P16" s="437"/>
    </row>
    <row r="17" spans="1:16" s="255" customFormat="1" ht="14.65" hidden="1" customHeight="1" x14ac:dyDescent="0.25">
      <c r="A17" s="436"/>
      <c r="B17" s="836"/>
      <c r="C17" s="812" t="s">
        <v>1313</v>
      </c>
      <c r="D17" s="812" t="s">
        <v>2235</v>
      </c>
      <c r="E17" s="691" t="s">
        <v>26</v>
      </c>
      <c r="F17" s="593">
        <v>493996132</v>
      </c>
      <c r="G17" s="594">
        <v>493996132</v>
      </c>
      <c r="H17" s="593">
        <v>0</v>
      </c>
      <c r="I17" s="593">
        <v>0</v>
      </c>
      <c r="J17" s="594">
        <v>0</v>
      </c>
      <c r="K17" s="593">
        <v>0</v>
      </c>
      <c r="L17" s="593">
        <v>0</v>
      </c>
      <c r="M17" s="593">
        <v>0</v>
      </c>
      <c r="N17" s="593">
        <v>0</v>
      </c>
      <c r="O17" s="595"/>
      <c r="P17" s="437"/>
    </row>
    <row r="18" spans="1:16" s="255" customFormat="1" ht="14.65" hidden="1" customHeight="1" x14ac:dyDescent="0.25">
      <c r="A18" s="436"/>
      <c r="B18" s="836"/>
      <c r="C18" s="812"/>
      <c r="D18" s="812" t="s">
        <v>2235</v>
      </c>
      <c r="E18" s="691" t="s">
        <v>2284</v>
      </c>
      <c r="F18" s="593">
        <v>2003311</v>
      </c>
      <c r="G18" s="594">
        <v>2003311</v>
      </c>
      <c r="H18" s="593">
        <v>0</v>
      </c>
      <c r="I18" s="593">
        <v>0</v>
      </c>
      <c r="J18" s="594">
        <v>0</v>
      </c>
      <c r="K18" s="593">
        <v>0</v>
      </c>
      <c r="L18" s="593">
        <v>0</v>
      </c>
      <c r="M18" s="593">
        <v>0</v>
      </c>
      <c r="N18" s="593">
        <v>0</v>
      </c>
      <c r="O18" s="595"/>
      <c r="P18" s="437"/>
    </row>
    <row r="19" spans="1:16" s="255" customFormat="1" ht="14.65" hidden="1" customHeight="1" x14ac:dyDescent="0.25">
      <c r="A19" s="436"/>
      <c r="B19" s="836"/>
      <c r="C19" s="812"/>
      <c r="D19" s="812" t="s">
        <v>2235</v>
      </c>
      <c r="E19" s="691" t="s">
        <v>2141</v>
      </c>
      <c r="F19" s="593">
        <v>18462051</v>
      </c>
      <c r="G19" s="594">
        <v>18462051</v>
      </c>
      <c r="H19" s="593">
        <v>0</v>
      </c>
      <c r="I19" s="593">
        <v>0</v>
      </c>
      <c r="J19" s="594">
        <v>0</v>
      </c>
      <c r="K19" s="593">
        <v>0</v>
      </c>
      <c r="L19" s="593">
        <v>0</v>
      </c>
      <c r="M19" s="593">
        <v>0</v>
      </c>
      <c r="N19" s="593">
        <v>0</v>
      </c>
      <c r="O19" s="595"/>
      <c r="P19" s="437"/>
    </row>
    <row r="20" spans="1:16" s="255" customFormat="1" ht="14.65" hidden="1" customHeight="1" x14ac:dyDescent="0.25">
      <c r="A20" s="436"/>
      <c r="B20" s="836"/>
      <c r="C20" s="812" t="s">
        <v>1314</v>
      </c>
      <c r="D20" s="812" t="s">
        <v>1014</v>
      </c>
      <c r="E20" s="691" t="s">
        <v>26</v>
      </c>
      <c r="F20" s="593">
        <v>261615639</v>
      </c>
      <c r="G20" s="594">
        <v>261615639</v>
      </c>
      <c r="H20" s="593">
        <v>0</v>
      </c>
      <c r="I20" s="593">
        <v>0</v>
      </c>
      <c r="J20" s="594">
        <v>0</v>
      </c>
      <c r="K20" s="593">
        <v>0</v>
      </c>
      <c r="L20" s="593">
        <v>0</v>
      </c>
      <c r="M20" s="593">
        <v>0</v>
      </c>
      <c r="N20" s="593">
        <v>0</v>
      </c>
      <c r="O20" s="595"/>
      <c r="P20" s="437"/>
    </row>
    <row r="21" spans="1:16" s="255" customFormat="1" ht="14.65" hidden="1" customHeight="1" x14ac:dyDescent="0.25">
      <c r="A21" s="436"/>
      <c r="B21" s="836"/>
      <c r="C21" s="812"/>
      <c r="D21" s="812" t="s">
        <v>1014</v>
      </c>
      <c r="E21" s="691" t="s">
        <v>2083</v>
      </c>
      <c r="F21" s="593">
        <v>300000000</v>
      </c>
      <c r="G21" s="594">
        <v>300000000</v>
      </c>
      <c r="H21" s="593">
        <v>0</v>
      </c>
      <c r="I21" s="593">
        <v>0</v>
      </c>
      <c r="J21" s="594">
        <v>0</v>
      </c>
      <c r="K21" s="593">
        <v>0</v>
      </c>
      <c r="L21" s="593">
        <v>0</v>
      </c>
      <c r="M21" s="593">
        <v>0</v>
      </c>
      <c r="N21" s="593">
        <v>0</v>
      </c>
      <c r="O21" s="595"/>
      <c r="P21" s="437"/>
    </row>
    <row r="22" spans="1:16" s="255" customFormat="1" ht="14.65" hidden="1" customHeight="1" x14ac:dyDescent="0.25">
      <c r="A22" s="436"/>
      <c r="B22" s="836"/>
      <c r="C22" s="812"/>
      <c r="D22" s="812" t="s">
        <v>1014</v>
      </c>
      <c r="E22" s="691" t="s">
        <v>2284</v>
      </c>
      <c r="F22" s="593">
        <v>2077089</v>
      </c>
      <c r="G22" s="594">
        <v>2077089</v>
      </c>
      <c r="H22" s="593">
        <v>0</v>
      </c>
      <c r="I22" s="593">
        <v>0</v>
      </c>
      <c r="J22" s="594">
        <v>0</v>
      </c>
      <c r="K22" s="593">
        <v>0</v>
      </c>
      <c r="L22" s="593">
        <v>0</v>
      </c>
      <c r="M22" s="593">
        <v>0</v>
      </c>
      <c r="N22" s="593">
        <v>0</v>
      </c>
      <c r="O22" s="595"/>
      <c r="P22" s="437"/>
    </row>
    <row r="23" spans="1:16" s="255" customFormat="1" ht="14.65" hidden="1" customHeight="1" x14ac:dyDescent="0.25">
      <c r="A23" s="436"/>
      <c r="B23" s="836"/>
      <c r="C23" s="812"/>
      <c r="D23" s="812" t="s">
        <v>1014</v>
      </c>
      <c r="E23" s="691" t="s">
        <v>194</v>
      </c>
      <c r="F23" s="593">
        <v>4540154</v>
      </c>
      <c r="G23" s="594">
        <v>4540154</v>
      </c>
      <c r="H23" s="593">
        <v>0</v>
      </c>
      <c r="I23" s="593">
        <v>0</v>
      </c>
      <c r="J23" s="594">
        <v>0</v>
      </c>
      <c r="K23" s="593">
        <v>0</v>
      </c>
      <c r="L23" s="593">
        <v>0</v>
      </c>
      <c r="M23" s="593">
        <v>0</v>
      </c>
      <c r="N23" s="593">
        <v>0</v>
      </c>
      <c r="O23" s="595"/>
      <c r="P23" s="437"/>
    </row>
    <row r="24" spans="1:16" s="255" customFormat="1" ht="14.65" hidden="1" customHeight="1" x14ac:dyDescent="0.25">
      <c r="A24" s="436"/>
      <c r="B24" s="836"/>
      <c r="C24" s="812"/>
      <c r="D24" s="812" t="s">
        <v>1014</v>
      </c>
      <c r="E24" s="691" t="s">
        <v>2221</v>
      </c>
      <c r="F24" s="593">
        <v>5850000</v>
      </c>
      <c r="G24" s="594">
        <v>5850000</v>
      </c>
      <c r="H24" s="593">
        <v>0</v>
      </c>
      <c r="I24" s="593">
        <v>0</v>
      </c>
      <c r="J24" s="594">
        <v>0</v>
      </c>
      <c r="K24" s="593">
        <v>0</v>
      </c>
      <c r="L24" s="593">
        <v>0</v>
      </c>
      <c r="M24" s="593">
        <v>0</v>
      </c>
      <c r="N24" s="593">
        <v>0</v>
      </c>
      <c r="O24" s="595"/>
      <c r="P24" s="437"/>
    </row>
    <row r="25" spans="1:16" s="255" customFormat="1" ht="14.65" hidden="1" customHeight="1" x14ac:dyDescent="0.25">
      <c r="A25" s="436"/>
      <c r="B25" s="836"/>
      <c r="C25" s="812"/>
      <c r="D25" s="812" t="s">
        <v>1014</v>
      </c>
      <c r="E25" s="691" t="s">
        <v>2141</v>
      </c>
      <c r="F25" s="593">
        <v>27704631</v>
      </c>
      <c r="G25" s="594">
        <v>27704631</v>
      </c>
      <c r="H25" s="593">
        <v>0</v>
      </c>
      <c r="I25" s="593">
        <v>0</v>
      </c>
      <c r="J25" s="594">
        <v>0</v>
      </c>
      <c r="K25" s="593">
        <v>0</v>
      </c>
      <c r="L25" s="593">
        <v>0</v>
      </c>
      <c r="M25" s="593">
        <v>0</v>
      </c>
      <c r="N25" s="593">
        <v>0</v>
      </c>
      <c r="O25" s="595"/>
      <c r="P25" s="437"/>
    </row>
    <row r="26" spans="1:16" s="255" customFormat="1" ht="14.65" hidden="1" customHeight="1" x14ac:dyDescent="0.25">
      <c r="A26" s="436"/>
      <c r="B26" s="836"/>
      <c r="C26" s="812" t="s">
        <v>2459</v>
      </c>
      <c r="D26" s="812" t="s">
        <v>2460</v>
      </c>
      <c r="E26" s="691" t="s">
        <v>26</v>
      </c>
      <c r="F26" s="593">
        <v>812189630</v>
      </c>
      <c r="G26" s="594">
        <v>812189630</v>
      </c>
      <c r="H26" s="593">
        <v>0</v>
      </c>
      <c r="I26" s="593">
        <v>0</v>
      </c>
      <c r="J26" s="594">
        <v>0</v>
      </c>
      <c r="K26" s="593">
        <v>0</v>
      </c>
      <c r="L26" s="593">
        <v>0</v>
      </c>
      <c r="M26" s="593">
        <v>0</v>
      </c>
      <c r="N26" s="593">
        <v>0</v>
      </c>
      <c r="O26" s="595"/>
      <c r="P26" s="437"/>
    </row>
    <row r="27" spans="1:16" s="255" customFormat="1" ht="14.65" hidden="1" customHeight="1" x14ac:dyDescent="0.25">
      <c r="A27" s="436"/>
      <c r="B27" s="836"/>
      <c r="C27" s="812"/>
      <c r="D27" s="812" t="s">
        <v>2460</v>
      </c>
      <c r="E27" s="691" t="s">
        <v>2284</v>
      </c>
      <c r="F27" s="593">
        <v>2292158</v>
      </c>
      <c r="G27" s="594">
        <v>2292158</v>
      </c>
      <c r="H27" s="593">
        <v>0</v>
      </c>
      <c r="I27" s="593">
        <v>0</v>
      </c>
      <c r="J27" s="594">
        <v>0</v>
      </c>
      <c r="K27" s="593">
        <v>0</v>
      </c>
      <c r="L27" s="593">
        <v>0</v>
      </c>
      <c r="M27" s="593">
        <v>0</v>
      </c>
      <c r="N27" s="593">
        <v>0</v>
      </c>
      <c r="O27" s="595"/>
      <c r="P27" s="437"/>
    </row>
    <row r="28" spans="1:16" s="255" customFormat="1" ht="14.65" hidden="1" customHeight="1" x14ac:dyDescent="0.25">
      <c r="A28" s="436"/>
      <c r="B28" s="836"/>
      <c r="C28" s="812"/>
      <c r="D28" s="812" t="s">
        <v>2460</v>
      </c>
      <c r="E28" s="691" t="s">
        <v>2141</v>
      </c>
      <c r="F28" s="593">
        <v>17810370</v>
      </c>
      <c r="G28" s="594">
        <v>17810370</v>
      </c>
      <c r="H28" s="593">
        <v>0</v>
      </c>
      <c r="I28" s="593">
        <v>0</v>
      </c>
      <c r="J28" s="594">
        <v>0</v>
      </c>
      <c r="K28" s="593">
        <v>0</v>
      </c>
      <c r="L28" s="593">
        <v>0</v>
      </c>
      <c r="M28" s="593">
        <v>0</v>
      </c>
      <c r="N28" s="593">
        <v>0</v>
      </c>
      <c r="O28" s="595"/>
      <c r="P28" s="437"/>
    </row>
    <row r="29" spans="1:16" s="255" customFormat="1" ht="14.65" hidden="1" customHeight="1" x14ac:dyDescent="0.25">
      <c r="A29" s="436"/>
      <c r="B29" s="836"/>
      <c r="C29" s="812" t="s">
        <v>1315</v>
      </c>
      <c r="D29" s="812" t="s">
        <v>1013</v>
      </c>
      <c r="E29" s="691" t="s">
        <v>26</v>
      </c>
      <c r="F29" s="593">
        <v>494856118</v>
      </c>
      <c r="G29" s="594">
        <v>494856118</v>
      </c>
      <c r="H29" s="593">
        <v>0</v>
      </c>
      <c r="I29" s="593">
        <v>0</v>
      </c>
      <c r="J29" s="594">
        <v>0</v>
      </c>
      <c r="K29" s="593">
        <v>0</v>
      </c>
      <c r="L29" s="593">
        <v>0</v>
      </c>
      <c r="M29" s="593">
        <v>0</v>
      </c>
      <c r="N29" s="593">
        <v>0</v>
      </c>
      <c r="O29" s="595"/>
      <c r="P29" s="437"/>
    </row>
    <row r="30" spans="1:16" s="255" customFormat="1" ht="14.65" hidden="1" customHeight="1" x14ac:dyDescent="0.25">
      <c r="A30" s="436"/>
      <c r="B30" s="836"/>
      <c r="C30" s="812"/>
      <c r="D30" s="812" t="s">
        <v>1013</v>
      </c>
      <c r="E30" s="691" t="s">
        <v>2284</v>
      </c>
      <c r="F30" s="593">
        <v>1801640</v>
      </c>
      <c r="G30" s="594">
        <v>1801640</v>
      </c>
      <c r="H30" s="593">
        <v>0</v>
      </c>
      <c r="I30" s="593">
        <v>0</v>
      </c>
      <c r="J30" s="594">
        <v>0</v>
      </c>
      <c r="K30" s="593">
        <v>0</v>
      </c>
      <c r="L30" s="593">
        <v>0</v>
      </c>
      <c r="M30" s="593">
        <v>0</v>
      </c>
      <c r="N30" s="593">
        <v>0</v>
      </c>
      <c r="O30" s="595"/>
      <c r="P30" s="437"/>
    </row>
    <row r="31" spans="1:16" s="255" customFormat="1" ht="14.65" hidden="1" customHeight="1" x14ac:dyDescent="0.25">
      <c r="A31" s="436"/>
      <c r="B31" s="836"/>
      <c r="C31" s="812" t="s">
        <v>1316</v>
      </c>
      <c r="D31" s="812" t="s">
        <v>963</v>
      </c>
      <c r="E31" s="691" t="s">
        <v>26</v>
      </c>
      <c r="F31" s="593">
        <v>466653377</v>
      </c>
      <c r="G31" s="594">
        <v>466653377</v>
      </c>
      <c r="H31" s="593">
        <v>0</v>
      </c>
      <c r="I31" s="593">
        <v>0</v>
      </c>
      <c r="J31" s="594">
        <v>0</v>
      </c>
      <c r="K31" s="593">
        <v>0</v>
      </c>
      <c r="L31" s="593">
        <v>0</v>
      </c>
      <c r="M31" s="593">
        <v>0</v>
      </c>
      <c r="N31" s="593">
        <v>0</v>
      </c>
      <c r="O31" s="595"/>
      <c r="P31" s="437"/>
    </row>
    <row r="32" spans="1:16" s="255" customFormat="1" ht="14.65" hidden="1" customHeight="1" x14ac:dyDescent="0.25">
      <c r="A32" s="436"/>
      <c r="B32" s="836"/>
      <c r="C32" s="812"/>
      <c r="D32" s="812" t="s">
        <v>963</v>
      </c>
      <c r="E32" s="691" t="s">
        <v>2284</v>
      </c>
      <c r="F32" s="593">
        <v>1805708</v>
      </c>
      <c r="G32" s="594">
        <v>1805708</v>
      </c>
      <c r="H32" s="593">
        <v>0</v>
      </c>
      <c r="I32" s="593">
        <v>0</v>
      </c>
      <c r="J32" s="594">
        <v>0</v>
      </c>
      <c r="K32" s="593">
        <v>0</v>
      </c>
      <c r="L32" s="593">
        <v>0</v>
      </c>
      <c r="M32" s="593">
        <v>0</v>
      </c>
      <c r="N32" s="593">
        <v>0</v>
      </c>
      <c r="O32" s="595"/>
      <c r="P32" s="437"/>
    </row>
    <row r="33" spans="1:16" s="255" customFormat="1" ht="14.65" hidden="1" customHeight="1" x14ac:dyDescent="0.25">
      <c r="A33" s="436"/>
      <c r="B33" s="836"/>
      <c r="C33" s="812"/>
      <c r="D33" s="812" t="s">
        <v>963</v>
      </c>
      <c r="E33" s="691" t="s">
        <v>2141</v>
      </c>
      <c r="F33" s="593">
        <v>24147451</v>
      </c>
      <c r="G33" s="594">
        <v>24147451</v>
      </c>
      <c r="H33" s="593">
        <v>0</v>
      </c>
      <c r="I33" s="593">
        <v>0</v>
      </c>
      <c r="J33" s="594">
        <v>0</v>
      </c>
      <c r="K33" s="593">
        <v>0</v>
      </c>
      <c r="L33" s="593">
        <v>0</v>
      </c>
      <c r="M33" s="593">
        <v>0</v>
      </c>
      <c r="N33" s="593">
        <v>0</v>
      </c>
      <c r="O33" s="595"/>
      <c r="P33" s="437"/>
    </row>
    <row r="34" spans="1:16" s="255" customFormat="1" ht="14.65" hidden="1" customHeight="1" x14ac:dyDescent="0.25">
      <c r="A34" s="436"/>
      <c r="B34" s="836"/>
      <c r="C34" s="812" t="s">
        <v>1317</v>
      </c>
      <c r="D34" s="812" t="s">
        <v>964</v>
      </c>
      <c r="E34" s="691" t="s">
        <v>26</v>
      </c>
      <c r="F34" s="593">
        <v>544591704</v>
      </c>
      <c r="G34" s="594">
        <v>544591704</v>
      </c>
      <c r="H34" s="593">
        <v>0</v>
      </c>
      <c r="I34" s="593">
        <v>0</v>
      </c>
      <c r="J34" s="594">
        <v>0</v>
      </c>
      <c r="K34" s="593">
        <v>0</v>
      </c>
      <c r="L34" s="593">
        <v>0</v>
      </c>
      <c r="M34" s="593">
        <v>0</v>
      </c>
      <c r="N34" s="593">
        <v>0</v>
      </c>
      <c r="O34" s="595"/>
      <c r="P34" s="437"/>
    </row>
    <row r="35" spans="1:16" s="255" customFormat="1" ht="14.65" hidden="1" customHeight="1" x14ac:dyDescent="0.25">
      <c r="A35" s="436"/>
      <c r="B35" s="836"/>
      <c r="C35" s="812"/>
      <c r="D35" s="812" t="s">
        <v>964</v>
      </c>
      <c r="E35" s="691" t="s">
        <v>2284</v>
      </c>
      <c r="F35" s="593">
        <v>2094681</v>
      </c>
      <c r="G35" s="594">
        <v>2094681</v>
      </c>
      <c r="H35" s="593">
        <v>0</v>
      </c>
      <c r="I35" s="593">
        <v>0</v>
      </c>
      <c r="J35" s="594">
        <v>0</v>
      </c>
      <c r="K35" s="593">
        <v>0</v>
      </c>
      <c r="L35" s="593">
        <v>0</v>
      </c>
      <c r="M35" s="593">
        <v>0</v>
      </c>
      <c r="N35" s="593">
        <v>0</v>
      </c>
      <c r="O35" s="595"/>
      <c r="P35" s="437"/>
    </row>
    <row r="36" spans="1:16" s="255" customFormat="1" ht="14.65" hidden="1" customHeight="1" x14ac:dyDescent="0.25">
      <c r="A36" s="436"/>
      <c r="B36" s="836"/>
      <c r="C36" s="812"/>
      <c r="D36" s="812" t="s">
        <v>964</v>
      </c>
      <c r="E36" s="691" t="s">
        <v>2141</v>
      </c>
      <c r="F36" s="593">
        <v>37532781</v>
      </c>
      <c r="G36" s="594">
        <v>37532781</v>
      </c>
      <c r="H36" s="593">
        <v>0</v>
      </c>
      <c r="I36" s="593">
        <v>0</v>
      </c>
      <c r="J36" s="594">
        <v>0</v>
      </c>
      <c r="K36" s="593">
        <v>0</v>
      </c>
      <c r="L36" s="593">
        <v>0</v>
      </c>
      <c r="M36" s="593">
        <v>0</v>
      </c>
      <c r="N36" s="593">
        <v>0</v>
      </c>
      <c r="O36" s="595"/>
      <c r="P36" s="437"/>
    </row>
    <row r="37" spans="1:16" s="255" customFormat="1" ht="14.65" hidden="1" customHeight="1" x14ac:dyDescent="0.25">
      <c r="A37" s="436"/>
      <c r="B37" s="836"/>
      <c r="C37" s="812" t="s">
        <v>1318</v>
      </c>
      <c r="D37" s="812" t="s">
        <v>1023</v>
      </c>
      <c r="E37" s="691" t="s">
        <v>26</v>
      </c>
      <c r="F37" s="593">
        <v>262167000</v>
      </c>
      <c r="G37" s="594">
        <v>262167000</v>
      </c>
      <c r="H37" s="593">
        <v>0</v>
      </c>
      <c r="I37" s="593">
        <v>0</v>
      </c>
      <c r="J37" s="594">
        <v>0</v>
      </c>
      <c r="K37" s="593">
        <v>0</v>
      </c>
      <c r="L37" s="593">
        <v>0</v>
      </c>
      <c r="M37" s="593">
        <v>0</v>
      </c>
      <c r="N37" s="593">
        <v>0</v>
      </c>
      <c r="O37" s="595"/>
      <c r="P37" s="437"/>
    </row>
    <row r="38" spans="1:16" s="255" customFormat="1" ht="14.65" hidden="1" customHeight="1" x14ac:dyDescent="0.25">
      <c r="A38" s="436"/>
      <c r="B38" s="836"/>
      <c r="C38" s="812"/>
      <c r="D38" s="812" t="s">
        <v>1023</v>
      </c>
      <c r="E38" s="691" t="s">
        <v>2083</v>
      </c>
      <c r="F38" s="593">
        <v>300000000</v>
      </c>
      <c r="G38" s="594">
        <v>300000000</v>
      </c>
      <c r="H38" s="593">
        <v>0</v>
      </c>
      <c r="I38" s="593">
        <v>0</v>
      </c>
      <c r="J38" s="594">
        <v>0</v>
      </c>
      <c r="K38" s="593">
        <v>0</v>
      </c>
      <c r="L38" s="593">
        <v>0</v>
      </c>
      <c r="M38" s="593">
        <v>0</v>
      </c>
      <c r="N38" s="593">
        <v>0</v>
      </c>
      <c r="O38" s="595"/>
      <c r="P38" s="437"/>
    </row>
    <row r="39" spans="1:16" s="255" customFormat="1" ht="14.65" hidden="1" customHeight="1" x14ac:dyDescent="0.25">
      <c r="A39" s="436"/>
      <c r="B39" s="836"/>
      <c r="C39" s="812"/>
      <c r="D39" s="812" t="s">
        <v>1023</v>
      </c>
      <c r="E39" s="691" t="s">
        <v>2284</v>
      </c>
      <c r="F39" s="593">
        <v>2045178</v>
      </c>
      <c r="G39" s="594">
        <v>2045178</v>
      </c>
      <c r="H39" s="593">
        <v>0</v>
      </c>
      <c r="I39" s="593">
        <v>0</v>
      </c>
      <c r="J39" s="594">
        <v>0</v>
      </c>
      <c r="K39" s="593">
        <v>0</v>
      </c>
      <c r="L39" s="593">
        <v>0</v>
      </c>
      <c r="M39" s="593">
        <v>0</v>
      </c>
      <c r="N39" s="593">
        <v>0</v>
      </c>
      <c r="O39" s="595"/>
      <c r="P39" s="437"/>
    </row>
    <row r="40" spans="1:16" s="255" customFormat="1" ht="14.65" hidden="1" customHeight="1" x14ac:dyDescent="0.25">
      <c r="A40" s="436"/>
      <c r="B40" s="836"/>
      <c r="C40" s="812"/>
      <c r="D40" s="812" t="s">
        <v>1023</v>
      </c>
      <c r="E40" s="691" t="s">
        <v>2221</v>
      </c>
      <c r="F40" s="593">
        <v>3000000</v>
      </c>
      <c r="G40" s="594">
        <v>3000000</v>
      </c>
      <c r="H40" s="593">
        <v>0</v>
      </c>
      <c r="I40" s="593">
        <v>0</v>
      </c>
      <c r="J40" s="594">
        <v>0</v>
      </c>
      <c r="K40" s="593">
        <v>0</v>
      </c>
      <c r="L40" s="593">
        <v>0</v>
      </c>
      <c r="M40" s="593">
        <v>0</v>
      </c>
      <c r="N40" s="593">
        <v>0</v>
      </c>
      <c r="O40" s="595"/>
      <c r="P40" s="437"/>
    </row>
    <row r="41" spans="1:16" s="255" customFormat="1" ht="14.65" hidden="1" customHeight="1" x14ac:dyDescent="0.25">
      <c r="A41" s="436"/>
      <c r="B41" s="836"/>
      <c r="C41" s="812" t="s">
        <v>1319</v>
      </c>
      <c r="D41" s="812" t="s">
        <v>994</v>
      </c>
      <c r="E41" s="691" t="s">
        <v>26</v>
      </c>
      <c r="F41" s="593">
        <v>272601810</v>
      </c>
      <c r="G41" s="594">
        <v>272601810</v>
      </c>
      <c r="H41" s="593">
        <v>0</v>
      </c>
      <c r="I41" s="593">
        <v>0</v>
      </c>
      <c r="J41" s="594">
        <v>0</v>
      </c>
      <c r="K41" s="593">
        <v>0</v>
      </c>
      <c r="L41" s="593">
        <v>0</v>
      </c>
      <c r="M41" s="593">
        <v>0</v>
      </c>
      <c r="N41" s="593">
        <v>0</v>
      </c>
      <c r="O41" s="595"/>
      <c r="P41" s="437"/>
    </row>
    <row r="42" spans="1:16" s="255" customFormat="1" ht="14.65" hidden="1" customHeight="1" x14ac:dyDescent="0.25">
      <c r="A42" s="436"/>
      <c r="B42" s="836"/>
      <c r="C42" s="812"/>
      <c r="D42" s="812" t="s">
        <v>994</v>
      </c>
      <c r="E42" s="691" t="s">
        <v>2083</v>
      </c>
      <c r="F42" s="593">
        <v>218332072</v>
      </c>
      <c r="G42" s="594">
        <v>218332072</v>
      </c>
      <c r="H42" s="593">
        <v>0</v>
      </c>
      <c r="I42" s="593">
        <v>0</v>
      </c>
      <c r="J42" s="594">
        <v>0</v>
      </c>
      <c r="K42" s="593">
        <v>0</v>
      </c>
      <c r="L42" s="593">
        <v>0</v>
      </c>
      <c r="M42" s="593">
        <v>0</v>
      </c>
      <c r="N42" s="593">
        <v>0</v>
      </c>
      <c r="O42" s="595"/>
      <c r="P42" s="437"/>
    </row>
    <row r="43" spans="1:16" s="255" customFormat="1" ht="14.65" hidden="1" customHeight="1" x14ac:dyDescent="0.25">
      <c r="A43" s="436"/>
      <c r="B43" s="836"/>
      <c r="C43" s="812"/>
      <c r="D43" s="812" t="s">
        <v>994</v>
      </c>
      <c r="E43" s="691" t="s">
        <v>2284</v>
      </c>
      <c r="F43" s="593">
        <v>1799230</v>
      </c>
      <c r="G43" s="594">
        <v>1799230</v>
      </c>
      <c r="H43" s="593">
        <v>0</v>
      </c>
      <c r="I43" s="593">
        <v>0</v>
      </c>
      <c r="J43" s="594">
        <v>0</v>
      </c>
      <c r="K43" s="593">
        <v>0</v>
      </c>
      <c r="L43" s="593">
        <v>0</v>
      </c>
      <c r="M43" s="593">
        <v>0</v>
      </c>
      <c r="N43" s="593">
        <v>0</v>
      </c>
      <c r="O43" s="595"/>
      <c r="P43" s="437"/>
    </row>
    <row r="44" spans="1:16" s="255" customFormat="1" ht="14.65" hidden="1" customHeight="1" x14ac:dyDescent="0.25">
      <c r="A44" s="436"/>
      <c r="B44" s="836"/>
      <c r="C44" s="812"/>
      <c r="D44" s="812" t="s">
        <v>994</v>
      </c>
      <c r="E44" s="691" t="s">
        <v>2141</v>
      </c>
      <c r="F44" s="593">
        <v>13444121</v>
      </c>
      <c r="G44" s="594">
        <v>13444121</v>
      </c>
      <c r="H44" s="593">
        <v>0</v>
      </c>
      <c r="I44" s="593">
        <v>0</v>
      </c>
      <c r="J44" s="594">
        <v>0</v>
      </c>
      <c r="K44" s="593">
        <v>0</v>
      </c>
      <c r="L44" s="593">
        <v>0</v>
      </c>
      <c r="M44" s="593">
        <v>0</v>
      </c>
      <c r="N44" s="593">
        <v>0</v>
      </c>
      <c r="O44" s="595"/>
      <c r="P44" s="437"/>
    </row>
    <row r="45" spans="1:16" s="255" customFormat="1" ht="14.65" hidden="1" customHeight="1" x14ac:dyDescent="0.25">
      <c r="A45" s="436"/>
      <c r="B45" s="836"/>
      <c r="C45" s="812" t="s">
        <v>1320</v>
      </c>
      <c r="D45" s="812" t="s">
        <v>995</v>
      </c>
      <c r="E45" s="691" t="s">
        <v>26</v>
      </c>
      <c r="F45" s="593">
        <v>445059725</v>
      </c>
      <c r="G45" s="594">
        <v>445059725</v>
      </c>
      <c r="H45" s="593">
        <v>0</v>
      </c>
      <c r="I45" s="593">
        <v>0</v>
      </c>
      <c r="J45" s="594">
        <v>0</v>
      </c>
      <c r="K45" s="593">
        <v>0</v>
      </c>
      <c r="L45" s="593">
        <v>0</v>
      </c>
      <c r="M45" s="593">
        <v>0</v>
      </c>
      <c r="N45" s="593">
        <v>0</v>
      </c>
      <c r="O45" s="595"/>
      <c r="P45" s="437"/>
    </row>
    <row r="46" spans="1:16" s="255" customFormat="1" ht="14.65" hidden="1" customHeight="1" x14ac:dyDescent="0.25">
      <c r="A46" s="436"/>
      <c r="B46" s="836"/>
      <c r="C46" s="812"/>
      <c r="D46" s="812" t="s">
        <v>995</v>
      </c>
      <c r="E46" s="691" t="s">
        <v>2284</v>
      </c>
      <c r="F46" s="593">
        <v>1805503</v>
      </c>
      <c r="G46" s="594">
        <v>1805503</v>
      </c>
      <c r="H46" s="593">
        <v>0</v>
      </c>
      <c r="I46" s="593">
        <v>0</v>
      </c>
      <c r="J46" s="594">
        <v>0</v>
      </c>
      <c r="K46" s="593">
        <v>0</v>
      </c>
      <c r="L46" s="593">
        <v>0</v>
      </c>
      <c r="M46" s="593">
        <v>0</v>
      </c>
      <c r="N46" s="593">
        <v>0</v>
      </c>
      <c r="O46" s="595"/>
      <c r="P46" s="437"/>
    </row>
    <row r="47" spans="1:16" s="255" customFormat="1" ht="14.65" hidden="1" customHeight="1" x14ac:dyDescent="0.25">
      <c r="A47" s="436"/>
      <c r="B47" s="836"/>
      <c r="C47" s="812"/>
      <c r="D47" s="812" t="s">
        <v>995</v>
      </c>
      <c r="E47" s="691" t="s">
        <v>2141</v>
      </c>
      <c r="F47" s="593">
        <v>598870</v>
      </c>
      <c r="G47" s="594">
        <v>598870</v>
      </c>
      <c r="H47" s="593">
        <v>0</v>
      </c>
      <c r="I47" s="593">
        <v>0</v>
      </c>
      <c r="J47" s="594">
        <v>0</v>
      </c>
      <c r="K47" s="593">
        <v>0</v>
      </c>
      <c r="L47" s="593">
        <v>0</v>
      </c>
      <c r="M47" s="593">
        <v>0</v>
      </c>
      <c r="N47" s="593">
        <v>0</v>
      </c>
      <c r="O47" s="595"/>
      <c r="P47" s="437"/>
    </row>
    <row r="48" spans="1:16" s="255" customFormat="1" ht="14.65" hidden="1" customHeight="1" x14ac:dyDescent="0.25">
      <c r="A48" s="436"/>
      <c r="B48" s="836"/>
      <c r="C48" s="812" t="s">
        <v>1321</v>
      </c>
      <c r="D48" s="812" t="s">
        <v>966</v>
      </c>
      <c r="E48" s="691" t="s">
        <v>26</v>
      </c>
      <c r="F48" s="593">
        <v>541020000</v>
      </c>
      <c r="G48" s="594">
        <v>541020000</v>
      </c>
      <c r="H48" s="593">
        <v>0</v>
      </c>
      <c r="I48" s="593">
        <v>0</v>
      </c>
      <c r="J48" s="594">
        <v>0</v>
      </c>
      <c r="K48" s="593">
        <v>0</v>
      </c>
      <c r="L48" s="593">
        <v>0</v>
      </c>
      <c r="M48" s="593">
        <v>0</v>
      </c>
      <c r="N48" s="593">
        <v>0</v>
      </c>
      <c r="O48" s="595"/>
      <c r="P48" s="437"/>
    </row>
    <row r="49" spans="1:16" s="255" customFormat="1" ht="14.65" hidden="1" customHeight="1" x14ac:dyDescent="0.25">
      <c r="A49" s="436"/>
      <c r="B49" s="836"/>
      <c r="C49" s="812"/>
      <c r="D49" s="812" t="s">
        <v>966</v>
      </c>
      <c r="E49" s="691" t="s">
        <v>2284</v>
      </c>
      <c r="F49" s="593">
        <v>2065838</v>
      </c>
      <c r="G49" s="594">
        <v>2065838</v>
      </c>
      <c r="H49" s="593">
        <v>0</v>
      </c>
      <c r="I49" s="593">
        <v>0</v>
      </c>
      <c r="J49" s="594">
        <v>0</v>
      </c>
      <c r="K49" s="593">
        <v>0</v>
      </c>
      <c r="L49" s="593">
        <v>0</v>
      </c>
      <c r="M49" s="593">
        <v>0</v>
      </c>
      <c r="N49" s="593">
        <v>0</v>
      </c>
      <c r="O49" s="595"/>
      <c r="P49" s="437"/>
    </row>
    <row r="50" spans="1:16" s="255" customFormat="1" ht="14.65" hidden="1" customHeight="1" x14ac:dyDescent="0.25">
      <c r="A50" s="436"/>
      <c r="B50" s="836"/>
      <c r="C50" s="812"/>
      <c r="D50" s="812" t="s">
        <v>966</v>
      </c>
      <c r="E50" s="691" t="s">
        <v>2141</v>
      </c>
      <c r="F50" s="593">
        <v>15023541</v>
      </c>
      <c r="G50" s="594">
        <v>15023541</v>
      </c>
      <c r="H50" s="593">
        <v>0</v>
      </c>
      <c r="I50" s="593">
        <v>0</v>
      </c>
      <c r="J50" s="594">
        <v>0</v>
      </c>
      <c r="K50" s="593">
        <v>0</v>
      </c>
      <c r="L50" s="593">
        <v>0</v>
      </c>
      <c r="M50" s="593">
        <v>0</v>
      </c>
      <c r="N50" s="593">
        <v>0</v>
      </c>
      <c r="O50" s="595"/>
      <c r="P50" s="437"/>
    </row>
    <row r="51" spans="1:16" s="255" customFormat="1" ht="14.65" hidden="1" customHeight="1" x14ac:dyDescent="0.25">
      <c r="A51" s="436"/>
      <c r="B51" s="836"/>
      <c r="C51" s="812" t="s">
        <v>1322</v>
      </c>
      <c r="D51" s="812" t="s">
        <v>1021</v>
      </c>
      <c r="E51" s="691" t="s">
        <v>26</v>
      </c>
      <c r="F51" s="593">
        <v>566645657</v>
      </c>
      <c r="G51" s="594">
        <v>566645657</v>
      </c>
      <c r="H51" s="593">
        <v>0</v>
      </c>
      <c r="I51" s="593">
        <v>0</v>
      </c>
      <c r="J51" s="594">
        <v>0</v>
      </c>
      <c r="K51" s="593">
        <v>0</v>
      </c>
      <c r="L51" s="593">
        <v>0</v>
      </c>
      <c r="M51" s="593">
        <v>0</v>
      </c>
      <c r="N51" s="593">
        <v>0</v>
      </c>
      <c r="O51" s="595"/>
      <c r="P51" s="437"/>
    </row>
    <row r="52" spans="1:16" s="255" customFormat="1" ht="14.65" customHeight="1" x14ac:dyDescent="0.25">
      <c r="A52" s="436"/>
      <c r="B52" s="836"/>
      <c r="C52" s="812"/>
      <c r="D52" s="812" t="s">
        <v>1021</v>
      </c>
      <c r="E52" s="691" t="s">
        <v>2284</v>
      </c>
      <c r="F52" s="593">
        <v>2064236</v>
      </c>
      <c r="G52" s="594">
        <v>2061938</v>
      </c>
      <c r="H52" s="593">
        <v>2298</v>
      </c>
      <c r="I52" s="593">
        <v>0</v>
      </c>
      <c r="J52" s="594">
        <v>2298</v>
      </c>
      <c r="K52" s="593">
        <v>0</v>
      </c>
      <c r="L52" s="593">
        <v>0</v>
      </c>
      <c r="M52" s="593">
        <v>0</v>
      </c>
      <c r="N52" s="593">
        <v>2298</v>
      </c>
      <c r="O52" s="595"/>
      <c r="P52" s="437"/>
    </row>
    <row r="53" spans="1:16" s="255" customFormat="1" ht="14.65" hidden="1" customHeight="1" x14ac:dyDescent="0.25">
      <c r="A53" s="436"/>
      <c r="B53" s="836"/>
      <c r="C53" s="812"/>
      <c r="D53" s="812" t="s">
        <v>1021</v>
      </c>
      <c r="E53" s="691" t="s">
        <v>2141</v>
      </c>
      <c r="F53" s="593">
        <v>20891509</v>
      </c>
      <c r="G53" s="594">
        <v>20891509</v>
      </c>
      <c r="H53" s="593">
        <v>0</v>
      </c>
      <c r="I53" s="593">
        <v>0</v>
      </c>
      <c r="J53" s="594">
        <v>0</v>
      </c>
      <c r="K53" s="593">
        <v>0</v>
      </c>
      <c r="L53" s="593">
        <v>0</v>
      </c>
      <c r="M53" s="593">
        <v>0</v>
      </c>
      <c r="N53" s="593">
        <v>0</v>
      </c>
      <c r="O53" s="595"/>
      <c r="P53" s="437"/>
    </row>
    <row r="54" spans="1:16" s="255" customFormat="1" ht="14.65" hidden="1" customHeight="1" x14ac:dyDescent="0.25">
      <c r="A54" s="436"/>
      <c r="B54" s="836"/>
      <c r="C54" s="812" t="s">
        <v>1323</v>
      </c>
      <c r="D54" s="812" t="s">
        <v>971</v>
      </c>
      <c r="E54" s="691" t="s">
        <v>26</v>
      </c>
      <c r="F54" s="593">
        <v>494337300</v>
      </c>
      <c r="G54" s="594">
        <v>494337300</v>
      </c>
      <c r="H54" s="593">
        <v>0</v>
      </c>
      <c r="I54" s="593">
        <v>0</v>
      </c>
      <c r="J54" s="594">
        <v>0</v>
      </c>
      <c r="K54" s="593">
        <v>0</v>
      </c>
      <c r="L54" s="593">
        <v>0</v>
      </c>
      <c r="M54" s="593">
        <v>0</v>
      </c>
      <c r="N54" s="593">
        <v>0</v>
      </c>
      <c r="O54" s="595"/>
      <c r="P54" s="437"/>
    </row>
    <row r="55" spans="1:16" s="255" customFormat="1" ht="14.65" hidden="1" customHeight="1" x14ac:dyDescent="0.25">
      <c r="A55" s="436"/>
      <c r="B55" s="836"/>
      <c r="C55" s="812"/>
      <c r="D55" s="812" t="s">
        <v>971</v>
      </c>
      <c r="E55" s="691" t="s">
        <v>2284</v>
      </c>
      <c r="F55" s="593">
        <v>1815765</v>
      </c>
      <c r="G55" s="594">
        <v>1815765</v>
      </c>
      <c r="H55" s="593">
        <v>0</v>
      </c>
      <c r="I55" s="593">
        <v>0</v>
      </c>
      <c r="J55" s="594">
        <v>0</v>
      </c>
      <c r="K55" s="593">
        <v>0</v>
      </c>
      <c r="L55" s="593">
        <v>0</v>
      </c>
      <c r="M55" s="593">
        <v>0</v>
      </c>
      <c r="N55" s="593">
        <v>0</v>
      </c>
      <c r="O55" s="595"/>
      <c r="P55" s="437"/>
    </row>
    <row r="56" spans="1:16" s="255" customFormat="1" ht="14.65" hidden="1" customHeight="1" x14ac:dyDescent="0.25">
      <c r="A56" s="436"/>
      <c r="B56" s="836"/>
      <c r="C56" s="812" t="s">
        <v>1324</v>
      </c>
      <c r="D56" s="812" t="s">
        <v>965</v>
      </c>
      <c r="E56" s="691" t="s">
        <v>26</v>
      </c>
      <c r="F56" s="593">
        <v>155000000</v>
      </c>
      <c r="G56" s="594">
        <v>155000000</v>
      </c>
      <c r="H56" s="593">
        <v>0</v>
      </c>
      <c r="I56" s="593">
        <v>0</v>
      </c>
      <c r="J56" s="594">
        <v>0</v>
      </c>
      <c r="K56" s="593">
        <v>0</v>
      </c>
      <c r="L56" s="593">
        <v>0</v>
      </c>
      <c r="M56" s="593">
        <v>0</v>
      </c>
      <c r="N56" s="593">
        <v>0</v>
      </c>
      <c r="O56" s="595"/>
      <c r="P56" s="437"/>
    </row>
    <row r="57" spans="1:16" s="255" customFormat="1" ht="14.65" hidden="1" customHeight="1" x14ac:dyDescent="0.25">
      <c r="A57" s="436"/>
      <c r="B57" s="836"/>
      <c r="C57" s="812"/>
      <c r="D57" s="812" t="s">
        <v>965</v>
      </c>
      <c r="E57" s="691" t="s">
        <v>2083</v>
      </c>
      <c r="F57" s="593">
        <v>326100000</v>
      </c>
      <c r="G57" s="594">
        <v>326100000</v>
      </c>
      <c r="H57" s="593">
        <v>0</v>
      </c>
      <c r="I57" s="593">
        <v>0</v>
      </c>
      <c r="J57" s="594">
        <v>0</v>
      </c>
      <c r="K57" s="593">
        <v>0</v>
      </c>
      <c r="L57" s="593">
        <v>0</v>
      </c>
      <c r="M57" s="593">
        <v>0</v>
      </c>
      <c r="N57" s="593">
        <v>0</v>
      </c>
      <c r="O57" s="595"/>
      <c r="P57" s="437"/>
    </row>
    <row r="58" spans="1:16" s="255" customFormat="1" ht="14.65" customHeight="1" x14ac:dyDescent="0.25">
      <c r="A58" s="436"/>
      <c r="B58" s="836"/>
      <c r="C58" s="812"/>
      <c r="D58" s="812" t="s">
        <v>965</v>
      </c>
      <c r="E58" s="691" t="s">
        <v>2284</v>
      </c>
      <c r="F58" s="593">
        <v>1811197</v>
      </c>
      <c r="G58" s="594">
        <v>0</v>
      </c>
      <c r="H58" s="593">
        <v>1811197</v>
      </c>
      <c r="I58" s="593">
        <v>0</v>
      </c>
      <c r="J58" s="594">
        <v>1811197</v>
      </c>
      <c r="K58" s="593">
        <v>0</v>
      </c>
      <c r="L58" s="593">
        <v>0</v>
      </c>
      <c r="M58" s="593">
        <v>0</v>
      </c>
      <c r="N58" s="593">
        <v>1811197</v>
      </c>
      <c r="O58" s="595"/>
      <c r="P58" s="437"/>
    </row>
    <row r="59" spans="1:16" s="255" customFormat="1" ht="14.65" hidden="1" customHeight="1" x14ac:dyDescent="0.25">
      <c r="A59" s="436"/>
      <c r="B59" s="836"/>
      <c r="C59" s="812"/>
      <c r="D59" s="812" t="s">
        <v>965</v>
      </c>
      <c r="E59" s="691" t="s">
        <v>194</v>
      </c>
      <c r="F59" s="593">
        <v>14350016</v>
      </c>
      <c r="G59" s="594">
        <v>14350016</v>
      </c>
      <c r="H59" s="593">
        <v>0</v>
      </c>
      <c r="I59" s="593">
        <v>0</v>
      </c>
      <c r="J59" s="594">
        <v>0</v>
      </c>
      <c r="K59" s="593">
        <v>0</v>
      </c>
      <c r="L59" s="593">
        <v>0</v>
      </c>
      <c r="M59" s="593">
        <v>0</v>
      </c>
      <c r="N59" s="593">
        <v>0</v>
      </c>
      <c r="O59" s="595"/>
      <c r="P59" s="437"/>
    </row>
    <row r="60" spans="1:16" s="255" customFormat="1" ht="14.65" hidden="1" customHeight="1" x14ac:dyDescent="0.25">
      <c r="A60" s="436"/>
      <c r="B60" s="836"/>
      <c r="C60" s="812"/>
      <c r="D60" s="812" t="s">
        <v>965</v>
      </c>
      <c r="E60" s="691" t="s">
        <v>2221</v>
      </c>
      <c r="F60" s="593">
        <v>500000</v>
      </c>
      <c r="G60" s="594">
        <v>500000</v>
      </c>
      <c r="H60" s="593">
        <v>0</v>
      </c>
      <c r="I60" s="593">
        <v>0</v>
      </c>
      <c r="J60" s="594">
        <v>0</v>
      </c>
      <c r="K60" s="593">
        <v>0</v>
      </c>
      <c r="L60" s="593">
        <v>0</v>
      </c>
      <c r="M60" s="593">
        <v>0</v>
      </c>
      <c r="N60" s="593">
        <v>0</v>
      </c>
      <c r="O60" s="595"/>
      <c r="P60" s="437"/>
    </row>
    <row r="61" spans="1:16" s="255" customFormat="1" ht="14.65" hidden="1" customHeight="1" x14ac:dyDescent="0.25">
      <c r="A61" s="436"/>
      <c r="B61" s="836"/>
      <c r="C61" s="812" t="s">
        <v>1325</v>
      </c>
      <c r="D61" s="812" t="s">
        <v>1305</v>
      </c>
      <c r="E61" s="691" t="s">
        <v>26</v>
      </c>
      <c r="F61" s="593">
        <v>491081870</v>
      </c>
      <c r="G61" s="594">
        <v>491081870</v>
      </c>
      <c r="H61" s="593">
        <v>0</v>
      </c>
      <c r="I61" s="593">
        <v>0</v>
      </c>
      <c r="J61" s="594">
        <v>0</v>
      </c>
      <c r="K61" s="593">
        <v>0</v>
      </c>
      <c r="L61" s="593">
        <v>0</v>
      </c>
      <c r="M61" s="593">
        <v>0</v>
      </c>
      <c r="N61" s="593">
        <v>0</v>
      </c>
      <c r="O61" s="595"/>
      <c r="P61" s="437"/>
    </row>
    <row r="62" spans="1:16" s="255" customFormat="1" ht="14.65" hidden="1" customHeight="1" x14ac:dyDescent="0.25">
      <c r="A62" s="436"/>
      <c r="B62" s="836"/>
      <c r="C62" s="812"/>
      <c r="D62" s="812" t="s">
        <v>1305</v>
      </c>
      <c r="E62" s="691" t="s">
        <v>2284</v>
      </c>
      <c r="F62" s="593">
        <v>2064168</v>
      </c>
      <c r="G62" s="594">
        <v>2064168</v>
      </c>
      <c r="H62" s="593">
        <v>0</v>
      </c>
      <c r="I62" s="593">
        <v>0</v>
      </c>
      <c r="J62" s="594">
        <v>0</v>
      </c>
      <c r="K62" s="593">
        <v>0</v>
      </c>
      <c r="L62" s="593">
        <v>0</v>
      </c>
      <c r="M62" s="593">
        <v>0</v>
      </c>
      <c r="N62" s="593">
        <v>0</v>
      </c>
      <c r="O62" s="595"/>
      <c r="P62" s="437"/>
    </row>
    <row r="63" spans="1:16" s="255" customFormat="1" ht="14.65" hidden="1" customHeight="1" x14ac:dyDescent="0.25">
      <c r="A63" s="436"/>
      <c r="B63" s="836"/>
      <c r="C63" s="812" t="s">
        <v>1326</v>
      </c>
      <c r="D63" s="812" t="s">
        <v>996</v>
      </c>
      <c r="E63" s="691" t="s">
        <v>26</v>
      </c>
      <c r="F63" s="593">
        <v>543115512</v>
      </c>
      <c r="G63" s="594">
        <v>543115512</v>
      </c>
      <c r="H63" s="593">
        <v>0</v>
      </c>
      <c r="I63" s="593">
        <v>0</v>
      </c>
      <c r="J63" s="594">
        <v>0</v>
      </c>
      <c r="K63" s="593">
        <v>0</v>
      </c>
      <c r="L63" s="593">
        <v>0</v>
      </c>
      <c r="M63" s="593">
        <v>0</v>
      </c>
      <c r="N63" s="593">
        <v>0</v>
      </c>
      <c r="O63" s="595"/>
      <c r="P63" s="437"/>
    </row>
    <row r="64" spans="1:16" s="255" customFormat="1" ht="14.65" hidden="1" customHeight="1" x14ac:dyDescent="0.25">
      <c r="A64" s="436"/>
      <c r="B64" s="836"/>
      <c r="C64" s="812"/>
      <c r="D64" s="812" t="s">
        <v>996</v>
      </c>
      <c r="E64" s="691" t="s">
        <v>2284</v>
      </c>
      <c r="F64" s="593">
        <v>2062770</v>
      </c>
      <c r="G64" s="594">
        <v>2062770</v>
      </c>
      <c r="H64" s="593">
        <v>0</v>
      </c>
      <c r="I64" s="593">
        <v>0</v>
      </c>
      <c r="J64" s="594">
        <v>0</v>
      </c>
      <c r="K64" s="593">
        <v>0</v>
      </c>
      <c r="L64" s="593">
        <v>0</v>
      </c>
      <c r="M64" s="593">
        <v>0</v>
      </c>
      <c r="N64" s="593">
        <v>0</v>
      </c>
      <c r="O64" s="595"/>
      <c r="P64" s="437"/>
    </row>
    <row r="65" spans="1:16" s="255" customFormat="1" ht="14.65" hidden="1" customHeight="1" x14ac:dyDescent="0.25">
      <c r="A65" s="436"/>
      <c r="B65" s="836"/>
      <c r="C65" s="812"/>
      <c r="D65" s="812" t="s">
        <v>996</v>
      </c>
      <c r="E65" s="691" t="s">
        <v>2141</v>
      </c>
      <c r="F65" s="593">
        <v>7298244</v>
      </c>
      <c r="G65" s="594">
        <v>7298244</v>
      </c>
      <c r="H65" s="593">
        <v>0</v>
      </c>
      <c r="I65" s="593">
        <v>0</v>
      </c>
      <c r="J65" s="594">
        <v>0</v>
      </c>
      <c r="K65" s="593">
        <v>0</v>
      </c>
      <c r="L65" s="593">
        <v>0</v>
      </c>
      <c r="M65" s="593">
        <v>0</v>
      </c>
      <c r="N65" s="593">
        <v>0</v>
      </c>
      <c r="O65" s="595"/>
      <c r="P65" s="437"/>
    </row>
    <row r="66" spans="1:16" s="255" customFormat="1" ht="14.65" hidden="1" customHeight="1" x14ac:dyDescent="0.25">
      <c r="A66" s="436"/>
      <c r="B66" s="836"/>
      <c r="C66" s="812" t="s">
        <v>1327</v>
      </c>
      <c r="D66" s="812" t="s">
        <v>972</v>
      </c>
      <c r="E66" s="691" t="s">
        <v>26</v>
      </c>
      <c r="F66" s="593">
        <v>475501300</v>
      </c>
      <c r="G66" s="594">
        <v>475501300</v>
      </c>
      <c r="H66" s="593">
        <v>0</v>
      </c>
      <c r="I66" s="593">
        <v>0</v>
      </c>
      <c r="J66" s="594">
        <v>0</v>
      </c>
      <c r="K66" s="593">
        <v>0</v>
      </c>
      <c r="L66" s="593">
        <v>0</v>
      </c>
      <c r="M66" s="593">
        <v>0</v>
      </c>
      <c r="N66" s="593">
        <v>0</v>
      </c>
      <c r="O66" s="595"/>
      <c r="P66" s="437"/>
    </row>
    <row r="67" spans="1:16" s="255" customFormat="1" ht="14.65" hidden="1" customHeight="1" x14ac:dyDescent="0.25">
      <c r="A67" s="436"/>
      <c r="B67" s="836"/>
      <c r="C67" s="812"/>
      <c r="D67" s="812" t="s">
        <v>972</v>
      </c>
      <c r="E67" s="691" t="s">
        <v>2284</v>
      </c>
      <c r="F67" s="593">
        <v>1811810</v>
      </c>
      <c r="G67" s="594">
        <v>1811810</v>
      </c>
      <c r="H67" s="593">
        <v>0</v>
      </c>
      <c r="I67" s="593">
        <v>0</v>
      </c>
      <c r="J67" s="594">
        <v>0</v>
      </c>
      <c r="K67" s="593">
        <v>0</v>
      </c>
      <c r="L67" s="593">
        <v>0</v>
      </c>
      <c r="M67" s="593">
        <v>0</v>
      </c>
      <c r="N67" s="593">
        <v>0</v>
      </c>
      <c r="O67" s="595"/>
      <c r="P67" s="437"/>
    </row>
    <row r="68" spans="1:16" s="255" customFormat="1" ht="14.65" hidden="1" customHeight="1" x14ac:dyDescent="0.25">
      <c r="A68" s="436"/>
      <c r="B68" s="836"/>
      <c r="C68" s="812"/>
      <c r="D68" s="812" t="s">
        <v>972</v>
      </c>
      <c r="E68" s="691" t="s">
        <v>2141</v>
      </c>
      <c r="F68" s="593">
        <v>11775637</v>
      </c>
      <c r="G68" s="594">
        <v>11775637</v>
      </c>
      <c r="H68" s="593">
        <v>0</v>
      </c>
      <c r="I68" s="593">
        <v>0</v>
      </c>
      <c r="J68" s="594">
        <v>0</v>
      </c>
      <c r="K68" s="593">
        <v>0</v>
      </c>
      <c r="L68" s="593">
        <v>0</v>
      </c>
      <c r="M68" s="593">
        <v>0</v>
      </c>
      <c r="N68" s="593">
        <v>0</v>
      </c>
      <c r="O68" s="595"/>
      <c r="P68" s="437"/>
    </row>
    <row r="69" spans="1:16" s="255" customFormat="1" ht="14.65" hidden="1" customHeight="1" x14ac:dyDescent="0.25">
      <c r="A69" s="436"/>
      <c r="B69" s="836"/>
      <c r="C69" s="812" t="s">
        <v>1328</v>
      </c>
      <c r="D69" s="812" t="s">
        <v>1767</v>
      </c>
      <c r="E69" s="691" t="s">
        <v>26</v>
      </c>
      <c r="F69" s="593">
        <v>420979398</v>
      </c>
      <c r="G69" s="594">
        <v>420979398</v>
      </c>
      <c r="H69" s="593">
        <v>0</v>
      </c>
      <c r="I69" s="593">
        <v>0</v>
      </c>
      <c r="J69" s="594">
        <v>0</v>
      </c>
      <c r="K69" s="593">
        <v>0</v>
      </c>
      <c r="L69" s="593">
        <v>0</v>
      </c>
      <c r="M69" s="593">
        <v>0</v>
      </c>
      <c r="N69" s="593">
        <v>0</v>
      </c>
      <c r="O69" s="595"/>
      <c r="P69" s="437"/>
    </row>
    <row r="70" spans="1:16" s="255" customFormat="1" ht="14.65" hidden="1" customHeight="1" x14ac:dyDescent="0.25">
      <c r="A70" s="436"/>
      <c r="B70" s="836"/>
      <c r="C70" s="812"/>
      <c r="D70" s="812" t="s">
        <v>1767</v>
      </c>
      <c r="E70" s="691" t="s">
        <v>2284</v>
      </c>
      <c r="F70" s="593">
        <v>1806219</v>
      </c>
      <c r="G70" s="594">
        <v>1806219</v>
      </c>
      <c r="H70" s="593">
        <v>0</v>
      </c>
      <c r="I70" s="593">
        <v>0</v>
      </c>
      <c r="J70" s="594">
        <v>0</v>
      </c>
      <c r="K70" s="593">
        <v>0</v>
      </c>
      <c r="L70" s="593">
        <v>0</v>
      </c>
      <c r="M70" s="593">
        <v>0</v>
      </c>
      <c r="N70" s="593">
        <v>0</v>
      </c>
      <c r="O70" s="595"/>
      <c r="P70" s="437"/>
    </row>
    <row r="71" spans="1:16" s="255" customFormat="1" ht="14.65" hidden="1" customHeight="1" x14ac:dyDescent="0.25">
      <c r="A71" s="436"/>
      <c r="B71" s="836"/>
      <c r="C71" s="747" t="s">
        <v>2236</v>
      </c>
      <c r="D71" s="747" t="s">
        <v>999</v>
      </c>
      <c r="E71" s="691" t="s">
        <v>26</v>
      </c>
      <c r="F71" s="593">
        <v>20000000</v>
      </c>
      <c r="G71" s="594">
        <v>20000000</v>
      </c>
      <c r="H71" s="593">
        <v>0</v>
      </c>
      <c r="I71" s="593">
        <v>0</v>
      </c>
      <c r="J71" s="594">
        <v>0</v>
      </c>
      <c r="K71" s="593">
        <v>0</v>
      </c>
      <c r="L71" s="593">
        <v>0</v>
      </c>
      <c r="M71" s="593">
        <v>0</v>
      </c>
      <c r="N71" s="593">
        <v>0</v>
      </c>
      <c r="O71" s="595"/>
      <c r="P71" s="437"/>
    </row>
    <row r="72" spans="1:16" s="255" customFormat="1" ht="14.65" hidden="1" customHeight="1" x14ac:dyDescent="0.25">
      <c r="A72" s="436"/>
      <c r="B72" s="837"/>
      <c r="C72" s="747" t="s">
        <v>2489</v>
      </c>
      <c r="D72" s="747" t="s">
        <v>2460</v>
      </c>
      <c r="E72" s="691" t="s">
        <v>26</v>
      </c>
      <c r="F72" s="593">
        <v>20000000</v>
      </c>
      <c r="G72" s="594">
        <v>20000000</v>
      </c>
      <c r="H72" s="593">
        <v>0</v>
      </c>
      <c r="I72" s="593">
        <v>0</v>
      </c>
      <c r="J72" s="594">
        <v>0</v>
      </c>
      <c r="K72" s="593">
        <v>0</v>
      </c>
      <c r="L72" s="593">
        <v>0</v>
      </c>
      <c r="M72" s="593">
        <v>0</v>
      </c>
      <c r="N72" s="593">
        <v>0</v>
      </c>
      <c r="O72" s="595"/>
      <c r="P72" s="437"/>
    </row>
    <row r="73" spans="1:16" s="182" customFormat="1" ht="12" customHeight="1" x14ac:dyDescent="0.2">
      <c r="A73" s="194"/>
      <c r="B73" s="570"/>
      <c r="C73" s="629">
        <v>20</v>
      </c>
      <c r="D73" s="630" t="s">
        <v>892</v>
      </c>
      <c r="E73" s="631"/>
      <c r="F73" s="632">
        <v>11041467125</v>
      </c>
      <c r="G73" s="632">
        <v>11039653630</v>
      </c>
      <c r="H73" s="632">
        <v>1813495</v>
      </c>
      <c r="I73" s="632">
        <v>0</v>
      </c>
      <c r="J73" s="632">
        <v>1813495</v>
      </c>
      <c r="K73" s="632">
        <v>0</v>
      </c>
      <c r="L73" s="632">
        <v>0</v>
      </c>
      <c r="M73" s="632">
        <v>0</v>
      </c>
      <c r="N73" s="632">
        <v>1813495</v>
      </c>
      <c r="O73" s="438"/>
    </row>
    <row r="74" spans="1:16" s="182" customFormat="1" ht="12.75" hidden="1" customHeight="1" x14ac:dyDescent="0.2">
      <c r="A74" s="194"/>
      <c r="B74" s="815" t="s">
        <v>1141</v>
      </c>
      <c r="C74" s="812" t="s">
        <v>1329</v>
      </c>
      <c r="D74" s="812" t="s">
        <v>2285</v>
      </c>
      <c r="E74" s="691" t="s">
        <v>26</v>
      </c>
      <c r="F74" s="593">
        <v>405677635</v>
      </c>
      <c r="G74" s="594">
        <v>405677635</v>
      </c>
      <c r="H74" s="593">
        <v>0</v>
      </c>
      <c r="I74" s="593">
        <v>0</v>
      </c>
      <c r="J74" s="594">
        <v>0</v>
      </c>
      <c r="K74" s="593">
        <v>0</v>
      </c>
      <c r="L74" s="593">
        <v>0</v>
      </c>
      <c r="M74" s="593">
        <v>0</v>
      </c>
      <c r="N74" s="593">
        <v>0</v>
      </c>
      <c r="O74" s="439"/>
    </row>
    <row r="75" spans="1:16" s="182" customFormat="1" ht="13.15" hidden="1" customHeight="1" x14ac:dyDescent="0.2">
      <c r="A75" s="194"/>
      <c r="B75" s="816"/>
      <c r="C75" s="812"/>
      <c r="D75" s="812" t="s">
        <v>2285</v>
      </c>
      <c r="E75" s="691" t="s">
        <v>2284</v>
      </c>
      <c r="F75" s="593">
        <v>1471561</v>
      </c>
      <c r="G75" s="594">
        <v>1471561</v>
      </c>
      <c r="H75" s="593">
        <v>0</v>
      </c>
      <c r="I75" s="593">
        <v>0</v>
      </c>
      <c r="J75" s="594">
        <v>0</v>
      </c>
      <c r="K75" s="593">
        <v>0</v>
      </c>
      <c r="L75" s="593">
        <v>0</v>
      </c>
      <c r="M75" s="593">
        <v>0</v>
      </c>
      <c r="N75" s="593">
        <v>0</v>
      </c>
      <c r="O75" s="439"/>
    </row>
    <row r="76" spans="1:16" s="182" customFormat="1" ht="13.15" hidden="1" customHeight="1" x14ac:dyDescent="0.2">
      <c r="A76" s="194"/>
      <c r="B76" s="816"/>
      <c r="C76" s="812"/>
      <c r="D76" s="812" t="s">
        <v>2285</v>
      </c>
      <c r="E76" s="691" t="s">
        <v>194</v>
      </c>
      <c r="F76" s="593">
        <v>265896</v>
      </c>
      <c r="G76" s="594">
        <v>265896</v>
      </c>
      <c r="H76" s="593">
        <v>0</v>
      </c>
      <c r="I76" s="593">
        <v>0</v>
      </c>
      <c r="J76" s="594">
        <v>0</v>
      </c>
      <c r="K76" s="593">
        <v>0</v>
      </c>
      <c r="L76" s="593">
        <v>0</v>
      </c>
      <c r="M76" s="593">
        <v>0</v>
      </c>
      <c r="N76" s="593">
        <v>0</v>
      </c>
      <c r="O76" s="439"/>
    </row>
    <row r="77" spans="1:16" s="182" customFormat="1" ht="13.15" hidden="1" customHeight="1" x14ac:dyDescent="0.2">
      <c r="A77" s="194"/>
      <c r="B77" s="816"/>
      <c r="C77" s="812"/>
      <c r="D77" s="812" t="s">
        <v>2285</v>
      </c>
      <c r="E77" s="691" t="s">
        <v>2141</v>
      </c>
      <c r="F77" s="593">
        <v>9787977</v>
      </c>
      <c r="G77" s="594">
        <v>9787977</v>
      </c>
      <c r="H77" s="593">
        <v>0</v>
      </c>
      <c r="I77" s="593">
        <v>0</v>
      </c>
      <c r="J77" s="594">
        <v>0</v>
      </c>
      <c r="K77" s="593">
        <v>0</v>
      </c>
      <c r="L77" s="593">
        <v>0</v>
      </c>
      <c r="M77" s="593">
        <v>0</v>
      </c>
      <c r="N77" s="593">
        <v>0</v>
      </c>
      <c r="O77" s="439"/>
    </row>
    <row r="78" spans="1:16" s="182" customFormat="1" ht="13.15" hidden="1" customHeight="1" x14ac:dyDescent="0.2">
      <c r="A78" s="194"/>
      <c r="B78" s="816"/>
      <c r="C78" s="812" t="s">
        <v>1330</v>
      </c>
      <c r="D78" s="812" t="s">
        <v>2015</v>
      </c>
      <c r="E78" s="691" t="s">
        <v>26</v>
      </c>
      <c r="F78" s="593">
        <v>420056204</v>
      </c>
      <c r="G78" s="594">
        <v>420056204</v>
      </c>
      <c r="H78" s="593">
        <v>0</v>
      </c>
      <c r="I78" s="593">
        <v>0</v>
      </c>
      <c r="J78" s="594">
        <v>0</v>
      </c>
      <c r="K78" s="593">
        <v>0</v>
      </c>
      <c r="L78" s="593">
        <v>0</v>
      </c>
      <c r="M78" s="593">
        <v>0</v>
      </c>
      <c r="N78" s="593">
        <v>0</v>
      </c>
      <c r="O78" s="439"/>
    </row>
    <row r="79" spans="1:16" s="182" customFormat="1" ht="13.15" hidden="1" customHeight="1" x14ac:dyDescent="0.2">
      <c r="A79" s="194"/>
      <c r="B79" s="816"/>
      <c r="C79" s="812"/>
      <c r="D79" s="812" t="s">
        <v>2015</v>
      </c>
      <c r="E79" s="691" t="s">
        <v>2284</v>
      </c>
      <c r="F79" s="593">
        <v>1424103</v>
      </c>
      <c r="G79" s="594">
        <v>1424103</v>
      </c>
      <c r="H79" s="593">
        <v>0</v>
      </c>
      <c r="I79" s="593">
        <v>0</v>
      </c>
      <c r="J79" s="594">
        <v>0</v>
      </c>
      <c r="K79" s="593">
        <v>0</v>
      </c>
      <c r="L79" s="593">
        <v>0</v>
      </c>
      <c r="M79" s="593">
        <v>0</v>
      </c>
      <c r="N79" s="593">
        <v>0</v>
      </c>
      <c r="O79" s="439"/>
    </row>
    <row r="80" spans="1:16" s="182" customFormat="1" ht="13.15" hidden="1" customHeight="1" x14ac:dyDescent="0.2">
      <c r="A80" s="194"/>
      <c r="B80" s="816"/>
      <c r="C80" s="812"/>
      <c r="D80" s="812" t="s">
        <v>2015</v>
      </c>
      <c r="E80" s="691" t="s">
        <v>2141</v>
      </c>
      <c r="F80" s="593">
        <v>17695008</v>
      </c>
      <c r="G80" s="594">
        <v>17695008</v>
      </c>
      <c r="H80" s="593">
        <v>0</v>
      </c>
      <c r="I80" s="593">
        <v>0</v>
      </c>
      <c r="J80" s="594">
        <v>0</v>
      </c>
      <c r="K80" s="593">
        <v>0</v>
      </c>
      <c r="L80" s="593">
        <v>0</v>
      </c>
      <c r="M80" s="593">
        <v>0</v>
      </c>
      <c r="N80" s="593">
        <v>0</v>
      </c>
      <c r="O80" s="439"/>
    </row>
    <row r="81" spans="1:15" s="182" customFormat="1" ht="13.15" hidden="1" customHeight="1" x14ac:dyDescent="0.2">
      <c r="A81" s="194"/>
      <c r="B81" s="816"/>
      <c r="C81" s="812" t="s">
        <v>1331</v>
      </c>
      <c r="D81" s="812" t="s">
        <v>2237</v>
      </c>
      <c r="E81" s="691" t="s">
        <v>26</v>
      </c>
      <c r="F81" s="593">
        <v>383770976</v>
      </c>
      <c r="G81" s="594">
        <v>383770976</v>
      </c>
      <c r="H81" s="593">
        <v>0</v>
      </c>
      <c r="I81" s="593">
        <v>0</v>
      </c>
      <c r="J81" s="594">
        <v>0</v>
      </c>
      <c r="K81" s="593">
        <v>0</v>
      </c>
      <c r="L81" s="593">
        <v>0</v>
      </c>
      <c r="M81" s="593">
        <v>0</v>
      </c>
      <c r="N81" s="593">
        <v>0</v>
      </c>
      <c r="O81" s="439"/>
    </row>
    <row r="82" spans="1:15" s="182" customFormat="1" ht="13.15" hidden="1" customHeight="1" x14ac:dyDescent="0.2">
      <c r="A82" s="194"/>
      <c r="B82" s="816"/>
      <c r="C82" s="812"/>
      <c r="D82" s="812" t="s">
        <v>2237</v>
      </c>
      <c r="E82" s="691" t="s">
        <v>2083</v>
      </c>
      <c r="F82" s="593">
        <v>149728635</v>
      </c>
      <c r="G82" s="594">
        <v>149728635</v>
      </c>
      <c r="H82" s="593">
        <v>0</v>
      </c>
      <c r="I82" s="593">
        <v>0</v>
      </c>
      <c r="J82" s="594">
        <v>0</v>
      </c>
      <c r="K82" s="593">
        <v>0</v>
      </c>
      <c r="L82" s="593">
        <v>0</v>
      </c>
      <c r="M82" s="593">
        <v>0</v>
      </c>
      <c r="N82" s="593">
        <v>0</v>
      </c>
      <c r="O82" s="439"/>
    </row>
    <row r="83" spans="1:15" s="182" customFormat="1" ht="13.15" hidden="1" customHeight="1" x14ac:dyDescent="0.2">
      <c r="A83" s="194"/>
      <c r="B83" s="816"/>
      <c r="C83" s="812"/>
      <c r="D83" s="812" t="s">
        <v>2237</v>
      </c>
      <c r="E83" s="691" t="s">
        <v>2284</v>
      </c>
      <c r="F83" s="593">
        <v>1887224</v>
      </c>
      <c r="G83" s="594">
        <v>1887224</v>
      </c>
      <c r="H83" s="593">
        <v>0</v>
      </c>
      <c r="I83" s="593">
        <v>0</v>
      </c>
      <c r="J83" s="594">
        <v>0</v>
      </c>
      <c r="K83" s="593">
        <v>0</v>
      </c>
      <c r="L83" s="593">
        <v>0</v>
      </c>
      <c r="M83" s="593">
        <v>0</v>
      </c>
      <c r="N83" s="593">
        <v>0</v>
      </c>
      <c r="O83" s="439"/>
    </row>
    <row r="84" spans="1:15" s="182" customFormat="1" ht="13.15" hidden="1" customHeight="1" x14ac:dyDescent="0.2">
      <c r="A84" s="194"/>
      <c r="B84" s="816"/>
      <c r="C84" s="812"/>
      <c r="D84" s="812" t="s">
        <v>2237</v>
      </c>
      <c r="E84" s="691" t="s">
        <v>2141</v>
      </c>
      <c r="F84" s="593">
        <v>1575252</v>
      </c>
      <c r="G84" s="594">
        <v>1575252</v>
      </c>
      <c r="H84" s="593">
        <v>0</v>
      </c>
      <c r="I84" s="593">
        <v>0</v>
      </c>
      <c r="J84" s="594">
        <v>0</v>
      </c>
      <c r="K84" s="593">
        <v>0</v>
      </c>
      <c r="L84" s="593">
        <v>0</v>
      </c>
      <c r="M84" s="593">
        <v>0</v>
      </c>
      <c r="N84" s="593">
        <v>0</v>
      </c>
      <c r="O84" s="439"/>
    </row>
    <row r="85" spans="1:15" s="182" customFormat="1" ht="13.15" hidden="1" customHeight="1" x14ac:dyDescent="0.2">
      <c r="A85" s="194"/>
      <c r="B85" s="816"/>
      <c r="C85" s="812" t="s">
        <v>1332</v>
      </c>
      <c r="D85" s="812" t="s">
        <v>2410</v>
      </c>
      <c r="E85" s="691" t="s">
        <v>26</v>
      </c>
      <c r="F85" s="593">
        <v>546168227</v>
      </c>
      <c r="G85" s="594">
        <v>546168227</v>
      </c>
      <c r="H85" s="593">
        <v>0</v>
      </c>
      <c r="I85" s="593">
        <v>0</v>
      </c>
      <c r="J85" s="594">
        <v>0</v>
      </c>
      <c r="K85" s="593">
        <v>0</v>
      </c>
      <c r="L85" s="593">
        <v>0</v>
      </c>
      <c r="M85" s="593">
        <v>0</v>
      </c>
      <c r="N85" s="593">
        <v>0</v>
      </c>
      <c r="O85" s="439"/>
    </row>
    <row r="86" spans="1:15" s="182" customFormat="1" ht="13.15" hidden="1" customHeight="1" x14ac:dyDescent="0.2">
      <c r="A86" s="194"/>
      <c r="B86" s="816"/>
      <c r="C86" s="812"/>
      <c r="D86" s="812" t="s">
        <v>2410</v>
      </c>
      <c r="E86" s="691" t="s">
        <v>2284</v>
      </c>
      <c r="F86" s="593">
        <v>1845801</v>
      </c>
      <c r="G86" s="594">
        <v>1845801</v>
      </c>
      <c r="H86" s="593">
        <v>0</v>
      </c>
      <c r="I86" s="593">
        <v>0</v>
      </c>
      <c r="J86" s="594">
        <v>0</v>
      </c>
      <c r="K86" s="593">
        <v>0</v>
      </c>
      <c r="L86" s="593">
        <v>0</v>
      </c>
      <c r="M86" s="593">
        <v>0</v>
      </c>
      <c r="N86" s="593">
        <v>0</v>
      </c>
      <c r="O86" s="439"/>
    </row>
    <row r="87" spans="1:15" s="182" customFormat="1" ht="13.15" hidden="1" customHeight="1" x14ac:dyDescent="0.2">
      <c r="A87" s="194"/>
      <c r="B87" s="816"/>
      <c r="C87" s="812" t="s">
        <v>1333</v>
      </c>
      <c r="D87" s="812" t="s">
        <v>997</v>
      </c>
      <c r="E87" s="691" t="s">
        <v>26</v>
      </c>
      <c r="F87" s="593">
        <v>287150802</v>
      </c>
      <c r="G87" s="594">
        <v>287150802</v>
      </c>
      <c r="H87" s="593">
        <v>0</v>
      </c>
      <c r="I87" s="593">
        <v>0</v>
      </c>
      <c r="J87" s="594">
        <v>0</v>
      </c>
      <c r="K87" s="593">
        <v>0</v>
      </c>
      <c r="L87" s="593">
        <v>0</v>
      </c>
      <c r="M87" s="593">
        <v>0</v>
      </c>
      <c r="N87" s="593">
        <v>0</v>
      </c>
      <c r="O87" s="439"/>
    </row>
    <row r="88" spans="1:15" s="182" customFormat="1" ht="13.15" hidden="1" customHeight="1" x14ac:dyDescent="0.2">
      <c r="A88" s="194"/>
      <c r="B88" s="816"/>
      <c r="C88" s="812"/>
      <c r="D88" s="812" t="s">
        <v>997</v>
      </c>
      <c r="E88" s="691" t="s">
        <v>2083</v>
      </c>
      <c r="F88" s="593">
        <v>114216572</v>
      </c>
      <c r="G88" s="594">
        <v>114216572</v>
      </c>
      <c r="H88" s="593">
        <v>0</v>
      </c>
      <c r="I88" s="593">
        <v>0</v>
      </c>
      <c r="J88" s="594">
        <v>0</v>
      </c>
      <c r="K88" s="593">
        <v>0</v>
      </c>
      <c r="L88" s="593">
        <v>0</v>
      </c>
      <c r="M88" s="593">
        <v>0</v>
      </c>
      <c r="N88" s="593">
        <v>0</v>
      </c>
      <c r="O88" s="439"/>
    </row>
    <row r="89" spans="1:15" s="182" customFormat="1" ht="13.15" hidden="1" customHeight="1" x14ac:dyDescent="0.2">
      <c r="A89" s="194"/>
      <c r="B89" s="816"/>
      <c r="C89" s="812"/>
      <c r="D89" s="812" t="s">
        <v>997</v>
      </c>
      <c r="E89" s="691" t="s">
        <v>2284</v>
      </c>
      <c r="F89" s="593">
        <v>1363963</v>
      </c>
      <c r="G89" s="594">
        <v>1363963</v>
      </c>
      <c r="H89" s="593">
        <v>0</v>
      </c>
      <c r="I89" s="593">
        <v>0</v>
      </c>
      <c r="J89" s="594">
        <v>0</v>
      </c>
      <c r="K89" s="593">
        <v>0</v>
      </c>
      <c r="L89" s="593">
        <v>0</v>
      </c>
      <c r="M89" s="593">
        <v>0</v>
      </c>
      <c r="N89" s="593">
        <v>0</v>
      </c>
      <c r="O89" s="439"/>
    </row>
    <row r="90" spans="1:15" s="182" customFormat="1" ht="13.15" hidden="1" customHeight="1" x14ac:dyDescent="0.2">
      <c r="A90" s="194"/>
      <c r="B90" s="816"/>
      <c r="C90" s="812" t="s">
        <v>1334</v>
      </c>
      <c r="D90" s="812" t="s">
        <v>2238</v>
      </c>
      <c r="E90" s="691" t="s">
        <v>26</v>
      </c>
      <c r="F90" s="593">
        <v>123637291</v>
      </c>
      <c r="G90" s="594">
        <v>123637291</v>
      </c>
      <c r="H90" s="593">
        <v>0</v>
      </c>
      <c r="I90" s="593">
        <v>0</v>
      </c>
      <c r="J90" s="594">
        <v>0</v>
      </c>
      <c r="K90" s="593">
        <v>0</v>
      </c>
      <c r="L90" s="593">
        <v>0</v>
      </c>
      <c r="M90" s="593">
        <v>0</v>
      </c>
      <c r="N90" s="593">
        <v>0</v>
      </c>
      <c r="O90" s="439"/>
    </row>
    <row r="91" spans="1:15" s="182" customFormat="1" ht="13.15" hidden="1" customHeight="1" x14ac:dyDescent="0.2">
      <c r="A91" s="194"/>
      <c r="B91" s="816"/>
      <c r="C91" s="812"/>
      <c r="D91" s="812" t="s">
        <v>2238</v>
      </c>
      <c r="E91" s="691" t="s">
        <v>1019</v>
      </c>
      <c r="F91" s="593">
        <v>1000000</v>
      </c>
      <c r="G91" s="594">
        <v>1000000</v>
      </c>
      <c r="H91" s="593">
        <v>0</v>
      </c>
      <c r="I91" s="593">
        <v>0</v>
      </c>
      <c r="J91" s="594">
        <v>0</v>
      </c>
      <c r="K91" s="593">
        <v>0</v>
      </c>
      <c r="L91" s="593">
        <v>0</v>
      </c>
      <c r="M91" s="593">
        <v>0</v>
      </c>
      <c r="N91" s="593">
        <v>0</v>
      </c>
      <c r="O91" s="439"/>
    </row>
    <row r="92" spans="1:15" s="182" customFormat="1" ht="13.15" hidden="1" customHeight="1" x14ac:dyDescent="0.2">
      <c r="A92" s="194"/>
      <c r="B92" s="816"/>
      <c r="C92" s="812"/>
      <c r="D92" s="812" t="s">
        <v>2238</v>
      </c>
      <c r="E92" s="691" t="s">
        <v>2083</v>
      </c>
      <c r="F92" s="593">
        <v>290820309</v>
      </c>
      <c r="G92" s="594">
        <v>290820309</v>
      </c>
      <c r="H92" s="593">
        <v>0</v>
      </c>
      <c r="I92" s="593">
        <v>0</v>
      </c>
      <c r="J92" s="594">
        <v>0</v>
      </c>
      <c r="K92" s="593">
        <v>0</v>
      </c>
      <c r="L92" s="593">
        <v>0</v>
      </c>
      <c r="M92" s="593">
        <v>0</v>
      </c>
      <c r="N92" s="593">
        <v>0</v>
      </c>
      <c r="O92" s="439"/>
    </row>
    <row r="93" spans="1:15" s="182" customFormat="1" ht="13.15" customHeight="1" x14ac:dyDescent="0.2">
      <c r="A93" s="194"/>
      <c r="B93" s="816"/>
      <c r="C93" s="812"/>
      <c r="D93" s="812" t="s">
        <v>2238</v>
      </c>
      <c r="E93" s="691" t="s">
        <v>2284</v>
      </c>
      <c r="F93" s="593">
        <v>1363793</v>
      </c>
      <c r="G93" s="594">
        <v>0</v>
      </c>
      <c r="H93" s="593">
        <v>1363793</v>
      </c>
      <c r="I93" s="593">
        <v>0</v>
      </c>
      <c r="J93" s="594">
        <v>1363793</v>
      </c>
      <c r="K93" s="593">
        <v>0</v>
      </c>
      <c r="L93" s="593">
        <v>0</v>
      </c>
      <c r="M93" s="593">
        <v>0</v>
      </c>
      <c r="N93" s="593">
        <v>1363793</v>
      </c>
      <c r="O93" s="439"/>
    </row>
    <row r="94" spans="1:15" s="182" customFormat="1" ht="13.15" hidden="1" customHeight="1" x14ac:dyDescent="0.2">
      <c r="A94" s="194"/>
      <c r="B94" s="816"/>
      <c r="C94" s="812"/>
      <c r="D94" s="812" t="s">
        <v>2238</v>
      </c>
      <c r="E94" s="691" t="s">
        <v>194</v>
      </c>
      <c r="F94" s="593">
        <v>1322642</v>
      </c>
      <c r="G94" s="594">
        <v>1322642</v>
      </c>
      <c r="H94" s="593">
        <v>0</v>
      </c>
      <c r="I94" s="593">
        <v>0</v>
      </c>
      <c r="J94" s="594">
        <v>0</v>
      </c>
      <c r="K94" s="593">
        <v>0</v>
      </c>
      <c r="L94" s="593">
        <v>0</v>
      </c>
      <c r="M94" s="593">
        <v>0</v>
      </c>
      <c r="N94" s="593">
        <v>0</v>
      </c>
      <c r="O94" s="439"/>
    </row>
    <row r="95" spans="1:15" s="182" customFormat="1" ht="13.15" customHeight="1" x14ac:dyDescent="0.2">
      <c r="A95" s="194"/>
      <c r="B95" s="816"/>
      <c r="C95" s="812"/>
      <c r="D95" s="812" t="s">
        <v>2238</v>
      </c>
      <c r="E95" s="691" t="s">
        <v>2221</v>
      </c>
      <c r="F95" s="593">
        <v>1454102</v>
      </c>
      <c r="G95" s="594">
        <v>0</v>
      </c>
      <c r="H95" s="593">
        <v>1454102</v>
      </c>
      <c r="I95" s="593">
        <v>0</v>
      </c>
      <c r="J95" s="594">
        <v>1454102</v>
      </c>
      <c r="K95" s="593">
        <v>0</v>
      </c>
      <c r="L95" s="593">
        <v>0</v>
      </c>
      <c r="M95" s="593">
        <v>0</v>
      </c>
      <c r="N95" s="593">
        <v>1454102</v>
      </c>
      <c r="O95" s="439"/>
    </row>
    <row r="96" spans="1:15" s="182" customFormat="1" ht="13.15" hidden="1" customHeight="1" x14ac:dyDescent="0.2">
      <c r="A96" s="194"/>
      <c r="B96" s="816"/>
      <c r="C96" s="812"/>
      <c r="D96" s="812" t="s">
        <v>2238</v>
      </c>
      <c r="E96" s="691" t="s">
        <v>2141</v>
      </c>
      <c r="F96" s="593">
        <v>7455969</v>
      </c>
      <c r="G96" s="594">
        <v>7455969</v>
      </c>
      <c r="H96" s="593">
        <v>0</v>
      </c>
      <c r="I96" s="593">
        <v>0</v>
      </c>
      <c r="J96" s="594">
        <v>0</v>
      </c>
      <c r="K96" s="593">
        <v>0</v>
      </c>
      <c r="L96" s="593">
        <v>0</v>
      </c>
      <c r="M96" s="593">
        <v>0</v>
      </c>
      <c r="N96" s="593">
        <v>0</v>
      </c>
      <c r="O96" s="439"/>
    </row>
    <row r="97" spans="1:15" s="182" customFormat="1" ht="13.15" hidden="1" customHeight="1" x14ac:dyDescent="0.2">
      <c r="A97" s="194"/>
      <c r="B97" s="816"/>
      <c r="C97" s="812" t="s">
        <v>1335</v>
      </c>
      <c r="D97" s="812" t="s">
        <v>1255</v>
      </c>
      <c r="E97" s="691" t="s">
        <v>26</v>
      </c>
      <c r="F97" s="593">
        <v>546436065</v>
      </c>
      <c r="G97" s="594">
        <v>546436065</v>
      </c>
      <c r="H97" s="593">
        <v>0</v>
      </c>
      <c r="I97" s="593">
        <v>0</v>
      </c>
      <c r="J97" s="594">
        <v>0</v>
      </c>
      <c r="K97" s="593">
        <v>0</v>
      </c>
      <c r="L97" s="593">
        <v>0</v>
      </c>
      <c r="M97" s="593">
        <v>0</v>
      </c>
      <c r="N97" s="593">
        <v>0</v>
      </c>
      <c r="O97" s="439"/>
    </row>
    <row r="98" spans="1:15" s="182" customFormat="1" ht="13.15" hidden="1" customHeight="1" x14ac:dyDescent="0.2">
      <c r="A98" s="194"/>
      <c r="B98" s="816"/>
      <c r="C98" s="812"/>
      <c r="D98" s="812" t="s">
        <v>1255</v>
      </c>
      <c r="E98" s="691" t="s">
        <v>2284</v>
      </c>
      <c r="F98" s="593">
        <v>1648709</v>
      </c>
      <c r="G98" s="594">
        <v>1648709</v>
      </c>
      <c r="H98" s="593">
        <v>0</v>
      </c>
      <c r="I98" s="593">
        <v>0</v>
      </c>
      <c r="J98" s="594">
        <v>0</v>
      </c>
      <c r="K98" s="593">
        <v>0</v>
      </c>
      <c r="L98" s="593">
        <v>0</v>
      </c>
      <c r="M98" s="593">
        <v>0</v>
      </c>
      <c r="N98" s="593">
        <v>0</v>
      </c>
      <c r="O98" s="439"/>
    </row>
    <row r="99" spans="1:15" s="182" customFormat="1" ht="13.15" hidden="1" customHeight="1" x14ac:dyDescent="0.2">
      <c r="A99" s="194"/>
      <c r="B99" s="816"/>
      <c r="C99" s="812"/>
      <c r="D99" s="812" t="s">
        <v>1255</v>
      </c>
      <c r="E99" s="691" t="s">
        <v>2141</v>
      </c>
      <c r="F99" s="593">
        <v>2082600</v>
      </c>
      <c r="G99" s="594">
        <v>2082600</v>
      </c>
      <c r="H99" s="593">
        <v>0</v>
      </c>
      <c r="I99" s="593">
        <v>0</v>
      </c>
      <c r="J99" s="594">
        <v>0</v>
      </c>
      <c r="K99" s="593">
        <v>0</v>
      </c>
      <c r="L99" s="593">
        <v>0</v>
      </c>
      <c r="M99" s="593">
        <v>0</v>
      </c>
      <c r="N99" s="593">
        <v>0</v>
      </c>
      <c r="O99" s="439"/>
    </row>
    <row r="100" spans="1:15" s="182" customFormat="1" ht="13.15" hidden="1" customHeight="1" x14ac:dyDescent="0.2">
      <c r="A100" s="194"/>
      <c r="B100" s="816"/>
      <c r="C100" s="812" t="s">
        <v>1336</v>
      </c>
      <c r="D100" s="812" t="s">
        <v>2239</v>
      </c>
      <c r="E100" s="691" t="s">
        <v>26</v>
      </c>
      <c r="F100" s="593">
        <v>262348296</v>
      </c>
      <c r="G100" s="594">
        <v>262348296</v>
      </c>
      <c r="H100" s="593">
        <v>0</v>
      </c>
      <c r="I100" s="593">
        <v>0</v>
      </c>
      <c r="J100" s="594">
        <v>0</v>
      </c>
      <c r="K100" s="593">
        <v>0</v>
      </c>
      <c r="L100" s="593">
        <v>0</v>
      </c>
      <c r="M100" s="593">
        <v>0</v>
      </c>
      <c r="N100" s="593">
        <v>0</v>
      </c>
      <c r="O100" s="439"/>
    </row>
    <row r="101" spans="1:15" s="182" customFormat="1" ht="13.15" hidden="1" customHeight="1" x14ac:dyDescent="0.2">
      <c r="A101" s="194"/>
      <c r="B101" s="816"/>
      <c r="C101" s="812"/>
      <c r="D101" s="812" t="s">
        <v>2239</v>
      </c>
      <c r="E101" s="691" t="s">
        <v>2083</v>
      </c>
      <c r="F101" s="593">
        <v>238161408</v>
      </c>
      <c r="G101" s="594">
        <v>238161408</v>
      </c>
      <c r="H101" s="593">
        <v>0</v>
      </c>
      <c r="I101" s="593">
        <v>0</v>
      </c>
      <c r="J101" s="594">
        <v>0</v>
      </c>
      <c r="K101" s="593">
        <v>0</v>
      </c>
      <c r="L101" s="593">
        <v>0</v>
      </c>
      <c r="M101" s="593">
        <v>0</v>
      </c>
      <c r="N101" s="593">
        <v>0</v>
      </c>
      <c r="O101" s="439"/>
    </row>
    <row r="102" spans="1:15" s="182" customFormat="1" ht="13.15" hidden="1" customHeight="1" x14ac:dyDescent="0.2">
      <c r="A102" s="194"/>
      <c r="B102" s="816"/>
      <c r="C102" s="812"/>
      <c r="D102" s="812" t="s">
        <v>2239</v>
      </c>
      <c r="E102" s="691" t="s">
        <v>2284</v>
      </c>
      <c r="F102" s="593">
        <v>1651507</v>
      </c>
      <c r="G102" s="594">
        <v>1651507</v>
      </c>
      <c r="H102" s="593">
        <v>0</v>
      </c>
      <c r="I102" s="593">
        <v>0</v>
      </c>
      <c r="J102" s="594">
        <v>0</v>
      </c>
      <c r="K102" s="593">
        <v>0</v>
      </c>
      <c r="L102" s="593">
        <v>0</v>
      </c>
      <c r="M102" s="593">
        <v>0</v>
      </c>
      <c r="N102" s="593">
        <v>0</v>
      </c>
      <c r="O102" s="439"/>
    </row>
    <row r="103" spans="1:15" s="182" customFormat="1" ht="13.9" hidden="1" customHeight="1" x14ac:dyDescent="0.2">
      <c r="A103" s="194"/>
      <c r="B103" s="816"/>
      <c r="C103" s="812" t="s">
        <v>1337</v>
      </c>
      <c r="D103" s="812" t="s">
        <v>2016</v>
      </c>
      <c r="E103" s="691" t="s">
        <v>26</v>
      </c>
      <c r="F103" s="593">
        <v>261043086</v>
      </c>
      <c r="G103" s="594">
        <v>261043086</v>
      </c>
      <c r="H103" s="593">
        <v>0</v>
      </c>
      <c r="I103" s="593">
        <v>0</v>
      </c>
      <c r="J103" s="594">
        <v>0</v>
      </c>
      <c r="K103" s="593">
        <v>0</v>
      </c>
      <c r="L103" s="593">
        <v>0</v>
      </c>
      <c r="M103" s="593">
        <v>0</v>
      </c>
      <c r="N103" s="593">
        <v>0</v>
      </c>
      <c r="O103" s="439"/>
    </row>
    <row r="104" spans="1:15" s="182" customFormat="1" ht="13.9" hidden="1" customHeight="1" x14ac:dyDescent="0.2">
      <c r="A104" s="194"/>
      <c r="B104" s="816"/>
      <c r="C104" s="812"/>
      <c r="D104" s="812"/>
      <c r="E104" s="691" t="s">
        <v>2139</v>
      </c>
      <c r="F104" s="593">
        <v>100000000</v>
      </c>
      <c r="G104" s="594">
        <v>100000000</v>
      </c>
      <c r="H104" s="593">
        <v>0</v>
      </c>
      <c r="I104" s="593">
        <v>0</v>
      </c>
      <c r="J104" s="594">
        <v>0</v>
      </c>
      <c r="K104" s="593">
        <v>0</v>
      </c>
      <c r="L104" s="593">
        <v>0</v>
      </c>
      <c r="M104" s="593">
        <v>0</v>
      </c>
      <c r="N104" s="593"/>
      <c r="O104" s="439"/>
    </row>
    <row r="105" spans="1:15" s="182" customFormat="1" ht="13.9" hidden="1" customHeight="1" x14ac:dyDescent="0.2">
      <c r="A105" s="194"/>
      <c r="B105" s="816"/>
      <c r="C105" s="812"/>
      <c r="D105" s="812" t="s">
        <v>2016</v>
      </c>
      <c r="E105" s="691" t="s">
        <v>2284</v>
      </c>
      <c r="F105" s="593">
        <v>1376714</v>
      </c>
      <c r="G105" s="594">
        <v>1376714</v>
      </c>
      <c r="H105" s="593">
        <v>0</v>
      </c>
      <c r="I105" s="593">
        <v>0</v>
      </c>
      <c r="J105" s="594">
        <v>0</v>
      </c>
      <c r="K105" s="593">
        <v>0</v>
      </c>
      <c r="L105" s="593">
        <v>0</v>
      </c>
      <c r="M105" s="593">
        <v>0</v>
      </c>
      <c r="N105" s="593">
        <v>0</v>
      </c>
      <c r="O105" s="439"/>
    </row>
    <row r="106" spans="1:15" s="182" customFormat="1" ht="13.9" hidden="1" customHeight="1" x14ac:dyDescent="0.2">
      <c r="A106" s="194"/>
      <c r="B106" s="816"/>
      <c r="C106" s="812"/>
      <c r="D106" s="812" t="s">
        <v>2016</v>
      </c>
      <c r="E106" s="691" t="s">
        <v>2141</v>
      </c>
      <c r="F106" s="593">
        <v>8393447</v>
      </c>
      <c r="G106" s="594">
        <v>8393447</v>
      </c>
      <c r="H106" s="593">
        <v>0</v>
      </c>
      <c r="I106" s="593">
        <v>0</v>
      </c>
      <c r="J106" s="594">
        <v>0</v>
      </c>
      <c r="K106" s="593">
        <v>0</v>
      </c>
      <c r="L106" s="593">
        <v>0</v>
      </c>
      <c r="M106" s="593">
        <v>0</v>
      </c>
      <c r="N106" s="593">
        <v>0</v>
      </c>
      <c r="O106" s="439"/>
    </row>
    <row r="107" spans="1:15" s="182" customFormat="1" ht="13.9" hidden="1" customHeight="1" x14ac:dyDescent="0.2">
      <c r="A107" s="194"/>
      <c r="B107" s="816"/>
      <c r="C107" s="812" t="s">
        <v>1338</v>
      </c>
      <c r="D107" s="812" t="s">
        <v>2140</v>
      </c>
      <c r="E107" s="691" t="s">
        <v>26</v>
      </c>
      <c r="F107" s="593">
        <v>236290666</v>
      </c>
      <c r="G107" s="594">
        <v>236290666</v>
      </c>
      <c r="H107" s="593">
        <v>0</v>
      </c>
      <c r="I107" s="593">
        <v>0</v>
      </c>
      <c r="J107" s="594">
        <v>0</v>
      </c>
      <c r="K107" s="593">
        <v>0</v>
      </c>
      <c r="L107" s="593">
        <v>0</v>
      </c>
      <c r="M107" s="593">
        <v>0</v>
      </c>
      <c r="N107" s="593">
        <v>0</v>
      </c>
      <c r="O107" s="439"/>
    </row>
    <row r="108" spans="1:15" s="182" customFormat="1" ht="13.9" hidden="1" customHeight="1" x14ac:dyDescent="0.2">
      <c r="A108" s="194"/>
      <c r="B108" s="816"/>
      <c r="C108" s="812"/>
      <c r="D108" s="812" t="s">
        <v>2140</v>
      </c>
      <c r="E108" s="691" t="s">
        <v>2083</v>
      </c>
      <c r="F108" s="593">
        <v>170000000</v>
      </c>
      <c r="G108" s="594">
        <v>170000000</v>
      </c>
      <c r="H108" s="593">
        <v>0</v>
      </c>
      <c r="I108" s="593">
        <v>0</v>
      </c>
      <c r="J108" s="594">
        <v>0</v>
      </c>
      <c r="K108" s="593">
        <v>0</v>
      </c>
      <c r="L108" s="593">
        <v>0</v>
      </c>
      <c r="M108" s="593">
        <v>0</v>
      </c>
      <c r="N108" s="593">
        <v>0</v>
      </c>
      <c r="O108" s="439"/>
    </row>
    <row r="109" spans="1:15" s="182" customFormat="1" ht="13.9" hidden="1" customHeight="1" x14ac:dyDescent="0.2">
      <c r="A109" s="194"/>
      <c r="B109" s="816"/>
      <c r="C109" s="812"/>
      <c r="D109" s="812" t="s">
        <v>2140</v>
      </c>
      <c r="E109" s="691" t="s">
        <v>2284</v>
      </c>
      <c r="F109" s="593">
        <v>1366998</v>
      </c>
      <c r="G109" s="594">
        <v>1366998</v>
      </c>
      <c r="H109" s="593">
        <v>0</v>
      </c>
      <c r="I109" s="593">
        <v>0</v>
      </c>
      <c r="J109" s="594">
        <v>0</v>
      </c>
      <c r="K109" s="593">
        <v>0</v>
      </c>
      <c r="L109" s="593">
        <v>0</v>
      </c>
      <c r="M109" s="593">
        <v>0</v>
      </c>
      <c r="N109" s="593">
        <v>0</v>
      </c>
      <c r="O109" s="439"/>
    </row>
    <row r="110" spans="1:15" s="182" customFormat="1" ht="13.9" hidden="1" customHeight="1" x14ac:dyDescent="0.2">
      <c r="A110" s="194"/>
      <c r="B110" s="816"/>
      <c r="C110" s="812"/>
      <c r="D110" s="812" t="s">
        <v>2140</v>
      </c>
      <c r="E110" s="691" t="s">
        <v>2141</v>
      </c>
      <c r="F110" s="593">
        <v>17100525</v>
      </c>
      <c r="G110" s="594">
        <v>17100525</v>
      </c>
      <c r="H110" s="593">
        <v>0</v>
      </c>
      <c r="I110" s="593">
        <v>0</v>
      </c>
      <c r="J110" s="594">
        <v>0</v>
      </c>
      <c r="K110" s="593">
        <v>0</v>
      </c>
      <c r="L110" s="593">
        <v>0</v>
      </c>
      <c r="M110" s="593">
        <v>0</v>
      </c>
      <c r="N110" s="593">
        <v>0</v>
      </c>
      <c r="O110" s="439"/>
    </row>
    <row r="111" spans="1:15" s="182" customFormat="1" ht="13.15" hidden="1" customHeight="1" x14ac:dyDescent="0.2">
      <c r="A111" s="194"/>
      <c r="B111" s="816"/>
      <c r="C111" s="812" t="s">
        <v>1339</v>
      </c>
      <c r="D111" s="812" t="s">
        <v>2528</v>
      </c>
      <c r="E111" s="691" t="s">
        <v>26</v>
      </c>
      <c r="F111" s="593">
        <v>445926761</v>
      </c>
      <c r="G111" s="594">
        <v>445926761</v>
      </c>
      <c r="H111" s="593">
        <v>0</v>
      </c>
      <c r="I111" s="593">
        <v>0</v>
      </c>
      <c r="J111" s="594">
        <v>0</v>
      </c>
      <c r="K111" s="593">
        <v>0</v>
      </c>
      <c r="L111" s="593">
        <v>0</v>
      </c>
      <c r="M111" s="593">
        <v>0</v>
      </c>
      <c r="N111" s="593">
        <v>0</v>
      </c>
      <c r="O111" s="439"/>
    </row>
    <row r="112" spans="1:15" s="182" customFormat="1" ht="13.15" hidden="1" customHeight="1" x14ac:dyDescent="0.2">
      <c r="A112" s="194"/>
      <c r="B112" s="816"/>
      <c r="C112" s="812"/>
      <c r="D112" s="812" t="s">
        <v>2528</v>
      </c>
      <c r="E112" s="691" t="s">
        <v>2284</v>
      </c>
      <c r="F112" s="593">
        <v>1652118</v>
      </c>
      <c r="G112" s="594">
        <v>1652118</v>
      </c>
      <c r="H112" s="593">
        <v>0</v>
      </c>
      <c r="I112" s="593">
        <v>0</v>
      </c>
      <c r="J112" s="594">
        <v>0</v>
      </c>
      <c r="K112" s="593">
        <v>0</v>
      </c>
      <c r="L112" s="593">
        <v>0</v>
      </c>
      <c r="M112" s="593">
        <v>0</v>
      </c>
      <c r="N112" s="593">
        <v>0</v>
      </c>
      <c r="O112" s="439"/>
    </row>
    <row r="113" spans="1:15" s="182" customFormat="1" ht="13.15" hidden="1" customHeight="1" x14ac:dyDescent="0.2">
      <c r="A113" s="194"/>
      <c r="B113" s="816"/>
      <c r="C113" s="812"/>
      <c r="D113" s="812" t="s">
        <v>2528</v>
      </c>
      <c r="E113" s="691" t="s">
        <v>2141</v>
      </c>
      <c r="F113" s="593">
        <v>23144572</v>
      </c>
      <c r="G113" s="594">
        <v>23144572</v>
      </c>
      <c r="H113" s="593">
        <v>0</v>
      </c>
      <c r="I113" s="593">
        <v>0</v>
      </c>
      <c r="J113" s="594">
        <v>0</v>
      </c>
      <c r="K113" s="593">
        <v>0</v>
      </c>
      <c r="L113" s="593">
        <v>0</v>
      </c>
      <c r="M113" s="593">
        <v>0</v>
      </c>
      <c r="N113" s="593">
        <v>0</v>
      </c>
      <c r="O113" s="439"/>
    </row>
    <row r="114" spans="1:15" s="182" customFormat="1" ht="13.15" hidden="1" customHeight="1" x14ac:dyDescent="0.2">
      <c r="A114" s="194"/>
      <c r="B114" s="816"/>
      <c r="C114" s="812" t="s">
        <v>1340</v>
      </c>
      <c r="D114" s="812" t="s">
        <v>998</v>
      </c>
      <c r="E114" s="691" t="s">
        <v>26</v>
      </c>
      <c r="F114" s="593">
        <v>478636443</v>
      </c>
      <c r="G114" s="594">
        <v>478636443</v>
      </c>
      <c r="H114" s="593">
        <v>0</v>
      </c>
      <c r="I114" s="593">
        <v>0</v>
      </c>
      <c r="J114" s="594">
        <v>0</v>
      </c>
      <c r="K114" s="593">
        <v>0</v>
      </c>
      <c r="L114" s="593">
        <v>0</v>
      </c>
      <c r="M114" s="593">
        <v>0</v>
      </c>
      <c r="N114" s="593">
        <v>0</v>
      </c>
      <c r="O114" s="439"/>
    </row>
    <row r="115" spans="1:15" s="182" customFormat="1" ht="13.15" hidden="1" customHeight="1" x14ac:dyDescent="0.2">
      <c r="A115" s="194"/>
      <c r="B115" s="816"/>
      <c r="C115" s="812"/>
      <c r="D115" s="812" t="s">
        <v>998</v>
      </c>
      <c r="E115" s="691" t="s">
        <v>2284</v>
      </c>
      <c r="F115" s="593">
        <v>1661664</v>
      </c>
      <c r="G115" s="594">
        <v>1661664</v>
      </c>
      <c r="H115" s="593">
        <v>0</v>
      </c>
      <c r="I115" s="593">
        <v>0</v>
      </c>
      <c r="J115" s="594">
        <v>0</v>
      </c>
      <c r="K115" s="593">
        <v>0</v>
      </c>
      <c r="L115" s="593">
        <v>0</v>
      </c>
      <c r="M115" s="593">
        <v>0</v>
      </c>
      <c r="N115" s="593">
        <v>0</v>
      </c>
      <c r="O115" s="439"/>
    </row>
    <row r="116" spans="1:15" s="182" customFormat="1" ht="13.15" hidden="1" customHeight="1" x14ac:dyDescent="0.2">
      <c r="A116" s="194"/>
      <c r="B116" s="816"/>
      <c r="C116" s="812"/>
      <c r="D116" s="812" t="s">
        <v>998</v>
      </c>
      <c r="E116" s="691" t="s">
        <v>2141</v>
      </c>
      <c r="F116" s="593">
        <v>1268151</v>
      </c>
      <c r="G116" s="594">
        <v>1268151</v>
      </c>
      <c r="H116" s="593">
        <v>0</v>
      </c>
      <c r="I116" s="593">
        <v>0</v>
      </c>
      <c r="J116" s="594">
        <v>0</v>
      </c>
      <c r="K116" s="593">
        <v>0</v>
      </c>
      <c r="L116" s="593">
        <v>0</v>
      </c>
      <c r="M116" s="593">
        <v>0</v>
      </c>
      <c r="N116" s="593">
        <v>0</v>
      </c>
      <c r="O116" s="439"/>
    </row>
    <row r="117" spans="1:15" s="182" customFormat="1" ht="13.15" hidden="1" customHeight="1" x14ac:dyDescent="0.2">
      <c r="A117" s="194"/>
      <c r="B117" s="816"/>
      <c r="C117" s="812" t="s">
        <v>1341</v>
      </c>
      <c r="D117" s="812" t="s">
        <v>960</v>
      </c>
      <c r="E117" s="691" t="s">
        <v>26</v>
      </c>
      <c r="F117" s="593">
        <v>341889582</v>
      </c>
      <c r="G117" s="594">
        <v>341889582</v>
      </c>
      <c r="H117" s="593">
        <v>0</v>
      </c>
      <c r="I117" s="593">
        <v>0</v>
      </c>
      <c r="J117" s="594">
        <v>0</v>
      </c>
      <c r="K117" s="593">
        <v>0</v>
      </c>
      <c r="L117" s="593">
        <v>0</v>
      </c>
      <c r="M117" s="593">
        <v>0</v>
      </c>
      <c r="N117" s="593">
        <v>0</v>
      </c>
      <c r="O117" s="439"/>
    </row>
    <row r="118" spans="1:15" s="182" customFormat="1" ht="13.15" hidden="1" customHeight="1" x14ac:dyDescent="0.2">
      <c r="A118" s="194"/>
      <c r="B118" s="816"/>
      <c r="C118" s="812"/>
      <c r="D118" s="812" t="s">
        <v>960</v>
      </c>
      <c r="E118" s="691" t="s">
        <v>2284</v>
      </c>
      <c r="F118" s="593">
        <v>1371327</v>
      </c>
      <c r="G118" s="594">
        <v>1371327</v>
      </c>
      <c r="H118" s="593">
        <v>0</v>
      </c>
      <c r="I118" s="593">
        <v>0</v>
      </c>
      <c r="J118" s="594">
        <v>0</v>
      </c>
      <c r="K118" s="593">
        <v>0</v>
      </c>
      <c r="L118" s="593">
        <v>0</v>
      </c>
      <c r="M118" s="593">
        <v>0</v>
      </c>
      <c r="N118" s="593">
        <v>0</v>
      </c>
      <c r="O118" s="439"/>
    </row>
    <row r="119" spans="1:15" s="182" customFormat="1" ht="13.15" hidden="1" customHeight="1" x14ac:dyDescent="0.2">
      <c r="A119" s="194"/>
      <c r="B119" s="816"/>
      <c r="C119" s="812"/>
      <c r="D119" s="812" t="s">
        <v>960</v>
      </c>
      <c r="E119" s="691" t="s">
        <v>2141</v>
      </c>
      <c r="F119" s="593">
        <v>11540245</v>
      </c>
      <c r="G119" s="594">
        <v>11540245</v>
      </c>
      <c r="H119" s="593">
        <v>0</v>
      </c>
      <c r="I119" s="593">
        <v>0</v>
      </c>
      <c r="J119" s="594">
        <v>0</v>
      </c>
      <c r="K119" s="593">
        <v>0</v>
      </c>
      <c r="L119" s="593">
        <v>0</v>
      </c>
      <c r="M119" s="593">
        <v>0</v>
      </c>
      <c r="N119" s="593">
        <v>0</v>
      </c>
      <c r="O119" s="439"/>
    </row>
    <row r="120" spans="1:15" s="182" customFormat="1" ht="13.15" hidden="1" customHeight="1" x14ac:dyDescent="0.2">
      <c r="A120" s="194"/>
      <c r="B120" s="816"/>
      <c r="C120" s="812" t="s">
        <v>1342</v>
      </c>
      <c r="D120" s="812" t="s">
        <v>1261</v>
      </c>
      <c r="E120" s="691" t="s">
        <v>26</v>
      </c>
      <c r="F120" s="593">
        <v>362003108</v>
      </c>
      <c r="G120" s="594">
        <v>362003108</v>
      </c>
      <c r="H120" s="593">
        <v>0</v>
      </c>
      <c r="I120" s="593">
        <v>0</v>
      </c>
      <c r="J120" s="594">
        <v>0</v>
      </c>
      <c r="K120" s="593">
        <v>0</v>
      </c>
      <c r="L120" s="593">
        <v>0</v>
      </c>
      <c r="M120" s="593">
        <v>0</v>
      </c>
      <c r="N120" s="593">
        <v>0</v>
      </c>
      <c r="O120" s="439"/>
    </row>
    <row r="121" spans="1:15" s="182" customFormat="1" ht="13.15" hidden="1" customHeight="1" x14ac:dyDescent="0.2">
      <c r="A121" s="194"/>
      <c r="B121" s="816"/>
      <c r="C121" s="812"/>
      <c r="D121" s="812" t="s">
        <v>1261</v>
      </c>
      <c r="E121" s="691" t="s">
        <v>2284</v>
      </c>
      <c r="F121" s="593">
        <v>1363179</v>
      </c>
      <c r="G121" s="594">
        <v>1363179</v>
      </c>
      <c r="H121" s="593">
        <v>0</v>
      </c>
      <c r="I121" s="593">
        <v>0</v>
      </c>
      <c r="J121" s="594">
        <v>0</v>
      </c>
      <c r="K121" s="593">
        <v>0</v>
      </c>
      <c r="L121" s="593">
        <v>0</v>
      </c>
      <c r="M121" s="593">
        <v>0</v>
      </c>
      <c r="N121" s="593">
        <v>0</v>
      </c>
      <c r="O121" s="439"/>
    </row>
    <row r="122" spans="1:15" s="182" customFormat="1" ht="13.15" hidden="1" customHeight="1" x14ac:dyDescent="0.2">
      <c r="A122" s="194"/>
      <c r="B122" s="816"/>
      <c r="C122" s="812"/>
      <c r="D122" s="812" t="s">
        <v>1261</v>
      </c>
      <c r="E122" s="691" t="s">
        <v>2141</v>
      </c>
      <c r="F122" s="593">
        <v>19493399</v>
      </c>
      <c r="G122" s="594">
        <v>19493399</v>
      </c>
      <c r="H122" s="593">
        <v>0</v>
      </c>
      <c r="I122" s="593">
        <v>0</v>
      </c>
      <c r="J122" s="594">
        <v>0</v>
      </c>
      <c r="K122" s="593">
        <v>0</v>
      </c>
      <c r="L122" s="593">
        <v>0</v>
      </c>
      <c r="M122" s="593">
        <v>0</v>
      </c>
      <c r="N122" s="593">
        <v>0</v>
      </c>
      <c r="O122" s="439"/>
    </row>
    <row r="123" spans="1:15" s="182" customFormat="1" ht="13.15" hidden="1" customHeight="1" x14ac:dyDescent="0.2">
      <c r="A123" s="194"/>
      <c r="B123" s="816"/>
      <c r="C123" s="812" t="s">
        <v>1343</v>
      </c>
      <c r="D123" s="812" t="s">
        <v>2440</v>
      </c>
      <c r="E123" s="691" t="s">
        <v>26</v>
      </c>
      <c r="F123" s="593">
        <v>398351545</v>
      </c>
      <c r="G123" s="594">
        <v>398351545</v>
      </c>
      <c r="H123" s="593">
        <v>0</v>
      </c>
      <c r="I123" s="593">
        <v>0</v>
      </c>
      <c r="J123" s="594">
        <v>0</v>
      </c>
      <c r="K123" s="593">
        <v>0</v>
      </c>
      <c r="L123" s="593">
        <v>0</v>
      </c>
      <c r="M123" s="593">
        <v>0</v>
      </c>
      <c r="N123" s="593">
        <v>0</v>
      </c>
      <c r="O123" s="439"/>
    </row>
    <row r="124" spans="1:15" s="182" customFormat="1" ht="13.15" hidden="1" customHeight="1" x14ac:dyDescent="0.2">
      <c r="A124" s="194"/>
      <c r="B124" s="816"/>
      <c r="C124" s="812"/>
      <c r="D124" s="812" t="s">
        <v>2440</v>
      </c>
      <c r="E124" s="691" t="s">
        <v>2083</v>
      </c>
      <c r="F124" s="593">
        <v>71000000</v>
      </c>
      <c r="G124" s="594">
        <v>71000000</v>
      </c>
      <c r="H124" s="593">
        <v>0</v>
      </c>
      <c r="I124" s="593">
        <v>0</v>
      </c>
      <c r="J124" s="594">
        <v>0</v>
      </c>
      <c r="K124" s="593">
        <v>0</v>
      </c>
      <c r="L124" s="593">
        <v>0</v>
      </c>
      <c r="M124" s="593">
        <v>0</v>
      </c>
      <c r="N124" s="593">
        <v>0</v>
      </c>
      <c r="O124" s="439"/>
    </row>
    <row r="125" spans="1:15" s="182" customFormat="1" ht="13.15" hidden="1" customHeight="1" x14ac:dyDescent="0.2">
      <c r="A125" s="194"/>
      <c r="B125" s="816"/>
      <c r="C125" s="812"/>
      <c r="D125" s="812" t="s">
        <v>2440</v>
      </c>
      <c r="E125" s="691" t="s">
        <v>2284</v>
      </c>
      <c r="F125" s="593">
        <v>1652084</v>
      </c>
      <c r="G125" s="594">
        <v>1652084</v>
      </c>
      <c r="H125" s="593">
        <v>0</v>
      </c>
      <c r="I125" s="593">
        <v>0</v>
      </c>
      <c r="J125" s="594">
        <v>0</v>
      </c>
      <c r="K125" s="593">
        <v>0</v>
      </c>
      <c r="L125" s="593">
        <v>0</v>
      </c>
      <c r="M125" s="593">
        <v>0</v>
      </c>
      <c r="N125" s="593">
        <v>0</v>
      </c>
      <c r="O125" s="439"/>
    </row>
    <row r="126" spans="1:15" s="182" customFormat="1" ht="13.15" hidden="1" customHeight="1" x14ac:dyDescent="0.2">
      <c r="A126" s="194"/>
      <c r="B126" s="816"/>
      <c r="C126" s="812"/>
      <c r="D126" s="812" t="s">
        <v>2440</v>
      </c>
      <c r="E126" s="691" t="s">
        <v>2141</v>
      </c>
      <c r="F126" s="593">
        <v>10742450</v>
      </c>
      <c r="G126" s="594">
        <v>10742450</v>
      </c>
      <c r="H126" s="593">
        <v>0</v>
      </c>
      <c r="I126" s="593">
        <v>0</v>
      </c>
      <c r="J126" s="594">
        <v>0</v>
      </c>
      <c r="K126" s="593">
        <v>0</v>
      </c>
      <c r="L126" s="593">
        <v>0</v>
      </c>
      <c r="M126" s="593">
        <v>0</v>
      </c>
      <c r="N126" s="593">
        <v>0</v>
      </c>
      <c r="O126" s="439"/>
    </row>
    <row r="127" spans="1:15" s="182" customFormat="1" ht="13.15" hidden="1" customHeight="1" x14ac:dyDescent="0.2">
      <c r="A127" s="194"/>
      <c r="B127" s="816"/>
      <c r="C127" s="812" t="s">
        <v>1344</v>
      </c>
      <c r="D127" s="812" t="s">
        <v>973</v>
      </c>
      <c r="E127" s="691" t="s">
        <v>26</v>
      </c>
      <c r="F127" s="593">
        <v>205212101</v>
      </c>
      <c r="G127" s="594">
        <v>205212101</v>
      </c>
      <c r="H127" s="593">
        <v>0</v>
      </c>
      <c r="I127" s="593">
        <v>0</v>
      </c>
      <c r="J127" s="594">
        <v>0</v>
      </c>
      <c r="K127" s="593">
        <v>0</v>
      </c>
      <c r="L127" s="593">
        <v>0</v>
      </c>
      <c r="M127" s="593">
        <v>0</v>
      </c>
      <c r="N127" s="593">
        <v>0</v>
      </c>
      <c r="O127" s="439"/>
    </row>
    <row r="128" spans="1:15" s="182" customFormat="1" ht="13.15" hidden="1" customHeight="1" x14ac:dyDescent="0.2">
      <c r="A128" s="194"/>
      <c r="B128" s="816"/>
      <c r="C128" s="812"/>
      <c r="D128" s="812" t="s">
        <v>973</v>
      </c>
      <c r="E128" s="691" t="s">
        <v>2083</v>
      </c>
      <c r="F128" s="593">
        <v>268691235</v>
      </c>
      <c r="G128" s="594">
        <v>268691235</v>
      </c>
      <c r="H128" s="593">
        <v>0</v>
      </c>
      <c r="I128" s="593">
        <v>0</v>
      </c>
      <c r="J128" s="594">
        <v>0</v>
      </c>
      <c r="K128" s="593">
        <v>0</v>
      </c>
      <c r="L128" s="593">
        <v>0</v>
      </c>
      <c r="M128" s="593">
        <v>0</v>
      </c>
      <c r="N128" s="593">
        <v>0</v>
      </c>
      <c r="O128" s="439"/>
    </row>
    <row r="129" spans="1:16" s="182" customFormat="1" ht="13.15" hidden="1" customHeight="1" x14ac:dyDescent="0.2">
      <c r="A129" s="194"/>
      <c r="B129" s="816"/>
      <c r="C129" s="812"/>
      <c r="D129" s="812" t="s">
        <v>973</v>
      </c>
      <c r="E129" s="691" t="s">
        <v>2284</v>
      </c>
      <c r="F129" s="593">
        <v>1648948</v>
      </c>
      <c r="G129" s="594">
        <v>1648948</v>
      </c>
      <c r="H129" s="593">
        <v>0</v>
      </c>
      <c r="I129" s="593">
        <v>0</v>
      </c>
      <c r="J129" s="594">
        <v>0</v>
      </c>
      <c r="K129" s="593">
        <v>0</v>
      </c>
      <c r="L129" s="593">
        <v>0</v>
      </c>
      <c r="M129" s="593">
        <v>0</v>
      </c>
      <c r="N129" s="593">
        <v>0</v>
      </c>
      <c r="O129" s="439"/>
    </row>
    <row r="130" spans="1:16" s="182" customFormat="1" ht="13.15" hidden="1" customHeight="1" x14ac:dyDescent="0.2">
      <c r="A130" s="194"/>
      <c r="B130" s="816"/>
      <c r="C130" s="812"/>
      <c r="D130" s="812" t="s">
        <v>973</v>
      </c>
      <c r="E130" s="691" t="s">
        <v>2141</v>
      </c>
      <c r="F130" s="593">
        <v>12098914</v>
      </c>
      <c r="G130" s="594">
        <v>12098914</v>
      </c>
      <c r="H130" s="593">
        <v>0</v>
      </c>
      <c r="I130" s="593">
        <v>0</v>
      </c>
      <c r="J130" s="594">
        <v>0</v>
      </c>
      <c r="K130" s="593">
        <v>0</v>
      </c>
      <c r="L130" s="593">
        <v>0</v>
      </c>
      <c r="M130" s="593">
        <v>0</v>
      </c>
      <c r="N130" s="593">
        <v>0</v>
      </c>
      <c r="O130" s="439"/>
    </row>
    <row r="131" spans="1:16" s="182" customFormat="1" ht="13.15" hidden="1" customHeight="1" x14ac:dyDescent="0.2">
      <c r="A131" s="194"/>
      <c r="B131" s="816"/>
      <c r="C131" s="812" t="s">
        <v>1345</v>
      </c>
      <c r="D131" s="812" t="s">
        <v>2286</v>
      </c>
      <c r="E131" s="691" t="s">
        <v>26</v>
      </c>
      <c r="F131" s="593">
        <v>121860089</v>
      </c>
      <c r="G131" s="594">
        <v>121860089</v>
      </c>
      <c r="H131" s="593">
        <v>0</v>
      </c>
      <c r="I131" s="593">
        <v>0</v>
      </c>
      <c r="J131" s="594">
        <v>0</v>
      </c>
      <c r="K131" s="593">
        <v>0</v>
      </c>
      <c r="L131" s="593">
        <v>0</v>
      </c>
      <c r="M131" s="593">
        <v>0</v>
      </c>
      <c r="N131" s="593">
        <v>0</v>
      </c>
      <c r="O131" s="439"/>
    </row>
    <row r="132" spans="1:16" s="182" customFormat="1" ht="13.15" hidden="1" customHeight="1" x14ac:dyDescent="0.2">
      <c r="A132" s="194"/>
      <c r="B132" s="816"/>
      <c r="C132" s="812"/>
      <c r="D132" s="812" t="s">
        <v>2286</v>
      </c>
      <c r="E132" s="691" t="s">
        <v>2083</v>
      </c>
      <c r="F132" s="593">
        <v>282600900</v>
      </c>
      <c r="G132" s="594">
        <v>282600900</v>
      </c>
      <c r="H132" s="593">
        <v>0</v>
      </c>
      <c r="I132" s="593">
        <v>0</v>
      </c>
      <c r="J132" s="594">
        <v>0</v>
      </c>
      <c r="K132" s="593">
        <v>0</v>
      </c>
      <c r="L132" s="593">
        <v>0</v>
      </c>
      <c r="M132" s="593">
        <v>0</v>
      </c>
      <c r="N132" s="593">
        <v>0</v>
      </c>
      <c r="O132" s="439"/>
    </row>
    <row r="133" spans="1:16" s="182" customFormat="1" ht="13.15" hidden="1" customHeight="1" x14ac:dyDescent="0.2">
      <c r="A133" s="194"/>
      <c r="B133" s="816"/>
      <c r="C133" s="812"/>
      <c r="D133" s="812" t="s">
        <v>2286</v>
      </c>
      <c r="E133" s="691" t="s">
        <v>2284</v>
      </c>
      <c r="F133" s="593">
        <v>1379510</v>
      </c>
      <c r="G133" s="594">
        <v>1379510</v>
      </c>
      <c r="H133" s="593">
        <v>0</v>
      </c>
      <c r="I133" s="593">
        <v>0</v>
      </c>
      <c r="J133" s="594">
        <v>0</v>
      </c>
      <c r="K133" s="593">
        <v>0</v>
      </c>
      <c r="L133" s="593">
        <v>0</v>
      </c>
      <c r="M133" s="593">
        <v>0</v>
      </c>
      <c r="N133" s="593">
        <v>0</v>
      </c>
      <c r="O133" s="439"/>
    </row>
    <row r="134" spans="1:16" s="182" customFormat="1" ht="13.15" hidden="1" customHeight="1" x14ac:dyDescent="0.2">
      <c r="A134" s="194"/>
      <c r="B134" s="816"/>
      <c r="C134" s="812"/>
      <c r="D134" s="812" t="s">
        <v>2286</v>
      </c>
      <c r="E134" s="691" t="s">
        <v>194</v>
      </c>
      <c r="F134" s="593">
        <v>341693</v>
      </c>
      <c r="G134" s="594">
        <v>341693</v>
      </c>
      <c r="H134" s="593">
        <v>0</v>
      </c>
      <c r="I134" s="593">
        <v>0</v>
      </c>
      <c r="J134" s="594">
        <v>0</v>
      </c>
      <c r="K134" s="593">
        <v>0</v>
      </c>
      <c r="L134" s="593">
        <v>0</v>
      </c>
      <c r="M134" s="593">
        <v>0</v>
      </c>
      <c r="N134" s="593">
        <v>0</v>
      </c>
      <c r="O134" s="439"/>
    </row>
    <row r="135" spans="1:16" s="182" customFormat="1" ht="13.15" hidden="1" customHeight="1" x14ac:dyDescent="0.2">
      <c r="A135" s="194"/>
      <c r="B135" s="816"/>
      <c r="C135" s="747" t="s">
        <v>1346</v>
      </c>
      <c r="D135" s="747" t="s">
        <v>2240</v>
      </c>
      <c r="E135" s="691" t="s">
        <v>26</v>
      </c>
      <c r="F135" s="593">
        <v>367719896</v>
      </c>
      <c r="G135" s="594">
        <v>367719896</v>
      </c>
      <c r="H135" s="593">
        <v>0</v>
      </c>
      <c r="I135" s="593">
        <v>0</v>
      </c>
      <c r="J135" s="594">
        <v>0</v>
      </c>
      <c r="K135" s="593">
        <v>0</v>
      </c>
      <c r="L135" s="593">
        <v>0</v>
      </c>
      <c r="M135" s="593">
        <v>0</v>
      </c>
      <c r="N135" s="593">
        <v>0</v>
      </c>
      <c r="O135" s="439"/>
    </row>
    <row r="136" spans="1:16" s="182" customFormat="1" ht="13.15" hidden="1" customHeight="1" x14ac:dyDescent="0.2">
      <c r="A136" s="194"/>
      <c r="B136" s="816"/>
      <c r="C136" s="812" t="s">
        <v>1347</v>
      </c>
      <c r="D136" s="812" t="s">
        <v>961</v>
      </c>
      <c r="E136" s="691" t="s">
        <v>26</v>
      </c>
      <c r="F136" s="593">
        <v>419636477</v>
      </c>
      <c r="G136" s="594">
        <v>419636477</v>
      </c>
      <c r="H136" s="593">
        <v>0</v>
      </c>
      <c r="I136" s="593">
        <v>0</v>
      </c>
      <c r="J136" s="594">
        <v>0</v>
      </c>
      <c r="K136" s="593">
        <v>0</v>
      </c>
      <c r="L136" s="593">
        <v>0</v>
      </c>
      <c r="M136" s="593">
        <v>0</v>
      </c>
      <c r="N136" s="593">
        <v>0</v>
      </c>
      <c r="O136" s="439"/>
    </row>
    <row r="137" spans="1:16" s="182" customFormat="1" ht="13.15" hidden="1" customHeight="1" x14ac:dyDescent="0.2">
      <c r="A137" s="194"/>
      <c r="B137" s="816"/>
      <c r="C137" s="812"/>
      <c r="D137" s="812" t="s">
        <v>961</v>
      </c>
      <c r="E137" s="691" t="s">
        <v>2284</v>
      </c>
      <c r="F137" s="593">
        <v>1668142</v>
      </c>
      <c r="G137" s="594">
        <v>1668142</v>
      </c>
      <c r="H137" s="593">
        <v>0</v>
      </c>
      <c r="I137" s="593">
        <v>0</v>
      </c>
      <c r="J137" s="594">
        <v>0</v>
      </c>
      <c r="K137" s="593">
        <v>0</v>
      </c>
      <c r="L137" s="593">
        <v>0</v>
      </c>
      <c r="M137" s="593">
        <v>0</v>
      </c>
      <c r="N137" s="593">
        <v>0</v>
      </c>
      <c r="O137" s="439"/>
    </row>
    <row r="138" spans="1:16" s="182" customFormat="1" ht="13.15" hidden="1" customHeight="1" x14ac:dyDescent="0.2">
      <c r="A138" s="194"/>
      <c r="B138" s="816"/>
      <c r="C138" s="812"/>
      <c r="D138" s="812" t="s">
        <v>961</v>
      </c>
      <c r="E138" s="691" t="s">
        <v>2141</v>
      </c>
      <c r="F138" s="593">
        <v>3849995</v>
      </c>
      <c r="G138" s="594">
        <v>3849995</v>
      </c>
      <c r="H138" s="593">
        <v>0</v>
      </c>
      <c r="I138" s="593">
        <v>0</v>
      </c>
      <c r="J138" s="594">
        <v>0</v>
      </c>
      <c r="K138" s="593">
        <v>0</v>
      </c>
      <c r="L138" s="593">
        <v>0</v>
      </c>
      <c r="M138" s="593">
        <v>0</v>
      </c>
      <c r="N138" s="593">
        <v>0</v>
      </c>
      <c r="O138" s="439"/>
    </row>
    <row r="139" spans="1:16" s="182" customFormat="1" ht="13.15" hidden="1" customHeight="1" x14ac:dyDescent="0.2">
      <c r="A139" s="194"/>
      <c r="B139" s="816"/>
      <c r="C139" s="812" t="s">
        <v>1348</v>
      </c>
      <c r="D139" s="812" t="s">
        <v>999</v>
      </c>
      <c r="E139" s="691" t="s">
        <v>26</v>
      </c>
      <c r="F139" s="593">
        <v>463549295</v>
      </c>
      <c r="G139" s="594">
        <v>463549295</v>
      </c>
      <c r="H139" s="593">
        <v>0</v>
      </c>
      <c r="I139" s="593">
        <v>0</v>
      </c>
      <c r="J139" s="594">
        <v>0</v>
      </c>
      <c r="K139" s="593">
        <v>0</v>
      </c>
      <c r="L139" s="593">
        <v>0</v>
      </c>
      <c r="M139" s="593">
        <v>0</v>
      </c>
      <c r="N139" s="593">
        <v>0</v>
      </c>
      <c r="O139" s="439"/>
    </row>
    <row r="140" spans="1:16" s="182" customFormat="1" ht="13.15" hidden="1" customHeight="1" x14ac:dyDescent="0.2">
      <c r="A140" s="194"/>
      <c r="B140" s="816"/>
      <c r="C140" s="812"/>
      <c r="D140" s="812" t="s">
        <v>999</v>
      </c>
      <c r="E140" s="691" t="s">
        <v>2284</v>
      </c>
      <c r="F140" s="593">
        <v>1650414</v>
      </c>
      <c r="G140" s="594">
        <v>1650414</v>
      </c>
      <c r="H140" s="593">
        <v>0</v>
      </c>
      <c r="I140" s="593">
        <v>0</v>
      </c>
      <c r="J140" s="594">
        <v>0</v>
      </c>
      <c r="K140" s="593">
        <v>0</v>
      </c>
      <c r="L140" s="593">
        <v>0</v>
      </c>
      <c r="M140" s="593">
        <v>0</v>
      </c>
      <c r="N140" s="593">
        <v>0</v>
      </c>
      <c r="O140" s="439"/>
    </row>
    <row r="141" spans="1:16" s="182" customFormat="1" ht="13.15" hidden="1" customHeight="1" x14ac:dyDescent="0.2">
      <c r="A141" s="194"/>
      <c r="B141" s="816"/>
      <c r="C141" s="812"/>
      <c r="D141" s="812" t="s">
        <v>999</v>
      </c>
      <c r="E141" s="691" t="s">
        <v>2141</v>
      </c>
      <c r="F141" s="593">
        <v>9150846</v>
      </c>
      <c r="G141" s="594">
        <v>9150846</v>
      </c>
      <c r="H141" s="593">
        <v>0</v>
      </c>
      <c r="I141" s="593">
        <v>0</v>
      </c>
      <c r="J141" s="594">
        <v>0</v>
      </c>
      <c r="K141" s="593">
        <v>0</v>
      </c>
      <c r="L141" s="593">
        <v>0</v>
      </c>
      <c r="M141" s="593">
        <v>0</v>
      </c>
      <c r="N141" s="593">
        <v>0</v>
      </c>
      <c r="O141" s="439"/>
    </row>
    <row r="142" spans="1:16" s="182" customFormat="1" ht="13.15" hidden="1" customHeight="1" x14ac:dyDescent="0.2">
      <c r="A142" s="194"/>
      <c r="B142" s="816"/>
      <c r="C142" s="747" t="s">
        <v>2153</v>
      </c>
      <c r="D142" s="747" t="s">
        <v>1243</v>
      </c>
      <c r="E142" s="691" t="s">
        <v>26</v>
      </c>
      <c r="F142" s="593">
        <v>4000000</v>
      </c>
      <c r="G142" s="594">
        <v>4000000</v>
      </c>
      <c r="H142" s="593">
        <v>0</v>
      </c>
      <c r="I142" s="593">
        <v>0</v>
      </c>
      <c r="J142" s="594">
        <v>0</v>
      </c>
      <c r="K142" s="593">
        <v>0</v>
      </c>
      <c r="L142" s="593">
        <v>0</v>
      </c>
      <c r="M142" s="593">
        <v>0</v>
      </c>
      <c r="N142" s="593">
        <v>0</v>
      </c>
      <c r="O142" s="439"/>
    </row>
    <row r="143" spans="1:16" s="182" customFormat="1" ht="13.15" hidden="1" customHeight="1" x14ac:dyDescent="0.2">
      <c r="A143" s="194"/>
      <c r="B143" s="816"/>
      <c r="C143" s="747" t="s">
        <v>2376</v>
      </c>
      <c r="D143" s="747" t="s">
        <v>2377</v>
      </c>
      <c r="E143" s="753" t="s">
        <v>26</v>
      </c>
      <c r="F143" s="754">
        <v>4000000</v>
      </c>
      <c r="G143" s="755">
        <v>4000000</v>
      </c>
      <c r="H143" s="754">
        <v>0</v>
      </c>
      <c r="I143" s="754">
        <v>0</v>
      </c>
      <c r="J143" s="755">
        <v>0</v>
      </c>
      <c r="K143" s="754">
        <v>0</v>
      </c>
      <c r="L143" s="754">
        <v>0</v>
      </c>
      <c r="M143" s="754">
        <v>0</v>
      </c>
      <c r="N143" s="754">
        <v>0</v>
      </c>
      <c r="O143" s="439"/>
    </row>
    <row r="144" spans="1:16" s="182" customFormat="1" x14ac:dyDescent="0.2">
      <c r="A144" s="194"/>
      <c r="B144" s="571"/>
      <c r="C144" s="553">
        <v>20</v>
      </c>
      <c r="D144" s="627" t="s">
        <v>891</v>
      </c>
      <c r="E144" s="554"/>
      <c r="F144" s="553">
        <v>8959795046</v>
      </c>
      <c r="G144" s="553">
        <v>8956977151</v>
      </c>
      <c r="H144" s="553">
        <v>2817895</v>
      </c>
      <c r="I144" s="553">
        <v>0</v>
      </c>
      <c r="J144" s="553">
        <v>2817895</v>
      </c>
      <c r="K144" s="553">
        <v>0</v>
      </c>
      <c r="L144" s="553">
        <v>0</v>
      </c>
      <c r="M144" s="553">
        <v>0</v>
      </c>
      <c r="N144" s="553">
        <v>2817895</v>
      </c>
      <c r="O144" s="439"/>
      <c r="P144" s="440"/>
    </row>
    <row r="145" spans="1:16" s="182" customFormat="1" ht="13.15" hidden="1" customHeight="1" x14ac:dyDescent="0.2">
      <c r="A145" s="194"/>
      <c r="B145" s="817" t="s">
        <v>1142</v>
      </c>
      <c r="C145" s="812" t="s">
        <v>1349</v>
      </c>
      <c r="D145" s="812" t="s">
        <v>1006</v>
      </c>
      <c r="E145" s="691" t="s">
        <v>26</v>
      </c>
      <c r="F145" s="593">
        <v>342246746</v>
      </c>
      <c r="G145" s="594">
        <v>342246746</v>
      </c>
      <c r="H145" s="593">
        <v>0</v>
      </c>
      <c r="I145" s="593">
        <v>0</v>
      </c>
      <c r="J145" s="594">
        <v>0</v>
      </c>
      <c r="K145" s="593">
        <v>0</v>
      </c>
      <c r="L145" s="593">
        <v>0</v>
      </c>
      <c r="M145" s="593">
        <v>0</v>
      </c>
      <c r="N145" s="593">
        <v>0</v>
      </c>
      <c r="O145" s="439"/>
      <c r="P145" s="441"/>
    </row>
    <row r="146" spans="1:16" s="182" customFormat="1" ht="13.15" hidden="1" customHeight="1" x14ac:dyDescent="0.2">
      <c r="A146" s="194"/>
      <c r="B146" s="818"/>
      <c r="C146" s="812"/>
      <c r="D146" s="812" t="s">
        <v>1006</v>
      </c>
      <c r="E146" s="691" t="s">
        <v>2114</v>
      </c>
      <c r="F146" s="593">
        <v>90748915</v>
      </c>
      <c r="G146" s="594">
        <v>90748915</v>
      </c>
      <c r="H146" s="593">
        <v>0</v>
      </c>
      <c r="I146" s="593">
        <v>0</v>
      </c>
      <c r="J146" s="594">
        <v>0</v>
      </c>
      <c r="K146" s="593">
        <v>0</v>
      </c>
      <c r="L146" s="593">
        <v>0</v>
      </c>
      <c r="M146" s="593">
        <v>0</v>
      </c>
      <c r="N146" s="593">
        <v>0</v>
      </c>
      <c r="O146" s="439"/>
      <c r="P146" s="441"/>
    </row>
    <row r="147" spans="1:16" s="182" customFormat="1" ht="13.15" hidden="1" customHeight="1" x14ac:dyDescent="0.2">
      <c r="A147" s="194"/>
      <c r="B147" s="818"/>
      <c r="C147" s="812"/>
      <c r="D147" s="812" t="s">
        <v>1006</v>
      </c>
      <c r="E147" s="691" t="s">
        <v>2284</v>
      </c>
      <c r="F147" s="593">
        <v>1467197</v>
      </c>
      <c r="G147" s="594">
        <v>1467197</v>
      </c>
      <c r="H147" s="593">
        <v>0</v>
      </c>
      <c r="I147" s="593">
        <v>0</v>
      </c>
      <c r="J147" s="594">
        <v>0</v>
      </c>
      <c r="K147" s="593">
        <v>0</v>
      </c>
      <c r="L147" s="593">
        <v>0</v>
      </c>
      <c r="M147" s="593">
        <v>0</v>
      </c>
      <c r="N147" s="593">
        <v>0</v>
      </c>
      <c r="O147" s="439"/>
      <c r="P147" s="441"/>
    </row>
    <row r="148" spans="1:16" s="182" customFormat="1" ht="13.15" hidden="1" customHeight="1" x14ac:dyDescent="0.2">
      <c r="A148" s="194"/>
      <c r="B148" s="818"/>
      <c r="C148" s="812"/>
      <c r="D148" s="812" t="s">
        <v>1006</v>
      </c>
      <c r="E148" s="691" t="s">
        <v>2141</v>
      </c>
      <c r="F148" s="593">
        <v>2413845</v>
      </c>
      <c r="G148" s="594">
        <v>2413845</v>
      </c>
      <c r="H148" s="593">
        <v>0</v>
      </c>
      <c r="I148" s="593">
        <v>0</v>
      </c>
      <c r="J148" s="594">
        <v>0</v>
      </c>
      <c r="K148" s="593">
        <v>0</v>
      </c>
      <c r="L148" s="593">
        <v>0</v>
      </c>
      <c r="M148" s="593">
        <v>0</v>
      </c>
      <c r="N148" s="593">
        <v>0</v>
      </c>
      <c r="O148" s="439"/>
      <c r="P148" s="441"/>
    </row>
    <row r="149" spans="1:16" s="182" customFormat="1" ht="13.15" hidden="1" customHeight="1" x14ac:dyDescent="0.2">
      <c r="A149" s="194"/>
      <c r="B149" s="818"/>
      <c r="C149" s="812" t="s">
        <v>1350</v>
      </c>
      <c r="D149" s="812" t="s">
        <v>1024</v>
      </c>
      <c r="E149" s="691" t="s">
        <v>26</v>
      </c>
      <c r="F149" s="593">
        <v>134743901</v>
      </c>
      <c r="G149" s="594">
        <v>134743901</v>
      </c>
      <c r="H149" s="593">
        <v>0</v>
      </c>
      <c r="I149" s="593">
        <v>0</v>
      </c>
      <c r="J149" s="594">
        <v>0</v>
      </c>
      <c r="K149" s="593">
        <v>0</v>
      </c>
      <c r="L149" s="593">
        <v>0</v>
      </c>
      <c r="M149" s="593">
        <v>0</v>
      </c>
      <c r="N149" s="593">
        <v>0</v>
      </c>
      <c r="O149" s="439"/>
      <c r="P149" s="441"/>
    </row>
    <row r="150" spans="1:16" s="182" customFormat="1" ht="13.15" hidden="1" customHeight="1" x14ac:dyDescent="0.2">
      <c r="A150" s="194"/>
      <c r="B150" s="818"/>
      <c r="C150" s="812"/>
      <c r="D150" s="812" t="s">
        <v>1024</v>
      </c>
      <c r="E150" s="691" t="s">
        <v>2083</v>
      </c>
      <c r="F150" s="593">
        <v>298424511</v>
      </c>
      <c r="G150" s="594">
        <v>298424511</v>
      </c>
      <c r="H150" s="593">
        <v>0</v>
      </c>
      <c r="I150" s="593">
        <v>0</v>
      </c>
      <c r="J150" s="594">
        <v>0</v>
      </c>
      <c r="K150" s="593">
        <v>0</v>
      </c>
      <c r="L150" s="593">
        <v>0</v>
      </c>
      <c r="M150" s="593">
        <v>0</v>
      </c>
      <c r="N150" s="593">
        <v>0</v>
      </c>
      <c r="O150" s="439"/>
      <c r="P150" s="441"/>
    </row>
    <row r="151" spans="1:16" s="182" customFormat="1" ht="13.15" hidden="1" customHeight="1" x14ac:dyDescent="0.2">
      <c r="A151" s="194"/>
      <c r="B151" s="818"/>
      <c r="C151" s="812"/>
      <c r="D151" s="812" t="s">
        <v>1024</v>
      </c>
      <c r="E151" s="691" t="s">
        <v>2284</v>
      </c>
      <c r="F151" s="593">
        <v>1429388</v>
      </c>
      <c r="G151" s="594">
        <v>1429388</v>
      </c>
      <c r="H151" s="593">
        <v>0</v>
      </c>
      <c r="I151" s="593">
        <v>0</v>
      </c>
      <c r="J151" s="594">
        <v>0</v>
      </c>
      <c r="K151" s="593">
        <v>0</v>
      </c>
      <c r="L151" s="593">
        <v>0</v>
      </c>
      <c r="M151" s="593">
        <v>0</v>
      </c>
      <c r="N151" s="593">
        <v>0</v>
      </c>
      <c r="O151" s="439"/>
      <c r="P151" s="441"/>
    </row>
    <row r="152" spans="1:16" s="182" customFormat="1" ht="13.15" hidden="1" customHeight="1" x14ac:dyDescent="0.2">
      <c r="A152" s="194"/>
      <c r="B152" s="818"/>
      <c r="C152" s="812"/>
      <c r="D152" s="812" t="s">
        <v>1024</v>
      </c>
      <c r="E152" s="691" t="s">
        <v>2221</v>
      </c>
      <c r="F152" s="593">
        <v>2965265</v>
      </c>
      <c r="G152" s="594">
        <v>2965265</v>
      </c>
      <c r="H152" s="593">
        <v>0</v>
      </c>
      <c r="I152" s="593">
        <v>0</v>
      </c>
      <c r="J152" s="594">
        <v>0</v>
      </c>
      <c r="K152" s="593">
        <v>0</v>
      </c>
      <c r="L152" s="593">
        <v>0</v>
      </c>
      <c r="M152" s="593">
        <v>0</v>
      </c>
      <c r="N152" s="593">
        <v>0</v>
      </c>
      <c r="O152" s="439"/>
      <c r="P152" s="441"/>
    </row>
    <row r="153" spans="1:16" s="182" customFormat="1" ht="13.15" hidden="1" customHeight="1" x14ac:dyDescent="0.2">
      <c r="A153" s="194"/>
      <c r="B153" s="818"/>
      <c r="C153" s="812"/>
      <c r="D153" s="812" t="s">
        <v>1024</v>
      </c>
      <c r="E153" s="691" t="s">
        <v>2141</v>
      </c>
      <c r="F153" s="593">
        <v>13708662</v>
      </c>
      <c r="G153" s="594">
        <v>13708662</v>
      </c>
      <c r="H153" s="593">
        <v>0</v>
      </c>
      <c r="I153" s="593">
        <v>0</v>
      </c>
      <c r="J153" s="594">
        <v>0</v>
      </c>
      <c r="K153" s="593">
        <v>0</v>
      </c>
      <c r="L153" s="593">
        <v>0</v>
      </c>
      <c r="M153" s="593">
        <v>0</v>
      </c>
      <c r="N153" s="593">
        <v>0</v>
      </c>
      <c r="O153" s="439"/>
      <c r="P153" s="441"/>
    </row>
    <row r="154" spans="1:16" s="182" customFormat="1" ht="13.15" hidden="1" customHeight="1" x14ac:dyDescent="0.2">
      <c r="A154" s="194"/>
      <c r="B154" s="818"/>
      <c r="C154" s="812" t="s">
        <v>1351</v>
      </c>
      <c r="D154" s="812" t="s">
        <v>1025</v>
      </c>
      <c r="E154" s="691" t="s">
        <v>26</v>
      </c>
      <c r="F154" s="593">
        <v>528801993</v>
      </c>
      <c r="G154" s="594">
        <v>528801993</v>
      </c>
      <c r="H154" s="593">
        <v>0</v>
      </c>
      <c r="I154" s="593">
        <v>0</v>
      </c>
      <c r="J154" s="594">
        <v>0</v>
      </c>
      <c r="K154" s="593">
        <v>0</v>
      </c>
      <c r="L154" s="593">
        <v>0</v>
      </c>
      <c r="M154" s="593">
        <v>0</v>
      </c>
      <c r="N154" s="593">
        <v>0</v>
      </c>
      <c r="O154" s="439"/>
      <c r="P154" s="441"/>
    </row>
    <row r="155" spans="1:16" s="182" customFormat="1" ht="13.15" hidden="1" customHeight="1" x14ac:dyDescent="0.2">
      <c r="A155" s="194"/>
      <c r="B155" s="818"/>
      <c r="C155" s="812"/>
      <c r="D155" s="812" t="s">
        <v>1025</v>
      </c>
      <c r="E155" s="691" t="s">
        <v>2284</v>
      </c>
      <c r="F155" s="593">
        <v>1843006</v>
      </c>
      <c r="G155" s="594">
        <v>1843006</v>
      </c>
      <c r="H155" s="593">
        <v>0</v>
      </c>
      <c r="I155" s="593">
        <v>0</v>
      </c>
      <c r="J155" s="594">
        <v>0</v>
      </c>
      <c r="K155" s="593">
        <v>0</v>
      </c>
      <c r="L155" s="593">
        <v>0</v>
      </c>
      <c r="M155" s="593">
        <v>0</v>
      </c>
      <c r="N155" s="593">
        <v>0</v>
      </c>
      <c r="O155" s="439"/>
      <c r="P155" s="441"/>
    </row>
    <row r="156" spans="1:16" s="182" customFormat="1" ht="13.15" hidden="1" customHeight="1" x14ac:dyDescent="0.2">
      <c r="A156" s="194"/>
      <c r="B156" s="818"/>
      <c r="C156" s="812"/>
      <c r="D156" s="812" t="s">
        <v>1025</v>
      </c>
      <c r="E156" s="691" t="s">
        <v>2141</v>
      </c>
      <c r="F156" s="593">
        <v>13523335</v>
      </c>
      <c r="G156" s="594">
        <v>13523335</v>
      </c>
      <c r="H156" s="593">
        <v>0</v>
      </c>
      <c r="I156" s="593">
        <v>0</v>
      </c>
      <c r="J156" s="594">
        <v>0</v>
      </c>
      <c r="K156" s="593">
        <v>0</v>
      </c>
      <c r="L156" s="593">
        <v>0</v>
      </c>
      <c r="M156" s="593">
        <v>0</v>
      </c>
      <c r="N156" s="593">
        <v>0</v>
      </c>
      <c r="O156" s="439"/>
      <c r="P156" s="441"/>
    </row>
    <row r="157" spans="1:16" s="182" customFormat="1" ht="13.15" hidden="1" customHeight="1" x14ac:dyDescent="0.2">
      <c r="A157" s="194"/>
      <c r="B157" s="818"/>
      <c r="C157" s="812" t="s">
        <v>1352</v>
      </c>
      <c r="D157" s="812" t="s">
        <v>1029</v>
      </c>
      <c r="E157" s="691" t="s">
        <v>26</v>
      </c>
      <c r="F157" s="593">
        <v>529827456</v>
      </c>
      <c r="G157" s="594">
        <v>529827456</v>
      </c>
      <c r="H157" s="593">
        <v>0</v>
      </c>
      <c r="I157" s="593">
        <v>0</v>
      </c>
      <c r="J157" s="594">
        <v>0</v>
      </c>
      <c r="K157" s="593">
        <v>0</v>
      </c>
      <c r="L157" s="593">
        <v>0</v>
      </c>
      <c r="M157" s="593">
        <v>0</v>
      </c>
      <c r="N157" s="593">
        <v>0</v>
      </c>
      <c r="O157" s="439"/>
      <c r="P157" s="441"/>
    </row>
    <row r="158" spans="1:16" s="182" customFormat="1" ht="13.15" hidden="1" customHeight="1" x14ac:dyDescent="0.2">
      <c r="A158" s="194"/>
      <c r="B158" s="818"/>
      <c r="C158" s="812"/>
      <c r="D158" s="812" t="s">
        <v>1029</v>
      </c>
      <c r="E158" s="691" t="s">
        <v>2284</v>
      </c>
      <c r="F158" s="593">
        <v>1854734</v>
      </c>
      <c r="G158" s="594">
        <v>1854734</v>
      </c>
      <c r="H158" s="593">
        <v>0</v>
      </c>
      <c r="I158" s="593">
        <v>0</v>
      </c>
      <c r="J158" s="594">
        <v>0</v>
      </c>
      <c r="K158" s="593">
        <v>0</v>
      </c>
      <c r="L158" s="593">
        <v>0</v>
      </c>
      <c r="M158" s="593">
        <v>0</v>
      </c>
      <c r="N158" s="593">
        <v>0</v>
      </c>
      <c r="O158" s="439"/>
      <c r="P158" s="441"/>
    </row>
    <row r="159" spans="1:16" s="182" customFormat="1" ht="13.15" hidden="1" customHeight="1" x14ac:dyDescent="0.2">
      <c r="A159" s="194"/>
      <c r="B159" s="818"/>
      <c r="C159" s="812"/>
      <c r="D159" s="812" t="s">
        <v>1029</v>
      </c>
      <c r="E159" s="691" t="s">
        <v>2141</v>
      </c>
      <c r="F159" s="593">
        <v>22199286</v>
      </c>
      <c r="G159" s="594">
        <v>22199286</v>
      </c>
      <c r="H159" s="593">
        <v>0</v>
      </c>
      <c r="I159" s="593">
        <v>0</v>
      </c>
      <c r="J159" s="594">
        <v>0</v>
      </c>
      <c r="K159" s="593">
        <v>0</v>
      </c>
      <c r="L159" s="593">
        <v>0</v>
      </c>
      <c r="M159" s="593">
        <v>0</v>
      </c>
      <c r="N159" s="593">
        <v>0</v>
      </c>
      <c r="O159" s="439"/>
      <c r="P159" s="441"/>
    </row>
    <row r="160" spans="1:16" s="182" customFormat="1" ht="13.15" hidden="1" customHeight="1" x14ac:dyDescent="0.2">
      <c r="A160" s="194"/>
      <c r="B160" s="818"/>
      <c r="C160" s="812" t="s">
        <v>1353</v>
      </c>
      <c r="D160" s="812" t="s">
        <v>967</v>
      </c>
      <c r="E160" s="691" t="s">
        <v>26</v>
      </c>
      <c r="F160" s="593">
        <v>119409700</v>
      </c>
      <c r="G160" s="594">
        <v>119409700</v>
      </c>
      <c r="H160" s="593">
        <v>0</v>
      </c>
      <c r="I160" s="593">
        <v>0</v>
      </c>
      <c r="J160" s="594">
        <v>0</v>
      </c>
      <c r="K160" s="593">
        <v>0</v>
      </c>
      <c r="L160" s="593">
        <v>0</v>
      </c>
      <c r="M160" s="593">
        <v>0</v>
      </c>
      <c r="N160" s="593">
        <v>0</v>
      </c>
      <c r="O160" s="439"/>
      <c r="P160" s="441"/>
    </row>
    <row r="161" spans="1:16" s="182" customFormat="1" ht="13.15" hidden="1" customHeight="1" x14ac:dyDescent="0.2">
      <c r="A161" s="194"/>
      <c r="B161" s="818"/>
      <c r="C161" s="812"/>
      <c r="D161" s="812" t="s">
        <v>967</v>
      </c>
      <c r="E161" s="691" t="s">
        <v>2083</v>
      </c>
      <c r="F161" s="593">
        <v>277191800</v>
      </c>
      <c r="G161" s="594">
        <v>277191800</v>
      </c>
      <c r="H161" s="593">
        <v>0</v>
      </c>
      <c r="I161" s="593">
        <v>0</v>
      </c>
      <c r="J161" s="594">
        <v>0</v>
      </c>
      <c r="K161" s="593">
        <v>0</v>
      </c>
      <c r="L161" s="593">
        <v>0</v>
      </c>
      <c r="M161" s="593">
        <v>0</v>
      </c>
      <c r="N161" s="593">
        <v>0</v>
      </c>
      <c r="O161" s="439"/>
      <c r="P161" s="441"/>
    </row>
    <row r="162" spans="1:16" s="182" customFormat="1" ht="13.15" hidden="1" customHeight="1" x14ac:dyDescent="0.2">
      <c r="A162" s="194"/>
      <c r="B162" s="818"/>
      <c r="C162" s="812"/>
      <c r="D162" s="812" t="s">
        <v>967</v>
      </c>
      <c r="E162" s="691" t="s">
        <v>2284</v>
      </c>
      <c r="F162" s="593">
        <v>1371634</v>
      </c>
      <c r="G162" s="594">
        <v>1371634</v>
      </c>
      <c r="H162" s="593">
        <v>0</v>
      </c>
      <c r="I162" s="593">
        <v>0</v>
      </c>
      <c r="J162" s="594">
        <v>0</v>
      </c>
      <c r="K162" s="593">
        <v>0</v>
      </c>
      <c r="L162" s="593">
        <v>0</v>
      </c>
      <c r="M162" s="593">
        <v>0</v>
      </c>
      <c r="N162" s="593">
        <v>0</v>
      </c>
      <c r="O162" s="439"/>
      <c r="P162" s="441"/>
    </row>
    <row r="163" spans="1:16" s="182" customFormat="1" ht="13.15" hidden="1" customHeight="1" x14ac:dyDescent="0.2">
      <c r="A163" s="194"/>
      <c r="B163" s="818"/>
      <c r="C163" s="812" t="s">
        <v>1354</v>
      </c>
      <c r="D163" s="812" t="s">
        <v>968</v>
      </c>
      <c r="E163" s="691" t="s">
        <v>26</v>
      </c>
      <c r="F163" s="593">
        <v>119858760</v>
      </c>
      <c r="G163" s="594">
        <v>119858760</v>
      </c>
      <c r="H163" s="593">
        <v>0</v>
      </c>
      <c r="I163" s="593">
        <v>0</v>
      </c>
      <c r="J163" s="594">
        <v>0</v>
      </c>
      <c r="K163" s="593">
        <v>0</v>
      </c>
      <c r="L163" s="593">
        <v>0</v>
      </c>
      <c r="M163" s="593">
        <v>0</v>
      </c>
      <c r="N163" s="593">
        <v>0</v>
      </c>
      <c r="O163" s="439"/>
      <c r="P163" s="441"/>
    </row>
    <row r="164" spans="1:16" s="182" customFormat="1" ht="13.15" hidden="1" customHeight="1" x14ac:dyDescent="0.2">
      <c r="A164" s="194"/>
      <c r="B164" s="818"/>
      <c r="C164" s="812"/>
      <c r="D164" s="812" t="s">
        <v>968</v>
      </c>
      <c r="E164" s="691" t="s">
        <v>2083</v>
      </c>
      <c r="F164" s="593">
        <v>278600000</v>
      </c>
      <c r="G164" s="594">
        <v>278600000</v>
      </c>
      <c r="H164" s="593">
        <v>0</v>
      </c>
      <c r="I164" s="593">
        <v>0</v>
      </c>
      <c r="J164" s="594">
        <v>0</v>
      </c>
      <c r="K164" s="593">
        <v>0</v>
      </c>
      <c r="L164" s="593">
        <v>0</v>
      </c>
      <c r="M164" s="593">
        <v>0</v>
      </c>
      <c r="N164" s="593">
        <v>0</v>
      </c>
      <c r="O164" s="439"/>
      <c r="P164" s="441"/>
    </row>
    <row r="165" spans="1:16" s="182" customFormat="1" ht="13.15" hidden="1" customHeight="1" x14ac:dyDescent="0.2">
      <c r="A165" s="194"/>
      <c r="B165" s="818"/>
      <c r="C165" s="812"/>
      <c r="D165" s="812" t="s">
        <v>968</v>
      </c>
      <c r="E165" s="691" t="s">
        <v>2284</v>
      </c>
      <c r="F165" s="593">
        <v>1369316</v>
      </c>
      <c r="G165" s="594">
        <v>1369316</v>
      </c>
      <c r="H165" s="593">
        <v>0</v>
      </c>
      <c r="I165" s="593">
        <v>0</v>
      </c>
      <c r="J165" s="594">
        <v>0</v>
      </c>
      <c r="K165" s="593">
        <v>0</v>
      </c>
      <c r="L165" s="593">
        <v>0</v>
      </c>
      <c r="M165" s="593">
        <v>0</v>
      </c>
      <c r="N165" s="593">
        <v>0</v>
      </c>
      <c r="O165" s="439"/>
      <c r="P165" s="441"/>
    </row>
    <row r="166" spans="1:16" s="182" customFormat="1" ht="13.15" hidden="1" customHeight="1" x14ac:dyDescent="0.2">
      <c r="A166" s="194"/>
      <c r="B166" s="818"/>
      <c r="C166" s="812" t="s">
        <v>1355</v>
      </c>
      <c r="D166" s="812" t="s">
        <v>1164</v>
      </c>
      <c r="E166" s="691" t="s">
        <v>26</v>
      </c>
      <c r="F166" s="593">
        <v>356739196</v>
      </c>
      <c r="G166" s="594">
        <v>356739196</v>
      </c>
      <c r="H166" s="593">
        <v>0</v>
      </c>
      <c r="I166" s="593">
        <v>0</v>
      </c>
      <c r="J166" s="594">
        <v>0</v>
      </c>
      <c r="K166" s="593">
        <v>0</v>
      </c>
      <c r="L166" s="593">
        <v>0</v>
      </c>
      <c r="M166" s="593">
        <v>0</v>
      </c>
      <c r="N166" s="593">
        <v>0</v>
      </c>
      <c r="O166" s="439"/>
      <c r="P166" s="441"/>
    </row>
    <row r="167" spans="1:16" s="182" customFormat="1" ht="13.15" hidden="1" customHeight="1" x14ac:dyDescent="0.2">
      <c r="A167" s="194"/>
      <c r="B167" s="818"/>
      <c r="C167" s="812"/>
      <c r="D167" s="812" t="s">
        <v>1164</v>
      </c>
      <c r="E167" s="691" t="s">
        <v>2083</v>
      </c>
      <c r="F167" s="593">
        <v>180000000</v>
      </c>
      <c r="G167" s="594">
        <v>180000000</v>
      </c>
      <c r="H167" s="593">
        <v>0</v>
      </c>
      <c r="I167" s="593">
        <v>0</v>
      </c>
      <c r="J167" s="594">
        <v>0</v>
      </c>
      <c r="K167" s="593">
        <v>0</v>
      </c>
      <c r="L167" s="593">
        <v>0</v>
      </c>
      <c r="M167" s="593">
        <v>0</v>
      </c>
      <c r="N167" s="593">
        <v>0</v>
      </c>
      <c r="O167" s="439"/>
      <c r="P167" s="441"/>
    </row>
    <row r="168" spans="1:16" s="182" customFormat="1" ht="13.15" hidden="1" customHeight="1" x14ac:dyDescent="0.2">
      <c r="A168" s="194"/>
      <c r="B168" s="818"/>
      <c r="C168" s="812"/>
      <c r="D168" s="812" t="s">
        <v>1164</v>
      </c>
      <c r="E168" s="691" t="s">
        <v>2284</v>
      </c>
      <c r="F168" s="593">
        <v>1647209</v>
      </c>
      <c r="G168" s="594">
        <v>1647209</v>
      </c>
      <c r="H168" s="593">
        <v>0</v>
      </c>
      <c r="I168" s="593">
        <v>0</v>
      </c>
      <c r="J168" s="594">
        <v>0</v>
      </c>
      <c r="K168" s="593">
        <v>0</v>
      </c>
      <c r="L168" s="593">
        <v>0</v>
      </c>
      <c r="M168" s="593">
        <v>0</v>
      </c>
      <c r="N168" s="593">
        <v>0</v>
      </c>
      <c r="O168" s="439"/>
      <c r="P168" s="441"/>
    </row>
    <row r="169" spans="1:16" s="182" customFormat="1" ht="13.15" hidden="1" customHeight="1" x14ac:dyDescent="0.2">
      <c r="A169" s="194"/>
      <c r="B169" s="818"/>
      <c r="C169" s="812"/>
      <c r="D169" s="812" t="s">
        <v>1164</v>
      </c>
      <c r="E169" s="691" t="s">
        <v>2141</v>
      </c>
      <c r="F169" s="593">
        <v>21790656</v>
      </c>
      <c r="G169" s="594">
        <v>21790656</v>
      </c>
      <c r="H169" s="593">
        <v>0</v>
      </c>
      <c r="I169" s="593">
        <v>0</v>
      </c>
      <c r="J169" s="594">
        <v>0</v>
      </c>
      <c r="K169" s="593">
        <v>0</v>
      </c>
      <c r="L169" s="593">
        <v>0</v>
      </c>
      <c r="M169" s="593">
        <v>0</v>
      </c>
      <c r="N169" s="593">
        <v>0</v>
      </c>
      <c r="O169" s="439"/>
      <c r="P169" s="441"/>
    </row>
    <row r="170" spans="1:16" s="182" customFormat="1" ht="13.15" hidden="1" customHeight="1" x14ac:dyDescent="0.2">
      <c r="A170" s="194"/>
      <c r="B170" s="818"/>
      <c r="C170" s="812" t="s">
        <v>1356</v>
      </c>
      <c r="D170" s="812" t="s">
        <v>1064</v>
      </c>
      <c r="E170" s="691" t="s">
        <v>26</v>
      </c>
      <c r="F170" s="593">
        <v>471489530</v>
      </c>
      <c r="G170" s="594">
        <v>471489530</v>
      </c>
      <c r="H170" s="593">
        <v>0</v>
      </c>
      <c r="I170" s="593">
        <v>0</v>
      </c>
      <c r="J170" s="594">
        <v>0</v>
      </c>
      <c r="K170" s="593">
        <v>0</v>
      </c>
      <c r="L170" s="593">
        <v>0</v>
      </c>
      <c r="M170" s="593">
        <v>0</v>
      </c>
      <c r="N170" s="593">
        <v>0</v>
      </c>
      <c r="O170" s="439"/>
      <c r="P170" s="441"/>
    </row>
    <row r="171" spans="1:16" s="182" customFormat="1" ht="13.15" hidden="1" customHeight="1" x14ac:dyDescent="0.2">
      <c r="A171" s="194"/>
      <c r="B171" s="818"/>
      <c r="C171" s="812"/>
      <c r="D171" s="812" t="s">
        <v>1064</v>
      </c>
      <c r="E171" s="691" t="s">
        <v>2284</v>
      </c>
      <c r="F171" s="593">
        <v>1652800</v>
      </c>
      <c r="G171" s="594">
        <v>1652800</v>
      </c>
      <c r="H171" s="593">
        <v>0</v>
      </c>
      <c r="I171" s="593">
        <v>0</v>
      </c>
      <c r="J171" s="594">
        <v>0</v>
      </c>
      <c r="K171" s="593">
        <v>0</v>
      </c>
      <c r="L171" s="593">
        <v>0</v>
      </c>
      <c r="M171" s="593">
        <v>0</v>
      </c>
      <c r="N171" s="593">
        <v>0</v>
      </c>
      <c r="O171" s="439"/>
      <c r="P171" s="441"/>
    </row>
    <row r="172" spans="1:16" s="182" customFormat="1" ht="13.15" hidden="1" customHeight="1" x14ac:dyDescent="0.2">
      <c r="A172" s="194"/>
      <c r="B172" s="818"/>
      <c r="C172" s="812"/>
      <c r="D172" s="812" t="s">
        <v>1064</v>
      </c>
      <c r="E172" s="691" t="s">
        <v>2141</v>
      </c>
      <c r="F172" s="593">
        <v>523024</v>
      </c>
      <c r="G172" s="594">
        <v>523024</v>
      </c>
      <c r="H172" s="593">
        <v>0</v>
      </c>
      <c r="I172" s="593">
        <v>0</v>
      </c>
      <c r="J172" s="594">
        <v>0</v>
      </c>
      <c r="K172" s="593">
        <v>0</v>
      </c>
      <c r="L172" s="593">
        <v>0</v>
      </c>
      <c r="M172" s="593">
        <v>0</v>
      </c>
      <c r="N172" s="593">
        <v>0</v>
      </c>
      <c r="O172" s="439"/>
      <c r="P172" s="441"/>
    </row>
    <row r="173" spans="1:16" s="182" customFormat="1" ht="13.15" hidden="1" customHeight="1" x14ac:dyDescent="0.2">
      <c r="A173" s="194"/>
      <c r="B173" s="818"/>
      <c r="C173" s="812" t="s">
        <v>1357</v>
      </c>
      <c r="D173" s="812" t="s">
        <v>1358</v>
      </c>
      <c r="E173" s="691" t="s">
        <v>26</v>
      </c>
      <c r="F173" s="593">
        <v>120021120</v>
      </c>
      <c r="G173" s="594">
        <v>120021120</v>
      </c>
      <c r="H173" s="593">
        <v>0</v>
      </c>
      <c r="I173" s="593">
        <v>0</v>
      </c>
      <c r="J173" s="594">
        <v>0</v>
      </c>
      <c r="K173" s="593">
        <v>0</v>
      </c>
      <c r="L173" s="593">
        <v>0</v>
      </c>
      <c r="M173" s="593">
        <v>0</v>
      </c>
      <c r="N173" s="593">
        <v>0</v>
      </c>
      <c r="O173" s="439"/>
      <c r="P173" s="441"/>
    </row>
    <row r="174" spans="1:16" s="182" customFormat="1" ht="13.15" hidden="1" customHeight="1" x14ac:dyDescent="0.2">
      <c r="A174" s="194"/>
      <c r="B174" s="818"/>
      <c r="C174" s="812"/>
      <c r="D174" s="812" t="s">
        <v>1358</v>
      </c>
      <c r="E174" s="691" t="s">
        <v>2083</v>
      </c>
      <c r="F174" s="593">
        <v>280049560</v>
      </c>
      <c r="G174" s="594">
        <v>280049560</v>
      </c>
      <c r="H174" s="593">
        <v>0</v>
      </c>
      <c r="I174" s="593">
        <v>0</v>
      </c>
      <c r="J174" s="594">
        <v>0</v>
      </c>
      <c r="K174" s="593">
        <v>0</v>
      </c>
      <c r="L174" s="593">
        <v>0</v>
      </c>
      <c r="M174" s="593">
        <v>0</v>
      </c>
      <c r="N174" s="593">
        <v>0</v>
      </c>
      <c r="O174" s="439"/>
      <c r="P174" s="441"/>
    </row>
    <row r="175" spans="1:16" s="182" customFormat="1" ht="13.15" hidden="1" customHeight="1" x14ac:dyDescent="0.2">
      <c r="A175" s="194"/>
      <c r="B175" s="818"/>
      <c r="C175" s="812"/>
      <c r="D175" s="812" t="s">
        <v>1358</v>
      </c>
      <c r="E175" s="691" t="s">
        <v>2284</v>
      </c>
      <c r="F175" s="593">
        <v>1371771</v>
      </c>
      <c r="G175" s="594">
        <v>1371771</v>
      </c>
      <c r="H175" s="593">
        <v>0</v>
      </c>
      <c r="I175" s="593">
        <v>0</v>
      </c>
      <c r="J175" s="594">
        <v>0</v>
      </c>
      <c r="K175" s="593">
        <v>0</v>
      </c>
      <c r="L175" s="593">
        <v>0</v>
      </c>
      <c r="M175" s="593">
        <v>0</v>
      </c>
      <c r="N175" s="593">
        <v>0</v>
      </c>
      <c r="O175" s="439"/>
      <c r="P175" s="441"/>
    </row>
    <row r="176" spans="1:16" s="182" customFormat="1" ht="13.15" hidden="1" customHeight="1" x14ac:dyDescent="0.2">
      <c r="A176" s="194"/>
      <c r="B176" s="818"/>
      <c r="C176" s="812" t="s">
        <v>1359</v>
      </c>
      <c r="D176" s="812" t="s">
        <v>969</v>
      </c>
      <c r="E176" s="691" t="s">
        <v>26</v>
      </c>
      <c r="F176" s="593">
        <v>136301328</v>
      </c>
      <c r="G176" s="594">
        <v>136301328</v>
      </c>
      <c r="H176" s="593">
        <v>0</v>
      </c>
      <c r="I176" s="593">
        <v>0</v>
      </c>
      <c r="J176" s="594">
        <v>0</v>
      </c>
      <c r="K176" s="593">
        <v>0</v>
      </c>
      <c r="L176" s="593">
        <v>0</v>
      </c>
      <c r="M176" s="593">
        <v>0</v>
      </c>
      <c r="N176" s="593">
        <v>0</v>
      </c>
      <c r="O176" s="439"/>
      <c r="P176" s="441"/>
    </row>
    <row r="177" spans="1:16" s="182" customFormat="1" ht="13.15" hidden="1" customHeight="1" x14ac:dyDescent="0.2">
      <c r="A177" s="194"/>
      <c r="B177" s="818"/>
      <c r="C177" s="812"/>
      <c r="D177" s="812" t="s">
        <v>969</v>
      </c>
      <c r="E177" s="691" t="s">
        <v>2083</v>
      </c>
      <c r="F177" s="593">
        <v>257084313</v>
      </c>
      <c r="G177" s="594">
        <v>257084313</v>
      </c>
      <c r="H177" s="593">
        <v>0</v>
      </c>
      <c r="I177" s="593">
        <v>0</v>
      </c>
      <c r="J177" s="594">
        <v>0</v>
      </c>
      <c r="K177" s="593">
        <v>0</v>
      </c>
      <c r="L177" s="593">
        <v>0</v>
      </c>
      <c r="M177" s="593">
        <v>0</v>
      </c>
      <c r="N177" s="593">
        <v>0</v>
      </c>
      <c r="O177" s="439"/>
      <c r="P177" s="441"/>
    </row>
    <row r="178" spans="1:16" s="182" customFormat="1" ht="13.15" hidden="1" customHeight="1" x14ac:dyDescent="0.2">
      <c r="A178" s="194"/>
      <c r="B178" s="818"/>
      <c r="C178" s="812"/>
      <c r="D178" s="812" t="s">
        <v>969</v>
      </c>
      <c r="E178" s="691" t="s">
        <v>2284</v>
      </c>
      <c r="F178" s="593">
        <v>1368464</v>
      </c>
      <c r="G178" s="594">
        <v>1368464</v>
      </c>
      <c r="H178" s="593">
        <v>0</v>
      </c>
      <c r="I178" s="593">
        <v>0</v>
      </c>
      <c r="J178" s="594">
        <v>0</v>
      </c>
      <c r="K178" s="593">
        <v>0</v>
      </c>
      <c r="L178" s="593">
        <v>0</v>
      </c>
      <c r="M178" s="593">
        <v>0</v>
      </c>
      <c r="N178" s="593">
        <v>0</v>
      </c>
      <c r="O178" s="439"/>
      <c r="P178" s="441"/>
    </row>
    <row r="179" spans="1:16" s="182" customFormat="1" ht="13.15" hidden="1" customHeight="1" x14ac:dyDescent="0.2">
      <c r="A179" s="194"/>
      <c r="B179" s="818"/>
      <c r="C179" s="812"/>
      <c r="D179" s="812" t="s">
        <v>969</v>
      </c>
      <c r="E179" s="691" t="s">
        <v>194</v>
      </c>
      <c r="F179" s="593">
        <v>2363282</v>
      </c>
      <c r="G179" s="594">
        <v>2363282</v>
      </c>
      <c r="H179" s="593">
        <v>0</v>
      </c>
      <c r="I179" s="593">
        <v>0</v>
      </c>
      <c r="J179" s="594">
        <v>0</v>
      </c>
      <c r="K179" s="593">
        <v>0</v>
      </c>
      <c r="L179" s="593">
        <v>0</v>
      </c>
      <c r="M179" s="593">
        <v>0</v>
      </c>
      <c r="N179" s="593">
        <v>0</v>
      </c>
      <c r="O179" s="439"/>
      <c r="P179" s="441"/>
    </row>
    <row r="180" spans="1:16" s="182" customFormat="1" ht="13.15" hidden="1" customHeight="1" x14ac:dyDescent="0.2">
      <c r="A180" s="194"/>
      <c r="B180" s="818"/>
      <c r="C180" s="812"/>
      <c r="D180" s="812" t="s">
        <v>969</v>
      </c>
      <c r="E180" s="691" t="s">
        <v>2141</v>
      </c>
      <c r="F180" s="593">
        <v>11372318</v>
      </c>
      <c r="G180" s="594">
        <v>11372318</v>
      </c>
      <c r="H180" s="593">
        <v>0</v>
      </c>
      <c r="I180" s="593">
        <v>0</v>
      </c>
      <c r="J180" s="594">
        <v>0</v>
      </c>
      <c r="K180" s="593">
        <v>0</v>
      </c>
      <c r="L180" s="593">
        <v>0</v>
      </c>
      <c r="M180" s="593">
        <v>0</v>
      </c>
      <c r="N180" s="593">
        <v>0</v>
      </c>
      <c r="O180" s="439"/>
      <c r="P180" s="441"/>
    </row>
    <row r="181" spans="1:16" s="182" customFormat="1" ht="13.15" hidden="1" customHeight="1" x14ac:dyDescent="0.2">
      <c r="A181" s="194"/>
      <c r="B181" s="818"/>
      <c r="C181" s="812" t="s">
        <v>1360</v>
      </c>
      <c r="D181" s="812" t="s">
        <v>2241</v>
      </c>
      <c r="E181" s="691" t="s">
        <v>26</v>
      </c>
      <c r="F181" s="593">
        <v>154486208</v>
      </c>
      <c r="G181" s="594">
        <v>154486208</v>
      </c>
      <c r="H181" s="593">
        <v>0</v>
      </c>
      <c r="I181" s="593">
        <v>0</v>
      </c>
      <c r="J181" s="594">
        <v>0</v>
      </c>
      <c r="K181" s="593">
        <v>0</v>
      </c>
      <c r="L181" s="593">
        <v>0</v>
      </c>
      <c r="M181" s="593">
        <v>0</v>
      </c>
      <c r="N181" s="593">
        <v>0</v>
      </c>
      <c r="O181" s="439"/>
      <c r="P181" s="441"/>
    </row>
    <row r="182" spans="1:16" s="182" customFormat="1" ht="13.15" hidden="1" customHeight="1" x14ac:dyDescent="0.2">
      <c r="A182" s="194"/>
      <c r="B182" s="818"/>
      <c r="C182" s="812"/>
      <c r="D182" s="812" t="s">
        <v>2241</v>
      </c>
      <c r="E182" s="691" t="s">
        <v>2083</v>
      </c>
      <c r="F182" s="593">
        <v>356993243</v>
      </c>
      <c r="G182" s="594">
        <v>356993243</v>
      </c>
      <c r="H182" s="593">
        <v>0</v>
      </c>
      <c r="I182" s="593">
        <v>0</v>
      </c>
      <c r="J182" s="594">
        <v>0</v>
      </c>
      <c r="K182" s="593">
        <v>0</v>
      </c>
      <c r="L182" s="593">
        <v>0</v>
      </c>
      <c r="M182" s="593">
        <v>0</v>
      </c>
      <c r="N182" s="593">
        <v>0</v>
      </c>
      <c r="O182" s="439"/>
      <c r="P182" s="441"/>
    </row>
    <row r="183" spans="1:16" s="182" customFormat="1" ht="13.15" hidden="1" customHeight="1" x14ac:dyDescent="0.2">
      <c r="A183" s="194"/>
      <c r="B183" s="818"/>
      <c r="C183" s="812"/>
      <c r="D183" s="812" t="s">
        <v>2241</v>
      </c>
      <c r="E183" s="691" t="s">
        <v>2284</v>
      </c>
      <c r="F183" s="593">
        <v>1649595</v>
      </c>
      <c r="G183" s="594">
        <v>1649595</v>
      </c>
      <c r="H183" s="593">
        <v>0</v>
      </c>
      <c r="I183" s="593">
        <v>0</v>
      </c>
      <c r="J183" s="594">
        <v>0</v>
      </c>
      <c r="K183" s="593">
        <v>0</v>
      </c>
      <c r="L183" s="593">
        <v>0</v>
      </c>
      <c r="M183" s="593">
        <v>0</v>
      </c>
      <c r="N183" s="593">
        <v>0</v>
      </c>
      <c r="O183" s="439"/>
      <c r="P183" s="441"/>
    </row>
    <row r="184" spans="1:16" s="182" customFormat="1" ht="13.15" hidden="1" customHeight="1" x14ac:dyDescent="0.2">
      <c r="A184" s="194"/>
      <c r="B184" s="818"/>
      <c r="C184" s="812"/>
      <c r="D184" s="812" t="s">
        <v>2241</v>
      </c>
      <c r="E184" s="691" t="s">
        <v>2221</v>
      </c>
      <c r="F184" s="593">
        <v>3391436</v>
      </c>
      <c r="G184" s="594">
        <v>3391436</v>
      </c>
      <c r="H184" s="593">
        <v>0</v>
      </c>
      <c r="I184" s="593">
        <v>0</v>
      </c>
      <c r="J184" s="594">
        <v>0</v>
      </c>
      <c r="K184" s="593">
        <v>0</v>
      </c>
      <c r="L184" s="593">
        <v>0</v>
      </c>
      <c r="M184" s="593">
        <v>0</v>
      </c>
      <c r="N184" s="593">
        <v>0</v>
      </c>
      <c r="O184" s="439"/>
      <c r="P184" s="441"/>
    </row>
    <row r="185" spans="1:16" s="182" customFormat="1" ht="13.15" hidden="1" customHeight="1" x14ac:dyDescent="0.2">
      <c r="A185" s="194"/>
      <c r="B185" s="818"/>
      <c r="C185" s="812"/>
      <c r="D185" s="812" t="s">
        <v>2241</v>
      </c>
      <c r="E185" s="691" t="s">
        <v>2141</v>
      </c>
      <c r="F185" s="593">
        <v>13654800</v>
      </c>
      <c r="G185" s="594">
        <v>13654800</v>
      </c>
      <c r="H185" s="593">
        <v>0</v>
      </c>
      <c r="I185" s="593">
        <v>0</v>
      </c>
      <c r="J185" s="594">
        <v>0</v>
      </c>
      <c r="K185" s="593">
        <v>0</v>
      </c>
      <c r="L185" s="593">
        <v>0</v>
      </c>
      <c r="M185" s="593">
        <v>0</v>
      </c>
      <c r="N185" s="593">
        <v>0</v>
      </c>
      <c r="O185" s="439"/>
      <c r="P185" s="441"/>
    </row>
    <row r="186" spans="1:16" s="182" customFormat="1" ht="13.15" hidden="1" customHeight="1" x14ac:dyDescent="0.2">
      <c r="A186" s="194"/>
      <c r="B186" s="818"/>
      <c r="C186" s="812" t="s">
        <v>1361</v>
      </c>
      <c r="D186" s="812" t="s">
        <v>2080</v>
      </c>
      <c r="E186" s="691" t="s">
        <v>26</v>
      </c>
      <c r="F186" s="593">
        <v>153007400</v>
      </c>
      <c r="G186" s="594">
        <v>153007400</v>
      </c>
      <c r="H186" s="593">
        <v>0</v>
      </c>
      <c r="I186" s="593">
        <v>0</v>
      </c>
      <c r="J186" s="594">
        <v>0</v>
      </c>
      <c r="K186" s="593">
        <v>0</v>
      </c>
      <c r="L186" s="593">
        <v>0</v>
      </c>
      <c r="M186" s="593">
        <v>0</v>
      </c>
      <c r="N186" s="593">
        <v>0</v>
      </c>
      <c r="O186" s="439"/>
      <c r="P186" s="441"/>
    </row>
    <row r="187" spans="1:16" s="182" customFormat="1" ht="13.15" hidden="1" customHeight="1" x14ac:dyDescent="0.2">
      <c r="A187" s="194"/>
      <c r="B187" s="818"/>
      <c r="C187" s="812"/>
      <c r="D187" s="812" t="s">
        <v>2080</v>
      </c>
      <c r="E187" s="691" t="s">
        <v>2083</v>
      </c>
      <c r="F187" s="593">
        <v>346894600</v>
      </c>
      <c r="G187" s="594">
        <v>346894600</v>
      </c>
      <c r="H187" s="593">
        <v>0</v>
      </c>
      <c r="I187" s="593">
        <v>0</v>
      </c>
      <c r="J187" s="594">
        <v>0</v>
      </c>
      <c r="K187" s="593">
        <v>0</v>
      </c>
      <c r="L187" s="593">
        <v>0</v>
      </c>
      <c r="M187" s="593">
        <v>0</v>
      </c>
      <c r="N187" s="593">
        <v>0</v>
      </c>
      <c r="O187" s="439"/>
      <c r="P187" s="441"/>
    </row>
    <row r="188" spans="1:16" s="182" customFormat="1" ht="13.15" hidden="1" customHeight="1" x14ac:dyDescent="0.2">
      <c r="A188" s="194"/>
      <c r="B188" s="818"/>
      <c r="C188" s="812"/>
      <c r="D188" s="812" t="s">
        <v>2080</v>
      </c>
      <c r="E188" s="691" t="s">
        <v>2284</v>
      </c>
      <c r="F188" s="593">
        <v>1652050</v>
      </c>
      <c r="G188" s="594">
        <v>1652050</v>
      </c>
      <c r="H188" s="593">
        <v>0</v>
      </c>
      <c r="I188" s="593">
        <v>0</v>
      </c>
      <c r="J188" s="594">
        <v>0</v>
      </c>
      <c r="K188" s="593">
        <v>0</v>
      </c>
      <c r="L188" s="593">
        <v>0</v>
      </c>
      <c r="M188" s="593">
        <v>0</v>
      </c>
      <c r="N188" s="593">
        <v>0</v>
      </c>
      <c r="O188" s="439"/>
      <c r="P188" s="441"/>
    </row>
    <row r="189" spans="1:16" s="182" customFormat="1" ht="13.15" hidden="1" customHeight="1" x14ac:dyDescent="0.2">
      <c r="A189" s="194"/>
      <c r="B189" s="818"/>
      <c r="C189" s="812" t="s">
        <v>1362</v>
      </c>
      <c r="D189" s="812" t="s">
        <v>966</v>
      </c>
      <c r="E189" s="691" t="s">
        <v>26</v>
      </c>
      <c r="F189" s="593">
        <v>406059713</v>
      </c>
      <c r="G189" s="594">
        <v>406059713</v>
      </c>
      <c r="H189" s="593">
        <v>0</v>
      </c>
      <c r="I189" s="593">
        <v>0</v>
      </c>
      <c r="J189" s="594">
        <v>0</v>
      </c>
      <c r="K189" s="593">
        <v>0</v>
      </c>
      <c r="L189" s="593">
        <v>0</v>
      </c>
      <c r="M189" s="593">
        <v>0</v>
      </c>
      <c r="N189" s="593">
        <v>0</v>
      </c>
      <c r="O189" s="439"/>
      <c r="P189" s="441"/>
    </row>
    <row r="190" spans="1:16" s="182" customFormat="1" ht="13.15" hidden="1" customHeight="1" x14ac:dyDescent="0.2">
      <c r="A190" s="194"/>
      <c r="B190" s="818"/>
      <c r="C190" s="812"/>
      <c r="D190" s="812" t="s">
        <v>966</v>
      </c>
      <c r="E190" s="691" t="s">
        <v>2284</v>
      </c>
      <c r="F190" s="593">
        <v>1371396</v>
      </c>
      <c r="G190" s="594">
        <v>1371396</v>
      </c>
      <c r="H190" s="593">
        <v>0</v>
      </c>
      <c r="I190" s="593">
        <v>0</v>
      </c>
      <c r="J190" s="594">
        <v>0</v>
      </c>
      <c r="K190" s="593">
        <v>0</v>
      </c>
      <c r="L190" s="593">
        <v>0</v>
      </c>
      <c r="M190" s="593">
        <v>0</v>
      </c>
      <c r="N190" s="593">
        <v>0</v>
      </c>
      <c r="O190" s="439"/>
      <c r="P190" s="441"/>
    </row>
    <row r="191" spans="1:16" s="182" customFormat="1" ht="13.15" hidden="1" customHeight="1" x14ac:dyDescent="0.2">
      <c r="A191" s="194"/>
      <c r="B191" s="818"/>
      <c r="C191" s="812"/>
      <c r="D191" s="812" t="s">
        <v>966</v>
      </c>
      <c r="E191" s="691" t="s">
        <v>2141</v>
      </c>
      <c r="F191" s="593">
        <v>14553323</v>
      </c>
      <c r="G191" s="594">
        <v>14553323</v>
      </c>
      <c r="H191" s="593">
        <v>0</v>
      </c>
      <c r="I191" s="593">
        <v>0</v>
      </c>
      <c r="J191" s="594">
        <v>0</v>
      </c>
      <c r="K191" s="593">
        <v>0</v>
      </c>
      <c r="L191" s="593">
        <v>0</v>
      </c>
      <c r="M191" s="593">
        <v>0</v>
      </c>
      <c r="N191" s="593">
        <v>0</v>
      </c>
      <c r="O191" s="439"/>
      <c r="P191" s="441"/>
    </row>
    <row r="192" spans="1:16" s="182" customFormat="1" ht="13.15" hidden="1" customHeight="1" x14ac:dyDescent="0.2">
      <c r="A192" s="194"/>
      <c r="B192" s="818"/>
      <c r="C192" s="812" t="s">
        <v>1363</v>
      </c>
      <c r="D192" s="812" t="s">
        <v>974</v>
      </c>
      <c r="E192" s="691" t="s">
        <v>26</v>
      </c>
      <c r="F192" s="593">
        <v>119585000</v>
      </c>
      <c r="G192" s="594">
        <v>119585000</v>
      </c>
      <c r="H192" s="593">
        <v>0</v>
      </c>
      <c r="I192" s="593">
        <v>0</v>
      </c>
      <c r="J192" s="594">
        <v>0</v>
      </c>
      <c r="K192" s="593">
        <v>0</v>
      </c>
      <c r="L192" s="593">
        <v>0</v>
      </c>
      <c r="M192" s="593">
        <v>0</v>
      </c>
      <c r="N192" s="593">
        <v>0</v>
      </c>
      <c r="O192" s="439"/>
      <c r="P192" s="441"/>
    </row>
    <row r="193" spans="1:16" s="182" customFormat="1" ht="13.15" hidden="1" customHeight="1" x14ac:dyDescent="0.2">
      <c r="A193" s="194"/>
      <c r="B193" s="818"/>
      <c r="C193" s="812"/>
      <c r="D193" s="812" t="s">
        <v>974</v>
      </c>
      <c r="E193" s="691" t="s">
        <v>2083</v>
      </c>
      <c r="F193" s="593">
        <v>278795204</v>
      </c>
      <c r="G193" s="594">
        <v>278795204</v>
      </c>
      <c r="H193" s="593">
        <v>0</v>
      </c>
      <c r="I193" s="593">
        <v>0</v>
      </c>
      <c r="J193" s="594">
        <v>0</v>
      </c>
      <c r="K193" s="593">
        <v>0</v>
      </c>
      <c r="L193" s="593">
        <v>0</v>
      </c>
      <c r="M193" s="593">
        <v>0</v>
      </c>
      <c r="N193" s="593">
        <v>0</v>
      </c>
      <c r="O193" s="439"/>
      <c r="P193" s="441"/>
    </row>
    <row r="194" spans="1:16" s="182" customFormat="1" ht="13.15" hidden="1" customHeight="1" x14ac:dyDescent="0.2">
      <c r="A194" s="194"/>
      <c r="B194" s="818"/>
      <c r="C194" s="812"/>
      <c r="D194" s="812" t="s">
        <v>974</v>
      </c>
      <c r="E194" s="691" t="s">
        <v>2284</v>
      </c>
      <c r="F194" s="593">
        <v>1368941</v>
      </c>
      <c r="G194" s="594">
        <v>1368941</v>
      </c>
      <c r="H194" s="593">
        <v>0</v>
      </c>
      <c r="I194" s="593">
        <v>0</v>
      </c>
      <c r="J194" s="594">
        <v>0</v>
      </c>
      <c r="K194" s="593">
        <v>0</v>
      </c>
      <c r="L194" s="593">
        <v>0</v>
      </c>
      <c r="M194" s="593">
        <v>0</v>
      </c>
      <c r="N194" s="593">
        <v>0</v>
      </c>
      <c r="O194" s="439"/>
      <c r="P194" s="441"/>
    </row>
    <row r="195" spans="1:16" s="182" customFormat="1" ht="13.15" hidden="1" customHeight="1" x14ac:dyDescent="0.2">
      <c r="A195" s="194"/>
      <c r="B195" s="818"/>
      <c r="C195" s="812"/>
      <c r="D195" s="812" t="s">
        <v>974</v>
      </c>
      <c r="E195" s="691" t="s">
        <v>194</v>
      </c>
      <c r="F195" s="593">
        <v>383149</v>
      </c>
      <c r="G195" s="594">
        <v>383149</v>
      </c>
      <c r="H195" s="593">
        <v>0</v>
      </c>
      <c r="I195" s="593">
        <v>0</v>
      </c>
      <c r="J195" s="594">
        <v>0</v>
      </c>
      <c r="K195" s="593">
        <v>0</v>
      </c>
      <c r="L195" s="593">
        <v>0</v>
      </c>
      <c r="M195" s="593">
        <v>0</v>
      </c>
      <c r="N195" s="593">
        <v>0</v>
      </c>
      <c r="O195" s="439"/>
      <c r="P195" s="441"/>
    </row>
    <row r="196" spans="1:16" s="182" customFormat="1" ht="13.15" hidden="1" customHeight="1" x14ac:dyDescent="0.2">
      <c r="A196" s="194"/>
      <c r="B196" s="818"/>
      <c r="C196" s="812"/>
      <c r="D196" s="812" t="s">
        <v>974</v>
      </c>
      <c r="E196" s="691" t="s">
        <v>2141</v>
      </c>
      <c r="F196" s="593">
        <v>8834768</v>
      </c>
      <c r="G196" s="594">
        <v>8834768</v>
      </c>
      <c r="H196" s="593">
        <v>0</v>
      </c>
      <c r="I196" s="593">
        <v>0</v>
      </c>
      <c r="J196" s="594">
        <v>0</v>
      </c>
      <c r="K196" s="593">
        <v>0</v>
      </c>
      <c r="L196" s="593">
        <v>0</v>
      </c>
      <c r="M196" s="593">
        <v>0</v>
      </c>
      <c r="N196" s="593">
        <v>0</v>
      </c>
      <c r="O196" s="439"/>
      <c r="P196" s="441"/>
    </row>
    <row r="197" spans="1:16" s="182" customFormat="1" ht="13.15" hidden="1" customHeight="1" x14ac:dyDescent="0.2">
      <c r="A197" s="194"/>
      <c r="B197" s="818"/>
      <c r="C197" s="812" t="s">
        <v>1364</v>
      </c>
      <c r="D197" s="812" t="s">
        <v>975</v>
      </c>
      <c r="E197" s="691" t="s">
        <v>26</v>
      </c>
      <c r="F197" s="593">
        <v>158562296</v>
      </c>
      <c r="G197" s="594">
        <v>158562296</v>
      </c>
      <c r="H197" s="593">
        <v>0</v>
      </c>
      <c r="I197" s="593">
        <v>0</v>
      </c>
      <c r="J197" s="594">
        <v>0</v>
      </c>
      <c r="K197" s="593">
        <v>0</v>
      </c>
      <c r="L197" s="593">
        <v>0</v>
      </c>
      <c r="M197" s="593">
        <v>0</v>
      </c>
      <c r="N197" s="593">
        <v>0</v>
      </c>
      <c r="O197" s="439"/>
      <c r="P197" s="441"/>
    </row>
    <row r="198" spans="1:16" s="182" customFormat="1" ht="13.15" hidden="1" customHeight="1" x14ac:dyDescent="0.2">
      <c r="A198" s="194"/>
      <c r="B198" s="818"/>
      <c r="C198" s="812"/>
      <c r="D198" s="812" t="s">
        <v>975</v>
      </c>
      <c r="E198" s="691" t="s">
        <v>2083</v>
      </c>
      <c r="F198" s="593">
        <v>322000000</v>
      </c>
      <c r="G198" s="594">
        <v>322000000</v>
      </c>
      <c r="H198" s="593">
        <v>0</v>
      </c>
      <c r="I198" s="593">
        <v>0</v>
      </c>
      <c r="J198" s="594">
        <v>0</v>
      </c>
      <c r="K198" s="593">
        <v>0</v>
      </c>
      <c r="L198" s="593">
        <v>0</v>
      </c>
      <c r="M198" s="593">
        <v>0</v>
      </c>
      <c r="N198" s="593">
        <v>0</v>
      </c>
      <c r="O198" s="439"/>
      <c r="P198" s="441"/>
    </row>
    <row r="199" spans="1:16" s="182" customFormat="1" ht="13.15" hidden="1" customHeight="1" x14ac:dyDescent="0.2">
      <c r="A199" s="194"/>
      <c r="B199" s="818"/>
      <c r="C199" s="812"/>
      <c r="D199" s="812" t="s">
        <v>975</v>
      </c>
      <c r="E199" s="691" t="s">
        <v>2284</v>
      </c>
      <c r="F199" s="593">
        <v>1659960</v>
      </c>
      <c r="G199" s="594">
        <v>1659960</v>
      </c>
      <c r="H199" s="593">
        <v>0</v>
      </c>
      <c r="I199" s="593">
        <v>0</v>
      </c>
      <c r="J199" s="594">
        <v>0</v>
      </c>
      <c r="K199" s="593">
        <v>0</v>
      </c>
      <c r="L199" s="593">
        <v>0</v>
      </c>
      <c r="M199" s="593">
        <v>0</v>
      </c>
      <c r="N199" s="593">
        <v>0</v>
      </c>
      <c r="O199" s="439"/>
      <c r="P199" s="441"/>
    </row>
    <row r="200" spans="1:16" s="182" customFormat="1" ht="13.15" hidden="1" customHeight="1" x14ac:dyDescent="0.2">
      <c r="A200" s="194"/>
      <c r="B200" s="818"/>
      <c r="C200" s="812"/>
      <c r="D200" s="812" t="s">
        <v>975</v>
      </c>
      <c r="E200" s="691" t="s">
        <v>2141</v>
      </c>
      <c r="F200" s="593">
        <v>379935</v>
      </c>
      <c r="G200" s="594">
        <v>379935</v>
      </c>
      <c r="H200" s="593">
        <v>0</v>
      </c>
      <c r="I200" s="593">
        <v>0</v>
      </c>
      <c r="J200" s="594">
        <v>0</v>
      </c>
      <c r="K200" s="593">
        <v>0</v>
      </c>
      <c r="L200" s="593">
        <v>0</v>
      </c>
      <c r="M200" s="593">
        <v>0</v>
      </c>
      <c r="N200" s="593">
        <v>0</v>
      </c>
      <c r="O200" s="439"/>
      <c r="P200" s="441"/>
    </row>
    <row r="201" spans="1:16" s="182" customFormat="1" ht="13.15" hidden="1" customHeight="1" x14ac:dyDescent="0.2">
      <c r="A201" s="194"/>
      <c r="B201" s="818"/>
      <c r="C201" s="812" t="s">
        <v>1365</v>
      </c>
      <c r="D201" s="812" t="s">
        <v>976</v>
      </c>
      <c r="E201" s="691" t="s">
        <v>26</v>
      </c>
      <c r="F201" s="593">
        <v>141073393</v>
      </c>
      <c r="G201" s="594">
        <v>141073393</v>
      </c>
      <c r="H201" s="593">
        <v>0</v>
      </c>
      <c r="I201" s="593">
        <v>0</v>
      </c>
      <c r="J201" s="594">
        <v>0</v>
      </c>
      <c r="K201" s="593">
        <v>0</v>
      </c>
      <c r="L201" s="593">
        <v>0</v>
      </c>
      <c r="M201" s="593">
        <v>0</v>
      </c>
      <c r="N201" s="593">
        <v>0</v>
      </c>
      <c r="O201" s="439"/>
      <c r="P201" s="441"/>
    </row>
    <row r="202" spans="1:16" s="182" customFormat="1" ht="13.15" hidden="1" customHeight="1" x14ac:dyDescent="0.2">
      <c r="A202" s="194"/>
      <c r="B202" s="818"/>
      <c r="C202" s="812"/>
      <c r="D202" s="812" t="s">
        <v>976</v>
      </c>
      <c r="E202" s="691" t="s">
        <v>2083</v>
      </c>
      <c r="F202" s="593">
        <v>329171257</v>
      </c>
      <c r="G202" s="594">
        <v>329171257</v>
      </c>
      <c r="H202" s="593">
        <v>0</v>
      </c>
      <c r="I202" s="593">
        <v>0</v>
      </c>
      <c r="J202" s="594">
        <v>0</v>
      </c>
      <c r="K202" s="593">
        <v>0</v>
      </c>
      <c r="L202" s="593">
        <v>0</v>
      </c>
      <c r="M202" s="593">
        <v>0</v>
      </c>
      <c r="N202" s="593">
        <v>0</v>
      </c>
      <c r="O202" s="439"/>
      <c r="P202" s="441"/>
    </row>
    <row r="203" spans="1:16" s="182" customFormat="1" ht="13.15" hidden="1" customHeight="1" x14ac:dyDescent="0.2">
      <c r="A203" s="194"/>
      <c r="B203" s="818"/>
      <c r="C203" s="812"/>
      <c r="D203" s="812" t="s">
        <v>976</v>
      </c>
      <c r="E203" s="691" t="s">
        <v>2284</v>
      </c>
      <c r="F203" s="593">
        <v>1350263</v>
      </c>
      <c r="G203" s="594">
        <v>1350263</v>
      </c>
      <c r="H203" s="593">
        <v>0</v>
      </c>
      <c r="I203" s="593">
        <v>0</v>
      </c>
      <c r="J203" s="594">
        <v>0</v>
      </c>
      <c r="K203" s="593">
        <v>0</v>
      </c>
      <c r="L203" s="593">
        <v>0</v>
      </c>
      <c r="M203" s="593">
        <v>0</v>
      </c>
      <c r="N203" s="593">
        <v>0</v>
      </c>
      <c r="O203" s="439"/>
      <c r="P203" s="441"/>
    </row>
    <row r="204" spans="1:16" s="182" customFormat="1" ht="13.15" hidden="1" customHeight="1" x14ac:dyDescent="0.2">
      <c r="A204" s="194"/>
      <c r="B204" s="818"/>
      <c r="C204" s="812"/>
      <c r="D204" s="812" t="s">
        <v>976</v>
      </c>
      <c r="E204" s="691" t="s">
        <v>2141</v>
      </c>
      <c r="F204" s="593">
        <v>11617138</v>
      </c>
      <c r="G204" s="594">
        <v>11617138</v>
      </c>
      <c r="H204" s="593">
        <v>0</v>
      </c>
      <c r="I204" s="593">
        <v>0</v>
      </c>
      <c r="J204" s="594">
        <v>0</v>
      </c>
      <c r="K204" s="593">
        <v>0</v>
      </c>
      <c r="L204" s="593">
        <v>0</v>
      </c>
      <c r="M204" s="593">
        <v>0</v>
      </c>
      <c r="N204" s="593">
        <v>0</v>
      </c>
      <c r="O204" s="439"/>
      <c r="P204" s="441"/>
    </row>
    <row r="205" spans="1:16" s="182" customFormat="1" ht="13.15" hidden="1" customHeight="1" x14ac:dyDescent="0.2">
      <c r="A205" s="194"/>
      <c r="B205" s="818"/>
      <c r="C205" s="812" t="s">
        <v>1366</v>
      </c>
      <c r="D205" s="812" t="s">
        <v>1000</v>
      </c>
      <c r="E205" s="691" t="s">
        <v>26</v>
      </c>
      <c r="F205" s="593">
        <v>360708722</v>
      </c>
      <c r="G205" s="594">
        <v>360708722</v>
      </c>
      <c r="H205" s="593">
        <v>0</v>
      </c>
      <c r="I205" s="593">
        <v>0</v>
      </c>
      <c r="J205" s="594">
        <v>0</v>
      </c>
      <c r="K205" s="593">
        <v>0</v>
      </c>
      <c r="L205" s="593">
        <v>0</v>
      </c>
      <c r="M205" s="593">
        <v>0</v>
      </c>
      <c r="N205" s="593">
        <v>0</v>
      </c>
      <c r="O205" s="439"/>
      <c r="P205" s="441"/>
    </row>
    <row r="206" spans="1:16" s="182" customFormat="1" ht="13.15" hidden="1" customHeight="1" x14ac:dyDescent="0.2">
      <c r="A206" s="194"/>
      <c r="B206" s="818"/>
      <c r="C206" s="812"/>
      <c r="D206" s="812" t="s">
        <v>1000</v>
      </c>
      <c r="E206" s="691" t="s">
        <v>2284</v>
      </c>
      <c r="F206" s="593">
        <v>1371089</v>
      </c>
      <c r="G206" s="594">
        <v>1371089</v>
      </c>
      <c r="H206" s="593">
        <v>0</v>
      </c>
      <c r="I206" s="593">
        <v>0</v>
      </c>
      <c r="J206" s="594">
        <v>0</v>
      </c>
      <c r="K206" s="593">
        <v>0</v>
      </c>
      <c r="L206" s="593">
        <v>0</v>
      </c>
      <c r="M206" s="593">
        <v>0</v>
      </c>
      <c r="N206" s="593">
        <v>0</v>
      </c>
      <c r="O206" s="439"/>
      <c r="P206" s="441"/>
    </row>
    <row r="207" spans="1:16" s="182" customFormat="1" ht="13.15" hidden="1" customHeight="1" x14ac:dyDescent="0.2">
      <c r="A207" s="194"/>
      <c r="B207" s="818"/>
      <c r="C207" s="812"/>
      <c r="D207" s="812" t="s">
        <v>1000</v>
      </c>
      <c r="E207" s="691" t="s">
        <v>2141</v>
      </c>
      <c r="F207" s="593">
        <v>13881516</v>
      </c>
      <c r="G207" s="594">
        <v>13881516</v>
      </c>
      <c r="H207" s="593">
        <v>0</v>
      </c>
      <c r="I207" s="593">
        <v>0</v>
      </c>
      <c r="J207" s="594">
        <v>0</v>
      </c>
      <c r="K207" s="593">
        <v>0</v>
      </c>
      <c r="L207" s="593">
        <v>0</v>
      </c>
      <c r="M207" s="593">
        <v>0</v>
      </c>
      <c r="N207" s="593">
        <v>0</v>
      </c>
      <c r="O207" s="439"/>
      <c r="P207" s="441"/>
    </row>
    <row r="208" spans="1:16" s="182" customFormat="1" ht="13.15" hidden="1" customHeight="1" x14ac:dyDescent="0.2">
      <c r="A208" s="194"/>
      <c r="B208" s="818"/>
      <c r="C208" s="812" t="s">
        <v>1367</v>
      </c>
      <c r="D208" s="812" t="s">
        <v>970</v>
      </c>
      <c r="E208" s="691" t="s">
        <v>26</v>
      </c>
      <c r="F208" s="593">
        <v>175000000</v>
      </c>
      <c r="G208" s="594">
        <v>175000000</v>
      </c>
      <c r="H208" s="593">
        <v>0</v>
      </c>
      <c r="I208" s="593">
        <v>0</v>
      </c>
      <c r="J208" s="594">
        <v>0</v>
      </c>
      <c r="K208" s="593">
        <v>0</v>
      </c>
      <c r="L208" s="593">
        <v>0</v>
      </c>
      <c r="M208" s="593">
        <v>0</v>
      </c>
      <c r="N208" s="593">
        <v>0</v>
      </c>
      <c r="O208" s="439"/>
      <c r="P208" s="441"/>
    </row>
    <row r="209" spans="1:16" s="182" customFormat="1" ht="13.15" hidden="1" customHeight="1" x14ac:dyDescent="0.2">
      <c r="A209" s="194"/>
      <c r="B209" s="818"/>
      <c r="C209" s="812"/>
      <c r="D209" s="812" t="s">
        <v>970</v>
      </c>
      <c r="E209" s="691" t="s">
        <v>2083</v>
      </c>
      <c r="F209" s="593">
        <v>220000000</v>
      </c>
      <c r="G209" s="594">
        <v>220000000</v>
      </c>
      <c r="H209" s="593">
        <v>0</v>
      </c>
      <c r="I209" s="593">
        <v>0</v>
      </c>
      <c r="J209" s="594">
        <v>0</v>
      </c>
      <c r="K209" s="593">
        <v>0</v>
      </c>
      <c r="L209" s="593">
        <v>0</v>
      </c>
      <c r="M209" s="593">
        <v>0</v>
      </c>
      <c r="N209" s="593">
        <v>0</v>
      </c>
      <c r="O209" s="439"/>
      <c r="P209" s="441"/>
    </row>
    <row r="210" spans="1:16" s="182" customFormat="1" ht="13.15" hidden="1" customHeight="1" x14ac:dyDescent="0.2">
      <c r="A210" s="194"/>
      <c r="B210" s="818"/>
      <c r="C210" s="812"/>
      <c r="D210" s="812" t="s">
        <v>970</v>
      </c>
      <c r="E210" s="691" t="s">
        <v>2284</v>
      </c>
      <c r="F210" s="593">
        <v>1380260</v>
      </c>
      <c r="G210" s="594">
        <v>1380260</v>
      </c>
      <c r="H210" s="593">
        <v>0</v>
      </c>
      <c r="I210" s="593">
        <v>0</v>
      </c>
      <c r="J210" s="594">
        <v>0</v>
      </c>
      <c r="K210" s="593">
        <v>0</v>
      </c>
      <c r="L210" s="593">
        <v>0</v>
      </c>
      <c r="M210" s="593">
        <v>0</v>
      </c>
      <c r="N210" s="593">
        <v>0</v>
      </c>
      <c r="O210" s="439"/>
      <c r="P210" s="441"/>
    </row>
    <row r="211" spans="1:16" s="182" customFormat="1" ht="13.15" hidden="1" customHeight="1" x14ac:dyDescent="0.2">
      <c r="A211" s="194"/>
      <c r="B211" s="818"/>
      <c r="C211" s="812"/>
      <c r="D211" s="812" t="s">
        <v>970</v>
      </c>
      <c r="E211" s="691" t="s">
        <v>2221</v>
      </c>
      <c r="F211" s="593">
        <v>3960000</v>
      </c>
      <c r="G211" s="594">
        <v>3960000</v>
      </c>
      <c r="H211" s="593">
        <v>0</v>
      </c>
      <c r="I211" s="593">
        <v>0</v>
      </c>
      <c r="J211" s="594">
        <v>0</v>
      </c>
      <c r="K211" s="593">
        <v>0</v>
      </c>
      <c r="L211" s="593">
        <v>0</v>
      </c>
      <c r="M211" s="593">
        <v>0</v>
      </c>
      <c r="N211" s="593">
        <v>0</v>
      </c>
      <c r="O211" s="439"/>
      <c r="P211" s="441"/>
    </row>
    <row r="212" spans="1:16" s="182" customFormat="1" ht="13.15" hidden="1" customHeight="1" x14ac:dyDescent="0.2">
      <c r="A212" s="194"/>
      <c r="B212" s="818"/>
      <c r="C212" s="812" t="s">
        <v>2142</v>
      </c>
      <c r="D212" s="812" t="s">
        <v>2143</v>
      </c>
      <c r="E212" s="691" t="s">
        <v>26</v>
      </c>
      <c r="F212" s="593">
        <v>650000000</v>
      </c>
      <c r="G212" s="594">
        <v>650000000</v>
      </c>
      <c r="H212" s="593">
        <v>0</v>
      </c>
      <c r="I212" s="593">
        <v>0</v>
      </c>
      <c r="J212" s="594">
        <v>0</v>
      </c>
      <c r="K212" s="593">
        <v>0</v>
      </c>
      <c r="L212" s="593">
        <v>0</v>
      </c>
      <c r="M212" s="593">
        <v>0</v>
      </c>
      <c r="N212" s="593">
        <v>0</v>
      </c>
      <c r="O212" s="439"/>
      <c r="P212" s="441"/>
    </row>
    <row r="213" spans="1:16" s="182" customFormat="1" ht="13.15" hidden="1" customHeight="1" x14ac:dyDescent="0.2">
      <c r="A213" s="194"/>
      <c r="B213" s="818"/>
      <c r="C213" s="812"/>
      <c r="D213" s="812" t="s">
        <v>2143</v>
      </c>
      <c r="E213" s="691" t="s">
        <v>2284</v>
      </c>
      <c r="F213" s="593">
        <v>1436805</v>
      </c>
      <c r="G213" s="594">
        <v>1436805</v>
      </c>
      <c r="H213" s="593">
        <v>0</v>
      </c>
      <c r="I213" s="593">
        <v>0</v>
      </c>
      <c r="J213" s="594">
        <v>0</v>
      </c>
      <c r="K213" s="593">
        <v>0</v>
      </c>
      <c r="L213" s="593">
        <v>0</v>
      </c>
      <c r="M213" s="593">
        <v>0</v>
      </c>
      <c r="N213" s="593">
        <v>0</v>
      </c>
      <c r="O213" s="439"/>
      <c r="P213" s="441"/>
    </row>
    <row r="214" spans="1:16" s="182" customFormat="1" ht="13.15" hidden="1" customHeight="1" x14ac:dyDescent="0.2">
      <c r="A214" s="194"/>
      <c r="B214" s="818"/>
      <c r="C214" s="812" t="s">
        <v>1368</v>
      </c>
      <c r="D214" s="812" t="s">
        <v>977</v>
      </c>
      <c r="E214" s="691" t="s">
        <v>26</v>
      </c>
      <c r="F214" s="593">
        <v>471268642</v>
      </c>
      <c r="G214" s="594">
        <v>471268642</v>
      </c>
      <c r="H214" s="593">
        <v>0</v>
      </c>
      <c r="I214" s="593">
        <v>0</v>
      </c>
      <c r="J214" s="594">
        <v>0</v>
      </c>
      <c r="K214" s="593">
        <v>0</v>
      </c>
      <c r="L214" s="593">
        <v>0</v>
      </c>
      <c r="M214" s="593">
        <v>0</v>
      </c>
      <c r="N214" s="593">
        <v>0</v>
      </c>
      <c r="O214" s="439"/>
      <c r="P214" s="441"/>
    </row>
    <row r="215" spans="1:16" s="182" customFormat="1" ht="13.15" hidden="1" customHeight="1" x14ac:dyDescent="0.2">
      <c r="A215" s="194"/>
      <c r="B215" s="818"/>
      <c r="C215" s="812"/>
      <c r="D215" s="812" t="s">
        <v>977</v>
      </c>
      <c r="E215" s="691" t="s">
        <v>2284</v>
      </c>
      <c r="F215" s="593">
        <v>1666676</v>
      </c>
      <c r="G215" s="594">
        <v>1666676</v>
      </c>
      <c r="H215" s="593">
        <v>0</v>
      </c>
      <c r="I215" s="593">
        <v>0</v>
      </c>
      <c r="J215" s="594">
        <v>0</v>
      </c>
      <c r="K215" s="593">
        <v>0</v>
      </c>
      <c r="L215" s="593">
        <v>0</v>
      </c>
      <c r="M215" s="593">
        <v>0</v>
      </c>
      <c r="N215" s="593">
        <v>0</v>
      </c>
      <c r="O215" s="439"/>
      <c r="P215" s="441"/>
    </row>
    <row r="216" spans="1:16" s="182" customFormat="1" ht="13.15" hidden="1" customHeight="1" x14ac:dyDescent="0.2">
      <c r="A216" s="194"/>
      <c r="B216" s="818"/>
      <c r="C216" s="812"/>
      <c r="D216" s="812" t="s">
        <v>977</v>
      </c>
      <c r="E216" s="691" t="s">
        <v>2141</v>
      </c>
      <c r="F216" s="593">
        <v>11617138</v>
      </c>
      <c r="G216" s="594">
        <v>11617138</v>
      </c>
      <c r="H216" s="593">
        <v>0</v>
      </c>
      <c r="I216" s="593">
        <v>0</v>
      </c>
      <c r="J216" s="594">
        <v>0</v>
      </c>
      <c r="K216" s="593">
        <v>0</v>
      </c>
      <c r="L216" s="593">
        <v>0</v>
      </c>
      <c r="M216" s="593">
        <v>0</v>
      </c>
      <c r="N216" s="593">
        <v>0</v>
      </c>
      <c r="O216" s="439"/>
      <c r="P216" s="441"/>
    </row>
    <row r="217" spans="1:16" s="182" customFormat="1" hidden="1" x14ac:dyDescent="0.2">
      <c r="A217" s="194"/>
      <c r="B217" s="571"/>
      <c r="C217" s="626">
        <v>20</v>
      </c>
      <c r="D217" s="627" t="s">
        <v>951</v>
      </c>
      <c r="E217" s="554"/>
      <c r="F217" s="553">
        <v>9368559937</v>
      </c>
      <c r="G217" s="553">
        <v>9368559937</v>
      </c>
      <c r="H217" s="553">
        <v>0</v>
      </c>
      <c r="I217" s="553">
        <v>0</v>
      </c>
      <c r="J217" s="553">
        <v>0</v>
      </c>
      <c r="K217" s="553">
        <v>0</v>
      </c>
      <c r="L217" s="553">
        <v>0</v>
      </c>
      <c r="M217" s="553">
        <v>0</v>
      </c>
      <c r="N217" s="553">
        <v>0</v>
      </c>
      <c r="O217" s="439"/>
      <c r="P217" s="440"/>
    </row>
    <row r="218" spans="1:16" ht="12.75" hidden="1" customHeight="1" x14ac:dyDescent="0.2">
      <c r="B218" s="815" t="s">
        <v>1143</v>
      </c>
      <c r="C218" s="812" t="s">
        <v>1369</v>
      </c>
      <c r="D218" s="812" t="s">
        <v>1370</v>
      </c>
      <c r="E218" s="691" t="s">
        <v>26</v>
      </c>
      <c r="F218" s="593">
        <v>350364500</v>
      </c>
      <c r="G218" s="594">
        <v>350364500</v>
      </c>
      <c r="H218" s="593">
        <v>0</v>
      </c>
      <c r="I218" s="593">
        <v>0</v>
      </c>
      <c r="J218" s="594">
        <v>0</v>
      </c>
      <c r="K218" s="593">
        <v>0</v>
      </c>
      <c r="L218" s="593">
        <v>0</v>
      </c>
      <c r="M218" s="593">
        <v>0</v>
      </c>
      <c r="N218" s="593">
        <v>0</v>
      </c>
    </row>
    <row r="219" spans="1:16" ht="12.75" hidden="1" customHeight="1" x14ac:dyDescent="0.2">
      <c r="B219" s="816"/>
      <c r="C219" s="812"/>
      <c r="D219" s="812" t="s">
        <v>1370</v>
      </c>
      <c r="E219" s="691" t="s">
        <v>2284</v>
      </c>
      <c r="F219" s="593">
        <v>1122993</v>
      </c>
      <c r="G219" s="594">
        <v>1122991</v>
      </c>
      <c r="H219" s="593">
        <v>2</v>
      </c>
      <c r="I219" s="593">
        <v>0</v>
      </c>
      <c r="J219" s="594">
        <v>2</v>
      </c>
      <c r="K219" s="593">
        <v>0</v>
      </c>
      <c r="L219" s="593">
        <v>0</v>
      </c>
      <c r="M219" s="593">
        <v>0</v>
      </c>
      <c r="N219" s="593">
        <v>2</v>
      </c>
    </row>
    <row r="220" spans="1:16" ht="12.75" hidden="1" customHeight="1" x14ac:dyDescent="0.2">
      <c r="B220" s="816"/>
      <c r="C220" s="812"/>
      <c r="D220" s="812" t="s">
        <v>1370</v>
      </c>
      <c r="E220" s="691" t="s">
        <v>2141</v>
      </c>
      <c r="F220" s="593">
        <v>8912888</v>
      </c>
      <c r="G220" s="594">
        <v>8912888</v>
      </c>
      <c r="H220" s="593">
        <v>0</v>
      </c>
      <c r="I220" s="593">
        <v>0</v>
      </c>
      <c r="J220" s="594">
        <v>0</v>
      </c>
      <c r="K220" s="593">
        <v>0</v>
      </c>
      <c r="L220" s="593">
        <v>0</v>
      </c>
      <c r="M220" s="593">
        <v>0</v>
      </c>
      <c r="N220" s="593">
        <v>0</v>
      </c>
    </row>
    <row r="221" spans="1:16" ht="12.75" hidden="1" customHeight="1" x14ac:dyDescent="0.2">
      <c r="B221" s="816"/>
      <c r="C221" s="812" t="s">
        <v>1371</v>
      </c>
      <c r="D221" s="812" t="s">
        <v>2537</v>
      </c>
      <c r="E221" s="691" t="s">
        <v>26</v>
      </c>
      <c r="F221" s="593">
        <v>328033607</v>
      </c>
      <c r="G221" s="594">
        <v>328033607</v>
      </c>
      <c r="H221" s="593">
        <v>0</v>
      </c>
      <c r="I221" s="593">
        <v>0</v>
      </c>
      <c r="J221" s="594">
        <v>0</v>
      </c>
      <c r="K221" s="593">
        <v>0</v>
      </c>
      <c r="L221" s="593">
        <v>0</v>
      </c>
      <c r="M221" s="593">
        <v>0</v>
      </c>
      <c r="N221" s="593">
        <v>0</v>
      </c>
    </row>
    <row r="222" spans="1:16" ht="12.75" hidden="1" customHeight="1" x14ac:dyDescent="0.2">
      <c r="B222" s="816"/>
      <c r="C222" s="812"/>
      <c r="D222" s="812" t="s">
        <v>2537</v>
      </c>
      <c r="E222" s="691" t="s">
        <v>2284</v>
      </c>
      <c r="F222" s="593">
        <v>1091702</v>
      </c>
      <c r="G222" s="594">
        <v>1091702</v>
      </c>
      <c r="H222" s="593">
        <v>0</v>
      </c>
      <c r="I222" s="593">
        <v>0</v>
      </c>
      <c r="J222" s="594">
        <v>0</v>
      </c>
      <c r="K222" s="593">
        <v>0</v>
      </c>
      <c r="L222" s="593">
        <v>0</v>
      </c>
      <c r="M222" s="593">
        <v>0</v>
      </c>
      <c r="N222" s="593">
        <v>0</v>
      </c>
    </row>
    <row r="223" spans="1:16" ht="12.75" hidden="1" customHeight="1" x14ac:dyDescent="0.2">
      <c r="B223" s="816"/>
      <c r="C223" s="812"/>
      <c r="D223" s="812" t="s">
        <v>2537</v>
      </c>
      <c r="E223" s="691" t="s">
        <v>2141</v>
      </c>
      <c r="F223" s="593">
        <v>3506014</v>
      </c>
      <c r="G223" s="594">
        <v>3506014</v>
      </c>
      <c r="H223" s="593">
        <v>0</v>
      </c>
      <c r="I223" s="593">
        <v>0</v>
      </c>
      <c r="J223" s="594">
        <v>0</v>
      </c>
      <c r="K223" s="593">
        <v>0</v>
      </c>
      <c r="L223" s="593">
        <v>0</v>
      </c>
      <c r="M223" s="593">
        <v>0</v>
      </c>
      <c r="N223" s="593">
        <v>0</v>
      </c>
    </row>
    <row r="224" spans="1:16" ht="12.75" hidden="1" customHeight="1" x14ac:dyDescent="0.2">
      <c r="B224" s="816"/>
      <c r="C224" s="812" t="s">
        <v>1372</v>
      </c>
      <c r="D224" s="812" t="s">
        <v>1243</v>
      </c>
      <c r="E224" s="691" t="s">
        <v>26</v>
      </c>
      <c r="F224" s="593">
        <v>340043000</v>
      </c>
      <c r="G224" s="594">
        <v>340043000</v>
      </c>
      <c r="H224" s="593">
        <v>0</v>
      </c>
      <c r="I224" s="593">
        <v>0</v>
      </c>
      <c r="J224" s="594">
        <v>0</v>
      </c>
      <c r="K224" s="593">
        <v>0</v>
      </c>
      <c r="L224" s="593">
        <v>0</v>
      </c>
      <c r="M224" s="593">
        <v>0</v>
      </c>
      <c r="N224" s="593">
        <v>0</v>
      </c>
    </row>
    <row r="225" spans="2:14" ht="12.75" hidden="1" customHeight="1" x14ac:dyDescent="0.2">
      <c r="B225" s="816"/>
      <c r="C225" s="812"/>
      <c r="D225" s="812" t="s">
        <v>1243</v>
      </c>
      <c r="E225" s="691" t="s">
        <v>2284</v>
      </c>
      <c r="F225" s="593">
        <v>1058598</v>
      </c>
      <c r="G225" s="594">
        <v>1058598</v>
      </c>
      <c r="H225" s="593">
        <v>0</v>
      </c>
      <c r="I225" s="593">
        <v>0</v>
      </c>
      <c r="J225" s="594">
        <v>0</v>
      </c>
      <c r="K225" s="593">
        <v>0</v>
      </c>
      <c r="L225" s="593">
        <v>0</v>
      </c>
      <c r="M225" s="593">
        <v>0</v>
      </c>
      <c r="N225" s="593">
        <v>0</v>
      </c>
    </row>
    <row r="226" spans="2:14" ht="12.75" hidden="1" customHeight="1" x14ac:dyDescent="0.2">
      <c r="B226" s="816"/>
      <c r="C226" s="812"/>
      <c r="D226" s="812" t="s">
        <v>1243</v>
      </c>
      <c r="E226" s="691" t="s">
        <v>2141</v>
      </c>
      <c r="F226" s="593">
        <v>169343</v>
      </c>
      <c r="G226" s="594">
        <v>169343</v>
      </c>
      <c r="H226" s="593">
        <v>0</v>
      </c>
      <c r="I226" s="593">
        <v>0</v>
      </c>
      <c r="J226" s="594">
        <v>0</v>
      </c>
      <c r="K226" s="593">
        <v>0</v>
      </c>
      <c r="L226" s="593">
        <v>0</v>
      </c>
      <c r="M226" s="593">
        <v>0</v>
      </c>
      <c r="N226" s="593">
        <v>0</v>
      </c>
    </row>
    <row r="227" spans="2:14" ht="12.75" hidden="1" customHeight="1" x14ac:dyDescent="0.2">
      <c r="B227" s="816"/>
      <c r="C227" s="812" t="s">
        <v>1373</v>
      </c>
      <c r="D227" s="812" t="s">
        <v>2377</v>
      </c>
      <c r="E227" s="691" t="s">
        <v>26</v>
      </c>
      <c r="F227" s="593">
        <v>339872000</v>
      </c>
      <c r="G227" s="594">
        <v>339872000</v>
      </c>
      <c r="H227" s="593">
        <v>0</v>
      </c>
      <c r="I227" s="593">
        <v>0</v>
      </c>
      <c r="J227" s="594">
        <v>0</v>
      </c>
      <c r="K227" s="593">
        <v>0</v>
      </c>
      <c r="L227" s="593">
        <v>0</v>
      </c>
      <c r="M227" s="593">
        <v>0</v>
      </c>
      <c r="N227" s="593">
        <v>0</v>
      </c>
    </row>
    <row r="228" spans="2:14" ht="12.75" hidden="1" customHeight="1" x14ac:dyDescent="0.2">
      <c r="B228" s="816"/>
      <c r="C228" s="812"/>
      <c r="D228" s="812" t="s">
        <v>2377</v>
      </c>
      <c r="E228" s="691" t="s">
        <v>2284</v>
      </c>
      <c r="F228" s="593">
        <v>1066814</v>
      </c>
      <c r="G228" s="594">
        <v>1066814</v>
      </c>
      <c r="H228" s="593">
        <v>0</v>
      </c>
      <c r="I228" s="593">
        <v>0</v>
      </c>
      <c r="J228" s="594">
        <v>0</v>
      </c>
      <c r="K228" s="593">
        <v>0</v>
      </c>
      <c r="L228" s="593">
        <v>0</v>
      </c>
      <c r="M228" s="593">
        <v>0</v>
      </c>
      <c r="N228" s="593">
        <v>0</v>
      </c>
    </row>
    <row r="229" spans="2:14" ht="12.75" hidden="1" customHeight="1" x14ac:dyDescent="0.2">
      <c r="B229" s="816"/>
      <c r="C229" s="812"/>
      <c r="D229" s="812" t="s">
        <v>2377</v>
      </c>
      <c r="E229" s="691" t="s">
        <v>2141</v>
      </c>
      <c r="F229" s="593">
        <v>7183366</v>
      </c>
      <c r="G229" s="594">
        <v>7183366</v>
      </c>
      <c r="H229" s="593">
        <v>0</v>
      </c>
      <c r="I229" s="593">
        <v>0</v>
      </c>
      <c r="J229" s="594">
        <v>0</v>
      </c>
      <c r="K229" s="593">
        <v>0</v>
      </c>
      <c r="L229" s="593">
        <v>0</v>
      </c>
      <c r="M229" s="593">
        <v>0</v>
      </c>
      <c r="N229" s="593">
        <v>0</v>
      </c>
    </row>
    <row r="230" spans="2:14" ht="12.75" hidden="1" customHeight="1" x14ac:dyDescent="0.2">
      <c r="B230" s="816"/>
      <c r="C230" s="812" t="s">
        <v>1374</v>
      </c>
      <c r="D230" s="812" t="s">
        <v>1275</v>
      </c>
      <c r="E230" s="691" t="s">
        <v>26</v>
      </c>
      <c r="F230" s="593">
        <v>153711500</v>
      </c>
      <c r="G230" s="594">
        <v>153711500</v>
      </c>
      <c r="H230" s="593">
        <v>0</v>
      </c>
      <c r="I230" s="593">
        <v>0</v>
      </c>
      <c r="J230" s="594">
        <v>0</v>
      </c>
      <c r="K230" s="593">
        <v>0</v>
      </c>
      <c r="L230" s="593">
        <v>0</v>
      </c>
      <c r="M230" s="593">
        <v>0</v>
      </c>
      <c r="N230" s="593">
        <v>0</v>
      </c>
    </row>
    <row r="231" spans="2:14" ht="12.75" hidden="1" customHeight="1" x14ac:dyDescent="0.2">
      <c r="B231" s="816"/>
      <c r="C231" s="812"/>
      <c r="D231" s="812" t="s">
        <v>1275</v>
      </c>
      <c r="E231" s="691" t="s">
        <v>2083</v>
      </c>
      <c r="F231" s="593">
        <v>187000000</v>
      </c>
      <c r="G231" s="594">
        <v>187000000</v>
      </c>
      <c r="H231" s="593">
        <v>0</v>
      </c>
      <c r="I231" s="593">
        <v>0</v>
      </c>
      <c r="J231" s="594">
        <v>0</v>
      </c>
      <c r="K231" s="593">
        <v>0</v>
      </c>
      <c r="L231" s="593">
        <v>0</v>
      </c>
      <c r="M231" s="593">
        <v>0</v>
      </c>
      <c r="N231" s="593">
        <v>0</v>
      </c>
    </row>
    <row r="232" spans="2:14" ht="12.75" hidden="1" customHeight="1" x14ac:dyDescent="0.2">
      <c r="B232" s="816"/>
      <c r="C232" s="812"/>
      <c r="D232" s="812" t="s">
        <v>1275</v>
      </c>
      <c r="E232" s="691" t="s">
        <v>2284</v>
      </c>
      <c r="F232" s="593">
        <v>1101589</v>
      </c>
      <c r="G232" s="594">
        <v>1101589</v>
      </c>
      <c r="H232" s="593">
        <v>0</v>
      </c>
      <c r="I232" s="593">
        <v>0</v>
      </c>
      <c r="J232" s="594">
        <v>0</v>
      </c>
      <c r="K232" s="593">
        <v>0</v>
      </c>
      <c r="L232" s="593">
        <v>0</v>
      </c>
      <c r="M232" s="593">
        <v>0</v>
      </c>
      <c r="N232" s="593">
        <v>0</v>
      </c>
    </row>
    <row r="233" spans="2:14" ht="12.75" hidden="1" customHeight="1" x14ac:dyDescent="0.2">
      <c r="B233" s="816"/>
      <c r="C233" s="812"/>
      <c r="D233" s="812" t="s">
        <v>1275</v>
      </c>
      <c r="E233" s="691" t="s">
        <v>194</v>
      </c>
      <c r="F233" s="593">
        <v>1049078</v>
      </c>
      <c r="G233" s="594">
        <v>1049078</v>
      </c>
      <c r="H233" s="593">
        <v>0</v>
      </c>
      <c r="I233" s="593">
        <v>0</v>
      </c>
      <c r="J233" s="594">
        <v>0</v>
      </c>
      <c r="K233" s="593">
        <v>0</v>
      </c>
      <c r="L233" s="593">
        <v>0</v>
      </c>
      <c r="M233" s="593">
        <v>0</v>
      </c>
      <c r="N233" s="593">
        <v>0</v>
      </c>
    </row>
    <row r="234" spans="2:14" ht="12.75" hidden="1" customHeight="1" x14ac:dyDescent="0.2">
      <c r="B234" s="816"/>
      <c r="C234" s="812" t="s">
        <v>1375</v>
      </c>
      <c r="D234" s="812" t="s">
        <v>1306</v>
      </c>
      <c r="E234" s="691" t="s">
        <v>26</v>
      </c>
      <c r="F234" s="593">
        <v>331452681</v>
      </c>
      <c r="G234" s="594">
        <v>331452681</v>
      </c>
      <c r="H234" s="593">
        <v>0</v>
      </c>
      <c r="I234" s="593">
        <v>0</v>
      </c>
      <c r="J234" s="594">
        <v>0</v>
      </c>
      <c r="K234" s="593">
        <v>0</v>
      </c>
      <c r="L234" s="593">
        <v>0</v>
      </c>
      <c r="M234" s="593">
        <v>0</v>
      </c>
      <c r="N234" s="593">
        <v>0</v>
      </c>
    </row>
    <row r="235" spans="2:14" ht="12.75" hidden="1" customHeight="1" x14ac:dyDescent="0.2">
      <c r="B235" s="816"/>
      <c r="C235" s="812"/>
      <c r="D235" s="812" t="s">
        <v>1306</v>
      </c>
      <c r="E235" s="691" t="s">
        <v>2284</v>
      </c>
      <c r="F235" s="593">
        <v>1088634</v>
      </c>
      <c r="G235" s="594">
        <v>1088634</v>
      </c>
      <c r="H235" s="593">
        <v>0</v>
      </c>
      <c r="I235" s="593">
        <v>0</v>
      </c>
      <c r="J235" s="594">
        <v>0</v>
      </c>
      <c r="K235" s="593">
        <v>0</v>
      </c>
      <c r="L235" s="593">
        <v>0</v>
      </c>
      <c r="M235" s="593">
        <v>0</v>
      </c>
      <c r="N235" s="593">
        <v>0</v>
      </c>
    </row>
    <row r="236" spans="2:14" ht="12.75" hidden="1" customHeight="1" x14ac:dyDescent="0.2">
      <c r="B236" s="816"/>
      <c r="C236" s="812"/>
      <c r="D236" s="812" t="s">
        <v>1306</v>
      </c>
      <c r="E236" s="691" t="s">
        <v>2141</v>
      </c>
      <c r="F236" s="593">
        <v>8912888</v>
      </c>
      <c r="G236" s="594">
        <v>8912888</v>
      </c>
      <c r="H236" s="593">
        <v>0</v>
      </c>
      <c r="I236" s="593">
        <v>0</v>
      </c>
      <c r="J236" s="594">
        <v>0</v>
      </c>
      <c r="K236" s="593">
        <v>0</v>
      </c>
      <c r="L236" s="593">
        <v>0</v>
      </c>
      <c r="M236" s="593">
        <v>0</v>
      </c>
      <c r="N236" s="593">
        <v>0</v>
      </c>
    </row>
    <row r="237" spans="2:14" ht="12.75" hidden="1" customHeight="1" x14ac:dyDescent="0.2">
      <c r="B237" s="816"/>
      <c r="C237" s="812" t="s">
        <v>1376</v>
      </c>
      <c r="D237" s="812" t="s">
        <v>2242</v>
      </c>
      <c r="E237" s="691" t="s">
        <v>26</v>
      </c>
      <c r="F237" s="593">
        <v>329402100</v>
      </c>
      <c r="G237" s="594">
        <v>329402100</v>
      </c>
      <c r="H237" s="593">
        <v>0</v>
      </c>
      <c r="I237" s="593">
        <v>0</v>
      </c>
      <c r="J237" s="594">
        <v>0</v>
      </c>
      <c r="K237" s="593">
        <v>0</v>
      </c>
      <c r="L237" s="593">
        <v>0</v>
      </c>
      <c r="M237" s="593">
        <v>0</v>
      </c>
      <c r="N237" s="593">
        <v>0</v>
      </c>
    </row>
    <row r="238" spans="2:14" ht="12.75" hidden="1" customHeight="1" x14ac:dyDescent="0.2">
      <c r="B238" s="816"/>
      <c r="C238" s="812"/>
      <c r="D238" s="812" t="s">
        <v>2242</v>
      </c>
      <c r="E238" s="691" t="s">
        <v>2284</v>
      </c>
      <c r="F238" s="593">
        <v>1067660</v>
      </c>
      <c r="G238" s="594">
        <v>1067660</v>
      </c>
      <c r="H238" s="593">
        <v>0</v>
      </c>
      <c r="I238" s="593">
        <v>0</v>
      </c>
      <c r="J238" s="594">
        <v>0</v>
      </c>
      <c r="K238" s="593">
        <v>0</v>
      </c>
      <c r="L238" s="593">
        <v>0</v>
      </c>
      <c r="M238" s="593">
        <v>0</v>
      </c>
      <c r="N238" s="593">
        <v>0</v>
      </c>
    </row>
    <row r="239" spans="2:14" ht="12.75" hidden="1" customHeight="1" x14ac:dyDescent="0.2">
      <c r="B239" s="816"/>
      <c r="C239" s="812" t="s">
        <v>1377</v>
      </c>
      <c r="D239" s="812" t="s">
        <v>1244</v>
      </c>
      <c r="E239" s="691" t="s">
        <v>26</v>
      </c>
      <c r="F239" s="593">
        <v>258202449</v>
      </c>
      <c r="G239" s="594">
        <v>258202449</v>
      </c>
      <c r="H239" s="593">
        <v>0</v>
      </c>
      <c r="I239" s="593">
        <v>0</v>
      </c>
      <c r="J239" s="594">
        <v>0</v>
      </c>
      <c r="K239" s="593">
        <v>0</v>
      </c>
      <c r="L239" s="593">
        <v>0</v>
      </c>
      <c r="M239" s="593">
        <v>0</v>
      </c>
      <c r="N239" s="593">
        <v>0</v>
      </c>
    </row>
    <row r="240" spans="2:14" ht="12.75" hidden="1" customHeight="1" x14ac:dyDescent="0.2">
      <c r="B240" s="816"/>
      <c r="C240" s="812"/>
      <c r="D240" s="812" t="s">
        <v>1244</v>
      </c>
      <c r="E240" s="691" t="s">
        <v>2083</v>
      </c>
      <c r="F240" s="593">
        <v>100000000</v>
      </c>
      <c r="G240" s="594">
        <v>100000000</v>
      </c>
      <c r="H240" s="593">
        <v>0</v>
      </c>
      <c r="I240" s="593">
        <v>0</v>
      </c>
      <c r="J240" s="594">
        <v>0</v>
      </c>
      <c r="K240" s="593">
        <v>0</v>
      </c>
      <c r="L240" s="593">
        <v>0</v>
      </c>
      <c r="M240" s="593">
        <v>0</v>
      </c>
      <c r="N240" s="593">
        <v>0</v>
      </c>
    </row>
    <row r="241" spans="2:14" ht="12.75" hidden="1" customHeight="1" x14ac:dyDescent="0.2">
      <c r="B241" s="816"/>
      <c r="C241" s="812"/>
      <c r="D241" s="812" t="s">
        <v>1244</v>
      </c>
      <c r="E241" s="691" t="s">
        <v>2284</v>
      </c>
      <c r="F241" s="593">
        <v>1059614</v>
      </c>
      <c r="G241" s="594">
        <v>1059614</v>
      </c>
      <c r="H241" s="593">
        <v>0</v>
      </c>
      <c r="I241" s="593">
        <v>0</v>
      </c>
      <c r="J241" s="594">
        <v>0</v>
      </c>
      <c r="K241" s="593">
        <v>0</v>
      </c>
      <c r="L241" s="593">
        <v>0</v>
      </c>
      <c r="M241" s="593">
        <v>0</v>
      </c>
      <c r="N241" s="593">
        <v>0</v>
      </c>
    </row>
    <row r="242" spans="2:14" ht="12.75" hidden="1" customHeight="1" x14ac:dyDescent="0.2">
      <c r="B242" s="816"/>
      <c r="C242" s="812" t="s">
        <v>1378</v>
      </c>
      <c r="D242" s="812" t="s">
        <v>2243</v>
      </c>
      <c r="E242" s="691" t="s">
        <v>26</v>
      </c>
      <c r="F242" s="593">
        <v>352943759</v>
      </c>
      <c r="G242" s="594">
        <v>352943759</v>
      </c>
      <c r="H242" s="593">
        <v>0</v>
      </c>
      <c r="I242" s="593">
        <v>0</v>
      </c>
      <c r="J242" s="594">
        <v>0</v>
      </c>
      <c r="K242" s="593">
        <v>0</v>
      </c>
      <c r="L242" s="593">
        <v>0</v>
      </c>
      <c r="M242" s="593">
        <v>0</v>
      </c>
      <c r="N242" s="593">
        <v>0</v>
      </c>
    </row>
    <row r="243" spans="2:14" ht="12.75" hidden="1" customHeight="1" x14ac:dyDescent="0.2">
      <c r="B243" s="816"/>
      <c r="C243" s="812"/>
      <c r="D243" s="812" t="s">
        <v>2243</v>
      </c>
      <c r="E243" s="691" t="s">
        <v>2284</v>
      </c>
      <c r="F243" s="593">
        <v>1023168</v>
      </c>
      <c r="G243" s="594">
        <v>1023168</v>
      </c>
      <c r="H243" s="593">
        <v>0</v>
      </c>
      <c r="I243" s="593">
        <v>0</v>
      </c>
      <c r="J243" s="594">
        <v>0</v>
      </c>
      <c r="K243" s="593">
        <v>0</v>
      </c>
      <c r="L243" s="593">
        <v>0</v>
      </c>
      <c r="M243" s="593">
        <v>0</v>
      </c>
      <c r="N243" s="593">
        <v>0</v>
      </c>
    </row>
    <row r="244" spans="2:14" ht="12.75" hidden="1" customHeight="1" x14ac:dyDescent="0.2">
      <c r="B244" s="816"/>
      <c r="C244" s="812"/>
      <c r="D244" s="812" t="s">
        <v>2243</v>
      </c>
      <c r="E244" s="691" t="s">
        <v>2141</v>
      </c>
      <c r="F244" s="593">
        <v>3233874</v>
      </c>
      <c r="G244" s="594">
        <v>3233874</v>
      </c>
      <c r="H244" s="593">
        <v>0</v>
      </c>
      <c r="I244" s="593">
        <v>0</v>
      </c>
      <c r="J244" s="594">
        <v>0</v>
      </c>
      <c r="K244" s="593">
        <v>0</v>
      </c>
      <c r="L244" s="593">
        <v>0</v>
      </c>
      <c r="M244" s="593">
        <v>0</v>
      </c>
      <c r="N244" s="593">
        <v>0</v>
      </c>
    </row>
    <row r="245" spans="2:14" ht="12.75" hidden="1" customHeight="1" x14ac:dyDescent="0.2">
      <c r="B245" s="816"/>
      <c r="C245" s="812" t="s">
        <v>1379</v>
      </c>
      <c r="D245" s="812" t="s">
        <v>2244</v>
      </c>
      <c r="E245" s="691" t="s">
        <v>26</v>
      </c>
      <c r="F245" s="593">
        <v>203422070</v>
      </c>
      <c r="G245" s="594">
        <v>203422070</v>
      </c>
      <c r="H245" s="593">
        <v>0</v>
      </c>
      <c r="I245" s="593">
        <v>0</v>
      </c>
      <c r="J245" s="594">
        <v>0</v>
      </c>
      <c r="K245" s="593">
        <v>0</v>
      </c>
      <c r="L245" s="593">
        <v>0</v>
      </c>
      <c r="M245" s="593">
        <v>0</v>
      </c>
      <c r="N245" s="593">
        <v>0</v>
      </c>
    </row>
    <row r="246" spans="2:14" ht="12.75" hidden="1" customHeight="1" x14ac:dyDescent="0.2">
      <c r="B246" s="816"/>
      <c r="C246" s="812"/>
      <c r="D246" s="812" t="s">
        <v>2244</v>
      </c>
      <c r="E246" s="691" t="s">
        <v>2083</v>
      </c>
      <c r="F246" s="593">
        <v>162349948</v>
      </c>
      <c r="G246" s="594">
        <v>162349948</v>
      </c>
      <c r="H246" s="593">
        <v>0</v>
      </c>
      <c r="I246" s="593">
        <v>0</v>
      </c>
      <c r="J246" s="594">
        <v>0</v>
      </c>
      <c r="K246" s="593">
        <v>0</v>
      </c>
      <c r="L246" s="593">
        <v>0</v>
      </c>
      <c r="M246" s="593">
        <v>0</v>
      </c>
      <c r="N246" s="593">
        <v>0</v>
      </c>
    </row>
    <row r="247" spans="2:14" ht="12.75" hidden="1" customHeight="1" x14ac:dyDescent="0.2">
      <c r="B247" s="816"/>
      <c r="C247" s="812"/>
      <c r="D247" s="812" t="s">
        <v>2244</v>
      </c>
      <c r="E247" s="691" t="s">
        <v>2284</v>
      </c>
      <c r="F247" s="593">
        <v>1035203</v>
      </c>
      <c r="G247" s="594">
        <v>1035203</v>
      </c>
      <c r="H247" s="593">
        <v>0</v>
      </c>
      <c r="I247" s="593">
        <v>0</v>
      </c>
      <c r="J247" s="594">
        <v>0</v>
      </c>
      <c r="K247" s="593">
        <v>0</v>
      </c>
      <c r="L247" s="593">
        <v>0</v>
      </c>
      <c r="M247" s="593">
        <v>0</v>
      </c>
      <c r="N247" s="593">
        <v>0</v>
      </c>
    </row>
    <row r="248" spans="2:14" ht="12.75" hidden="1" customHeight="1" x14ac:dyDescent="0.2">
      <c r="B248" s="816"/>
      <c r="C248" s="812" t="s">
        <v>1380</v>
      </c>
      <c r="D248" s="812" t="s">
        <v>1030</v>
      </c>
      <c r="E248" s="691" t="s">
        <v>26</v>
      </c>
      <c r="F248" s="593">
        <v>319591046</v>
      </c>
      <c r="G248" s="594">
        <v>319591046</v>
      </c>
      <c r="H248" s="593">
        <v>0</v>
      </c>
      <c r="I248" s="593">
        <v>0</v>
      </c>
      <c r="J248" s="594">
        <v>0</v>
      </c>
      <c r="K248" s="593">
        <v>0</v>
      </c>
      <c r="L248" s="593">
        <v>0</v>
      </c>
      <c r="M248" s="593">
        <v>0</v>
      </c>
      <c r="N248" s="593">
        <v>0</v>
      </c>
    </row>
    <row r="249" spans="2:14" ht="12.75" hidden="1" customHeight="1" x14ac:dyDescent="0.2">
      <c r="B249" s="816"/>
      <c r="C249" s="812"/>
      <c r="D249" s="812" t="s">
        <v>1030</v>
      </c>
      <c r="E249" s="691" t="s">
        <v>2284</v>
      </c>
      <c r="F249" s="593">
        <v>1043965</v>
      </c>
      <c r="G249" s="594">
        <v>1043965</v>
      </c>
      <c r="H249" s="593">
        <v>0</v>
      </c>
      <c r="I249" s="593">
        <v>0</v>
      </c>
      <c r="J249" s="594">
        <v>0</v>
      </c>
      <c r="K249" s="593">
        <v>0</v>
      </c>
      <c r="L249" s="593">
        <v>0</v>
      </c>
      <c r="M249" s="593">
        <v>0</v>
      </c>
      <c r="N249" s="593">
        <v>0</v>
      </c>
    </row>
    <row r="250" spans="2:14" ht="12.75" hidden="1" customHeight="1" x14ac:dyDescent="0.2">
      <c r="B250" s="816"/>
      <c r="C250" s="812"/>
      <c r="D250" s="812" t="s">
        <v>1030</v>
      </c>
      <c r="E250" s="691" t="s">
        <v>2141</v>
      </c>
      <c r="F250" s="593">
        <v>758854</v>
      </c>
      <c r="G250" s="594">
        <v>758854</v>
      </c>
      <c r="H250" s="593">
        <v>0</v>
      </c>
      <c r="I250" s="593">
        <v>0</v>
      </c>
      <c r="J250" s="594">
        <v>0</v>
      </c>
      <c r="K250" s="593">
        <v>0</v>
      </c>
      <c r="L250" s="593">
        <v>0</v>
      </c>
      <c r="M250" s="593">
        <v>0</v>
      </c>
      <c r="N250" s="593">
        <v>0</v>
      </c>
    </row>
    <row r="251" spans="2:14" ht="12.75" hidden="1" customHeight="1" x14ac:dyDescent="0.2">
      <c r="B251" s="816"/>
      <c r="C251" s="812" t="s">
        <v>1381</v>
      </c>
      <c r="D251" s="812" t="s">
        <v>2154</v>
      </c>
      <c r="E251" s="691" t="s">
        <v>26</v>
      </c>
      <c r="F251" s="593">
        <v>328425007</v>
      </c>
      <c r="G251" s="594">
        <v>328425007</v>
      </c>
      <c r="H251" s="593">
        <v>0</v>
      </c>
      <c r="I251" s="593">
        <v>0</v>
      </c>
      <c r="J251" s="594">
        <v>0</v>
      </c>
      <c r="K251" s="593">
        <v>0</v>
      </c>
      <c r="L251" s="593">
        <v>0</v>
      </c>
      <c r="M251" s="593">
        <v>0</v>
      </c>
      <c r="N251" s="593">
        <v>0</v>
      </c>
    </row>
    <row r="252" spans="2:14" ht="12.75" hidden="1" customHeight="1" x14ac:dyDescent="0.2">
      <c r="B252" s="816"/>
      <c r="C252" s="812"/>
      <c r="D252" s="812" t="s">
        <v>2154</v>
      </c>
      <c r="E252" s="691" t="s">
        <v>2284</v>
      </c>
      <c r="F252" s="593">
        <v>1029680</v>
      </c>
      <c r="G252" s="594">
        <v>1029680</v>
      </c>
      <c r="H252" s="593">
        <v>0</v>
      </c>
      <c r="I252" s="593">
        <v>0</v>
      </c>
      <c r="J252" s="594">
        <v>0</v>
      </c>
      <c r="K252" s="593">
        <v>0</v>
      </c>
      <c r="L252" s="593">
        <v>0</v>
      </c>
      <c r="M252" s="593">
        <v>0</v>
      </c>
      <c r="N252" s="593">
        <v>0</v>
      </c>
    </row>
    <row r="253" spans="2:14" ht="12.75" hidden="1" customHeight="1" x14ac:dyDescent="0.2">
      <c r="B253" s="816"/>
      <c r="C253" s="812"/>
      <c r="D253" s="812" t="s">
        <v>2154</v>
      </c>
      <c r="E253" s="691" t="s">
        <v>2141</v>
      </c>
      <c r="F253" s="593">
        <v>189092</v>
      </c>
      <c r="G253" s="594">
        <v>189092</v>
      </c>
      <c r="H253" s="593">
        <v>0</v>
      </c>
      <c r="I253" s="593">
        <v>0</v>
      </c>
      <c r="J253" s="594">
        <v>0</v>
      </c>
      <c r="K253" s="593">
        <v>0</v>
      </c>
      <c r="L253" s="593">
        <v>0</v>
      </c>
      <c r="M253" s="593">
        <v>0</v>
      </c>
      <c r="N253" s="593">
        <v>0</v>
      </c>
    </row>
    <row r="254" spans="2:14" ht="12.75" hidden="1" customHeight="1" x14ac:dyDescent="0.2">
      <c r="B254" s="816"/>
      <c r="C254" s="812" t="s">
        <v>1382</v>
      </c>
      <c r="D254" s="812" t="s">
        <v>2123</v>
      </c>
      <c r="E254" s="691" t="s">
        <v>26</v>
      </c>
      <c r="F254" s="593">
        <v>315419627</v>
      </c>
      <c r="G254" s="594">
        <v>315419627</v>
      </c>
      <c r="H254" s="593">
        <v>0</v>
      </c>
      <c r="I254" s="593">
        <v>0</v>
      </c>
      <c r="J254" s="594">
        <v>0</v>
      </c>
      <c r="K254" s="593">
        <v>0</v>
      </c>
      <c r="L254" s="593">
        <v>0</v>
      </c>
      <c r="M254" s="593">
        <v>0</v>
      </c>
      <c r="N254" s="593">
        <v>0</v>
      </c>
    </row>
    <row r="255" spans="2:14" ht="12.75" hidden="1" customHeight="1" x14ac:dyDescent="0.2">
      <c r="B255" s="816"/>
      <c r="C255" s="812"/>
      <c r="D255" s="812" t="s">
        <v>2123</v>
      </c>
      <c r="E255" s="691" t="s">
        <v>2284</v>
      </c>
      <c r="F255" s="593">
        <v>1067660</v>
      </c>
      <c r="G255" s="594">
        <v>1067660</v>
      </c>
      <c r="H255" s="593">
        <v>0</v>
      </c>
      <c r="I255" s="593">
        <v>0</v>
      </c>
      <c r="J255" s="594">
        <v>0</v>
      </c>
      <c r="K255" s="593">
        <v>0</v>
      </c>
      <c r="L255" s="593">
        <v>0</v>
      </c>
      <c r="M255" s="593">
        <v>0</v>
      </c>
      <c r="N255" s="593">
        <v>0</v>
      </c>
    </row>
    <row r="256" spans="2:14" ht="12.75" hidden="1" customHeight="1" x14ac:dyDescent="0.2">
      <c r="B256" s="816"/>
      <c r="C256" s="812" t="s">
        <v>1383</v>
      </c>
      <c r="D256" s="812" t="s">
        <v>2245</v>
      </c>
      <c r="E256" s="691" t="s">
        <v>26</v>
      </c>
      <c r="F256" s="593">
        <v>108229101</v>
      </c>
      <c r="G256" s="594">
        <v>108229101</v>
      </c>
      <c r="H256" s="593">
        <v>0</v>
      </c>
      <c r="I256" s="593">
        <v>0</v>
      </c>
      <c r="J256" s="594">
        <v>0</v>
      </c>
      <c r="K256" s="593">
        <v>0</v>
      </c>
      <c r="L256" s="593">
        <v>0</v>
      </c>
      <c r="M256" s="593">
        <v>0</v>
      </c>
      <c r="N256" s="593">
        <v>0</v>
      </c>
    </row>
    <row r="257" spans="2:14" ht="13.15" hidden="1" customHeight="1" x14ac:dyDescent="0.2">
      <c r="B257" s="816"/>
      <c r="C257" s="812"/>
      <c r="D257" s="812" t="s">
        <v>2245</v>
      </c>
      <c r="E257" s="691" t="s">
        <v>2083</v>
      </c>
      <c r="F257" s="593">
        <v>243299098</v>
      </c>
      <c r="G257" s="594">
        <v>243299098</v>
      </c>
      <c r="H257" s="593">
        <v>0</v>
      </c>
      <c r="I257" s="593">
        <v>0</v>
      </c>
      <c r="J257" s="594">
        <v>0</v>
      </c>
      <c r="K257" s="593">
        <v>0</v>
      </c>
      <c r="L257" s="593">
        <v>0</v>
      </c>
      <c r="M257" s="593">
        <v>0</v>
      </c>
      <c r="N257" s="593">
        <v>0</v>
      </c>
    </row>
    <row r="258" spans="2:14" ht="13.15" hidden="1" customHeight="1" x14ac:dyDescent="0.2">
      <c r="B258" s="816"/>
      <c r="C258" s="812"/>
      <c r="D258" s="812" t="s">
        <v>2245</v>
      </c>
      <c r="E258" s="691" t="s">
        <v>2284</v>
      </c>
      <c r="F258" s="593">
        <v>690926</v>
      </c>
      <c r="G258" s="594">
        <v>690926</v>
      </c>
      <c r="H258" s="593">
        <v>0</v>
      </c>
      <c r="I258" s="593">
        <v>0</v>
      </c>
      <c r="J258" s="594">
        <v>0</v>
      </c>
      <c r="K258" s="593">
        <v>0</v>
      </c>
      <c r="L258" s="593">
        <v>0</v>
      </c>
      <c r="M258" s="593">
        <v>0</v>
      </c>
      <c r="N258" s="593">
        <v>0</v>
      </c>
    </row>
    <row r="259" spans="2:14" ht="13.15" hidden="1" customHeight="1" x14ac:dyDescent="0.2">
      <c r="B259" s="816"/>
      <c r="C259" s="812" t="s">
        <v>1384</v>
      </c>
      <c r="D259" s="812" t="s">
        <v>2155</v>
      </c>
      <c r="E259" s="691" t="s">
        <v>26</v>
      </c>
      <c r="F259" s="593">
        <v>339365460</v>
      </c>
      <c r="G259" s="594">
        <v>339365460</v>
      </c>
      <c r="H259" s="593">
        <v>0</v>
      </c>
      <c r="I259" s="593">
        <v>0</v>
      </c>
      <c r="J259" s="594">
        <v>0</v>
      </c>
      <c r="K259" s="593">
        <v>0</v>
      </c>
      <c r="L259" s="593">
        <v>0</v>
      </c>
      <c r="M259" s="593">
        <v>0</v>
      </c>
      <c r="N259" s="593">
        <v>0</v>
      </c>
    </row>
    <row r="260" spans="2:14" ht="12.75" hidden="1" customHeight="1" x14ac:dyDescent="0.2">
      <c r="B260" s="816"/>
      <c r="C260" s="812"/>
      <c r="D260" s="812" t="s">
        <v>2155</v>
      </c>
      <c r="E260" s="691" t="s">
        <v>2284</v>
      </c>
      <c r="F260" s="593">
        <v>860123</v>
      </c>
      <c r="G260" s="594">
        <v>860123</v>
      </c>
      <c r="H260" s="593">
        <v>0</v>
      </c>
      <c r="I260" s="593">
        <v>0</v>
      </c>
      <c r="J260" s="594">
        <v>0</v>
      </c>
      <c r="K260" s="593">
        <v>0</v>
      </c>
      <c r="L260" s="593">
        <v>0</v>
      </c>
      <c r="M260" s="593">
        <v>0</v>
      </c>
      <c r="N260" s="593">
        <v>0</v>
      </c>
    </row>
    <row r="261" spans="2:14" ht="12.75" hidden="1" customHeight="1" x14ac:dyDescent="0.2">
      <c r="B261" s="816"/>
      <c r="C261" s="812" t="s">
        <v>1385</v>
      </c>
      <c r="D261" s="812" t="s">
        <v>2287</v>
      </c>
      <c r="E261" s="691" t="s">
        <v>26</v>
      </c>
      <c r="F261" s="593">
        <v>111170974</v>
      </c>
      <c r="G261" s="594">
        <v>111170974</v>
      </c>
      <c r="H261" s="593">
        <v>0</v>
      </c>
      <c r="I261" s="593">
        <v>0</v>
      </c>
      <c r="J261" s="594">
        <v>0</v>
      </c>
      <c r="K261" s="593">
        <v>0</v>
      </c>
      <c r="L261" s="593">
        <v>0</v>
      </c>
      <c r="M261" s="593">
        <v>0</v>
      </c>
      <c r="N261" s="593">
        <v>0</v>
      </c>
    </row>
    <row r="262" spans="2:14" ht="12.75" hidden="1" customHeight="1" x14ac:dyDescent="0.2">
      <c r="B262" s="816"/>
      <c r="C262" s="812"/>
      <c r="D262" s="812" t="s">
        <v>2287</v>
      </c>
      <c r="E262" s="691" t="s">
        <v>2083</v>
      </c>
      <c r="F262" s="593">
        <v>220000000</v>
      </c>
      <c r="G262" s="594">
        <v>220000000</v>
      </c>
      <c r="H262" s="593">
        <v>0</v>
      </c>
      <c r="I262" s="593">
        <v>0</v>
      </c>
      <c r="J262" s="594">
        <v>0</v>
      </c>
      <c r="K262" s="593">
        <v>0</v>
      </c>
      <c r="L262" s="593">
        <v>0</v>
      </c>
      <c r="M262" s="593">
        <v>0</v>
      </c>
      <c r="N262" s="593">
        <v>0</v>
      </c>
    </row>
    <row r="263" spans="2:14" ht="12.75" hidden="1" customHeight="1" x14ac:dyDescent="0.2">
      <c r="B263" s="816"/>
      <c r="C263" s="812"/>
      <c r="D263" s="812" t="s">
        <v>2287</v>
      </c>
      <c r="E263" s="691" t="s">
        <v>2284</v>
      </c>
      <c r="F263" s="593">
        <v>1037692</v>
      </c>
      <c r="G263" s="594">
        <v>1037692</v>
      </c>
      <c r="H263" s="593">
        <v>0</v>
      </c>
      <c r="I263" s="593">
        <v>0</v>
      </c>
      <c r="J263" s="594">
        <v>0</v>
      </c>
      <c r="K263" s="593">
        <v>0</v>
      </c>
      <c r="L263" s="593">
        <v>0</v>
      </c>
      <c r="M263" s="593">
        <v>0</v>
      </c>
      <c r="N263" s="593">
        <v>0</v>
      </c>
    </row>
    <row r="264" spans="2:14" ht="12.75" hidden="1" customHeight="1" x14ac:dyDescent="0.2">
      <c r="B264" s="816"/>
      <c r="C264" s="812"/>
      <c r="D264" s="812" t="s">
        <v>2287</v>
      </c>
      <c r="E264" s="691" t="s">
        <v>2141</v>
      </c>
      <c r="F264" s="593">
        <v>377483</v>
      </c>
      <c r="G264" s="594">
        <v>377483</v>
      </c>
      <c r="H264" s="593">
        <v>0</v>
      </c>
      <c r="I264" s="593">
        <v>0</v>
      </c>
      <c r="J264" s="594">
        <v>0</v>
      </c>
      <c r="K264" s="593">
        <v>0</v>
      </c>
      <c r="L264" s="593">
        <v>0</v>
      </c>
      <c r="M264" s="593">
        <v>0</v>
      </c>
      <c r="N264" s="593">
        <v>0</v>
      </c>
    </row>
    <row r="265" spans="2:14" ht="12.75" hidden="1" customHeight="1" x14ac:dyDescent="0.2">
      <c r="B265" s="816"/>
      <c r="C265" s="812" t="s">
        <v>1386</v>
      </c>
      <c r="D265" s="812" t="s">
        <v>2144</v>
      </c>
      <c r="E265" s="691" t="s">
        <v>26</v>
      </c>
      <c r="F265" s="593">
        <v>107302000</v>
      </c>
      <c r="G265" s="594">
        <v>107302000</v>
      </c>
      <c r="H265" s="593">
        <v>0</v>
      </c>
      <c r="I265" s="593">
        <v>0</v>
      </c>
      <c r="J265" s="594">
        <v>0</v>
      </c>
      <c r="K265" s="593">
        <v>0</v>
      </c>
      <c r="L265" s="593">
        <v>0</v>
      </c>
      <c r="M265" s="593">
        <v>0</v>
      </c>
      <c r="N265" s="593">
        <v>0</v>
      </c>
    </row>
    <row r="266" spans="2:14" ht="12.75" hidden="1" customHeight="1" x14ac:dyDescent="0.2">
      <c r="B266" s="816"/>
      <c r="C266" s="812"/>
      <c r="D266" s="812" t="s">
        <v>2144</v>
      </c>
      <c r="E266" s="691" t="s">
        <v>2083</v>
      </c>
      <c r="F266" s="593">
        <v>238842680</v>
      </c>
      <c r="G266" s="594">
        <v>238842680</v>
      </c>
      <c r="H266" s="593">
        <v>0</v>
      </c>
      <c r="I266" s="593">
        <v>0</v>
      </c>
      <c r="J266" s="594">
        <v>0</v>
      </c>
      <c r="K266" s="593">
        <v>0</v>
      </c>
      <c r="L266" s="593">
        <v>0</v>
      </c>
      <c r="M266" s="593">
        <v>0</v>
      </c>
      <c r="N266" s="593">
        <v>0</v>
      </c>
    </row>
    <row r="267" spans="2:14" ht="12.75" hidden="1" customHeight="1" x14ac:dyDescent="0.2">
      <c r="B267" s="816"/>
      <c r="C267" s="812"/>
      <c r="D267" s="812" t="s">
        <v>2144</v>
      </c>
      <c r="E267" s="691" t="s">
        <v>2284</v>
      </c>
      <c r="F267" s="593">
        <v>1045772</v>
      </c>
      <c r="G267" s="594">
        <v>1045772</v>
      </c>
      <c r="H267" s="593">
        <v>0</v>
      </c>
      <c r="I267" s="593">
        <v>0</v>
      </c>
      <c r="J267" s="594">
        <v>0</v>
      </c>
      <c r="K267" s="593">
        <v>0</v>
      </c>
      <c r="L267" s="593">
        <v>0</v>
      </c>
      <c r="M267" s="593">
        <v>0</v>
      </c>
      <c r="N267" s="593">
        <v>0</v>
      </c>
    </row>
    <row r="268" spans="2:14" ht="12.75" hidden="1" customHeight="1" x14ac:dyDescent="0.2">
      <c r="B268" s="816"/>
      <c r="C268" s="812"/>
      <c r="D268" s="812" t="s">
        <v>2144</v>
      </c>
      <c r="E268" s="691" t="s">
        <v>194</v>
      </c>
      <c r="F268" s="593">
        <v>4224634</v>
      </c>
      <c r="G268" s="594">
        <v>4224634</v>
      </c>
      <c r="H268" s="593">
        <v>0</v>
      </c>
      <c r="I268" s="593">
        <v>0</v>
      </c>
      <c r="J268" s="594">
        <v>0</v>
      </c>
      <c r="K268" s="593">
        <v>0</v>
      </c>
      <c r="L268" s="593">
        <v>0</v>
      </c>
      <c r="M268" s="593">
        <v>0</v>
      </c>
      <c r="N268" s="593">
        <v>0</v>
      </c>
    </row>
    <row r="269" spans="2:14" ht="12.75" hidden="1" customHeight="1" x14ac:dyDescent="0.2">
      <c r="B269" s="816"/>
      <c r="C269" s="812" t="s">
        <v>1387</v>
      </c>
      <c r="D269" s="812" t="s">
        <v>2246</v>
      </c>
      <c r="E269" s="691" t="s">
        <v>26</v>
      </c>
      <c r="F269" s="593">
        <v>300285703</v>
      </c>
      <c r="G269" s="594">
        <v>300285703</v>
      </c>
      <c r="H269" s="593">
        <v>0</v>
      </c>
      <c r="I269" s="593">
        <v>0</v>
      </c>
      <c r="J269" s="594">
        <v>0</v>
      </c>
      <c r="K269" s="593">
        <v>0</v>
      </c>
      <c r="L269" s="593">
        <v>0</v>
      </c>
      <c r="M269" s="593">
        <v>0</v>
      </c>
      <c r="N269" s="593">
        <v>0</v>
      </c>
    </row>
    <row r="270" spans="2:14" ht="12.75" hidden="1" customHeight="1" x14ac:dyDescent="0.2">
      <c r="B270" s="816"/>
      <c r="C270" s="812"/>
      <c r="D270" s="812" t="s">
        <v>2246</v>
      </c>
      <c r="E270" s="691" t="s">
        <v>2284</v>
      </c>
      <c r="F270" s="593">
        <v>1034453</v>
      </c>
      <c r="G270" s="594">
        <v>1034453</v>
      </c>
      <c r="H270" s="593">
        <v>0</v>
      </c>
      <c r="I270" s="593">
        <v>0</v>
      </c>
      <c r="J270" s="594">
        <v>0</v>
      </c>
      <c r="K270" s="593">
        <v>0</v>
      </c>
      <c r="L270" s="593">
        <v>0</v>
      </c>
      <c r="M270" s="593">
        <v>0</v>
      </c>
      <c r="N270" s="593">
        <v>0</v>
      </c>
    </row>
    <row r="271" spans="2:14" ht="12.75" hidden="1" customHeight="1" x14ac:dyDescent="0.2">
      <c r="B271" s="816"/>
      <c r="C271" s="812" t="s">
        <v>1388</v>
      </c>
      <c r="D271" s="812" t="s">
        <v>978</v>
      </c>
      <c r="E271" s="691" t="s">
        <v>26</v>
      </c>
      <c r="F271" s="593">
        <v>100910000</v>
      </c>
      <c r="G271" s="594">
        <v>100910000</v>
      </c>
      <c r="H271" s="593">
        <v>0</v>
      </c>
      <c r="I271" s="593">
        <v>0</v>
      </c>
      <c r="J271" s="594">
        <v>0</v>
      </c>
      <c r="K271" s="593">
        <v>0</v>
      </c>
      <c r="L271" s="593">
        <v>0</v>
      </c>
      <c r="M271" s="593">
        <v>0</v>
      </c>
      <c r="N271" s="593">
        <v>0</v>
      </c>
    </row>
    <row r="272" spans="2:14" ht="12.75" hidden="1" customHeight="1" x14ac:dyDescent="0.2">
      <c r="B272" s="816"/>
      <c r="C272" s="812"/>
      <c r="D272" s="812" t="s">
        <v>978</v>
      </c>
      <c r="E272" s="691" t="s">
        <v>2083</v>
      </c>
      <c r="F272" s="593">
        <v>234990000</v>
      </c>
      <c r="G272" s="594">
        <v>234990000</v>
      </c>
      <c r="H272" s="593">
        <v>0</v>
      </c>
      <c r="I272" s="593">
        <v>0</v>
      </c>
      <c r="J272" s="594">
        <v>0</v>
      </c>
      <c r="K272" s="593">
        <v>0</v>
      </c>
      <c r="L272" s="593">
        <v>0</v>
      </c>
      <c r="M272" s="593">
        <v>0</v>
      </c>
      <c r="N272" s="593">
        <v>0</v>
      </c>
    </row>
    <row r="273" spans="2:14" ht="12.75" hidden="1" customHeight="1" x14ac:dyDescent="0.2">
      <c r="B273" s="816"/>
      <c r="C273" s="812"/>
      <c r="D273" s="812" t="s">
        <v>978</v>
      </c>
      <c r="E273" s="691" t="s">
        <v>2284</v>
      </c>
      <c r="F273" s="593">
        <v>1071274</v>
      </c>
      <c r="G273" s="594">
        <v>1071274</v>
      </c>
      <c r="H273" s="593">
        <v>0</v>
      </c>
      <c r="I273" s="593">
        <v>0</v>
      </c>
      <c r="J273" s="594">
        <v>0</v>
      </c>
      <c r="K273" s="593">
        <v>0</v>
      </c>
      <c r="L273" s="593">
        <v>0</v>
      </c>
      <c r="M273" s="593">
        <v>0</v>
      </c>
      <c r="N273" s="593">
        <v>0</v>
      </c>
    </row>
    <row r="274" spans="2:14" ht="12.75" hidden="1" customHeight="1" x14ac:dyDescent="0.2">
      <c r="B274" s="816"/>
      <c r="C274" s="812" t="s">
        <v>1389</v>
      </c>
      <c r="D274" s="812" t="s">
        <v>2288</v>
      </c>
      <c r="E274" s="691" t="s">
        <v>26</v>
      </c>
      <c r="F274" s="593">
        <v>344024937</v>
      </c>
      <c r="G274" s="594">
        <v>344024937</v>
      </c>
      <c r="H274" s="593">
        <v>0</v>
      </c>
      <c r="I274" s="593">
        <v>0</v>
      </c>
      <c r="J274" s="594">
        <v>0</v>
      </c>
      <c r="K274" s="593">
        <v>0</v>
      </c>
      <c r="L274" s="593">
        <v>0</v>
      </c>
      <c r="M274" s="593">
        <v>0</v>
      </c>
      <c r="N274" s="593">
        <v>0</v>
      </c>
    </row>
    <row r="275" spans="2:14" ht="12.75" hidden="1" customHeight="1" x14ac:dyDescent="0.2">
      <c r="B275" s="816"/>
      <c r="C275" s="812"/>
      <c r="D275" s="812" t="s">
        <v>2288</v>
      </c>
      <c r="E275" s="691" t="s">
        <v>2284</v>
      </c>
      <c r="F275" s="593">
        <v>1063569</v>
      </c>
      <c r="G275" s="594">
        <v>1063569</v>
      </c>
      <c r="H275" s="593">
        <v>0</v>
      </c>
      <c r="I275" s="593">
        <v>0</v>
      </c>
      <c r="J275" s="594">
        <v>0</v>
      </c>
      <c r="K275" s="593">
        <v>0</v>
      </c>
      <c r="L275" s="593">
        <v>0</v>
      </c>
      <c r="M275" s="593">
        <v>0</v>
      </c>
      <c r="N275" s="593">
        <v>0</v>
      </c>
    </row>
    <row r="276" spans="2:14" ht="12.75" hidden="1" customHeight="1" x14ac:dyDescent="0.2">
      <c r="B276" s="816"/>
      <c r="C276" s="812"/>
      <c r="D276" s="812" t="s">
        <v>2288</v>
      </c>
      <c r="E276" s="691" t="s">
        <v>2141</v>
      </c>
      <c r="F276" s="593">
        <v>1734250</v>
      </c>
      <c r="G276" s="594">
        <v>1734250</v>
      </c>
      <c r="H276" s="593">
        <v>0</v>
      </c>
      <c r="I276" s="593">
        <v>0</v>
      </c>
      <c r="J276" s="594">
        <v>0</v>
      </c>
      <c r="K276" s="593">
        <v>0</v>
      </c>
      <c r="L276" s="593">
        <v>0</v>
      </c>
      <c r="M276" s="593">
        <v>0</v>
      </c>
      <c r="N276" s="593">
        <v>0</v>
      </c>
    </row>
    <row r="277" spans="2:14" ht="12.75" hidden="1" customHeight="1" x14ac:dyDescent="0.2">
      <c r="B277" s="816"/>
      <c r="C277" s="812" t="s">
        <v>1390</v>
      </c>
      <c r="D277" s="812" t="s">
        <v>1022</v>
      </c>
      <c r="E277" s="691" t="s">
        <v>26</v>
      </c>
      <c r="F277" s="593">
        <v>101627817</v>
      </c>
      <c r="G277" s="594">
        <v>101627817</v>
      </c>
      <c r="H277" s="593">
        <v>0</v>
      </c>
      <c r="I277" s="593">
        <v>0</v>
      </c>
      <c r="J277" s="594">
        <v>0</v>
      </c>
      <c r="K277" s="593">
        <v>0</v>
      </c>
      <c r="L277" s="593">
        <v>0</v>
      </c>
      <c r="M277" s="593">
        <v>0</v>
      </c>
      <c r="N277" s="593">
        <v>0</v>
      </c>
    </row>
    <row r="278" spans="2:14" ht="12.75" hidden="1" customHeight="1" x14ac:dyDescent="0.2">
      <c r="B278" s="816"/>
      <c r="C278" s="812"/>
      <c r="D278" s="812" t="s">
        <v>1022</v>
      </c>
      <c r="E278" s="691" t="s">
        <v>2083</v>
      </c>
      <c r="F278" s="593">
        <v>233418769</v>
      </c>
      <c r="G278" s="594">
        <v>233418769</v>
      </c>
      <c r="H278" s="593">
        <v>0</v>
      </c>
      <c r="I278" s="593">
        <v>0</v>
      </c>
      <c r="J278" s="594">
        <v>0</v>
      </c>
      <c r="K278" s="593">
        <v>0</v>
      </c>
      <c r="L278" s="593">
        <v>0</v>
      </c>
      <c r="M278" s="593">
        <v>0</v>
      </c>
      <c r="N278" s="593">
        <v>0</v>
      </c>
    </row>
    <row r="279" spans="2:14" ht="12.75" hidden="1" customHeight="1" x14ac:dyDescent="0.2">
      <c r="B279" s="816"/>
      <c r="C279" s="812"/>
      <c r="D279" s="812" t="s">
        <v>1022</v>
      </c>
      <c r="E279" s="691" t="s">
        <v>2284</v>
      </c>
      <c r="F279" s="593">
        <v>1025964</v>
      </c>
      <c r="G279" s="594">
        <v>1025964</v>
      </c>
      <c r="H279" s="593">
        <v>0</v>
      </c>
      <c r="I279" s="593">
        <v>0</v>
      </c>
      <c r="J279" s="594">
        <v>0</v>
      </c>
      <c r="K279" s="593">
        <v>0</v>
      </c>
      <c r="L279" s="593">
        <v>0</v>
      </c>
      <c r="M279" s="593">
        <v>0</v>
      </c>
      <c r="N279" s="593">
        <v>0</v>
      </c>
    </row>
    <row r="280" spans="2:14" ht="12.75" hidden="1" customHeight="1" x14ac:dyDescent="0.2">
      <c r="B280" s="816"/>
      <c r="C280" s="812" t="s">
        <v>1391</v>
      </c>
      <c r="D280" s="812" t="s">
        <v>1303</v>
      </c>
      <c r="E280" s="691" t="s">
        <v>26</v>
      </c>
      <c r="F280" s="593">
        <v>313066403</v>
      </c>
      <c r="G280" s="594">
        <v>313066403</v>
      </c>
      <c r="H280" s="593">
        <v>0</v>
      </c>
      <c r="I280" s="593">
        <v>0</v>
      </c>
      <c r="J280" s="594">
        <v>0</v>
      </c>
      <c r="K280" s="593">
        <v>0</v>
      </c>
      <c r="L280" s="593">
        <v>0</v>
      </c>
      <c r="M280" s="593">
        <v>0</v>
      </c>
      <c r="N280" s="593">
        <v>0</v>
      </c>
    </row>
    <row r="281" spans="2:14" ht="12.75" hidden="1" customHeight="1" x14ac:dyDescent="0.2">
      <c r="B281" s="816"/>
      <c r="C281" s="812"/>
      <c r="D281" s="812" t="s">
        <v>1303</v>
      </c>
      <c r="E281" s="691" t="s">
        <v>2284</v>
      </c>
      <c r="F281" s="593">
        <v>1035306</v>
      </c>
      <c r="G281" s="594">
        <v>1035306</v>
      </c>
      <c r="H281" s="593">
        <v>0</v>
      </c>
      <c r="I281" s="593">
        <v>0</v>
      </c>
      <c r="J281" s="594">
        <v>0</v>
      </c>
      <c r="K281" s="593">
        <v>0</v>
      </c>
      <c r="L281" s="593">
        <v>0</v>
      </c>
      <c r="M281" s="593">
        <v>0</v>
      </c>
      <c r="N281" s="593">
        <v>0</v>
      </c>
    </row>
    <row r="282" spans="2:14" ht="12.75" hidden="1" customHeight="1" x14ac:dyDescent="0.2">
      <c r="B282" s="816"/>
      <c r="C282" s="812"/>
      <c r="D282" s="812" t="s">
        <v>1303</v>
      </c>
      <c r="E282" s="691" t="s">
        <v>2141</v>
      </c>
      <c r="F282" s="593">
        <v>6008250</v>
      </c>
      <c r="G282" s="594">
        <v>6008250</v>
      </c>
      <c r="H282" s="593">
        <v>0</v>
      </c>
      <c r="I282" s="593">
        <v>0</v>
      </c>
      <c r="J282" s="594">
        <v>0</v>
      </c>
      <c r="K282" s="593">
        <v>0</v>
      </c>
      <c r="L282" s="593">
        <v>0</v>
      </c>
      <c r="M282" s="593">
        <v>0</v>
      </c>
      <c r="N282" s="593">
        <v>0</v>
      </c>
    </row>
    <row r="283" spans="2:14" ht="12.75" hidden="1" customHeight="1" x14ac:dyDescent="0.2">
      <c r="B283" s="816"/>
      <c r="C283" s="812" t="s">
        <v>1392</v>
      </c>
      <c r="D283" s="812" t="s">
        <v>1015</v>
      </c>
      <c r="E283" s="691" t="s">
        <v>26</v>
      </c>
      <c r="F283" s="593">
        <v>170880882</v>
      </c>
      <c r="G283" s="594">
        <v>170880882</v>
      </c>
      <c r="H283" s="593">
        <v>0</v>
      </c>
      <c r="I283" s="593">
        <v>0</v>
      </c>
      <c r="J283" s="594">
        <v>0</v>
      </c>
      <c r="K283" s="593">
        <v>0</v>
      </c>
      <c r="L283" s="593">
        <v>0</v>
      </c>
      <c r="M283" s="593">
        <v>0</v>
      </c>
      <c r="N283" s="593">
        <v>0</v>
      </c>
    </row>
    <row r="284" spans="2:14" ht="12.75" hidden="1" customHeight="1" x14ac:dyDescent="0.2">
      <c r="B284" s="816"/>
      <c r="C284" s="812"/>
      <c r="D284" s="812" t="s">
        <v>1015</v>
      </c>
      <c r="E284" s="691" t="s">
        <v>2083</v>
      </c>
      <c r="F284" s="593">
        <v>156524674</v>
      </c>
      <c r="G284" s="594">
        <v>156524674</v>
      </c>
      <c r="H284" s="593">
        <v>0</v>
      </c>
      <c r="I284" s="593">
        <v>0</v>
      </c>
      <c r="J284" s="594">
        <v>0</v>
      </c>
      <c r="K284" s="593">
        <v>0</v>
      </c>
      <c r="L284" s="593">
        <v>0</v>
      </c>
      <c r="M284" s="593">
        <v>0</v>
      </c>
      <c r="N284" s="593">
        <v>0</v>
      </c>
    </row>
    <row r="285" spans="2:14" ht="12.75" hidden="1" customHeight="1" x14ac:dyDescent="0.2">
      <c r="B285" s="816"/>
      <c r="C285" s="812"/>
      <c r="D285" s="812" t="s">
        <v>1015</v>
      </c>
      <c r="E285" s="691" t="s">
        <v>2284</v>
      </c>
      <c r="F285" s="593">
        <v>1045806</v>
      </c>
      <c r="G285" s="594">
        <v>1045806</v>
      </c>
      <c r="H285" s="593">
        <v>0</v>
      </c>
      <c r="I285" s="593">
        <v>0</v>
      </c>
      <c r="J285" s="594">
        <v>0</v>
      </c>
      <c r="K285" s="593">
        <v>0</v>
      </c>
      <c r="L285" s="593">
        <v>0</v>
      </c>
      <c r="M285" s="593">
        <v>0</v>
      </c>
      <c r="N285" s="593">
        <v>0</v>
      </c>
    </row>
    <row r="286" spans="2:14" ht="12.75" hidden="1" customHeight="1" x14ac:dyDescent="0.2">
      <c r="B286" s="816"/>
      <c r="C286" s="812" t="s">
        <v>1393</v>
      </c>
      <c r="D286" s="812" t="s">
        <v>1164</v>
      </c>
      <c r="E286" s="691" t="s">
        <v>26</v>
      </c>
      <c r="F286" s="593">
        <v>115041899</v>
      </c>
      <c r="G286" s="594">
        <v>115041899</v>
      </c>
      <c r="H286" s="593">
        <v>0</v>
      </c>
      <c r="I286" s="593">
        <v>0</v>
      </c>
      <c r="J286" s="594">
        <v>0</v>
      </c>
      <c r="K286" s="593">
        <v>0</v>
      </c>
      <c r="L286" s="593">
        <v>0</v>
      </c>
      <c r="M286" s="593">
        <v>0</v>
      </c>
      <c r="N286" s="593">
        <v>0</v>
      </c>
    </row>
    <row r="287" spans="2:14" ht="12.75" hidden="1" customHeight="1" x14ac:dyDescent="0.2">
      <c r="B287" s="816"/>
      <c r="C287" s="812"/>
      <c r="D287" s="812" t="s">
        <v>1164</v>
      </c>
      <c r="E287" s="691" t="s">
        <v>2083</v>
      </c>
      <c r="F287" s="593">
        <v>234337379</v>
      </c>
      <c r="G287" s="594">
        <v>234337379</v>
      </c>
      <c r="H287" s="593">
        <v>0</v>
      </c>
      <c r="I287" s="593">
        <v>0</v>
      </c>
      <c r="J287" s="594">
        <v>0</v>
      </c>
      <c r="K287" s="593">
        <v>0</v>
      </c>
      <c r="L287" s="593">
        <v>0</v>
      </c>
      <c r="M287" s="593">
        <v>0</v>
      </c>
      <c r="N287" s="593">
        <v>0</v>
      </c>
    </row>
    <row r="288" spans="2:14" ht="12.75" hidden="1" customHeight="1" x14ac:dyDescent="0.2">
      <c r="B288" s="816"/>
      <c r="C288" s="812"/>
      <c r="D288" s="812" t="s">
        <v>1164</v>
      </c>
      <c r="E288" s="691" t="s">
        <v>2284</v>
      </c>
      <c r="F288" s="593">
        <v>1029680</v>
      </c>
      <c r="G288" s="594">
        <v>1029680</v>
      </c>
      <c r="H288" s="593">
        <v>0</v>
      </c>
      <c r="I288" s="593">
        <v>0</v>
      </c>
      <c r="J288" s="594">
        <v>0</v>
      </c>
      <c r="K288" s="593">
        <v>0</v>
      </c>
      <c r="L288" s="593">
        <v>0</v>
      </c>
      <c r="M288" s="593">
        <v>0</v>
      </c>
      <c r="N288" s="593">
        <v>0</v>
      </c>
    </row>
    <row r="289" spans="2:14" ht="12.75" hidden="1" customHeight="1" x14ac:dyDescent="0.2">
      <c r="B289" s="816"/>
      <c r="C289" s="812"/>
      <c r="D289" s="812" t="s">
        <v>1164</v>
      </c>
      <c r="E289" s="691" t="s">
        <v>2141</v>
      </c>
      <c r="F289" s="593">
        <v>4646925</v>
      </c>
      <c r="G289" s="594">
        <v>4646925</v>
      </c>
      <c r="H289" s="593">
        <v>0</v>
      </c>
      <c r="I289" s="593">
        <v>0</v>
      </c>
      <c r="J289" s="594">
        <v>0</v>
      </c>
      <c r="K289" s="593">
        <v>0</v>
      </c>
      <c r="L289" s="593">
        <v>0</v>
      </c>
      <c r="M289" s="593">
        <v>0</v>
      </c>
      <c r="N289" s="593">
        <v>0</v>
      </c>
    </row>
    <row r="290" spans="2:14" ht="12.75" hidden="1" customHeight="1" x14ac:dyDescent="0.2">
      <c r="B290" s="816"/>
      <c r="C290" s="812" t="s">
        <v>1394</v>
      </c>
      <c r="D290" s="812" t="s">
        <v>2289</v>
      </c>
      <c r="E290" s="691" t="s">
        <v>26</v>
      </c>
      <c r="F290" s="593">
        <v>326396160</v>
      </c>
      <c r="G290" s="594">
        <v>326396160</v>
      </c>
      <c r="H290" s="593">
        <v>0</v>
      </c>
      <c r="I290" s="593">
        <v>0</v>
      </c>
      <c r="J290" s="594">
        <v>0</v>
      </c>
      <c r="K290" s="593">
        <v>0</v>
      </c>
      <c r="L290" s="593">
        <v>0</v>
      </c>
      <c r="M290" s="593">
        <v>0</v>
      </c>
      <c r="N290" s="593">
        <v>0</v>
      </c>
    </row>
    <row r="291" spans="2:14" ht="12.75" hidden="1" customHeight="1" x14ac:dyDescent="0.2">
      <c r="B291" s="816"/>
      <c r="C291" s="812"/>
      <c r="D291" s="812" t="s">
        <v>2289</v>
      </c>
      <c r="E291" s="691" t="s">
        <v>2284</v>
      </c>
      <c r="F291" s="593">
        <v>1072297</v>
      </c>
      <c r="G291" s="594">
        <v>1072297</v>
      </c>
      <c r="H291" s="593">
        <v>0</v>
      </c>
      <c r="I291" s="593">
        <v>0</v>
      </c>
      <c r="J291" s="594">
        <v>0</v>
      </c>
      <c r="K291" s="593">
        <v>0</v>
      </c>
      <c r="L291" s="593">
        <v>0</v>
      </c>
      <c r="M291" s="593">
        <v>0</v>
      </c>
      <c r="N291" s="593">
        <v>0</v>
      </c>
    </row>
    <row r="292" spans="2:14" ht="12.75" hidden="1" customHeight="1" x14ac:dyDescent="0.2">
      <c r="B292" s="816"/>
      <c r="C292" s="812"/>
      <c r="D292" s="812" t="s">
        <v>2289</v>
      </c>
      <c r="E292" s="691" t="s">
        <v>2141</v>
      </c>
      <c r="F292" s="593">
        <v>1410670</v>
      </c>
      <c r="G292" s="594">
        <v>1410670</v>
      </c>
      <c r="H292" s="593">
        <v>0</v>
      </c>
      <c r="I292" s="593">
        <v>0</v>
      </c>
      <c r="J292" s="594">
        <v>0</v>
      </c>
      <c r="K292" s="593">
        <v>0</v>
      </c>
      <c r="L292" s="593">
        <v>0</v>
      </c>
      <c r="M292" s="593">
        <v>0</v>
      </c>
      <c r="N292" s="593">
        <v>0</v>
      </c>
    </row>
    <row r="293" spans="2:14" ht="12.75" hidden="1" customHeight="1" x14ac:dyDescent="0.2">
      <c r="B293" s="816"/>
      <c r="C293" s="812" t="s">
        <v>1395</v>
      </c>
      <c r="D293" s="812" t="s">
        <v>1262</v>
      </c>
      <c r="E293" s="691" t="s">
        <v>26</v>
      </c>
      <c r="F293" s="593">
        <v>345911007</v>
      </c>
      <c r="G293" s="594">
        <v>345911007</v>
      </c>
      <c r="H293" s="593">
        <v>0</v>
      </c>
      <c r="I293" s="593">
        <v>0</v>
      </c>
      <c r="J293" s="594">
        <v>0</v>
      </c>
      <c r="K293" s="593">
        <v>0</v>
      </c>
      <c r="L293" s="593">
        <v>0</v>
      </c>
      <c r="M293" s="593">
        <v>0</v>
      </c>
      <c r="N293" s="593">
        <v>0</v>
      </c>
    </row>
    <row r="294" spans="2:14" ht="12.75" hidden="1" customHeight="1" x14ac:dyDescent="0.2">
      <c r="B294" s="816"/>
      <c r="C294" s="812"/>
      <c r="D294" s="812" t="s">
        <v>1262</v>
      </c>
      <c r="E294" s="691" t="s">
        <v>2284</v>
      </c>
      <c r="F294" s="593">
        <v>1063569</v>
      </c>
      <c r="G294" s="594">
        <v>1063569</v>
      </c>
      <c r="H294" s="593">
        <v>0</v>
      </c>
      <c r="I294" s="593">
        <v>0</v>
      </c>
      <c r="J294" s="594">
        <v>0</v>
      </c>
      <c r="K294" s="593">
        <v>0</v>
      </c>
      <c r="L294" s="593">
        <v>0</v>
      </c>
      <c r="M294" s="593">
        <v>0</v>
      </c>
      <c r="N294" s="593">
        <v>0</v>
      </c>
    </row>
    <row r="295" spans="2:14" ht="12.75" hidden="1" customHeight="1" x14ac:dyDescent="0.2">
      <c r="B295" s="816"/>
      <c r="C295" s="812"/>
      <c r="D295" s="812" t="s">
        <v>1262</v>
      </c>
      <c r="E295" s="691" t="s">
        <v>2141</v>
      </c>
      <c r="F295" s="593">
        <v>4135638</v>
      </c>
      <c r="G295" s="594">
        <v>4135638</v>
      </c>
      <c r="H295" s="593">
        <v>0</v>
      </c>
      <c r="I295" s="593">
        <v>0</v>
      </c>
      <c r="J295" s="594">
        <v>0</v>
      </c>
      <c r="K295" s="593">
        <v>0</v>
      </c>
      <c r="L295" s="593">
        <v>0</v>
      </c>
      <c r="M295" s="593">
        <v>0</v>
      </c>
      <c r="N295" s="593">
        <v>0</v>
      </c>
    </row>
    <row r="296" spans="2:14" ht="12.75" hidden="1" customHeight="1" x14ac:dyDescent="0.2">
      <c r="B296" s="816"/>
      <c r="C296" s="812" t="s">
        <v>1396</v>
      </c>
      <c r="D296" s="812" t="s">
        <v>1768</v>
      </c>
      <c r="E296" s="691" t="s">
        <v>26</v>
      </c>
      <c r="F296" s="593">
        <v>76664207</v>
      </c>
      <c r="G296" s="594">
        <v>76664207</v>
      </c>
      <c r="H296" s="593">
        <v>0</v>
      </c>
      <c r="I296" s="593">
        <v>0</v>
      </c>
      <c r="J296" s="594">
        <v>0</v>
      </c>
      <c r="K296" s="593">
        <v>0</v>
      </c>
      <c r="L296" s="593">
        <v>0</v>
      </c>
      <c r="M296" s="593">
        <v>0</v>
      </c>
      <c r="N296" s="593">
        <v>0</v>
      </c>
    </row>
    <row r="297" spans="2:14" ht="12.75" hidden="1" customHeight="1" x14ac:dyDescent="0.2">
      <c r="B297" s="816"/>
      <c r="C297" s="812"/>
      <c r="D297" s="812" t="s">
        <v>1768</v>
      </c>
      <c r="E297" s="691" t="s">
        <v>2083</v>
      </c>
      <c r="F297" s="593">
        <v>256000000</v>
      </c>
      <c r="G297" s="594">
        <v>256000000</v>
      </c>
      <c r="H297" s="593">
        <v>0</v>
      </c>
      <c r="I297" s="593">
        <v>0</v>
      </c>
      <c r="J297" s="594">
        <v>0</v>
      </c>
      <c r="K297" s="593">
        <v>0</v>
      </c>
      <c r="L297" s="593">
        <v>0</v>
      </c>
      <c r="M297" s="593">
        <v>0</v>
      </c>
      <c r="N297" s="593">
        <v>0</v>
      </c>
    </row>
    <row r="298" spans="2:14" ht="12.75" hidden="1" customHeight="1" x14ac:dyDescent="0.2">
      <c r="B298" s="816"/>
      <c r="C298" s="812"/>
      <c r="D298" s="812" t="s">
        <v>1768</v>
      </c>
      <c r="E298" s="691" t="s">
        <v>2284</v>
      </c>
      <c r="F298" s="593">
        <v>940060</v>
      </c>
      <c r="G298" s="594">
        <v>940060</v>
      </c>
      <c r="H298" s="593">
        <v>0</v>
      </c>
      <c r="I298" s="593">
        <v>0</v>
      </c>
      <c r="J298" s="594">
        <v>0</v>
      </c>
      <c r="K298" s="593">
        <v>0</v>
      </c>
      <c r="L298" s="593">
        <v>0</v>
      </c>
      <c r="M298" s="593">
        <v>0</v>
      </c>
      <c r="N298" s="593">
        <v>0</v>
      </c>
    </row>
    <row r="299" spans="2:14" ht="12.75" hidden="1" customHeight="1" x14ac:dyDescent="0.2">
      <c r="B299" s="816"/>
      <c r="C299" s="812" t="s">
        <v>2222</v>
      </c>
      <c r="D299" s="812" t="s">
        <v>2223</v>
      </c>
      <c r="E299" s="691" t="s">
        <v>26</v>
      </c>
      <c r="F299" s="593">
        <v>420271804</v>
      </c>
      <c r="G299" s="594">
        <v>420271804</v>
      </c>
      <c r="H299" s="593">
        <v>0</v>
      </c>
      <c r="I299" s="593">
        <v>0</v>
      </c>
      <c r="J299" s="594">
        <v>0</v>
      </c>
      <c r="K299" s="593">
        <v>0</v>
      </c>
      <c r="L299" s="593">
        <v>0</v>
      </c>
      <c r="M299" s="593">
        <v>0</v>
      </c>
      <c r="N299" s="593">
        <v>0</v>
      </c>
    </row>
    <row r="300" spans="2:14" ht="12.75" hidden="1" customHeight="1" x14ac:dyDescent="0.2">
      <c r="B300" s="816"/>
      <c r="C300" s="812"/>
      <c r="D300" s="812" t="s">
        <v>2223</v>
      </c>
      <c r="E300" s="691" t="s">
        <v>2284</v>
      </c>
      <c r="F300" s="593">
        <v>1037556</v>
      </c>
      <c r="G300" s="594">
        <v>1037556</v>
      </c>
      <c r="H300" s="593">
        <v>0</v>
      </c>
      <c r="I300" s="593">
        <v>0</v>
      </c>
      <c r="J300" s="594">
        <v>0</v>
      </c>
      <c r="K300" s="593">
        <v>0</v>
      </c>
      <c r="L300" s="593">
        <v>0</v>
      </c>
      <c r="M300" s="593">
        <v>0</v>
      </c>
      <c r="N300" s="593">
        <v>0</v>
      </c>
    </row>
    <row r="301" spans="2:14" ht="12.75" hidden="1" customHeight="1" x14ac:dyDescent="0.2">
      <c r="B301" s="816"/>
      <c r="C301" s="812" t="s">
        <v>1397</v>
      </c>
      <c r="D301" s="812" t="s">
        <v>979</v>
      </c>
      <c r="E301" s="691" t="s">
        <v>26</v>
      </c>
      <c r="F301" s="593">
        <v>100957071</v>
      </c>
      <c r="G301" s="594">
        <v>100957071</v>
      </c>
      <c r="H301" s="593">
        <v>0</v>
      </c>
      <c r="I301" s="593">
        <v>0</v>
      </c>
      <c r="J301" s="594">
        <v>0</v>
      </c>
      <c r="K301" s="593">
        <v>0</v>
      </c>
      <c r="L301" s="593">
        <v>0</v>
      </c>
      <c r="M301" s="593">
        <v>0</v>
      </c>
      <c r="N301" s="593">
        <v>0</v>
      </c>
    </row>
    <row r="302" spans="2:14" ht="12.75" hidden="1" customHeight="1" x14ac:dyDescent="0.2">
      <c r="B302" s="816"/>
      <c r="C302" s="812"/>
      <c r="D302" s="812" t="s">
        <v>979</v>
      </c>
      <c r="E302" s="691" t="s">
        <v>2083</v>
      </c>
      <c r="F302" s="593">
        <v>235566499</v>
      </c>
      <c r="G302" s="594">
        <v>235566499</v>
      </c>
      <c r="H302" s="593">
        <v>0</v>
      </c>
      <c r="I302" s="593">
        <v>0</v>
      </c>
      <c r="J302" s="594">
        <v>0</v>
      </c>
      <c r="K302" s="593">
        <v>0</v>
      </c>
      <c r="L302" s="593">
        <v>0</v>
      </c>
      <c r="M302" s="593">
        <v>0</v>
      </c>
      <c r="N302" s="593">
        <v>0</v>
      </c>
    </row>
    <row r="303" spans="2:14" ht="12.75" hidden="1" customHeight="1" x14ac:dyDescent="0.2">
      <c r="B303" s="816"/>
      <c r="C303" s="812"/>
      <c r="D303" s="812" t="s">
        <v>979</v>
      </c>
      <c r="E303" s="691" t="s">
        <v>2284</v>
      </c>
      <c r="F303" s="593">
        <v>1045977</v>
      </c>
      <c r="G303" s="594">
        <v>1045977</v>
      </c>
      <c r="H303" s="593">
        <v>0</v>
      </c>
      <c r="I303" s="593">
        <v>0</v>
      </c>
      <c r="J303" s="594">
        <v>0</v>
      </c>
      <c r="K303" s="593">
        <v>0</v>
      </c>
      <c r="L303" s="593">
        <v>0</v>
      </c>
      <c r="M303" s="593">
        <v>0</v>
      </c>
      <c r="N303" s="593">
        <v>0</v>
      </c>
    </row>
    <row r="304" spans="2:14" ht="12.75" hidden="1" customHeight="1" x14ac:dyDescent="0.2">
      <c r="B304" s="816"/>
      <c r="C304" s="812"/>
      <c r="D304" s="812" t="s">
        <v>979</v>
      </c>
      <c r="E304" s="691" t="s">
        <v>194</v>
      </c>
      <c r="F304" s="593">
        <v>243600</v>
      </c>
      <c r="G304" s="594">
        <v>243600</v>
      </c>
      <c r="H304" s="593">
        <v>0</v>
      </c>
      <c r="I304" s="593">
        <v>0</v>
      </c>
      <c r="J304" s="594">
        <v>0</v>
      </c>
      <c r="K304" s="593">
        <v>0</v>
      </c>
      <c r="L304" s="593">
        <v>0</v>
      </c>
      <c r="M304" s="593">
        <v>0</v>
      </c>
      <c r="N304" s="593">
        <v>0</v>
      </c>
    </row>
    <row r="305" spans="1:16" ht="12.75" hidden="1" customHeight="1" x14ac:dyDescent="0.2">
      <c r="B305" s="816"/>
      <c r="C305" s="812" t="s">
        <v>1398</v>
      </c>
      <c r="D305" s="812" t="s">
        <v>2156</v>
      </c>
      <c r="E305" s="691" t="s">
        <v>26</v>
      </c>
      <c r="F305" s="593">
        <v>108575200</v>
      </c>
      <c r="G305" s="594">
        <v>108575200</v>
      </c>
      <c r="H305" s="593">
        <v>0</v>
      </c>
      <c r="I305" s="593">
        <v>0</v>
      </c>
      <c r="J305" s="594">
        <v>0</v>
      </c>
      <c r="K305" s="593">
        <v>0</v>
      </c>
      <c r="L305" s="593">
        <v>0</v>
      </c>
      <c r="M305" s="593">
        <v>0</v>
      </c>
      <c r="N305" s="593">
        <v>0</v>
      </c>
    </row>
    <row r="306" spans="1:16" ht="12.75" hidden="1" customHeight="1" x14ac:dyDescent="0.2">
      <c r="B306" s="816"/>
      <c r="C306" s="812"/>
      <c r="D306" s="812" t="s">
        <v>2156</v>
      </c>
      <c r="E306" s="691" t="s">
        <v>2083</v>
      </c>
      <c r="F306" s="593">
        <v>230000000</v>
      </c>
      <c r="G306" s="594">
        <v>230000000</v>
      </c>
      <c r="H306" s="593">
        <v>0</v>
      </c>
      <c r="I306" s="593">
        <v>0</v>
      </c>
      <c r="J306" s="594">
        <v>0</v>
      </c>
      <c r="K306" s="593">
        <v>0</v>
      </c>
      <c r="L306" s="593">
        <v>0</v>
      </c>
      <c r="M306" s="593">
        <v>0</v>
      </c>
      <c r="N306" s="593">
        <v>0</v>
      </c>
    </row>
    <row r="307" spans="1:16" ht="12.75" hidden="1" customHeight="1" x14ac:dyDescent="0.2">
      <c r="B307" s="816"/>
      <c r="C307" s="812"/>
      <c r="D307" s="812" t="s">
        <v>2156</v>
      </c>
      <c r="E307" s="691" t="s">
        <v>2284</v>
      </c>
      <c r="F307" s="593">
        <v>1035408</v>
      </c>
      <c r="G307" s="594">
        <v>1035408</v>
      </c>
      <c r="H307" s="593">
        <v>0</v>
      </c>
      <c r="I307" s="593">
        <v>0</v>
      </c>
      <c r="J307" s="594">
        <v>0</v>
      </c>
      <c r="K307" s="593">
        <v>0</v>
      </c>
      <c r="L307" s="593">
        <v>0</v>
      </c>
      <c r="M307" s="593">
        <v>0</v>
      </c>
      <c r="N307" s="593">
        <v>0</v>
      </c>
    </row>
    <row r="308" spans="1:16" ht="12.75" hidden="1" customHeight="1" x14ac:dyDescent="0.2">
      <c r="B308" s="816"/>
      <c r="C308" s="812"/>
      <c r="D308" s="812" t="s">
        <v>2156</v>
      </c>
      <c r="E308" s="691" t="s">
        <v>194</v>
      </c>
      <c r="F308" s="593">
        <v>383256</v>
      </c>
      <c r="G308" s="594">
        <v>383256</v>
      </c>
      <c r="H308" s="593">
        <v>0</v>
      </c>
      <c r="I308" s="593">
        <v>0</v>
      </c>
      <c r="J308" s="594">
        <v>0</v>
      </c>
      <c r="K308" s="593">
        <v>0</v>
      </c>
      <c r="L308" s="593">
        <v>0</v>
      </c>
      <c r="M308" s="593">
        <v>0</v>
      </c>
      <c r="N308" s="593">
        <v>0</v>
      </c>
    </row>
    <row r="309" spans="1:16" ht="12.75" hidden="1" customHeight="1" x14ac:dyDescent="0.2">
      <c r="B309" s="816"/>
      <c r="C309" s="812"/>
      <c r="D309" s="812" t="s">
        <v>2156</v>
      </c>
      <c r="E309" s="691" t="s">
        <v>2141</v>
      </c>
      <c r="F309" s="593">
        <v>7659419</v>
      </c>
      <c r="G309" s="594">
        <v>7659419</v>
      </c>
      <c r="H309" s="593">
        <v>0</v>
      </c>
      <c r="I309" s="593">
        <v>0</v>
      </c>
      <c r="J309" s="594">
        <v>0</v>
      </c>
      <c r="K309" s="593">
        <v>0</v>
      </c>
      <c r="L309" s="593">
        <v>0</v>
      </c>
      <c r="M309" s="593">
        <v>0</v>
      </c>
      <c r="N309" s="593">
        <v>0</v>
      </c>
    </row>
    <row r="310" spans="1:16" s="182" customFormat="1" ht="12.75" hidden="1" customHeight="1" x14ac:dyDescent="0.2">
      <c r="A310" s="194"/>
      <c r="B310" s="571"/>
      <c r="C310" s="559">
        <v>30</v>
      </c>
      <c r="D310" s="598" t="s">
        <v>952</v>
      </c>
      <c r="E310" s="554"/>
      <c r="F310" s="553">
        <v>10269625252</v>
      </c>
      <c r="G310" s="553">
        <v>10269625250</v>
      </c>
      <c r="H310" s="553">
        <v>2</v>
      </c>
      <c r="I310" s="553">
        <v>0</v>
      </c>
      <c r="J310" s="553">
        <v>2</v>
      </c>
      <c r="K310" s="553">
        <v>0</v>
      </c>
      <c r="L310" s="553">
        <v>0</v>
      </c>
      <c r="M310" s="553">
        <v>0</v>
      </c>
      <c r="N310" s="553">
        <v>2</v>
      </c>
      <c r="O310" s="568"/>
      <c r="P310" s="563"/>
    </row>
    <row r="311" spans="1:16" s="182" customFormat="1" ht="12.75" hidden="1" customHeight="1" x14ac:dyDescent="0.2">
      <c r="A311" s="194"/>
      <c r="B311" s="829" t="s">
        <v>1144</v>
      </c>
      <c r="C311" s="812" t="s">
        <v>2124</v>
      </c>
      <c r="D311" s="812" t="s">
        <v>2125</v>
      </c>
      <c r="E311" s="692" t="s">
        <v>26</v>
      </c>
      <c r="F311" s="585">
        <v>184912324</v>
      </c>
      <c r="G311" s="586">
        <v>184912324</v>
      </c>
      <c r="H311" s="585">
        <v>0</v>
      </c>
      <c r="I311" s="585">
        <v>0</v>
      </c>
      <c r="J311" s="586">
        <v>0</v>
      </c>
      <c r="K311" s="585">
        <v>0</v>
      </c>
      <c r="L311" s="585">
        <v>0</v>
      </c>
      <c r="M311" s="585">
        <v>0</v>
      </c>
      <c r="N311" s="585">
        <v>0</v>
      </c>
      <c r="O311" s="568"/>
      <c r="P311" s="563"/>
    </row>
    <row r="312" spans="1:16" s="182" customFormat="1" ht="12.75" hidden="1" customHeight="1" x14ac:dyDescent="0.2">
      <c r="A312" s="194"/>
      <c r="B312" s="830"/>
      <c r="C312" s="812"/>
      <c r="D312" s="812" t="s">
        <v>2125</v>
      </c>
      <c r="E312" s="693" t="s">
        <v>2083</v>
      </c>
      <c r="F312" s="583">
        <v>432399919</v>
      </c>
      <c r="G312" s="584">
        <v>432399919</v>
      </c>
      <c r="H312" s="583">
        <v>0</v>
      </c>
      <c r="I312" s="583">
        <v>0</v>
      </c>
      <c r="J312" s="584">
        <v>0</v>
      </c>
      <c r="K312" s="583">
        <v>0</v>
      </c>
      <c r="L312" s="583">
        <v>0</v>
      </c>
      <c r="M312" s="583">
        <v>0</v>
      </c>
      <c r="N312" s="583">
        <v>0</v>
      </c>
      <c r="O312" s="568"/>
      <c r="P312" s="563"/>
    </row>
    <row r="313" spans="1:16" s="182" customFormat="1" ht="12.75" hidden="1" customHeight="1" x14ac:dyDescent="0.2">
      <c r="A313" s="194"/>
      <c r="B313" s="830"/>
      <c r="C313" s="747" t="s">
        <v>2402</v>
      </c>
      <c r="D313" s="747" t="s">
        <v>2403</v>
      </c>
      <c r="E313" s="693" t="s">
        <v>26</v>
      </c>
      <c r="F313" s="583">
        <v>550000000</v>
      </c>
      <c r="G313" s="584">
        <v>550000000</v>
      </c>
      <c r="H313" s="583">
        <v>0</v>
      </c>
      <c r="I313" s="583">
        <v>0</v>
      </c>
      <c r="J313" s="584">
        <v>0</v>
      </c>
      <c r="K313" s="583">
        <v>0</v>
      </c>
      <c r="L313" s="583">
        <v>0</v>
      </c>
      <c r="M313" s="583">
        <v>0</v>
      </c>
      <c r="N313" s="583">
        <v>0</v>
      </c>
      <c r="O313" s="568"/>
      <c r="P313" s="563"/>
    </row>
    <row r="314" spans="1:16" s="182" customFormat="1" ht="12.75" hidden="1" customHeight="1" x14ac:dyDescent="0.2">
      <c r="A314" s="194"/>
      <c r="B314" s="830"/>
      <c r="C314" s="812" t="s">
        <v>1399</v>
      </c>
      <c r="D314" s="812" t="s">
        <v>1072</v>
      </c>
      <c r="E314" s="693" t="s">
        <v>26</v>
      </c>
      <c r="F314" s="583">
        <v>464271157</v>
      </c>
      <c r="G314" s="584">
        <v>464271157</v>
      </c>
      <c r="H314" s="583">
        <v>0</v>
      </c>
      <c r="I314" s="583">
        <v>0</v>
      </c>
      <c r="J314" s="584">
        <v>0</v>
      </c>
      <c r="K314" s="583">
        <v>0</v>
      </c>
      <c r="L314" s="583">
        <v>0</v>
      </c>
      <c r="M314" s="583">
        <v>0</v>
      </c>
      <c r="N314" s="583">
        <v>0</v>
      </c>
      <c r="O314" s="568"/>
      <c r="P314" s="563"/>
    </row>
    <row r="315" spans="1:16" s="182" customFormat="1" ht="12.75" hidden="1" customHeight="1" x14ac:dyDescent="0.2">
      <c r="A315" s="194"/>
      <c r="B315" s="830"/>
      <c r="C315" s="812"/>
      <c r="D315" s="812" t="s">
        <v>1072</v>
      </c>
      <c r="E315" s="693" t="s">
        <v>2083</v>
      </c>
      <c r="F315" s="583">
        <v>150000000</v>
      </c>
      <c r="G315" s="584">
        <v>150000000</v>
      </c>
      <c r="H315" s="583">
        <v>0</v>
      </c>
      <c r="I315" s="583">
        <v>0</v>
      </c>
      <c r="J315" s="584">
        <v>0</v>
      </c>
      <c r="K315" s="583">
        <v>0</v>
      </c>
      <c r="L315" s="583">
        <v>0</v>
      </c>
      <c r="M315" s="583">
        <v>0</v>
      </c>
      <c r="N315" s="583">
        <v>0</v>
      </c>
      <c r="O315" s="568"/>
      <c r="P315" s="563"/>
    </row>
    <row r="316" spans="1:16" s="182" customFormat="1" ht="12.75" hidden="1" customHeight="1" x14ac:dyDescent="0.2">
      <c r="A316" s="194"/>
      <c r="B316" s="830"/>
      <c r="C316" s="812"/>
      <c r="D316" s="812" t="s">
        <v>1072</v>
      </c>
      <c r="E316" s="693" t="s">
        <v>2284</v>
      </c>
      <c r="F316" s="583">
        <v>566598</v>
      </c>
      <c r="G316" s="584">
        <v>566598</v>
      </c>
      <c r="H316" s="583">
        <v>0</v>
      </c>
      <c r="I316" s="583">
        <v>0</v>
      </c>
      <c r="J316" s="584">
        <v>0</v>
      </c>
      <c r="K316" s="583">
        <v>0</v>
      </c>
      <c r="L316" s="583">
        <v>0</v>
      </c>
      <c r="M316" s="583">
        <v>0</v>
      </c>
      <c r="N316" s="583">
        <v>0</v>
      </c>
      <c r="O316" s="568"/>
      <c r="P316" s="563"/>
    </row>
    <row r="317" spans="1:16" s="182" customFormat="1" ht="12.75" hidden="1" customHeight="1" x14ac:dyDescent="0.2">
      <c r="A317" s="194"/>
      <c r="B317" s="830"/>
      <c r="C317" s="812"/>
      <c r="D317" s="812" t="s">
        <v>1072</v>
      </c>
      <c r="E317" s="693" t="s">
        <v>2141</v>
      </c>
      <c r="F317" s="583">
        <v>1789554</v>
      </c>
      <c r="G317" s="584">
        <v>1789554</v>
      </c>
      <c r="H317" s="583">
        <v>0</v>
      </c>
      <c r="I317" s="583">
        <v>0</v>
      </c>
      <c r="J317" s="584">
        <v>0</v>
      </c>
      <c r="K317" s="583">
        <v>0</v>
      </c>
      <c r="L317" s="583">
        <v>0</v>
      </c>
      <c r="M317" s="583">
        <v>0</v>
      </c>
      <c r="N317" s="583">
        <v>0</v>
      </c>
      <c r="O317" s="568"/>
      <c r="P317" s="563"/>
    </row>
    <row r="318" spans="1:16" s="182" customFormat="1" ht="12.75" hidden="1" customHeight="1" x14ac:dyDescent="0.2">
      <c r="A318" s="194"/>
      <c r="B318" s="830"/>
      <c r="C318" s="812" t="s">
        <v>1400</v>
      </c>
      <c r="D318" s="812" t="s">
        <v>2468</v>
      </c>
      <c r="E318" s="693" t="s">
        <v>26</v>
      </c>
      <c r="F318" s="583">
        <v>572807818</v>
      </c>
      <c r="G318" s="584">
        <v>572807818</v>
      </c>
      <c r="H318" s="583">
        <v>0</v>
      </c>
      <c r="I318" s="583">
        <v>0</v>
      </c>
      <c r="J318" s="584">
        <v>0</v>
      </c>
      <c r="K318" s="583">
        <v>0</v>
      </c>
      <c r="L318" s="583">
        <v>0</v>
      </c>
      <c r="M318" s="583">
        <v>0</v>
      </c>
      <c r="N318" s="583">
        <v>0</v>
      </c>
      <c r="O318" s="568"/>
      <c r="P318" s="563"/>
    </row>
    <row r="319" spans="1:16" s="182" customFormat="1" ht="12.75" hidden="1" customHeight="1" x14ac:dyDescent="0.2">
      <c r="A319" s="194"/>
      <c r="B319" s="830"/>
      <c r="C319" s="812"/>
      <c r="D319" s="812" t="s">
        <v>2468</v>
      </c>
      <c r="E319" s="693" t="s">
        <v>2083</v>
      </c>
      <c r="F319" s="583">
        <v>0</v>
      </c>
      <c r="G319" s="584">
        <v>0</v>
      </c>
      <c r="H319" s="583">
        <v>0</v>
      </c>
      <c r="I319" s="583">
        <v>0</v>
      </c>
      <c r="J319" s="584">
        <v>0</v>
      </c>
      <c r="K319" s="583">
        <v>0</v>
      </c>
      <c r="L319" s="583">
        <v>0</v>
      </c>
      <c r="M319" s="583">
        <v>0</v>
      </c>
      <c r="N319" s="583">
        <v>0</v>
      </c>
      <c r="O319" s="568"/>
      <c r="P319" s="563"/>
    </row>
    <row r="320" spans="1:16" s="182" customFormat="1" ht="12.75" hidden="1" customHeight="1" x14ac:dyDescent="0.2">
      <c r="A320" s="194"/>
      <c r="B320" s="830"/>
      <c r="C320" s="812"/>
      <c r="D320" s="812" t="s">
        <v>2468</v>
      </c>
      <c r="E320" s="693" t="s">
        <v>2284</v>
      </c>
      <c r="F320" s="583">
        <v>767760</v>
      </c>
      <c r="G320" s="584">
        <v>767760</v>
      </c>
      <c r="H320" s="583">
        <v>0</v>
      </c>
      <c r="I320" s="583">
        <v>0</v>
      </c>
      <c r="J320" s="584">
        <v>0</v>
      </c>
      <c r="K320" s="583">
        <v>0</v>
      </c>
      <c r="L320" s="583">
        <v>0</v>
      </c>
      <c r="M320" s="583">
        <v>0</v>
      </c>
      <c r="N320" s="583">
        <v>0</v>
      </c>
      <c r="O320" s="568"/>
      <c r="P320" s="563"/>
    </row>
    <row r="321" spans="1:16" s="182" customFormat="1" ht="12.75" hidden="1" customHeight="1" x14ac:dyDescent="0.2">
      <c r="A321" s="194"/>
      <c r="B321" s="830"/>
      <c r="C321" s="812"/>
      <c r="D321" s="812" t="s">
        <v>2468</v>
      </c>
      <c r="E321" s="693" t="s">
        <v>2141</v>
      </c>
      <c r="F321" s="583">
        <v>13202986</v>
      </c>
      <c r="G321" s="584">
        <v>13202986</v>
      </c>
      <c r="H321" s="583">
        <v>0</v>
      </c>
      <c r="I321" s="583">
        <v>0</v>
      </c>
      <c r="J321" s="584">
        <v>0</v>
      </c>
      <c r="K321" s="583">
        <v>0</v>
      </c>
      <c r="L321" s="583">
        <v>0</v>
      </c>
      <c r="M321" s="583">
        <v>0</v>
      </c>
      <c r="N321" s="583">
        <v>0</v>
      </c>
      <c r="O321" s="568"/>
      <c r="P321" s="563"/>
    </row>
    <row r="322" spans="1:16" s="182" customFormat="1" ht="12.75" hidden="1" customHeight="1" x14ac:dyDescent="0.2">
      <c r="A322" s="194"/>
      <c r="B322" s="830"/>
      <c r="C322" s="812" t="s">
        <v>2291</v>
      </c>
      <c r="D322" s="812" t="s">
        <v>2292</v>
      </c>
      <c r="E322" s="693" t="s">
        <v>26</v>
      </c>
      <c r="F322" s="583">
        <v>244675500</v>
      </c>
      <c r="G322" s="584">
        <v>244675500</v>
      </c>
      <c r="H322" s="583">
        <v>0</v>
      </c>
      <c r="I322" s="583">
        <v>0</v>
      </c>
      <c r="J322" s="584">
        <v>0</v>
      </c>
      <c r="K322" s="583">
        <v>0</v>
      </c>
      <c r="L322" s="583">
        <v>0</v>
      </c>
      <c r="M322" s="583">
        <v>0</v>
      </c>
      <c r="N322" s="583">
        <v>0</v>
      </c>
      <c r="O322" s="568"/>
      <c r="P322" s="563"/>
    </row>
    <row r="323" spans="1:16" s="182" customFormat="1" ht="12.75" hidden="1" customHeight="1" x14ac:dyDescent="0.2">
      <c r="A323" s="194"/>
      <c r="B323" s="830"/>
      <c r="C323" s="812"/>
      <c r="D323" s="812" t="s">
        <v>2292</v>
      </c>
      <c r="E323" s="693" t="s">
        <v>2083</v>
      </c>
      <c r="F323" s="583">
        <v>352999500</v>
      </c>
      <c r="G323" s="584">
        <v>352999500</v>
      </c>
      <c r="H323" s="583">
        <v>0</v>
      </c>
      <c r="I323" s="583">
        <v>0</v>
      </c>
      <c r="J323" s="584">
        <v>0</v>
      </c>
      <c r="K323" s="583">
        <v>0</v>
      </c>
      <c r="L323" s="583">
        <v>0</v>
      </c>
      <c r="M323" s="583">
        <v>0</v>
      </c>
      <c r="N323" s="583">
        <v>0</v>
      </c>
      <c r="O323" s="568"/>
      <c r="P323" s="563"/>
    </row>
    <row r="324" spans="1:16" s="182" customFormat="1" ht="12.75" hidden="1" customHeight="1" x14ac:dyDescent="0.2">
      <c r="A324" s="194"/>
      <c r="B324" s="830"/>
      <c r="C324" s="812"/>
      <c r="D324" s="812" t="s">
        <v>2292</v>
      </c>
      <c r="E324" s="693" t="s">
        <v>2284</v>
      </c>
      <c r="F324" s="583">
        <v>383435</v>
      </c>
      <c r="G324" s="584">
        <v>383435</v>
      </c>
      <c r="H324" s="583">
        <v>0</v>
      </c>
      <c r="I324" s="583">
        <v>0</v>
      </c>
      <c r="J324" s="584">
        <v>0</v>
      </c>
      <c r="K324" s="583">
        <v>0</v>
      </c>
      <c r="L324" s="583">
        <v>0</v>
      </c>
      <c r="M324" s="583">
        <v>0</v>
      </c>
      <c r="N324" s="583">
        <v>0</v>
      </c>
      <c r="O324" s="568"/>
      <c r="P324" s="563"/>
    </row>
    <row r="325" spans="1:16" s="182" customFormat="1" ht="12.75" hidden="1" customHeight="1" x14ac:dyDescent="0.2">
      <c r="A325" s="194"/>
      <c r="B325" s="830"/>
      <c r="C325" s="812" t="s">
        <v>1401</v>
      </c>
      <c r="D325" s="812" t="s">
        <v>2293</v>
      </c>
      <c r="E325" s="693" t="s">
        <v>26</v>
      </c>
      <c r="F325" s="583">
        <v>180115079</v>
      </c>
      <c r="G325" s="584">
        <v>180115079</v>
      </c>
      <c r="H325" s="583">
        <v>0</v>
      </c>
      <c r="I325" s="583">
        <v>0</v>
      </c>
      <c r="J325" s="584">
        <v>0</v>
      </c>
      <c r="K325" s="583">
        <v>0</v>
      </c>
      <c r="L325" s="583">
        <v>0</v>
      </c>
      <c r="M325" s="583">
        <v>0</v>
      </c>
      <c r="N325" s="583">
        <v>0</v>
      </c>
      <c r="O325" s="568"/>
      <c r="P325" s="563"/>
    </row>
    <row r="326" spans="1:16" s="182" customFormat="1" ht="12.75" hidden="1" customHeight="1" x14ac:dyDescent="0.2">
      <c r="A326" s="194"/>
      <c r="B326" s="830"/>
      <c r="C326" s="812"/>
      <c r="D326" s="812" t="s">
        <v>2293</v>
      </c>
      <c r="E326" s="693" t="s">
        <v>2083</v>
      </c>
      <c r="F326" s="583">
        <v>260000000</v>
      </c>
      <c r="G326" s="584">
        <v>260000000</v>
      </c>
      <c r="H326" s="583">
        <v>0</v>
      </c>
      <c r="I326" s="583">
        <v>0</v>
      </c>
      <c r="J326" s="584">
        <v>0</v>
      </c>
      <c r="K326" s="583">
        <v>0</v>
      </c>
      <c r="L326" s="583">
        <v>0</v>
      </c>
      <c r="M326" s="583">
        <v>0</v>
      </c>
      <c r="N326" s="583">
        <v>0</v>
      </c>
      <c r="O326" s="568"/>
      <c r="P326" s="563"/>
    </row>
    <row r="327" spans="1:16" s="182" customFormat="1" ht="12.75" hidden="1" customHeight="1" x14ac:dyDescent="0.2">
      <c r="A327" s="194"/>
      <c r="B327" s="830"/>
      <c r="C327" s="812"/>
      <c r="D327" s="812" t="s">
        <v>2293</v>
      </c>
      <c r="E327" s="693" t="s">
        <v>2284</v>
      </c>
      <c r="F327" s="583">
        <v>498232</v>
      </c>
      <c r="G327" s="584">
        <v>498232</v>
      </c>
      <c r="H327" s="583">
        <v>0</v>
      </c>
      <c r="I327" s="583">
        <v>0</v>
      </c>
      <c r="J327" s="584">
        <v>0</v>
      </c>
      <c r="K327" s="583">
        <v>0</v>
      </c>
      <c r="L327" s="583">
        <v>0</v>
      </c>
      <c r="M327" s="583">
        <v>0</v>
      </c>
      <c r="N327" s="583">
        <v>0</v>
      </c>
      <c r="O327" s="568"/>
      <c r="P327" s="563"/>
    </row>
    <row r="328" spans="1:16" s="182" customFormat="1" ht="12.75" hidden="1" customHeight="1" x14ac:dyDescent="0.2">
      <c r="A328" s="194"/>
      <c r="B328" s="830"/>
      <c r="C328" s="812"/>
      <c r="D328" s="812" t="s">
        <v>2293</v>
      </c>
      <c r="E328" s="693" t="s">
        <v>2141</v>
      </c>
      <c r="F328" s="583">
        <v>19554705</v>
      </c>
      <c r="G328" s="584">
        <v>19554705</v>
      </c>
      <c r="H328" s="583">
        <v>0</v>
      </c>
      <c r="I328" s="583">
        <v>0</v>
      </c>
      <c r="J328" s="584">
        <v>0</v>
      </c>
      <c r="K328" s="583">
        <v>0</v>
      </c>
      <c r="L328" s="583">
        <v>0</v>
      </c>
      <c r="M328" s="583">
        <v>0</v>
      </c>
      <c r="N328" s="583">
        <v>0</v>
      </c>
      <c r="O328" s="568"/>
      <c r="P328" s="563"/>
    </row>
    <row r="329" spans="1:16" s="182" customFormat="1" ht="12.75" hidden="1" customHeight="1" x14ac:dyDescent="0.2">
      <c r="A329" s="194"/>
      <c r="B329" s="830"/>
      <c r="C329" s="812" t="s">
        <v>1402</v>
      </c>
      <c r="D329" s="812" t="s">
        <v>1258</v>
      </c>
      <c r="E329" s="693" t="s">
        <v>26</v>
      </c>
      <c r="F329" s="583">
        <v>349941560</v>
      </c>
      <c r="G329" s="584">
        <v>349941560</v>
      </c>
      <c r="H329" s="583">
        <v>0</v>
      </c>
      <c r="I329" s="583">
        <v>0</v>
      </c>
      <c r="J329" s="584">
        <v>0</v>
      </c>
      <c r="K329" s="583">
        <v>0</v>
      </c>
      <c r="L329" s="583">
        <v>0</v>
      </c>
      <c r="M329" s="583">
        <v>0</v>
      </c>
      <c r="N329" s="583">
        <v>0</v>
      </c>
      <c r="O329" s="568"/>
      <c r="P329" s="563"/>
    </row>
    <row r="330" spans="1:16" s="182" customFormat="1" ht="12.75" hidden="1" customHeight="1" x14ac:dyDescent="0.2">
      <c r="A330" s="194"/>
      <c r="B330" s="830"/>
      <c r="C330" s="812"/>
      <c r="D330" s="812" t="s">
        <v>1258</v>
      </c>
      <c r="E330" s="693" t="s">
        <v>2083</v>
      </c>
      <c r="F330" s="583">
        <v>234554734</v>
      </c>
      <c r="G330" s="584">
        <v>234554734</v>
      </c>
      <c r="H330" s="583">
        <v>0</v>
      </c>
      <c r="I330" s="583">
        <v>0</v>
      </c>
      <c r="J330" s="584">
        <v>0</v>
      </c>
      <c r="K330" s="583">
        <v>0</v>
      </c>
      <c r="L330" s="583">
        <v>0</v>
      </c>
      <c r="M330" s="583">
        <v>0</v>
      </c>
      <c r="N330" s="583">
        <v>0</v>
      </c>
      <c r="O330" s="568"/>
      <c r="P330" s="563"/>
    </row>
    <row r="331" spans="1:16" s="182" customFormat="1" ht="12.75" hidden="1" customHeight="1" x14ac:dyDescent="0.2">
      <c r="A331" s="194"/>
      <c r="B331" s="830"/>
      <c r="C331" s="812"/>
      <c r="D331" s="812" t="s">
        <v>1258</v>
      </c>
      <c r="E331" s="693" t="s">
        <v>2284</v>
      </c>
      <c r="F331" s="583">
        <v>625500</v>
      </c>
      <c r="G331" s="584">
        <v>625500</v>
      </c>
      <c r="H331" s="583">
        <v>0</v>
      </c>
      <c r="I331" s="583">
        <v>0</v>
      </c>
      <c r="J331" s="584">
        <v>0</v>
      </c>
      <c r="K331" s="583">
        <v>0</v>
      </c>
      <c r="L331" s="583">
        <v>0</v>
      </c>
      <c r="M331" s="583">
        <v>0</v>
      </c>
      <c r="N331" s="583">
        <v>0</v>
      </c>
      <c r="O331" s="568"/>
      <c r="P331" s="563"/>
    </row>
    <row r="332" spans="1:16" s="182" customFormat="1" ht="12.75" hidden="1" customHeight="1" x14ac:dyDescent="0.2">
      <c r="A332" s="194"/>
      <c r="B332" s="830"/>
      <c r="C332" s="747" t="s">
        <v>2469</v>
      </c>
      <c r="D332" s="747" t="s">
        <v>2470</v>
      </c>
      <c r="E332" s="693" t="s">
        <v>26</v>
      </c>
      <c r="F332" s="583">
        <v>630000000</v>
      </c>
      <c r="G332" s="584">
        <v>630000000</v>
      </c>
      <c r="H332" s="583">
        <v>0</v>
      </c>
      <c r="I332" s="583">
        <v>0</v>
      </c>
      <c r="J332" s="584">
        <v>0</v>
      </c>
      <c r="K332" s="583">
        <v>0</v>
      </c>
      <c r="L332" s="583">
        <v>0</v>
      </c>
      <c r="M332" s="583">
        <v>0</v>
      </c>
      <c r="N332" s="583">
        <v>0</v>
      </c>
      <c r="O332" s="568"/>
      <c r="P332" s="563"/>
    </row>
    <row r="333" spans="1:16" s="182" customFormat="1" ht="12.75" hidden="1" customHeight="1" x14ac:dyDescent="0.2">
      <c r="A333" s="194"/>
      <c r="B333" s="830"/>
      <c r="C333" s="812" t="s">
        <v>1403</v>
      </c>
      <c r="D333" s="812" t="s">
        <v>2294</v>
      </c>
      <c r="E333" s="693" t="s">
        <v>26</v>
      </c>
      <c r="F333" s="583">
        <v>481348249</v>
      </c>
      <c r="G333" s="584">
        <v>481348249</v>
      </c>
      <c r="H333" s="583">
        <v>0</v>
      </c>
      <c r="I333" s="583">
        <v>0</v>
      </c>
      <c r="J333" s="584">
        <v>0</v>
      </c>
      <c r="K333" s="583">
        <v>0</v>
      </c>
      <c r="L333" s="583">
        <v>0</v>
      </c>
      <c r="M333" s="583">
        <v>0</v>
      </c>
      <c r="N333" s="583">
        <v>0</v>
      </c>
      <c r="O333" s="568"/>
      <c r="P333" s="563"/>
    </row>
    <row r="334" spans="1:16" s="182" customFormat="1" ht="12.75" hidden="1" customHeight="1" x14ac:dyDescent="0.2">
      <c r="A334" s="194"/>
      <c r="B334" s="830"/>
      <c r="C334" s="812"/>
      <c r="D334" s="812" t="s">
        <v>2294</v>
      </c>
      <c r="E334" s="693" t="s">
        <v>2284</v>
      </c>
      <c r="F334" s="583">
        <v>608528</v>
      </c>
      <c r="G334" s="584">
        <v>608528</v>
      </c>
      <c r="H334" s="583">
        <v>0</v>
      </c>
      <c r="I334" s="583">
        <v>0</v>
      </c>
      <c r="J334" s="584">
        <v>0</v>
      </c>
      <c r="K334" s="583">
        <v>0</v>
      </c>
      <c r="L334" s="583">
        <v>0</v>
      </c>
      <c r="M334" s="583">
        <v>0</v>
      </c>
      <c r="N334" s="583">
        <v>0</v>
      </c>
      <c r="O334" s="568"/>
      <c r="P334" s="563"/>
    </row>
    <row r="335" spans="1:16" s="182" customFormat="1" ht="12.75" hidden="1" customHeight="1" x14ac:dyDescent="0.2">
      <c r="A335" s="194"/>
      <c r="B335" s="830"/>
      <c r="C335" s="812"/>
      <c r="D335" s="812" t="s">
        <v>2294</v>
      </c>
      <c r="E335" s="693" t="s">
        <v>2141</v>
      </c>
      <c r="F335" s="583">
        <v>1574213</v>
      </c>
      <c r="G335" s="584">
        <v>1574213</v>
      </c>
      <c r="H335" s="583">
        <v>0</v>
      </c>
      <c r="I335" s="583">
        <v>0</v>
      </c>
      <c r="J335" s="584">
        <v>0</v>
      </c>
      <c r="K335" s="583">
        <v>0</v>
      </c>
      <c r="L335" s="583">
        <v>0</v>
      </c>
      <c r="M335" s="583">
        <v>0</v>
      </c>
      <c r="N335" s="583">
        <v>0</v>
      </c>
      <c r="O335" s="568"/>
      <c r="P335" s="563"/>
    </row>
    <row r="336" spans="1:16" s="182" customFormat="1" ht="12.75" hidden="1" customHeight="1" x14ac:dyDescent="0.2">
      <c r="A336" s="194"/>
      <c r="B336" s="830"/>
      <c r="C336" s="812" t="s">
        <v>1404</v>
      </c>
      <c r="D336" s="812" t="s">
        <v>2247</v>
      </c>
      <c r="E336" s="693" t="s">
        <v>26</v>
      </c>
      <c r="F336" s="583">
        <v>139653374</v>
      </c>
      <c r="G336" s="584">
        <v>139653374</v>
      </c>
      <c r="H336" s="583">
        <v>0</v>
      </c>
      <c r="I336" s="583">
        <v>0</v>
      </c>
      <c r="J336" s="584">
        <v>0</v>
      </c>
      <c r="K336" s="583">
        <v>0</v>
      </c>
      <c r="L336" s="583">
        <v>0</v>
      </c>
      <c r="M336" s="583">
        <v>0</v>
      </c>
      <c r="N336" s="583">
        <v>0</v>
      </c>
      <c r="O336" s="568"/>
      <c r="P336" s="563"/>
    </row>
    <row r="337" spans="1:16" s="182" customFormat="1" ht="12.75" hidden="1" customHeight="1" x14ac:dyDescent="0.2">
      <c r="A337" s="194"/>
      <c r="B337" s="830"/>
      <c r="C337" s="812"/>
      <c r="D337" s="812" t="s">
        <v>2247</v>
      </c>
      <c r="E337" s="693" t="s">
        <v>2083</v>
      </c>
      <c r="F337" s="583">
        <v>315125226</v>
      </c>
      <c r="G337" s="584">
        <v>315125226</v>
      </c>
      <c r="H337" s="583">
        <v>0</v>
      </c>
      <c r="I337" s="583">
        <v>0</v>
      </c>
      <c r="J337" s="584">
        <v>0</v>
      </c>
      <c r="K337" s="583">
        <v>0</v>
      </c>
      <c r="L337" s="583">
        <v>0</v>
      </c>
      <c r="M337" s="583">
        <v>0</v>
      </c>
      <c r="N337" s="583">
        <v>0</v>
      </c>
      <c r="O337" s="568"/>
      <c r="P337" s="563"/>
    </row>
    <row r="338" spans="1:16" s="182" customFormat="1" ht="12.75" hidden="1" customHeight="1" x14ac:dyDescent="0.2">
      <c r="A338" s="194"/>
      <c r="B338" s="830"/>
      <c r="C338" s="812"/>
      <c r="D338" s="812" t="s">
        <v>2247</v>
      </c>
      <c r="E338" s="693" t="s">
        <v>2284</v>
      </c>
      <c r="F338" s="583">
        <v>459775</v>
      </c>
      <c r="G338" s="584">
        <v>459775</v>
      </c>
      <c r="H338" s="583">
        <v>0</v>
      </c>
      <c r="I338" s="583">
        <v>0</v>
      </c>
      <c r="J338" s="584">
        <v>0</v>
      </c>
      <c r="K338" s="583">
        <v>0</v>
      </c>
      <c r="L338" s="583">
        <v>0</v>
      </c>
      <c r="M338" s="583">
        <v>0</v>
      </c>
      <c r="N338" s="583">
        <v>0</v>
      </c>
      <c r="O338" s="568"/>
      <c r="P338" s="563"/>
    </row>
    <row r="339" spans="1:16" s="182" customFormat="1" ht="12.75" hidden="1" customHeight="1" x14ac:dyDescent="0.2">
      <c r="A339" s="194"/>
      <c r="B339" s="830"/>
      <c r="C339" s="812" t="s">
        <v>2145</v>
      </c>
      <c r="D339" s="812" t="s">
        <v>2146</v>
      </c>
      <c r="E339" s="693" t="s">
        <v>26</v>
      </c>
      <c r="F339" s="583">
        <v>156000000</v>
      </c>
      <c r="G339" s="584">
        <v>156000000</v>
      </c>
      <c r="H339" s="583">
        <v>0</v>
      </c>
      <c r="I339" s="583">
        <v>0</v>
      </c>
      <c r="J339" s="584">
        <v>0</v>
      </c>
      <c r="K339" s="583">
        <v>0</v>
      </c>
      <c r="L339" s="583">
        <v>0</v>
      </c>
      <c r="M339" s="583">
        <v>0</v>
      </c>
      <c r="N339" s="583">
        <v>0</v>
      </c>
      <c r="O339" s="568"/>
      <c r="P339" s="563"/>
    </row>
    <row r="340" spans="1:16" s="182" customFormat="1" ht="12.75" hidden="1" customHeight="1" x14ac:dyDescent="0.2">
      <c r="A340" s="194"/>
      <c r="B340" s="830"/>
      <c r="C340" s="812"/>
      <c r="D340" s="812" t="s">
        <v>2146</v>
      </c>
      <c r="E340" s="693" t="s">
        <v>2083</v>
      </c>
      <c r="F340" s="583">
        <v>519657190</v>
      </c>
      <c r="G340" s="584">
        <v>519657190</v>
      </c>
      <c r="H340" s="583">
        <v>0</v>
      </c>
      <c r="I340" s="583">
        <v>0</v>
      </c>
      <c r="J340" s="584">
        <v>0</v>
      </c>
      <c r="K340" s="583">
        <v>0</v>
      </c>
      <c r="L340" s="583">
        <v>0</v>
      </c>
      <c r="M340" s="583">
        <v>0</v>
      </c>
      <c r="N340" s="583">
        <v>0</v>
      </c>
      <c r="O340" s="568"/>
      <c r="P340" s="563"/>
    </row>
    <row r="341" spans="1:16" s="182" customFormat="1" ht="12.75" hidden="1" customHeight="1" x14ac:dyDescent="0.2">
      <c r="A341" s="194"/>
      <c r="B341" s="830"/>
      <c r="C341" s="812"/>
      <c r="D341" s="812" t="s">
        <v>2146</v>
      </c>
      <c r="E341" s="693" t="s">
        <v>2284</v>
      </c>
      <c r="F341" s="583">
        <v>680362</v>
      </c>
      <c r="G341" s="584">
        <v>680362</v>
      </c>
      <c r="H341" s="583">
        <v>0</v>
      </c>
      <c r="I341" s="583">
        <v>0</v>
      </c>
      <c r="J341" s="584">
        <v>0</v>
      </c>
      <c r="K341" s="583">
        <v>0</v>
      </c>
      <c r="L341" s="583">
        <v>0</v>
      </c>
      <c r="M341" s="583">
        <v>0</v>
      </c>
      <c r="N341" s="583">
        <v>0</v>
      </c>
      <c r="O341" s="568"/>
      <c r="P341" s="563"/>
    </row>
    <row r="342" spans="1:16" s="182" customFormat="1" ht="12.75" hidden="1" customHeight="1" x14ac:dyDescent="0.2">
      <c r="A342" s="194"/>
      <c r="B342" s="830"/>
      <c r="C342" s="812" t="s">
        <v>2394</v>
      </c>
      <c r="D342" s="812" t="s">
        <v>2395</v>
      </c>
      <c r="E342" s="693" t="s">
        <v>26</v>
      </c>
      <c r="F342" s="583">
        <v>265236890</v>
      </c>
      <c r="G342" s="584">
        <v>265236890</v>
      </c>
      <c r="H342" s="583">
        <v>0</v>
      </c>
      <c r="I342" s="583">
        <v>0</v>
      </c>
      <c r="J342" s="584">
        <v>0</v>
      </c>
      <c r="K342" s="583">
        <v>0</v>
      </c>
      <c r="L342" s="583">
        <v>0</v>
      </c>
      <c r="M342" s="583">
        <v>0</v>
      </c>
      <c r="N342" s="583">
        <v>0</v>
      </c>
      <c r="O342" s="568"/>
      <c r="P342" s="563"/>
    </row>
    <row r="343" spans="1:16" s="182" customFormat="1" ht="12.75" hidden="1" customHeight="1" x14ac:dyDescent="0.2">
      <c r="A343" s="194"/>
      <c r="B343" s="830"/>
      <c r="C343" s="812"/>
      <c r="D343" s="812" t="s">
        <v>2395</v>
      </c>
      <c r="E343" s="693" t="s">
        <v>2083</v>
      </c>
      <c r="F343" s="583">
        <v>400000000</v>
      </c>
      <c r="G343" s="584">
        <v>400000000</v>
      </c>
      <c r="H343" s="583">
        <v>0</v>
      </c>
      <c r="I343" s="583">
        <v>0</v>
      </c>
      <c r="J343" s="584">
        <v>0</v>
      </c>
      <c r="K343" s="583">
        <v>0</v>
      </c>
      <c r="L343" s="583">
        <v>0</v>
      </c>
      <c r="M343" s="583">
        <v>0</v>
      </c>
      <c r="N343" s="583">
        <v>0</v>
      </c>
      <c r="O343" s="568"/>
      <c r="P343" s="563"/>
    </row>
    <row r="344" spans="1:16" s="182" customFormat="1" ht="12.75" hidden="1" customHeight="1" x14ac:dyDescent="0.2">
      <c r="A344" s="194"/>
      <c r="B344" s="830"/>
      <c r="C344" s="812" t="s">
        <v>2126</v>
      </c>
      <c r="D344" s="812" t="s">
        <v>2127</v>
      </c>
      <c r="E344" s="693" t="s">
        <v>26</v>
      </c>
      <c r="F344" s="583">
        <v>543618234</v>
      </c>
      <c r="G344" s="584">
        <v>543618234</v>
      </c>
      <c r="H344" s="583">
        <v>0</v>
      </c>
      <c r="I344" s="583">
        <v>0</v>
      </c>
      <c r="J344" s="584">
        <v>0</v>
      </c>
      <c r="K344" s="583">
        <v>0</v>
      </c>
      <c r="L344" s="583">
        <v>0</v>
      </c>
      <c r="M344" s="583">
        <v>0</v>
      </c>
      <c r="N344" s="583">
        <v>0</v>
      </c>
      <c r="O344" s="568"/>
      <c r="P344" s="563"/>
    </row>
    <row r="345" spans="1:16" s="182" customFormat="1" ht="12.75" hidden="1" customHeight="1" x14ac:dyDescent="0.2">
      <c r="A345" s="194"/>
      <c r="B345" s="830"/>
      <c r="C345" s="812"/>
      <c r="D345" s="812" t="s">
        <v>2127</v>
      </c>
      <c r="E345" s="693" t="s">
        <v>2284</v>
      </c>
      <c r="F345" s="583">
        <v>510090</v>
      </c>
      <c r="G345" s="584">
        <v>510090</v>
      </c>
      <c r="H345" s="583">
        <v>0</v>
      </c>
      <c r="I345" s="583">
        <v>0</v>
      </c>
      <c r="J345" s="584">
        <v>0</v>
      </c>
      <c r="K345" s="583">
        <v>0</v>
      </c>
      <c r="L345" s="583">
        <v>0</v>
      </c>
      <c r="M345" s="583">
        <v>0</v>
      </c>
      <c r="N345" s="583">
        <v>0</v>
      </c>
      <c r="O345" s="568"/>
      <c r="P345" s="563"/>
    </row>
    <row r="346" spans="1:16" s="182" customFormat="1" ht="12.75" hidden="1" customHeight="1" x14ac:dyDescent="0.2">
      <c r="A346" s="194"/>
      <c r="B346" s="830"/>
      <c r="C346" s="812" t="s">
        <v>1405</v>
      </c>
      <c r="D346" s="812" t="s">
        <v>2481</v>
      </c>
      <c r="E346" s="693" t="s">
        <v>26</v>
      </c>
      <c r="F346" s="583">
        <v>451488649</v>
      </c>
      <c r="G346" s="584">
        <v>451488649</v>
      </c>
      <c r="H346" s="583">
        <v>0</v>
      </c>
      <c r="I346" s="583">
        <v>0</v>
      </c>
      <c r="J346" s="584">
        <v>0</v>
      </c>
      <c r="K346" s="583">
        <v>0</v>
      </c>
      <c r="L346" s="583">
        <v>0</v>
      </c>
      <c r="M346" s="583">
        <v>0</v>
      </c>
      <c r="N346" s="583">
        <v>0</v>
      </c>
      <c r="O346" s="568"/>
      <c r="P346" s="563"/>
    </row>
    <row r="347" spans="1:16" s="182" customFormat="1" ht="12.75" hidden="1" customHeight="1" x14ac:dyDescent="0.2">
      <c r="A347" s="194"/>
      <c r="B347" s="830"/>
      <c r="C347" s="812"/>
      <c r="D347" s="812" t="s">
        <v>2481</v>
      </c>
      <c r="E347" s="693" t="s">
        <v>2284</v>
      </c>
      <c r="F347" s="583">
        <v>507183</v>
      </c>
      <c r="G347" s="584">
        <v>507183</v>
      </c>
      <c r="H347" s="583">
        <v>0</v>
      </c>
      <c r="I347" s="583">
        <v>0</v>
      </c>
      <c r="J347" s="584">
        <v>0</v>
      </c>
      <c r="K347" s="583">
        <v>0</v>
      </c>
      <c r="L347" s="583">
        <v>0</v>
      </c>
      <c r="M347" s="583">
        <v>0</v>
      </c>
      <c r="N347" s="583">
        <v>0</v>
      </c>
      <c r="O347" s="568"/>
      <c r="P347" s="563"/>
    </row>
    <row r="348" spans="1:16" s="182" customFormat="1" ht="12.75" hidden="1" customHeight="1" x14ac:dyDescent="0.2">
      <c r="A348" s="194"/>
      <c r="B348" s="830"/>
      <c r="C348" s="812"/>
      <c r="D348" s="812" t="s">
        <v>2481</v>
      </c>
      <c r="E348" s="693" t="s">
        <v>2141</v>
      </c>
      <c r="F348" s="583">
        <v>3011362</v>
      </c>
      <c r="G348" s="584">
        <v>3011362</v>
      </c>
      <c r="H348" s="583">
        <v>0</v>
      </c>
      <c r="I348" s="583">
        <v>0</v>
      </c>
      <c r="J348" s="584">
        <v>0</v>
      </c>
      <c r="K348" s="583">
        <v>0</v>
      </c>
      <c r="L348" s="583">
        <v>0</v>
      </c>
      <c r="M348" s="583">
        <v>0</v>
      </c>
      <c r="N348" s="583">
        <v>0</v>
      </c>
      <c r="O348" s="568"/>
      <c r="P348" s="563"/>
    </row>
    <row r="349" spans="1:16" s="182" customFormat="1" ht="12.75" hidden="1" customHeight="1" x14ac:dyDescent="0.2">
      <c r="A349" s="194"/>
      <c r="B349" s="830"/>
      <c r="C349" s="812" t="s">
        <v>1406</v>
      </c>
      <c r="D349" s="812" t="s">
        <v>2475</v>
      </c>
      <c r="E349" s="693" t="s">
        <v>26</v>
      </c>
      <c r="F349" s="583">
        <v>314950000</v>
      </c>
      <c r="G349" s="584">
        <v>314950000</v>
      </c>
      <c r="H349" s="583">
        <v>0</v>
      </c>
      <c r="I349" s="583">
        <v>0</v>
      </c>
      <c r="J349" s="584">
        <v>0</v>
      </c>
      <c r="K349" s="583">
        <v>0</v>
      </c>
      <c r="L349" s="583">
        <v>0</v>
      </c>
      <c r="M349" s="583">
        <v>0</v>
      </c>
      <c r="N349" s="583">
        <v>0</v>
      </c>
      <c r="O349" s="568"/>
      <c r="P349" s="563"/>
    </row>
    <row r="350" spans="1:16" s="182" customFormat="1" ht="12.75" hidden="1" customHeight="1" x14ac:dyDescent="0.2">
      <c r="A350" s="194"/>
      <c r="B350" s="830"/>
      <c r="C350" s="812"/>
      <c r="D350" s="812" t="s">
        <v>2475</v>
      </c>
      <c r="E350" s="693" t="s">
        <v>2083</v>
      </c>
      <c r="F350" s="583">
        <v>228293180</v>
      </c>
      <c r="G350" s="584">
        <v>228293180</v>
      </c>
      <c r="H350" s="583">
        <v>0</v>
      </c>
      <c r="I350" s="583">
        <v>0</v>
      </c>
      <c r="J350" s="584">
        <v>0</v>
      </c>
      <c r="K350" s="583">
        <v>0</v>
      </c>
      <c r="L350" s="583">
        <v>0</v>
      </c>
      <c r="M350" s="583">
        <v>0</v>
      </c>
      <c r="N350" s="583">
        <v>0</v>
      </c>
      <c r="O350" s="568"/>
      <c r="P350" s="563"/>
    </row>
    <row r="351" spans="1:16" s="182" customFormat="1" ht="12.75" hidden="1" customHeight="1" x14ac:dyDescent="0.2">
      <c r="A351" s="194"/>
      <c r="B351" s="830"/>
      <c r="C351" s="812"/>
      <c r="D351" s="812" t="s">
        <v>2475</v>
      </c>
      <c r="E351" s="693" t="s">
        <v>2284</v>
      </c>
      <c r="F351" s="583">
        <v>694305</v>
      </c>
      <c r="G351" s="584">
        <v>694305</v>
      </c>
      <c r="H351" s="583">
        <v>0</v>
      </c>
      <c r="I351" s="583">
        <v>0</v>
      </c>
      <c r="J351" s="584">
        <v>0</v>
      </c>
      <c r="K351" s="583">
        <v>0</v>
      </c>
      <c r="L351" s="583">
        <v>0</v>
      </c>
      <c r="M351" s="583">
        <v>0</v>
      </c>
      <c r="N351" s="583">
        <v>0</v>
      </c>
      <c r="O351" s="568"/>
      <c r="P351" s="563"/>
    </row>
    <row r="352" spans="1:16" s="182" customFormat="1" ht="12.75" hidden="1" customHeight="1" x14ac:dyDescent="0.2">
      <c r="A352" s="194"/>
      <c r="B352" s="830"/>
      <c r="C352" s="812"/>
      <c r="D352" s="812" t="s">
        <v>2475</v>
      </c>
      <c r="E352" s="693" t="s">
        <v>2141</v>
      </c>
      <c r="F352" s="583">
        <v>20812819</v>
      </c>
      <c r="G352" s="584">
        <v>20812819</v>
      </c>
      <c r="H352" s="583">
        <v>0</v>
      </c>
      <c r="I352" s="583">
        <v>0</v>
      </c>
      <c r="J352" s="584">
        <v>0</v>
      </c>
      <c r="K352" s="583">
        <v>0</v>
      </c>
      <c r="L352" s="583">
        <v>0</v>
      </c>
      <c r="M352" s="583">
        <v>0</v>
      </c>
      <c r="N352" s="583">
        <v>0</v>
      </c>
      <c r="O352" s="568"/>
      <c r="P352" s="563"/>
    </row>
    <row r="353" spans="1:16" s="182" customFormat="1" ht="12.75" hidden="1" customHeight="1" x14ac:dyDescent="0.2">
      <c r="A353" s="194"/>
      <c r="B353" s="830"/>
      <c r="C353" s="812" t="s">
        <v>1407</v>
      </c>
      <c r="D353" s="812" t="s">
        <v>1026</v>
      </c>
      <c r="E353" s="693" t="s">
        <v>26</v>
      </c>
      <c r="F353" s="583">
        <v>559869413</v>
      </c>
      <c r="G353" s="584">
        <v>559869413</v>
      </c>
      <c r="H353" s="583">
        <v>0</v>
      </c>
      <c r="I353" s="583">
        <v>0</v>
      </c>
      <c r="J353" s="584">
        <v>0</v>
      </c>
      <c r="K353" s="583">
        <v>0</v>
      </c>
      <c r="L353" s="583">
        <v>0</v>
      </c>
      <c r="M353" s="583">
        <v>0</v>
      </c>
      <c r="N353" s="583">
        <v>0</v>
      </c>
      <c r="O353" s="568"/>
      <c r="P353" s="563"/>
    </row>
    <row r="354" spans="1:16" s="182" customFormat="1" ht="12.75" hidden="1" customHeight="1" x14ac:dyDescent="0.2">
      <c r="A354" s="194"/>
      <c r="B354" s="830"/>
      <c r="C354" s="812"/>
      <c r="D354" s="812" t="s">
        <v>1026</v>
      </c>
      <c r="E354" s="693" t="s">
        <v>2284</v>
      </c>
      <c r="F354" s="583">
        <v>659714</v>
      </c>
      <c r="G354" s="584">
        <v>659714</v>
      </c>
      <c r="H354" s="583">
        <v>0</v>
      </c>
      <c r="I354" s="583">
        <v>0</v>
      </c>
      <c r="J354" s="584">
        <v>0</v>
      </c>
      <c r="K354" s="583">
        <v>0</v>
      </c>
      <c r="L354" s="583">
        <v>0</v>
      </c>
      <c r="M354" s="583">
        <v>0</v>
      </c>
      <c r="N354" s="583">
        <v>0</v>
      </c>
      <c r="O354" s="568"/>
      <c r="P354" s="563"/>
    </row>
    <row r="355" spans="1:16" s="182" customFormat="1" ht="12.75" hidden="1" customHeight="1" x14ac:dyDescent="0.2">
      <c r="A355" s="194"/>
      <c r="B355" s="830"/>
      <c r="C355" s="812"/>
      <c r="D355" s="812" t="s">
        <v>1026</v>
      </c>
      <c r="E355" s="693" t="s">
        <v>2141</v>
      </c>
      <c r="F355" s="583">
        <v>2564836</v>
      </c>
      <c r="G355" s="584">
        <v>2564836</v>
      </c>
      <c r="H355" s="583">
        <v>0</v>
      </c>
      <c r="I355" s="583">
        <v>0</v>
      </c>
      <c r="J355" s="584">
        <v>0</v>
      </c>
      <c r="K355" s="583">
        <v>0</v>
      </c>
      <c r="L355" s="583">
        <v>0</v>
      </c>
      <c r="M355" s="583">
        <v>0</v>
      </c>
      <c r="N355" s="583">
        <v>0</v>
      </c>
      <c r="O355" s="568"/>
      <c r="P355" s="563"/>
    </row>
    <row r="356" spans="1:16" s="182" customFormat="1" ht="12.75" hidden="1" customHeight="1" x14ac:dyDescent="0.2">
      <c r="A356" s="194"/>
      <c r="B356" s="830"/>
      <c r="C356" s="812" t="s">
        <v>1408</v>
      </c>
      <c r="D356" s="812" t="s">
        <v>1067</v>
      </c>
      <c r="E356" s="693" t="s">
        <v>26</v>
      </c>
      <c r="F356" s="583">
        <v>420549827</v>
      </c>
      <c r="G356" s="584">
        <v>420549827</v>
      </c>
      <c r="H356" s="583">
        <v>0</v>
      </c>
      <c r="I356" s="583">
        <v>0</v>
      </c>
      <c r="J356" s="584">
        <v>0</v>
      </c>
      <c r="K356" s="583">
        <v>0</v>
      </c>
      <c r="L356" s="583">
        <v>0</v>
      </c>
      <c r="M356" s="583">
        <v>0</v>
      </c>
      <c r="N356" s="583">
        <v>0</v>
      </c>
      <c r="O356" s="568"/>
      <c r="P356" s="563"/>
    </row>
    <row r="357" spans="1:16" s="182" customFormat="1" ht="12.75" hidden="1" customHeight="1" x14ac:dyDescent="0.2">
      <c r="A357" s="194"/>
      <c r="B357" s="830"/>
      <c r="C357" s="812"/>
      <c r="D357" s="812" t="s">
        <v>1067</v>
      </c>
      <c r="E357" s="693" t="s">
        <v>2284</v>
      </c>
      <c r="F357" s="583">
        <v>631085</v>
      </c>
      <c r="G357" s="584">
        <v>631085</v>
      </c>
      <c r="H357" s="583">
        <v>0</v>
      </c>
      <c r="I357" s="583">
        <v>0</v>
      </c>
      <c r="J357" s="584">
        <v>0</v>
      </c>
      <c r="K357" s="583">
        <v>0</v>
      </c>
      <c r="L357" s="583">
        <v>0</v>
      </c>
      <c r="M357" s="583">
        <v>0</v>
      </c>
      <c r="N357" s="583">
        <v>0</v>
      </c>
      <c r="O357" s="568"/>
      <c r="P357" s="563"/>
    </row>
    <row r="358" spans="1:16" s="182" customFormat="1" ht="12.75" hidden="1" customHeight="1" x14ac:dyDescent="0.2">
      <c r="A358" s="194"/>
      <c r="B358" s="830"/>
      <c r="C358" s="812"/>
      <c r="D358" s="812" t="s">
        <v>1067</v>
      </c>
      <c r="E358" s="693" t="s">
        <v>2141</v>
      </c>
      <c r="F358" s="583">
        <v>216392</v>
      </c>
      <c r="G358" s="584">
        <v>216392</v>
      </c>
      <c r="H358" s="583">
        <v>0</v>
      </c>
      <c r="I358" s="583">
        <v>0</v>
      </c>
      <c r="J358" s="584">
        <v>0</v>
      </c>
      <c r="K358" s="583">
        <v>0</v>
      </c>
      <c r="L358" s="583">
        <v>0</v>
      </c>
      <c r="M358" s="583">
        <v>0</v>
      </c>
      <c r="N358" s="583">
        <v>0</v>
      </c>
      <c r="O358" s="568"/>
      <c r="P358" s="563"/>
    </row>
    <row r="359" spans="1:16" s="182" customFormat="1" ht="12.75" hidden="1" customHeight="1" x14ac:dyDescent="0.2">
      <c r="A359" s="194"/>
      <c r="B359" s="830"/>
      <c r="C359" s="812" t="s">
        <v>1409</v>
      </c>
      <c r="D359" s="812" t="s">
        <v>2552</v>
      </c>
      <c r="E359" s="693" t="s">
        <v>26</v>
      </c>
      <c r="F359" s="583">
        <v>138717580</v>
      </c>
      <c r="G359" s="584">
        <v>138717580</v>
      </c>
      <c r="H359" s="583">
        <v>0</v>
      </c>
      <c r="I359" s="583">
        <v>0</v>
      </c>
      <c r="J359" s="584">
        <v>0</v>
      </c>
      <c r="K359" s="583">
        <v>0</v>
      </c>
      <c r="L359" s="583">
        <v>0</v>
      </c>
      <c r="M359" s="583">
        <v>0</v>
      </c>
      <c r="N359" s="583">
        <v>0</v>
      </c>
      <c r="O359" s="568"/>
      <c r="P359" s="563"/>
    </row>
    <row r="360" spans="1:16" s="182" customFormat="1" ht="12.75" hidden="1" customHeight="1" x14ac:dyDescent="0.2">
      <c r="A360" s="194"/>
      <c r="B360" s="830"/>
      <c r="C360" s="812"/>
      <c r="D360" s="812" t="s">
        <v>2552</v>
      </c>
      <c r="E360" s="693" t="s">
        <v>2083</v>
      </c>
      <c r="F360" s="583">
        <v>323674350</v>
      </c>
      <c r="G360" s="584">
        <v>323674350</v>
      </c>
      <c r="H360" s="583">
        <v>0</v>
      </c>
      <c r="I360" s="583">
        <v>0</v>
      </c>
      <c r="J360" s="584">
        <v>0</v>
      </c>
      <c r="K360" s="583">
        <v>0</v>
      </c>
      <c r="L360" s="583">
        <v>0</v>
      </c>
      <c r="M360" s="583">
        <v>0</v>
      </c>
      <c r="N360" s="583">
        <v>0</v>
      </c>
      <c r="O360" s="568"/>
      <c r="P360" s="563"/>
    </row>
    <row r="361" spans="1:16" s="182" customFormat="1" ht="12.75" hidden="1" customHeight="1" x14ac:dyDescent="0.2">
      <c r="A361" s="194"/>
      <c r="B361" s="830"/>
      <c r="C361" s="812"/>
      <c r="D361" s="812" t="s">
        <v>2552</v>
      </c>
      <c r="E361" s="693" t="s">
        <v>2284</v>
      </c>
      <c r="F361" s="583">
        <v>503430</v>
      </c>
      <c r="G361" s="584">
        <v>503430</v>
      </c>
      <c r="H361" s="583">
        <v>0</v>
      </c>
      <c r="I361" s="583">
        <v>0</v>
      </c>
      <c r="J361" s="584">
        <v>0</v>
      </c>
      <c r="K361" s="583">
        <v>0</v>
      </c>
      <c r="L361" s="583">
        <v>0</v>
      </c>
      <c r="M361" s="583">
        <v>0</v>
      </c>
      <c r="N361" s="583">
        <v>0</v>
      </c>
      <c r="O361" s="568"/>
      <c r="P361" s="563"/>
    </row>
    <row r="362" spans="1:16" s="182" customFormat="1" ht="12.75" hidden="1" customHeight="1" x14ac:dyDescent="0.2">
      <c r="A362" s="194"/>
      <c r="B362" s="830"/>
      <c r="C362" s="812" t="s">
        <v>1410</v>
      </c>
      <c r="D362" s="812" t="s">
        <v>2248</v>
      </c>
      <c r="E362" s="693" t="s">
        <v>26</v>
      </c>
      <c r="F362" s="583">
        <v>166621920</v>
      </c>
      <c r="G362" s="584">
        <v>166621920</v>
      </c>
      <c r="H362" s="583">
        <v>0</v>
      </c>
      <c r="I362" s="583">
        <v>0</v>
      </c>
      <c r="J362" s="584">
        <v>0</v>
      </c>
      <c r="K362" s="583">
        <v>0</v>
      </c>
      <c r="L362" s="583">
        <v>0</v>
      </c>
      <c r="M362" s="583">
        <v>0</v>
      </c>
      <c r="N362" s="583">
        <v>0</v>
      </c>
      <c r="O362" s="568"/>
      <c r="P362" s="563"/>
    </row>
    <row r="363" spans="1:16" s="182" customFormat="1" ht="12.75" hidden="1" customHeight="1" x14ac:dyDescent="0.2">
      <c r="A363" s="194"/>
      <c r="B363" s="830"/>
      <c r="C363" s="812"/>
      <c r="D363" s="812" t="s">
        <v>2248</v>
      </c>
      <c r="E363" s="693" t="s">
        <v>2083</v>
      </c>
      <c r="F363" s="583">
        <v>388784559</v>
      </c>
      <c r="G363" s="584">
        <v>388784559</v>
      </c>
      <c r="H363" s="583">
        <v>0</v>
      </c>
      <c r="I363" s="583">
        <v>0</v>
      </c>
      <c r="J363" s="584">
        <v>0</v>
      </c>
      <c r="K363" s="583">
        <v>0</v>
      </c>
      <c r="L363" s="583">
        <v>0</v>
      </c>
      <c r="M363" s="583">
        <v>0</v>
      </c>
      <c r="N363" s="583">
        <v>0</v>
      </c>
      <c r="O363" s="568"/>
      <c r="P363" s="563"/>
    </row>
    <row r="364" spans="1:16" s="182" customFormat="1" ht="12.75" hidden="1" customHeight="1" x14ac:dyDescent="0.2">
      <c r="A364" s="194"/>
      <c r="B364" s="830"/>
      <c r="C364" s="812"/>
      <c r="D364" s="812" t="s">
        <v>2248</v>
      </c>
      <c r="E364" s="693" t="s">
        <v>2284</v>
      </c>
      <c r="F364" s="583">
        <v>688380</v>
      </c>
      <c r="G364" s="584">
        <v>688380</v>
      </c>
      <c r="H364" s="583">
        <v>0</v>
      </c>
      <c r="I364" s="583">
        <v>0</v>
      </c>
      <c r="J364" s="584">
        <v>0</v>
      </c>
      <c r="K364" s="583">
        <v>0</v>
      </c>
      <c r="L364" s="583">
        <v>0</v>
      </c>
      <c r="M364" s="583">
        <v>0</v>
      </c>
      <c r="N364" s="583">
        <v>0</v>
      </c>
      <c r="O364" s="568"/>
      <c r="P364" s="563"/>
    </row>
    <row r="365" spans="1:16" s="182" customFormat="1" ht="12.75" hidden="1" customHeight="1" x14ac:dyDescent="0.2">
      <c r="A365" s="194"/>
      <c r="B365" s="830"/>
      <c r="C365" s="812"/>
      <c r="D365" s="812" t="s">
        <v>2248</v>
      </c>
      <c r="E365" s="693" t="s">
        <v>194</v>
      </c>
      <c r="F365" s="583">
        <v>1756068</v>
      </c>
      <c r="G365" s="584">
        <v>1756068</v>
      </c>
      <c r="H365" s="583">
        <v>0</v>
      </c>
      <c r="I365" s="583">
        <v>0</v>
      </c>
      <c r="J365" s="584">
        <v>0</v>
      </c>
      <c r="K365" s="583">
        <v>0</v>
      </c>
      <c r="L365" s="583">
        <v>0</v>
      </c>
      <c r="M365" s="583">
        <v>0</v>
      </c>
      <c r="N365" s="583">
        <v>0</v>
      </c>
      <c r="O365" s="568"/>
      <c r="P365" s="563"/>
    </row>
    <row r="366" spans="1:16" s="182" customFormat="1" ht="12.75" hidden="1" customHeight="1" x14ac:dyDescent="0.2">
      <c r="A366" s="194"/>
      <c r="B366" s="830"/>
      <c r="C366" s="812"/>
      <c r="D366" s="812" t="s">
        <v>2248</v>
      </c>
      <c r="E366" s="693" t="s">
        <v>2141</v>
      </c>
      <c r="F366" s="583">
        <v>23336635</v>
      </c>
      <c r="G366" s="584">
        <v>23336635</v>
      </c>
      <c r="H366" s="583">
        <v>0</v>
      </c>
      <c r="I366" s="583">
        <v>0</v>
      </c>
      <c r="J366" s="584">
        <v>0</v>
      </c>
      <c r="K366" s="583">
        <v>0</v>
      </c>
      <c r="L366" s="583">
        <v>0</v>
      </c>
      <c r="M366" s="583">
        <v>0</v>
      </c>
      <c r="N366" s="583">
        <v>0</v>
      </c>
      <c r="O366" s="568"/>
      <c r="P366" s="563"/>
    </row>
    <row r="367" spans="1:16" s="182" customFormat="1" ht="12.75" hidden="1" customHeight="1" x14ac:dyDescent="0.2">
      <c r="A367" s="194"/>
      <c r="B367" s="830"/>
      <c r="C367" s="812" t="s">
        <v>1411</v>
      </c>
      <c r="D367" s="812" t="s">
        <v>2295</v>
      </c>
      <c r="E367" s="693" t="s">
        <v>26</v>
      </c>
      <c r="F367" s="583">
        <v>512248577</v>
      </c>
      <c r="G367" s="584">
        <v>512248577</v>
      </c>
      <c r="H367" s="583">
        <v>0</v>
      </c>
      <c r="I367" s="583">
        <v>0</v>
      </c>
      <c r="J367" s="584">
        <v>0</v>
      </c>
      <c r="K367" s="583">
        <v>0</v>
      </c>
      <c r="L367" s="583">
        <v>0</v>
      </c>
      <c r="M367" s="583">
        <v>0</v>
      </c>
      <c r="N367" s="583">
        <v>0</v>
      </c>
      <c r="O367" s="568"/>
      <c r="P367" s="563"/>
    </row>
    <row r="368" spans="1:16" s="182" customFormat="1" ht="12.75" hidden="1" customHeight="1" x14ac:dyDescent="0.2">
      <c r="A368" s="194"/>
      <c r="B368" s="830"/>
      <c r="C368" s="812"/>
      <c r="D368" s="812" t="s">
        <v>2295</v>
      </c>
      <c r="E368" s="693" t="s">
        <v>2284</v>
      </c>
      <c r="F368" s="583">
        <v>769420</v>
      </c>
      <c r="G368" s="584">
        <v>769420</v>
      </c>
      <c r="H368" s="583">
        <v>0</v>
      </c>
      <c r="I368" s="583">
        <v>0</v>
      </c>
      <c r="J368" s="584">
        <v>0</v>
      </c>
      <c r="K368" s="583">
        <v>0</v>
      </c>
      <c r="L368" s="583">
        <v>0</v>
      </c>
      <c r="M368" s="583">
        <v>0</v>
      </c>
      <c r="N368" s="583">
        <v>0</v>
      </c>
      <c r="O368" s="568"/>
      <c r="P368" s="563"/>
    </row>
    <row r="369" spans="1:16" s="182" customFormat="1" ht="12.75" hidden="1" customHeight="1" x14ac:dyDescent="0.2">
      <c r="A369" s="194"/>
      <c r="B369" s="830"/>
      <c r="C369" s="812"/>
      <c r="D369" s="812" t="s">
        <v>2295</v>
      </c>
      <c r="E369" s="693" t="s">
        <v>2141</v>
      </c>
      <c r="F369" s="583">
        <v>15367155</v>
      </c>
      <c r="G369" s="584">
        <v>15367155</v>
      </c>
      <c r="H369" s="583">
        <v>0</v>
      </c>
      <c r="I369" s="583">
        <v>0</v>
      </c>
      <c r="J369" s="584">
        <v>0</v>
      </c>
      <c r="K369" s="583">
        <v>0</v>
      </c>
      <c r="L369" s="583">
        <v>0</v>
      </c>
      <c r="M369" s="583">
        <v>0</v>
      </c>
      <c r="N369" s="583">
        <v>0</v>
      </c>
      <c r="O369" s="568"/>
      <c r="P369" s="563"/>
    </row>
    <row r="370" spans="1:16" s="182" customFormat="1" ht="12.75" hidden="1" customHeight="1" x14ac:dyDescent="0.2">
      <c r="A370" s="194"/>
      <c r="B370" s="830"/>
      <c r="C370" s="747" t="s">
        <v>2529</v>
      </c>
      <c r="D370" s="747" t="s">
        <v>2403</v>
      </c>
      <c r="E370" s="693" t="s">
        <v>26</v>
      </c>
      <c r="F370" s="583">
        <v>50000000</v>
      </c>
      <c r="G370" s="584">
        <v>50000000</v>
      </c>
      <c r="H370" s="583">
        <v>0</v>
      </c>
      <c r="I370" s="583">
        <v>0</v>
      </c>
      <c r="J370" s="584">
        <v>0</v>
      </c>
      <c r="K370" s="583">
        <v>0</v>
      </c>
      <c r="L370" s="583">
        <v>0</v>
      </c>
      <c r="M370" s="583">
        <v>0</v>
      </c>
      <c r="N370" s="583">
        <v>0</v>
      </c>
      <c r="O370" s="568"/>
      <c r="P370" s="563"/>
    </row>
    <row r="371" spans="1:16" s="182" customFormat="1" ht="12.75" hidden="1" customHeight="1" x14ac:dyDescent="0.2">
      <c r="A371" s="194"/>
      <c r="B371" s="571"/>
      <c r="C371" s="559">
        <v>20</v>
      </c>
      <c r="D371" s="598" t="s">
        <v>1062</v>
      </c>
      <c r="E371" s="554"/>
      <c r="F371" s="553">
        <v>11095255331</v>
      </c>
      <c r="G371" s="553">
        <v>11095255331</v>
      </c>
      <c r="H371" s="553">
        <v>0</v>
      </c>
      <c r="I371" s="553">
        <v>0</v>
      </c>
      <c r="J371" s="553">
        <v>0</v>
      </c>
      <c r="K371" s="553">
        <v>0</v>
      </c>
      <c r="L371" s="553">
        <v>0</v>
      </c>
      <c r="M371" s="553">
        <v>0</v>
      </c>
      <c r="N371" s="553">
        <v>0</v>
      </c>
      <c r="O371" s="568"/>
      <c r="P371" s="563"/>
    </row>
    <row r="372" spans="1:16" s="182" customFormat="1" ht="12.75" hidden="1" customHeight="1" x14ac:dyDescent="0.2">
      <c r="A372" s="194"/>
      <c r="B372" s="827" t="s">
        <v>1145</v>
      </c>
      <c r="C372" s="812" t="s">
        <v>2147</v>
      </c>
      <c r="D372" s="812" t="s">
        <v>2290</v>
      </c>
      <c r="E372" s="693" t="s">
        <v>26</v>
      </c>
      <c r="F372" s="583">
        <v>554645415</v>
      </c>
      <c r="G372" s="584">
        <v>554645415</v>
      </c>
      <c r="H372" s="583">
        <v>0</v>
      </c>
      <c r="I372" s="583">
        <v>0</v>
      </c>
      <c r="J372" s="584">
        <v>0</v>
      </c>
      <c r="K372" s="583">
        <v>0</v>
      </c>
      <c r="L372" s="583">
        <v>0</v>
      </c>
      <c r="M372" s="583">
        <v>0</v>
      </c>
      <c r="N372" s="583">
        <v>0</v>
      </c>
      <c r="O372" s="568"/>
      <c r="P372" s="563"/>
    </row>
    <row r="373" spans="1:16" s="182" customFormat="1" ht="12.75" hidden="1" customHeight="1" x14ac:dyDescent="0.2">
      <c r="A373" s="194"/>
      <c r="B373" s="828"/>
      <c r="C373" s="812"/>
      <c r="D373" s="812" t="s">
        <v>2290</v>
      </c>
      <c r="E373" s="692" t="s">
        <v>2284</v>
      </c>
      <c r="F373" s="585">
        <v>594492</v>
      </c>
      <c r="G373" s="586">
        <v>594492</v>
      </c>
      <c r="H373" s="585">
        <v>0</v>
      </c>
      <c r="I373" s="585">
        <v>0</v>
      </c>
      <c r="J373" s="586">
        <v>0</v>
      </c>
      <c r="K373" s="585">
        <v>0</v>
      </c>
      <c r="L373" s="585">
        <v>0</v>
      </c>
      <c r="M373" s="585">
        <v>0</v>
      </c>
      <c r="N373" s="585">
        <v>0</v>
      </c>
      <c r="O373" s="568"/>
      <c r="P373" s="563"/>
    </row>
    <row r="374" spans="1:16" s="182" customFormat="1" ht="12.75" hidden="1" customHeight="1" x14ac:dyDescent="0.2">
      <c r="A374" s="194"/>
      <c r="B374" s="828"/>
      <c r="C374" s="812"/>
      <c r="D374" s="812" t="s">
        <v>2290</v>
      </c>
      <c r="E374" s="693" t="s">
        <v>2141</v>
      </c>
      <c r="F374" s="583">
        <v>9072024</v>
      </c>
      <c r="G374" s="584">
        <v>9072024</v>
      </c>
      <c r="H374" s="583">
        <v>0</v>
      </c>
      <c r="I374" s="583">
        <v>0</v>
      </c>
      <c r="J374" s="584">
        <v>0</v>
      </c>
      <c r="K374" s="583">
        <v>0</v>
      </c>
      <c r="L374" s="583">
        <v>0</v>
      </c>
      <c r="M374" s="583">
        <v>0</v>
      </c>
      <c r="N374" s="583">
        <v>0</v>
      </c>
      <c r="O374" s="568"/>
      <c r="P374" s="563"/>
    </row>
    <row r="375" spans="1:16" s="182" customFormat="1" ht="12.75" hidden="1" customHeight="1" x14ac:dyDescent="0.2">
      <c r="A375" s="194"/>
      <c r="B375" s="828"/>
      <c r="C375" s="812" t="s">
        <v>2082</v>
      </c>
      <c r="D375" s="812" t="s">
        <v>2115</v>
      </c>
      <c r="E375" s="693" t="s">
        <v>26</v>
      </c>
      <c r="F375" s="583">
        <v>540443000</v>
      </c>
      <c r="G375" s="584">
        <v>540443000</v>
      </c>
      <c r="H375" s="583">
        <v>0</v>
      </c>
      <c r="I375" s="583">
        <v>0</v>
      </c>
      <c r="J375" s="584">
        <v>0</v>
      </c>
      <c r="K375" s="583">
        <v>0</v>
      </c>
      <c r="L375" s="583">
        <v>0</v>
      </c>
      <c r="M375" s="583">
        <v>0</v>
      </c>
      <c r="N375" s="583">
        <v>0</v>
      </c>
      <c r="O375" s="568"/>
      <c r="P375" s="563"/>
    </row>
    <row r="376" spans="1:16" s="182" customFormat="1" ht="12.75" hidden="1" customHeight="1" x14ac:dyDescent="0.2">
      <c r="A376" s="194"/>
      <c r="B376" s="828"/>
      <c r="C376" s="812"/>
      <c r="D376" s="812" t="s">
        <v>2115</v>
      </c>
      <c r="E376" s="693" t="s">
        <v>2284</v>
      </c>
      <c r="F376" s="583">
        <v>583142</v>
      </c>
      <c r="G376" s="584">
        <v>583142</v>
      </c>
      <c r="H376" s="583">
        <v>0</v>
      </c>
      <c r="I376" s="583">
        <v>0</v>
      </c>
      <c r="J376" s="584">
        <v>0</v>
      </c>
      <c r="K376" s="583">
        <v>0</v>
      </c>
      <c r="L376" s="583">
        <v>0</v>
      </c>
      <c r="M376" s="583">
        <v>0</v>
      </c>
      <c r="N376" s="583">
        <v>0</v>
      </c>
      <c r="O376" s="568"/>
      <c r="P376" s="563"/>
    </row>
    <row r="377" spans="1:16" s="182" customFormat="1" ht="12.75" hidden="1" customHeight="1" x14ac:dyDescent="0.2">
      <c r="A377" s="194"/>
      <c r="B377" s="828"/>
      <c r="C377" s="812" t="s">
        <v>2461</v>
      </c>
      <c r="D377" s="812" t="s">
        <v>2462</v>
      </c>
      <c r="E377" s="693" t="s">
        <v>26</v>
      </c>
      <c r="F377" s="583">
        <v>292566000</v>
      </c>
      <c r="G377" s="584">
        <v>292566000</v>
      </c>
      <c r="H377" s="583">
        <v>0</v>
      </c>
      <c r="I377" s="583">
        <v>0</v>
      </c>
      <c r="J377" s="584">
        <v>0</v>
      </c>
      <c r="K377" s="583">
        <v>0</v>
      </c>
      <c r="L377" s="583">
        <v>0</v>
      </c>
      <c r="M377" s="583">
        <v>0</v>
      </c>
      <c r="N377" s="583">
        <v>0</v>
      </c>
      <c r="O377" s="568"/>
      <c r="P377" s="563"/>
    </row>
    <row r="378" spans="1:16" s="182" customFormat="1" ht="12.75" customHeight="1" x14ac:dyDescent="0.2">
      <c r="A378" s="194"/>
      <c r="B378" s="828"/>
      <c r="C378" s="812"/>
      <c r="D378" s="812" t="s">
        <v>2462</v>
      </c>
      <c r="E378" s="693" t="s">
        <v>2083</v>
      </c>
      <c r="F378" s="583">
        <v>437434000</v>
      </c>
      <c r="G378" s="584">
        <v>246804438</v>
      </c>
      <c r="H378" s="583">
        <v>190629562</v>
      </c>
      <c r="I378" s="583">
        <v>0</v>
      </c>
      <c r="J378" s="584">
        <v>190629562</v>
      </c>
      <c r="K378" s="583">
        <v>0</v>
      </c>
      <c r="L378" s="583">
        <v>0</v>
      </c>
      <c r="M378" s="583">
        <v>0</v>
      </c>
      <c r="N378" s="583">
        <v>190629562</v>
      </c>
      <c r="O378" s="568"/>
      <c r="P378" s="563"/>
    </row>
    <row r="379" spans="1:16" s="182" customFormat="1" ht="12" hidden="1" customHeight="1" x14ac:dyDescent="0.2">
      <c r="A379" s="194"/>
      <c r="B379" s="828"/>
      <c r="C379" s="812"/>
      <c r="D379" s="812" t="s">
        <v>2462</v>
      </c>
      <c r="E379" s="693" t="s">
        <v>2284</v>
      </c>
      <c r="F379" s="583">
        <v>1404158</v>
      </c>
      <c r="G379" s="584">
        <v>1404158</v>
      </c>
      <c r="H379" s="583">
        <v>0</v>
      </c>
      <c r="I379" s="583">
        <v>0</v>
      </c>
      <c r="J379" s="584">
        <v>0</v>
      </c>
      <c r="K379" s="583">
        <v>0</v>
      </c>
      <c r="L379" s="583">
        <v>0</v>
      </c>
      <c r="M379" s="583">
        <v>0</v>
      </c>
      <c r="N379" s="583">
        <v>0</v>
      </c>
      <c r="O379" s="568"/>
      <c r="P379" s="563"/>
    </row>
    <row r="380" spans="1:16" s="182" customFormat="1" ht="12.75" hidden="1" customHeight="1" x14ac:dyDescent="0.2">
      <c r="A380" s="194"/>
      <c r="B380" s="828"/>
      <c r="C380" s="812" t="s">
        <v>1412</v>
      </c>
      <c r="D380" s="812" t="s">
        <v>2296</v>
      </c>
      <c r="E380" s="693" t="s">
        <v>26</v>
      </c>
      <c r="F380" s="583">
        <v>609683669</v>
      </c>
      <c r="G380" s="584">
        <v>609683669</v>
      </c>
      <c r="H380" s="583">
        <v>0</v>
      </c>
      <c r="I380" s="583">
        <v>0</v>
      </c>
      <c r="J380" s="584">
        <v>0</v>
      </c>
      <c r="K380" s="583">
        <v>0</v>
      </c>
      <c r="L380" s="583">
        <v>0</v>
      </c>
      <c r="M380" s="583">
        <v>0</v>
      </c>
      <c r="N380" s="583">
        <v>0</v>
      </c>
      <c r="O380" s="568"/>
      <c r="P380" s="563"/>
    </row>
    <row r="381" spans="1:16" s="182" customFormat="1" ht="12.75" hidden="1" customHeight="1" x14ac:dyDescent="0.2">
      <c r="A381" s="194"/>
      <c r="B381" s="828"/>
      <c r="C381" s="812"/>
      <c r="D381" s="812" t="s">
        <v>2296</v>
      </c>
      <c r="E381" s="693" t="s">
        <v>2284</v>
      </c>
      <c r="F381" s="583">
        <v>693203</v>
      </c>
      <c r="G381" s="584">
        <v>693203</v>
      </c>
      <c r="H381" s="583">
        <v>0</v>
      </c>
      <c r="I381" s="583">
        <v>0</v>
      </c>
      <c r="J381" s="584">
        <v>0</v>
      </c>
      <c r="K381" s="583">
        <v>0</v>
      </c>
      <c r="L381" s="583">
        <v>0</v>
      </c>
      <c r="M381" s="583">
        <v>0</v>
      </c>
      <c r="N381" s="583">
        <v>0</v>
      </c>
      <c r="O381" s="568"/>
      <c r="P381" s="563"/>
    </row>
    <row r="382" spans="1:16" s="182" customFormat="1" ht="12.75" hidden="1" customHeight="1" x14ac:dyDescent="0.2">
      <c r="A382" s="194"/>
      <c r="B382" s="828"/>
      <c r="C382" s="812"/>
      <c r="D382" s="812" t="s">
        <v>2296</v>
      </c>
      <c r="E382" s="693" t="s">
        <v>2141</v>
      </c>
      <c r="F382" s="583">
        <v>1921121</v>
      </c>
      <c r="G382" s="584">
        <v>1921121</v>
      </c>
      <c r="H382" s="583">
        <v>0</v>
      </c>
      <c r="I382" s="583">
        <v>0</v>
      </c>
      <c r="J382" s="584">
        <v>0</v>
      </c>
      <c r="K382" s="583">
        <v>0</v>
      </c>
      <c r="L382" s="583">
        <v>0</v>
      </c>
      <c r="M382" s="583">
        <v>0</v>
      </c>
      <c r="N382" s="583">
        <v>0</v>
      </c>
      <c r="O382" s="568"/>
      <c r="P382" s="563"/>
    </row>
    <row r="383" spans="1:16" s="182" customFormat="1" ht="12.75" hidden="1" customHeight="1" x14ac:dyDescent="0.2">
      <c r="A383" s="194"/>
      <c r="B383" s="828"/>
      <c r="C383" s="747" t="s">
        <v>2413</v>
      </c>
      <c r="D383" s="747" t="s">
        <v>2414</v>
      </c>
      <c r="E383" s="693" t="s">
        <v>26</v>
      </c>
      <c r="F383" s="583">
        <v>626421495</v>
      </c>
      <c r="G383" s="584">
        <v>626421495</v>
      </c>
      <c r="H383" s="583">
        <v>0</v>
      </c>
      <c r="I383" s="583">
        <v>0</v>
      </c>
      <c r="J383" s="584">
        <v>0</v>
      </c>
      <c r="K383" s="583">
        <v>0</v>
      </c>
      <c r="L383" s="583">
        <v>0</v>
      </c>
      <c r="M383" s="583">
        <v>0</v>
      </c>
      <c r="N383" s="583">
        <v>0</v>
      </c>
      <c r="O383" s="568"/>
      <c r="P383" s="563"/>
    </row>
    <row r="384" spans="1:16" s="182" customFormat="1" ht="12.75" hidden="1" customHeight="1" x14ac:dyDescent="0.2">
      <c r="A384" s="194"/>
      <c r="B384" s="828"/>
      <c r="C384" s="812" t="s">
        <v>1413</v>
      </c>
      <c r="D384" s="812" t="s">
        <v>2350</v>
      </c>
      <c r="E384" s="693" t="s">
        <v>26</v>
      </c>
      <c r="F384" s="583">
        <v>146136200</v>
      </c>
      <c r="G384" s="584">
        <v>146136200</v>
      </c>
      <c r="H384" s="583">
        <v>0</v>
      </c>
      <c r="I384" s="583">
        <v>0</v>
      </c>
      <c r="J384" s="584">
        <v>0</v>
      </c>
      <c r="K384" s="583">
        <v>0</v>
      </c>
      <c r="L384" s="583">
        <v>0</v>
      </c>
      <c r="M384" s="583">
        <v>0</v>
      </c>
      <c r="N384" s="583">
        <v>0</v>
      </c>
      <c r="O384" s="568"/>
      <c r="P384" s="563"/>
    </row>
    <row r="385" spans="1:16" s="182" customFormat="1" ht="12.75" hidden="1" customHeight="1" x14ac:dyDescent="0.2">
      <c r="A385" s="194"/>
      <c r="B385" s="828"/>
      <c r="C385" s="812"/>
      <c r="D385" s="812" t="s">
        <v>2350</v>
      </c>
      <c r="E385" s="693" t="s">
        <v>2083</v>
      </c>
      <c r="F385" s="583">
        <v>340984600</v>
      </c>
      <c r="G385" s="584">
        <v>340984600</v>
      </c>
      <c r="H385" s="583">
        <v>0</v>
      </c>
      <c r="I385" s="583">
        <v>0</v>
      </c>
      <c r="J385" s="584">
        <v>0</v>
      </c>
      <c r="K385" s="583">
        <v>0</v>
      </c>
      <c r="L385" s="583">
        <v>0</v>
      </c>
      <c r="M385" s="583">
        <v>0</v>
      </c>
      <c r="N385" s="583">
        <v>0</v>
      </c>
      <c r="O385" s="568"/>
      <c r="P385" s="563"/>
    </row>
    <row r="386" spans="1:16" s="182" customFormat="1" ht="12.75" hidden="1" customHeight="1" x14ac:dyDescent="0.2">
      <c r="A386" s="194"/>
      <c r="B386" s="828"/>
      <c r="C386" s="812"/>
      <c r="D386" s="812" t="s">
        <v>2350</v>
      </c>
      <c r="E386" s="693" t="s">
        <v>2284</v>
      </c>
      <c r="F386" s="583">
        <v>604128</v>
      </c>
      <c r="G386" s="584">
        <v>604128</v>
      </c>
      <c r="H386" s="583">
        <v>0</v>
      </c>
      <c r="I386" s="583">
        <v>0</v>
      </c>
      <c r="J386" s="584">
        <v>0</v>
      </c>
      <c r="K386" s="583">
        <v>0</v>
      </c>
      <c r="L386" s="583">
        <v>0</v>
      </c>
      <c r="M386" s="583">
        <v>0</v>
      </c>
      <c r="N386" s="583">
        <v>0</v>
      </c>
      <c r="O386" s="568"/>
      <c r="P386" s="563"/>
    </row>
    <row r="387" spans="1:16" s="182" customFormat="1" ht="12.75" hidden="1" customHeight="1" x14ac:dyDescent="0.2">
      <c r="A387" s="194"/>
      <c r="B387" s="828"/>
      <c r="C387" s="812"/>
      <c r="D387" s="812" t="s">
        <v>2350</v>
      </c>
      <c r="E387" s="693" t="s">
        <v>194</v>
      </c>
      <c r="F387" s="583">
        <v>58080</v>
      </c>
      <c r="G387" s="584">
        <v>58080</v>
      </c>
      <c r="H387" s="583">
        <v>0</v>
      </c>
      <c r="I387" s="583">
        <v>0</v>
      </c>
      <c r="J387" s="584">
        <v>0</v>
      </c>
      <c r="K387" s="583">
        <v>0</v>
      </c>
      <c r="L387" s="583">
        <v>0</v>
      </c>
      <c r="M387" s="583">
        <v>0</v>
      </c>
      <c r="N387" s="583">
        <v>0</v>
      </c>
      <c r="O387" s="568"/>
      <c r="P387" s="563"/>
    </row>
    <row r="388" spans="1:16" s="182" customFormat="1" ht="12.75" hidden="1" customHeight="1" x14ac:dyDescent="0.2">
      <c r="A388" s="194"/>
      <c r="B388" s="828"/>
      <c r="C388" s="812"/>
      <c r="D388" s="812" t="s">
        <v>2350</v>
      </c>
      <c r="E388" s="693" t="s">
        <v>2141</v>
      </c>
      <c r="F388" s="583">
        <v>7395590</v>
      </c>
      <c r="G388" s="584">
        <v>7395590</v>
      </c>
      <c r="H388" s="583">
        <v>0</v>
      </c>
      <c r="I388" s="583">
        <v>0</v>
      </c>
      <c r="J388" s="584">
        <v>0</v>
      </c>
      <c r="K388" s="583">
        <v>0</v>
      </c>
      <c r="L388" s="583">
        <v>0</v>
      </c>
      <c r="M388" s="583">
        <v>0</v>
      </c>
      <c r="N388" s="583">
        <v>0</v>
      </c>
      <c r="O388" s="568"/>
      <c r="P388" s="563"/>
    </row>
    <row r="389" spans="1:16" s="182" customFormat="1" ht="12.75" hidden="1" customHeight="1" x14ac:dyDescent="0.2">
      <c r="A389" s="194"/>
      <c r="B389" s="828"/>
      <c r="C389" s="812" t="s">
        <v>2415</v>
      </c>
      <c r="D389" s="812" t="s">
        <v>1243</v>
      </c>
      <c r="E389" s="693" t="s">
        <v>26</v>
      </c>
      <c r="F389" s="583">
        <v>332327540</v>
      </c>
      <c r="G389" s="584">
        <v>332327540</v>
      </c>
      <c r="H389" s="583">
        <v>0</v>
      </c>
      <c r="I389" s="583">
        <v>0</v>
      </c>
      <c r="J389" s="584">
        <v>0</v>
      </c>
      <c r="K389" s="583">
        <v>0</v>
      </c>
      <c r="L389" s="583">
        <v>0</v>
      </c>
      <c r="M389" s="583">
        <v>0</v>
      </c>
      <c r="N389" s="583">
        <v>0</v>
      </c>
      <c r="O389" s="568"/>
      <c r="P389" s="563"/>
    </row>
    <row r="390" spans="1:16" s="182" customFormat="1" ht="12.75" hidden="1" customHeight="1" x14ac:dyDescent="0.2">
      <c r="A390" s="194"/>
      <c r="B390" s="828"/>
      <c r="C390" s="812"/>
      <c r="D390" s="812" t="s">
        <v>1243</v>
      </c>
      <c r="E390" s="693" t="s">
        <v>65</v>
      </c>
      <c r="F390" s="583">
        <v>415000000</v>
      </c>
      <c r="G390" s="584">
        <v>415000000</v>
      </c>
      <c r="H390" s="583">
        <v>0</v>
      </c>
      <c r="I390" s="583">
        <v>0</v>
      </c>
      <c r="J390" s="584">
        <v>0</v>
      </c>
      <c r="K390" s="583">
        <v>0</v>
      </c>
      <c r="L390" s="583">
        <v>0</v>
      </c>
      <c r="M390" s="583">
        <v>0</v>
      </c>
      <c r="N390" s="583">
        <v>0</v>
      </c>
      <c r="O390" s="568"/>
      <c r="P390" s="563"/>
    </row>
    <row r="391" spans="1:16" s="182" customFormat="1" ht="12.75" customHeight="1" x14ac:dyDescent="0.2">
      <c r="A391" s="194"/>
      <c r="B391" s="828"/>
      <c r="C391" s="747" t="s">
        <v>2530</v>
      </c>
      <c r="D391" s="747" t="s">
        <v>2531</v>
      </c>
      <c r="E391" s="693" t="s">
        <v>26</v>
      </c>
      <c r="F391" s="583">
        <v>645000000</v>
      </c>
      <c r="G391" s="584">
        <v>574051742</v>
      </c>
      <c r="H391" s="583">
        <v>70948258</v>
      </c>
      <c r="I391" s="583">
        <v>0</v>
      </c>
      <c r="J391" s="584">
        <v>70948258</v>
      </c>
      <c r="K391" s="583">
        <v>45000000</v>
      </c>
      <c r="L391" s="583">
        <v>0</v>
      </c>
      <c r="M391" s="583">
        <v>25948258</v>
      </c>
      <c r="N391" s="583">
        <v>0</v>
      </c>
      <c r="O391" s="568"/>
      <c r="P391" s="563"/>
    </row>
    <row r="392" spans="1:16" s="182" customFormat="1" ht="12.75" hidden="1" customHeight="1" x14ac:dyDescent="0.2">
      <c r="A392" s="194"/>
      <c r="B392" s="828"/>
      <c r="C392" s="812" t="s">
        <v>1414</v>
      </c>
      <c r="D392" s="812" t="s">
        <v>2249</v>
      </c>
      <c r="E392" s="693" t="s">
        <v>26</v>
      </c>
      <c r="F392" s="583">
        <v>145643272</v>
      </c>
      <c r="G392" s="584">
        <v>145643272</v>
      </c>
      <c r="H392" s="583">
        <v>0</v>
      </c>
      <c r="I392" s="583">
        <v>0</v>
      </c>
      <c r="J392" s="584">
        <v>0</v>
      </c>
      <c r="K392" s="583">
        <v>0</v>
      </c>
      <c r="L392" s="583">
        <v>0</v>
      </c>
      <c r="M392" s="583">
        <v>0</v>
      </c>
      <c r="N392" s="583">
        <v>0</v>
      </c>
      <c r="O392" s="568"/>
      <c r="P392" s="563"/>
    </row>
    <row r="393" spans="1:16" s="182" customFormat="1" ht="12.75" hidden="1" customHeight="1" x14ac:dyDescent="0.2">
      <c r="A393" s="194"/>
      <c r="B393" s="828"/>
      <c r="C393" s="812"/>
      <c r="D393" s="812" t="s">
        <v>2249</v>
      </c>
      <c r="E393" s="693" t="s">
        <v>2083</v>
      </c>
      <c r="F393" s="583">
        <v>339834301</v>
      </c>
      <c r="G393" s="584">
        <v>339834301</v>
      </c>
      <c r="H393" s="583">
        <v>0</v>
      </c>
      <c r="I393" s="583">
        <v>0</v>
      </c>
      <c r="J393" s="584">
        <v>0</v>
      </c>
      <c r="K393" s="583">
        <v>0</v>
      </c>
      <c r="L393" s="583">
        <v>0</v>
      </c>
      <c r="M393" s="583">
        <v>0</v>
      </c>
      <c r="N393" s="583">
        <v>0</v>
      </c>
      <c r="O393" s="568"/>
      <c r="P393" s="563"/>
    </row>
    <row r="394" spans="1:16" s="182" customFormat="1" ht="12.75" hidden="1" customHeight="1" x14ac:dyDescent="0.2">
      <c r="A394" s="194"/>
      <c r="B394" s="828"/>
      <c r="C394" s="812"/>
      <c r="D394" s="812" t="s">
        <v>2249</v>
      </c>
      <c r="E394" s="693" t="s">
        <v>2284</v>
      </c>
      <c r="F394" s="583">
        <v>576352</v>
      </c>
      <c r="G394" s="584">
        <v>576352</v>
      </c>
      <c r="H394" s="583">
        <v>0</v>
      </c>
      <c r="I394" s="583">
        <v>0</v>
      </c>
      <c r="J394" s="584">
        <v>0</v>
      </c>
      <c r="K394" s="583">
        <v>0</v>
      </c>
      <c r="L394" s="583">
        <v>0</v>
      </c>
      <c r="M394" s="583">
        <v>0</v>
      </c>
      <c r="N394" s="583">
        <v>0</v>
      </c>
      <c r="O394" s="568"/>
      <c r="P394" s="563"/>
    </row>
    <row r="395" spans="1:16" s="182" customFormat="1" ht="12.75" hidden="1" customHeight="1" x14ac:dyDescent="0.2">
      <c r="A395" s="194"/>
      <c r="B395" s="828"/>
      <c r="C395" s="812" t="s">
        <v>1415</v>
      </c>
      <c r="D395" s="812" t="s">
        <v>2250</v>
      </c>
      <c r="E395" s="693" t="s">
        <v>26</v>
      </c>
      <c r="F395" s="583">
        <v>286599820</v>
      </c>
      <c r="G395" s="584">
        <v>286599820</v>
      </c>
      <c r="H395" s="583">
        <v>0</v>
      </c>
      <c r="I395" s="583">
        <v>0</v>
      </c>
      <c r="J395" s="584">
        <v>0</v>
      </c>
      <c r="K395" s="583">
        <v>0</v>
      </c>
      <c r="L395" s="583">
        <v>0</v>
      </c>
      <c r="M395" s="583">
        <v>0</v>
      </c>
      <c r="N395" s="583">
        <v>0</v>
      </c>
      <c r="O395" s="568"/>
      <c r="P395" s="563"/>
    </row>
    <row r="396" spans="1:16" s="182" customFormat="1" ht="12.75" hidden="1" customHeight="1" x14ac:dyDescent="0.2">
      <c r="A396" s="194"/>
      <c r="B396" s="828"/>
      <c r="C396" s="812"/>
      <c r="D396" s="812" t="s">
        <v>2250</v>
      </c>
      <c r="E396" s="693" t="s">
        <v>2083</v>
      </c>
      <c r="F396" s="583">
        <v>185632014</v>
      </c>
      <c r="G396" s="584">
        <v>185632014</v>
      </c>
      <c r="H396" s="583">
        <v>0</v>
      </c>
      <c r="I396" s="583">
        <v>0</v>
      </c>
      <c r="J396" s="584">
        <v>0</v>
      </c>
      <c r="K396" s="583">
        <v>0</v>
      </c>
      <c r="L396" s="583">
        <v>0</v>
      </c>
      <c r="M396" s="583">
        <v>0</v>
      </c>
      <c r="N396" s="583">
        <v>0</v>
      </c>
      <c r="O396" s="568"/>
      <c r="P396" s="563"/>
    </row>
    <row r="397" spans="1:16" s="182" customFormat="1" ht="12.75" hidden="1" customHeight="1" x14ac:dyDescent="0.2">
      <c r="A397" s="194"/>
      <c r="B397" s="828"/>
      <c r="C397" s="812"/>
      <c r="D397" s="812" t="s">
        <v>2250</v>
      </c>
      <c r="E397" s="693" t="s">
        <v>2284</v>
      </c>
      <c r="F397" s="583">
        <v>514107</v>
      </c>
      <c r="G397" s="584">
        <v>514107</v>
      </c>
      <c r="H397" s="583">
        <v>0</v>
      </c>
      <c r="I397" s="583">
        <v>0</v>
      </c>
      <c r="J397" s="584">
        <v>0</v>
      </c>
      <c r="K397" s="583">
        <v>0</v>
      </c>
      <c r="L397" s="583">
        <v>0</v>
      </c>
      <c r="M397" s="583">
        <v>0</v>
      </c>
      <c r="N397" s="583">
        <v>0</v>
      </c>
      <c r="O397" s="568"/>
      <c r="P397" s="563"/>
    </row>
    <row r="398" spans="1:16" s="182" customFormat="1" ht="12.75" hidden="1" customHeight="1" x14ac:dyDescent="0.2">
      <c r="A398" s="194"/>
      <c r="B398" s="828"/>
      <c r="C398" s="812"/>
      <c r="D398" s="812" t="s">
        <v>2250</v>
      </c>
      <c r="E398" s="693" t="s">
        <v>2141</v>
      </c>
      <c r="F398" s="583">
        <v>4128811</v>
      </c>
      <c r="G398" s="584">
        <v>4128811</v>
      </c>
      <c r="H398" s="583">
        <v>0</v>
      </c>
      <c r="I398" s="583">
        <v>0</v>
      </c>
      <c r="J398" s="584">
        <v>0</v>
      </c>
      <c r="K398" s="583">
        <v>0</v>
      </c>
      <c r="L398" s="583">
        <v>0</v>
      </c>
      <c r="M398" s="583">
        <v>0</v>
      </c>
      <c r="N398" s="583">
        <v>0</v>
      </c>
      <c r="O398" s="568"/>
      <c r="P398" s="563"/>
    </row>
    <row r="399" spans="1:16" s="182" customFormat="1" ht="12.75" hidden="1" customHeight="1" x14ac:dyDescent="0.2">
      <c r="A399" s="194"/>
      <c r="B399" s="828"/>
      <c r="C399" s="812" t="s">
        <v>1416</v>
      </c>
      <c r="D399" s="812" t="s">
        <v>2378</v>
      </c>
      <c r="E399" s="693" t="s">
        <v>26</v>
      </c>
      <c r="F399" s="583">
        <v>593399870</v>
      </c>
      <c r="G399" s="584">
        <v>593399870</v>
      </c>
      <c r="H399" s="583">
        <v>0</v>
      </c>
      <c r="I399" s="583">
        <v>0</v>
      </c>
      <c r="J399" s="584">
        <v>0</v>
      </c>
      <c r="K399" s="583">
        <v>0</v>
      </c>
      <c r="L399" s="583">
        <v>0</v>
      </c>
      <c r="M399" s="583">
        <v>0</v>
      </c>
      <c r="N399" s="583">
        <v>0</v>
      </c>
      <c r="O399" s="568"/>
      <c r="P399" s="563"/>
    </row>
    <row r="400" spans="1:16" s="182" customFormat="1" ht="12.75" hidden="1" customHeight="1" x14ac:dyDescent="0.2">
      <c r="A400" s="194"/>
      <c r="B400" s="828"/>
      <c r="C400" s="812"/>
      <c r="D400" s="812" t="s">
        <v>2378</v>
      </c>
      <c r="E400" s="693" t="s">
        <v>2284</v>
      </c>
      <c r="F400" s="583">
        <v>554110</v>
      </c>
      <c r="G400" s="584">
        <v>554110</v>
      </c>
      <c r="H400" s="583">
        <v>0</v>
      </c>
      <c r="I400" s="583">
        <v>0</v>
      </c>
      <c r="J400" s="584">
        <v>0</v>
      </c>
      <c r="K400" s="583">
        <v>0</v>
      </c>
      <c r="L400" s="583">
        <v>0</v>
      </c>
      <c r="M400" s="583">
        <v>0</v>
      </c>
      <c r="N400" s="583">
        <v>0</v>
      </c>
      <c r="O400" s="568"/>
      <c r="P400" s="563"/>
    </row>
    <row r="401" spans="1:16" s="182" customFormat="1" ht="12.75" hidden="1" customHeight="1" x14ac:dyDescent="0.2">
      <c r="A401" s="194"/>
      <c r="B401" s="828"/>
      <c r="C401" s="812"/>
      <c r="D401" s="812" t="s">
        <v>2378</v>
      </c>
      <c r="E401" s="693" t="s">
        <v>2141</v>
      </c>
      <c r="F401" s="583">
        <v>25906505</v>
      </c>
      <c r="G401" s="584">
        <v>25906505</v>
      </c>
      <c r="H401" s="583">
        <v>0</v>
      </c>
      <c r="I401" s="583">
        <v>0</v>
      </c>
      <c r="J401" s="584">
        <v>0</v>
      </c>
      <c r="K401" s="583">
        <v>0</v>
      </c>
      <c r="L401" s="583">
        <v>0</v>
      </c>
      <c r="M401" s="583">
        <v>0</v>
      </c>
      <c r="N401" s="583">
        <v>0</v>
      </c>
      <c r="O401" s="568"/>
      <c r="P401" s="563"/>
    </row>
    <row r="402" spans="1:16" s="182" customFormat="1" ht="12.75" hidden="1" customHeight="1" x14ac:dyDescent="0.2">
      <c r="A402" s="194"/>
      <c r="B402" s="828"/>
      <c r="C402" s="812" t="s">
        <v>1417</v>
      </c>
      <c r="D402" s="812" t="s">
        <v>2251</v>
      </c>
      <c r="E402" s="693" t="s">
        <v>26</v>
      </c>
      <c r="F402" s="583">
        <v>536283325</v>
      </c>
      <c r="G402" s="584">
        <v>536283325</v>
      </c>
      <c r="H402" s="583">
        <v>0</v>
      </c>
      <c r="I402" s="583">
        <v>0</v>
      </c>
      <c r="J402" s="584">
        <v>0</v>
      </c>
      <c r="K402" s="583">
        <v>0</v>
      </c>
      <c r="L402" s="583">
        <v>0</v>
      </c>
      <c r="M402" s="583">
        <v>0</v>
      </c>
      <c r="N402" s="583">
        <v>0</v>
      </c>
      <c r="O402" s="568"/>
      <c r="P402" s="563"/>
    </row>
    <row r="403" spans="1:16" s="182" customFormat="1" ht="13.5" hidden="1" customHeight="1" x14ac:dyDescent="0.2">
      <c r="A403" s="194"/>
      <c r="B403" s="828"/>
      <c r="C403" s="812"/>
      <c r="D403" s="812" t="s">
        <v>2251</v>
      </c>
      <c r="E403" s="693" t="s">
        <v>2284</v>
      </c>
      <c r="F403" s="583">
        <v>726276</v>
      </c>
      <c r="G403" s="584">
        <v>726276</v>
      </c>
      <c r="H403" s="583">
        <v>0</v>
      </c>
      <c r="I403" s="583">
        <v>0</v>
      </c>
      <c r="J403" s="584">
        <v>0</v>
      </c>
      <c r="K403" s="583">
        <v>0</v>
      </c>
      <c r="L403" s="583">
        <v>0</v>
      </c>
      <c r="M403" s="583">
        <v>0</v>
      </c>
      <c r="N403" s="583">
        <v>0</v>
      </c>
      <c r="O403" s="568"/>
      <c r="P403" s="563"/>
    </row>
    <row r="404" spans="1:16" s="182" customFormat="1" ht="12.75" hidden="1" customHeight="1" x14ac:dyDescent="0.2">
      <c r="A404" s="194"/>
      <c r="B404" s="828"/>
      <c r="C404" s="812"/>
      <c r="D404" s="812" t="s">
        <v>2251</v>
      </c>
      <c r="E404" s="693" t="s">
        <v>194</v>
      </c>
      <c r="F404" s="583">
        <v>550</v>
      </c>
      <c r="G404" s="584">
        <v>550</v>
      </c>
      <c r="H404" s="583">
        <v>0</v>
      </c>
      <c r="I404" s="583">
        <v>0</v>
      </c>
      <c r="J404" s="584">
        <v>0</v>
      </c>
      <c r="K404" s="583">
        <v>0</v>
      </c>
      <c r="L404" s="583">
        <v>0</v>
      </c>
      <c r="M404" s="583">
        <v>0</v>
      </c>
      <c r="N404" s="583">
        <v>0</v>
      </c>
      <c r="O404" s="568"/>
      <c r="P404" s="563"/>
    </row>
    <row r="405" spans="1:16" s="182" customFormat="1" ht="12.75" hidden="1" customHeight="1" x14ac:dyDescent="0.2">
      <c r="A405" s="194"/>
      <c r="B405" s="828"/>
      <c r="C405" s="812"/>
      <c r="D405" s="812" t="s">
        <v>2251</v>
      </c>
      <c r="E405" s="693" t="s">
        <v>2141</v>
      </c>
      <c r="F405" s="583">
        <v>25697629</v>
      </c>
      <c r="G405" s="584">
        <v>25697629</v>
      </c>
      <c r="H405" s="583">
        <v>0</v>
      </c>
      <c r="I405" s="583">
        <v>0</v>
      </c>
      <c r="J405" s="584">
        <v>0</v>
      </c>
      <c r="K405" s="583">
        <v>0</v>
      </c>
      <c r="L405" s="583">
        <v>0</v>
      </c>
      <c r="M405" s="583">
        <v>0</v>
      </c>
      <c r="N405" s="583">
        <v>0</v>
      </c>
      <c r="O405" s="568"/>
      <c r="P405" s="563"/>
    </row>
    <row r="406" spans="1:16" s="182" customFormat="1" ht="12.75" hidden="1" customHeight="1" x14ac:dyDescent="0.2">
      <c r="A406" s="194"/>
      <c r="B406" s="828"/>
      <c r="C406" s="812" t="s">
        <v>1418</v>
      </c>
      <c r="D406" s="812" t="s">
        <v>2297</v>
      </c>
      <c r="E406" s="693" t="s">
        <v>26</v>
      </c>
      <c r="F406" s="583">
        <v>450160840</v>
      </c>
      <c r="G406" s="584">
        <v>450160840</v>
      </c>
      <c r="H406" s="583">
        <v>0</v>
      </c>
      <c r="I406" s="583">
        <v>0</v>
      </c>
      <c r="J406" s="584">
        <v>0</v>
      </c>
      <c r="K406" s="583">
        <v>0</v>
      </c>
      <c r="L406" s="583">
        <v>0</v>
      </c>
      <c r="M406" s="583">
        <v>0</v>
      </c>
      <c r="N406" s="583">
        <v>0</v>
      </c>
      <c r="O406" s="568"/>
      <c r="P406" s="563"/>
    </row>
    <row r="407" spans="1:16" s="182" customFormat="1" ht="12.75" hidden="1" customHeight="1" x14ac:dyDescent="0.2">
      <c r="A407" s="194"/>
      <c r="B407" s="828"/>
      <c r="C407" s="812"/>
      <c r="D407" s="812" t="s">
        <v>2297</v>
      </c>
      <c r="E407" s="693" t="s">
        <v>2284</v>
      </c>
      <c r="F407" s="583">
        <v>468450</v>
      </c>
      <c r="G407" s="584">
        <v>468450</v>
      </c>
      <c r="H407" s="583">
        <v>0</v>
      </c>
      <c r="I407" s="583">
        <v>0</v>
      </c>
      <c r="J407" s="584">
        <v>0</v>
      </c>
      <c r="K407" s="583">
        <v>0</v>
      </c>
      <c r="L407" s="583">
        <v>0</v>
      </c>
      <c r="M407" s="583">
        <v>0</v>
      </c>
      <c r="N407" s="583">
        <v>0</v>
      </c>
      <c r="O407" s="568"/>
      <c r="P407" s="563"/>
    </row>
    <row r="408" spans="1:16" s="182" customFormat="1" ht="12.75" hidden="1" customHeight="1" x14ac:dyDescent="0.2">
      <c r="A408" s="194"/>
      <c r="B408" s="828"/>
      <c r="C408" s="812"/>
      <c r="D408" s="812" t="s">
        <v>2297</v>
      </c>
      <c r="E408" s="693" t="s">
        <v>2141</v>
      </c>
      <c r="F408" s="583">
        <v>948757</v>
      </c>
      <c r="G408" s="584">
        <v>948757</v>
      </c>
      <c r="H408" s="583">
        <v>0</v>
      </c>
      <c r="I408" s="583">
        <v>0</v>
      </c>
      <c r="J408" s="584">
        <v>0</v>
      </c>
      <c r="K408" s="583">
        <v>0</v>
      </c>
      <c r="L408" s="583">
        <v>0</v>
      </c>
      <c r="M408" s="583">
        <v>0</v>
      </c>
      <c r="N408" s="583">
        <v>0</v>
      </c>
      <c r="O408" s="568"/>
      <c r="P408" s="563"/>
    </row>
    <row r="409" spans="1:16" s="182" customFormat="1" ht="12.75" hidden="1" customHeight="1" x14ac:dyDescent="0.2">
      <c r="A409" s="194"/>
      <c r="B409" s="828"/>
      <c r="C409" s="812" t="s">
        <v>1419</v>
      </c>
      <c r="D409" s="812" t="s">
        <v>2252</v>
      </c>
      <c r="E409" s="693" t="s">
        <v>26</v>
      </c>
      <c r="F409" s="583">
        <v>439000000</v>
      </c>
      <c r="G409" s="584">
        <v>439000000</v>
      </c>
      <c r="H409" s="583">
        <v>0</v>
      </c>
      <c r="I409" s="583">
        <v>0</v>
      </c>
      <c r="J409" s="584">
        <v>0</v>
      </c>
      <c r="K409" s="583">
        <v>0</v>
      </c>
      <c r="L409" s="583">
        <v>0</v>
      </c>
      <c r="M409" s="583">
        <v>0</v>
      </c>
      <c r="N409" s="583">
        <v>0</v>
      </c>
      <c r="O409" s="568"/>
      <c r="P409" s="563"/>
    </row>
    <row r="410" spans="1:16" s="182" customFormat="1" ht="12.75" hidden="1" customHeight="1" x14ac:dyDescent="0.2">
      <c r="A410" s="194"/>
      <c r="B410" s="828"/>
      <c r="C410" s="812"/>
      <c r="D410" s="812" t="s">
        <v>2252</v>
      </c>
      <c r="E410" s="693" t="s">
        <v>2284</v>
      </c>
      <c r="F410" s="583">
        <v>562343</v>
      </c>
      <c r="G410" s="584">
        <v>562343</v>
      </c>
      <c r="H410" s="583">
        <v>0</v>
      </c>
      <c r="I410" s="583">
        <v>0</v>
      </c>
      <c r="J410" s="584">
        <v>0</v>
      </c>
      <c r="K410" s="583">
        <v>0</v>
      </c>
      <c r="L410" s="583">
        <v>0</v>
      </c>
      <c r="M410" s="583">
        <v>0</v>
      </c>
      <c r="N410" s="583">
        <v>0</v>
      </c>
      <c r="O410" s="568"/>
      <c r="P410" s="563"/>
    </row>
    <row r="411" spans="1:16" s="182" customFormat="1" ht="12.75" hidden="1" customHeight="1" x14ac:dyDescent="0.2">
      <c r="A411" s="194"/>
      <c r="B411" s="828"/>
      <c r="C411" s="812"/>
      <c r="D411" s="812" t="s">
        <v>2252</v>
      </c>
      <c r="E411" s="693" t="s">
        <v>2141</v>
      </c>
      <c r="F411" s="583">
        <v>2313408</v>
      </c>
      <c r="G411" s="584">
        <v>2313408</v>
      </c>
      <c r="H411" s="583">
        <v>0</v>
      </c>
      <c r="I411" s="583">
        <v>0</v>
      </c>
      <c r="J411" s="584">
        <v>0</v>
      </c>
      <c r="K411" s="583">
        <v>0</v>
      </c>
      <c r="L411" s="583">
        <v>0</v>
      </c>
      <c r="M411" s="583">
        <v>0</v>
      </c>
      <c r="N411" s="583">
        <v>0</v>
      </c>
      <c r="O411" s="568"/>
      <c r="P411" s="563"/>
    </row>
    <row r="412" spans="1:16" s="182" customFormat="1" ht="12.75" hidden="1" customHeight="1" x14ac:dyDescent="0.2">
      <c r="A412" s="194"/>
      <c r="B412" s="828"/>
      <c r="C412" s="812" t="s">
        <v>1420</v>
      </c>
      <c r="D412" s="812" t="s">
        <v>2298</v>
      </c>
      <c r="E412" s="693" t="s">
        <v>26</v>
      </c>
      <c r="F412" s="583">
        <v>549716560</v>
      </c>
      <c r="G412" s="584">
        <v>549716560</v>
      </c>
      <c r="H412" s="583">
        <v>0</v>
      </c>
      <c r="I412" s="583">
        <v>0</v>
      </c>
      <c r="J412" s="584">
        <v>0</v>
      </c>
      <c r="K412" s="583">
        <v>0</v>
      </c>
      <c r="L412" s="583">
        <v>0</v>
      </c>
      <c r="M412" s="583">
        <v>0</v>
      </c>
      <c r="N412" s="583">
        <v>0</v>
      </c>
      <c r="O412" s="568"/>
      <c r="P412" s="563"/>
    </row>
    <row r="413" spans="1:16" s="182" customFormat="1" ht="12.75" hidden="1" customHeight="1" x14ac:dyDescent="0.2">
      <c r="A413" s="194"/>
      <c r="B413" s="828"/>
      <c r="C413" s="812"/>
      <c r="D413" s="812" t="s">
        <v>2298</v>
      </c>
      <c r="E413" s="693" t="s">
        <v>2284</v>
      </c>
      <c r="F413" s="583">
        <v>612990</v>
      </c>
      <c r="G413" s="584">
        <v>612990</v>
      </c>
      <c r="H413" s="583">
        <v>0</v>
      </c>
      <c r="I413" s="583">
        <v>0</v>
      </c>
      <c r="J413" s="584">
        <v>0</v>
      </c>
      <c r="K413" s="583">
        <v>0</v>
      </c>
      <c r="L413" s="583">
        <v>0</v>
      </c>
      <c r="M413" s="583">
        <v>0</v>
      </c>
      <c r="N413" s="583">
        <v>0</v>
      </c>
      <c r="O413" s="568"/>
      <c r="P413" s="563"/>
    </row>
    <row r="414" spans="1:16" s="182" customFormat="1" ht="12.75" hidden="1" customHeight="1" x14ac:dyDescent="0.2">
      <c r="A414" s="194"/>
      <c r="B414" s="828"/>
      <c r="C414" s="812"/>
      <c r="D414" s="812" t="s">
        <v>2298</v>
      </c>
      <c r="E414" s="693" t="s">
        <v>2141</v>
      </c>
      <c r="F414" s="583">
        <v>16485453</v>
      </c>
      <c r="G414" s="584">
        <v>16485453</v>
      </c>
      <c r="H414" s="583">
        <v>0</v>
      </c>
      <c r="I414" s="583">
        <v>0</v>
      </c>
      <c r="J414" s="584">
        <v>0</v>
      </c>
      <c r="K414" s="583">
        <v>0</v>
      </c>
      <c r="L414" s="583">
        <v>0</v>
      </c>
      <c r="M414" s="583">
        <v>0</v>
      </c>
      <c r="N414" s="583">
        <v>0</v>
      </c>
      <c r="O414" s="568"/>
      <c r="P414" s="563"/>
    </row>
    <row r="415" spans="1:16" s="182" customFormat="1" ht="12.75" hidden="1" customHeight="1" x14ac:dyDescent="0.2">
      <c r="A415" s="194"/>
      <c r="B415" s="828"/>
      <c r="C415" s="812" t="s">
        <v>1421</v>
      </c>
      <c r="D415" s="812" t="s">
        <v>2253</v>
      </c>
      <c r="E415" s="693" t="s">
        <v>26</v>
      </c>
      <c r="F415" s="583">
        <v>539621000</v>
      </c>
      <c r="G415" s="584">
        <v>539621000</v>
      </c>
      <c r="H415" s="583">
        <v>0</v>
      </c>
      <c r="I415" s="583">
        <v>0</v>
      </c>
      <c r="J415" s="584">
        <v>0</v>
      </c>
      <c r="K415" s="583">
        <v>0</v>
      </c>
      <c r="L415" s="583">
        <v>0</v>
      </c>
      <c r="M415" s="583">
        <v>0</v>
      </c>
      <c r="N415" s="583">
        <v>0</v>
      </c>
      <c r="O415" s="568"/>
      <c r="P415" s="563"/>
    </row>
    <row r="416" spans="1:16" s="182" customFormat="1" ht="12.75" hidden="1" customHeight="1" x14ac:dyDescent="0.2">
      <c r="A416" s="194"/>
      <c r="B416" s="828"/>
      <c r="C416" s="812"/>
      <c r="D416" s="812" t="s">
        <v>2253</v>
      </c>
      <c r="E416" s="693" t="s">
        <v>2284</v>
      </c>
      <c r="F416" s="583">
        <v>627886</v>
      </c>
      <c r="G416" s="584">
        <v>627886</v>
      </c>
      <c r="H416" s="583">
        <v>0</v>
      </c>
      <c r="I416" s="583">
        <v>0</v>
      </c>
      <c r="J416" s="584">
        <v>0</v>
      </c>
      <c r="K416" s="583">
        <v>0</v>
      </c>
      <c r="L416" s="583">
        <v>0</v>
      </c>
      <c r="M416" s="583">
        <v>0</v>
      </c>
      <c r="N416" s="583">
        <v>0</v>
      </c>
      <c r="O416" s="568"/>
      <c r="P416" s="563"/>
    </row>
    <row r="417" spans="1:16" s="182" customFormat="1" ht="12.75" hidden="1" customHeight="1" x14ac:dyDescent="0.2">
      <c r="A417" s="194"/>
      <c r="B417" s="828"/>
      <c r="C417" s="812"/>
      <c r="D417" s="812" t="s">
        <v>2253</v>
      </c>
      <c r="E417" s="693" t="s">
        <v>2141</v>
      </c>
      <c r="F417" s="583">
        <v>27233793</v>
      </c>
      <c r="G417" s="584">
        <v>27233793</v>
      </c>
      <c r="H417" s="583">
        <v>0</v>
      </c>
      <c r="I417" s="583">
        <v>0</v>
      </c>
      <c r="J417" s="584">
        <v>0</v>
      </c>
      <c r="K417" s="583">
        <v>0</v>
      </c>
      <c r="L417" s="583">
        <v>0</v>
      </c>
      <c r="M417" s="583">
        <v>0</v>
      </c>
      <c r="N417" s="583">
        <v>0</v>
      </c>
      <c r="O417" s="568"/>
      <c r="P417" s="563"/>
    </row>
    <row r="418" spans="1:16" s="182" customFormat="1" ht="12.75" hidden="1" customHeight="1" x14ac:dyDescent="0.2">
      <c r="A418" s="194"/>
      <c r="B418" s="828"/>
      <c r="C418" s="812" t="s">
        <v>1422</v>
      </c>
      <c r="D418" s="812" t="s">
        <v>1160</v>
      </c>
      <c r="E418" s="693" t="s">
        <v>26</v>
      </c>
      <c r="F418" s="583">
        <v>145904000</v>
      </c>
      <c r="G418" s="584">
        <v>145904000</v>
      </c>
      <c r="H418" s="583">
        <v>0</v>
      </c>
      <c r="I418" s="583">
        <v>0</v>
      </c>
      <c r="J418" s="584">
        <v>0</v>
      </c>
      <c r="K418" s="583">
        <v>0</v>
      </c>
      <c r="L418" s="583">
        <v>0</v>
      </c>
      <c r="M418" s="583">
        <v>0</v>
      </c>
      <c r="N418" s="583">
        <v>0</v>
      </c>
      <c r="O418" s="568"/>
      <c r="P418" s="563"/>
    </row>
    <row r="419" spans="1:16" s="182" customFormat="1" ht="12.75" hidden="1" customHeight="1" x14ac:dyDescent="0.2">
      <c r="A419" s="194"/>
      <c r="B419" s="828"/>
      <c r="C419" s="812"/>
      <c r="D419" s="812" t="s">
        <v>1160</v>
      </c>
      <c r="E419" s="693" t="s">
        <v>2083</v>
      </c>
      <c r="F419" s="583">
        <v>337529100</v>
      </c>
      <c r="G419" s="584">
        <v>337529100</v>
      </c>
      <c r="H419" s="583">
        <v>0</v>
      </c>
      <c r="I419" s="583">
        <v>0</v>
      </c>
      <c r="J419" s="584">
        <v>0</v>
      </c>
      <c r="K419" s="583">
        <v>0</v>
      </c>
      <c r="L419" s="583">
        <v>0</v>
      </c>
      <c r="M419" s="583">
        <v>0</v>
      </c>
      <c r="N419" s="583">
        <v>0</v>
      </c>
      <c r="O419" s="568"/>
      <c r="P419" s="563"/>
    </row>
    <row r="420" spans="1:16" s="182" customFormat="1" ht="12.75" hidden="1" customHeight="1" x14ac:dyDescent="0.2">
      <c r="A420" s="194"/>
      <c r="B420" s="828"/>
      <c r="C420" s="812"/>
      <c r="D420" s="812" t="s">
        <v>1160</v>
      </c>
      <c r="E420" s="693" t="s">
        <v>2284</v>
      </c>
      <c r="F420" s="583">
        <v>533520</v>
      </c>
      <c r="G420" s="584">
        <v>533520</v>
      </c>
      <c r="H420" s="583">
        <v>0</v>
      </c>
      <c r="I420" s="583">
        <v>0</v>
      </c>
      <c r="J420" s="584">
        <v>0</v>
      </c>
      <c r="K420" s="583">
        <v>0</v>
      </c>
      <c r="L420" s="583">
        <v>0</v>
      </c>
      <c r="M420" s="583">
        <v>0</v>
      </c>
      <c r="N420" s="583">
        <v>0</v>
      </c>
      <c r="O420" s="568"/>
      <c r="P420" s="563"/>
    </row>
    <row r="421" spans="1:16" s="182" customFormat="1" ht="12.75" hidden="1" customHeight="1" x14ac:dyDescent="0.2">
      <c r="A421" s="194"/>
      <c r="B421" s="828"/>
      <c r="C421" s="812"/>
      <c r="D421" s="812" t="s">
        <v>1160</v>
      </c>
      <c r="E421" s="693" t="s">
        <v>2141</v>
      </c>
      <c r="F421" s="583">
        <v>14830748</v>
      </c>
      <c r="G421" s="584">
        <v>14830748</v>
      </c>
      <c r="H421" s="583">
        <v>0</v>
      </c>
      <c r="I421" s="583">
        <v>0</v>
      </c>
      <c r="J421" s="584">
        <v>0</v>
      </c>
      <c r="K421" s="583">
        <v>0</v>
      </c>
      <c r="L421" s="583">
        <v>0</v>
      </c>
      <c r="M421" s="583">
        <v>0</v>
      </c>
      <c r="N421" s="583">
        <v>0</v>
      </c>
      <c r="O421" s="568"/>
      <c r="P421" s="563"/>
    </row>
    <row r="422" spans="1:16" s="182" customFormat="1" ht="12.75" hidden="1" customHeight="1" x14ac:dyDescent="0.2">
      <c r="A422" s="194"/>
      <c r="B422" s="828"/>
      <c r="C422" s="812" t="s">
        <v>2396</v>
      </c>
      <c r="D422" s="812" t="s">
        <v>2397</v>
      </c>
      <c r="E422" s="693" t="s">
        <v>26</v>
      </c>
      <c r="F422" s="583">
        <v>567113811</v>
      </c>
      <c r="G422" s="584">
        <v>567113811</v>
      </c>
      <c r="H422" s="583">
        <v>0</v>
      </c>
      <c r="I422" s="583">
        <v>0</v>
      </c>
      <c r="J422" s="584">
        <v>0</v>
      </c>
      <c r="K422" s="583">
        <v>0</v>
      </c>
      <c r="L422" s="583">
        <v>0</v>
      </c>
      <c r="M422" s="583">
        <v>0</v>
      </c>
      <c r="N422" s="583">
        <v>0</v>
      </c>
      <c r="O422" s="568"/>
      <c r="P422" s="563"/>
    </row>
    <row r="423" spans="1:16" s="182" customFormat="1" ht="12.75" hidden="1" customHeight="1" x14ac:dyDescent="0.2">
      <c r="A423" s="194"/>
      <c r="B423" s="828"/>
      <c r="C423" s="812"/>
      <c r="D423" s="812" t="s">
        <v>2397</v>
      </c>
      <c r="E423" s="693" t="s">
        <v>2416</v>
      </c>
      <c r="F423" s="583">
        <v>11735782</v>
      </c>
      <c r="G423" s="584">
        <v>11735782</v>
      </c>
      <c r="H423" s="583">
        <v>0</v>
      </c>
      <c r="I423" s="583">
        <v>0</v>
      </c>
      <c r="J423" s="584">
        <v>0</v>
      </c>
      <c r="K423" s="583">
        <v>0</v>
      </c>
      <c r="L423" s="583">
        <v>0</v>
      </c>
      <c r="M423" s="583">
        <v>0</v>
      </c>
      <c r="N423" s="583">
        <v>0</v>
      </c>
      <c r="O423" s="568"/>
      <c r="P423" s="563"/>
    </row>
    <row r="424" spans="1:16" s="182" customFormat="1" ht="12.75" hidden="1" customHeight="1" x14ac:dyDescent="0.2">
      <c r="A424" s="194"/>
      <c r="B424" s="828"/>
      <c r="C424" s="812" t="s">
        <v>1423</v>
      </c>
      <c r="D424" s="812" t="s">
        <v>2299</v>
      </c>
      <c r="E424" s="693" t="s">
        <v>26</v>
      </c>
      <c r="F424" s="583">
        <v>557580721</v>
      </c>
      <c r="G424" s="584">
        <v>557580721</v>
      </c>
      <c r="H424" s="583">
        <v>0</v>
      </c>
      <c r="I424" s="583">
        <v>0</v>
      </c>
      <c r="J424" s="584">
        <v>0</v>
      </c>
      <c r="K424" s="583">
        <v>0</v>
      </c>
      <c r="L424" s="583">
        <v>0</v>
      </c>
      <c r="M424" s="583">
        <v>0</v>
      </c>
      <c r="N424" s="583">
        <v>0</v>
      </c>
      <c r="O424" s="568"/>
      <c r="P424" s="563"/>
    </row>
    <row r="425" spans="1:16" s="182" customFormat="1" hidden="1" x14ac:dyDescent="0.2">
      <c r="A425" s="194"/>
      <c r="B425" s="828"/>
      <c r="C425" s="812"/>
      <c r="D425" s="812" t="s">
        <v>2299</v>
      </c>
      <c r="E425" s="693" t="s">
        <v>2083</v>
      </c>
      <c r="F425" s="583">
        <v>50000000</v>
      </c>
      <c r="G425" s="584">
        <v>50000000</v>
      </c>
      <c r="H425" s="583">
        <v>0</v>
      </c>
      <c r="I425" s="583">
        <v>0</v>
      </c>
      <c r="J425" s="584">
        <v>0</v>
      </c>
      <c r="K425" s="583">
        <v>0</v>
      </c>
      <c r="L425" s="583">
        <v>0</v>
      </c>
      <c r="M425" s="583">
        <v>0</v>
      </c>
      <c r="N425" s="583">
        <v>0</v>
      </c>
      <c r="O425" s="568"/>
      <c r="P425" s="563"/>
    </row>
    <row r="426" spans="1:16" s="182" customFormat="1" hidden="1" x14ac:dyDescent="0.2">
      <c r="A426" s="194"/>
      <c r="B426" s="828"/>
      <c r="C426" s="812"/>
      <c r="D426" s="812" t="s">
        <v>2299</v>
      </c>
      <c r="E426" s="693" t="s">
        <v>2284</v>
      </c>
      <c r="F426" s="583">
        <v>723495</v>
      </c>
      <c r="G426" s="584">
        <v>723495</v>
      </c>
      <c r="H426" s="583">
        <v>0</v>
      </c>
      <c r="I426" s="583">
        <v>0</v>
      </c>
      <c r="J426" s="584">
        <v>0</v>
      </c>
      <c r="K426" s="583">
        <v>0</v>
      </c>
      <c r="L426" s="583">
        <v>0</v>
      </c>
      <c r="M426" s="583">
        <v>0</v>
      </c>
      <c r="N426" s="583">
        <v>0</v>
      </c>
      <c r="O426" s="568"/>
      <c r="P426" s="563"/>
    </row>
    <row r="427" spans="1:16" s="182" customFormat="1" hidden="1" x14ac:dyDescent="0.2">
      <c r="A427" s="194"/>
      <c r="B427" s="828"/>
      <c r="C427" s="812"/>
      <c r="D427" s="812" t="s">
        <v>2299</v>
      </c>
      <c r="E427" s="693" t="s">
        <v>2141</v>
      </c>
      <c r="F427" s="583">
        <v>766972</v>
      </c>
      <c r="G427" s="584">
        <v>766972</v>
      </c>
      <c r="H427" s="583">
        <v>0</v>
      </c>
      <c r="I427" s="583">
        <v>0</v>
      </c>
      <c r="J427" s="584">
        <v>0</v>
      </c>
      <c r="K427" s="583">
        <v>0</v>
      </c>
      <c r="L427" s="583">
        <v>0</v>
      </c>
      <c r="M427" s="583">
        <v>0</v>
      </c>
      <c r="N427" s="583">
        <v>0</v>
      </c>
      <c r="O427" s="568"/>
      <c r="P427" s="563"/>
    </row>
    <row r="428" spans="1:16" s="182" customFormat="1" hidden="1" x14ac:dyDescent="0.2">
      <c r="A428" s="194"/>
      <c r="B428" s="828"/>
      <c r="C428" s="812" t="s">
        <v>1424</v>
      </c>
      <c r="D428" s="812" t="s">
        <v>2254</v>
      </c>
      <c r="E428" s="693" t="s">
        <v>26</v>
      </c>
      <c r="F428" s="583">
        <v>310250724</v>
      </c>
      <c r="G428" s="584">
        <v>310250724</v>
      </c>
      <c r="H428" s="583">
        <v>0</v>
      </c>
      <c r="I428" s="583">
        <v>0</v>
      </c>
      <c r="J428" s="584">
        <v>0</v>
      </c>
      <c r="K428" s="583">
        <v>0</v>
      </c>
      <c r="L428" s="583">
        <v>0</v>
      </c>
      <c r="M428" s="583">
        <v>0</v>
      </c>
      <c r="N428" s="583">
        <v>0</v>
      </c>
      <c r="O428" s="568"/>
      <c r="P428" s="563"/>
    </row>
    <row r="429" spans="1:16" s="182" customFormat="1" hidden="1" x14ac:dyDescent="0.2">
      <c r="A429" s="194"/>
      <c r="B429" s="828"/>
      <c r="C429" s="812"/>
      <c r="D429" s="812" t="s">
        <v>2254</v>
      </c>
      <c r="E429" s="693" t="s">
        <v>2083</v>
      </c>
      <c r="F429" s="583">
        <v>260000000</v>
      </c>
      <c r="G429" s="584">
        <v>260000000</v>
      </c>
      <c r="H429" s="583">
        <v>0</v>
      </c>
      <c r="I429" s="583">
        <v>0</v>
      </c>
      <c r="J429" s="584">
        <v>0</v>
      </c>
      <c r="K429" s="583">
        <v>0</v>
      </c>
      <c r="L429" s="583">
        <v>0</v>
      </c>
      <c r="M429" s="583">
        <v>0</v>
      </c>
      <c r="N429" s="583">
        <v>0</v>
      </c>
      <c r="O429" s="568"/>
      <c r="P429" s="563"/>
    </row>
    <row r="430" spans="1:16" s="182" customFormat="1" hidden="1" x14ac:dyDescent="0.2">
      <c r="A430" s="194"/>
      <c r="B430" s="828"/>
      <c r="C430" s="812"/>
      <c r="D430" s="812" t="s">
        <v>2254</v>
      </c>
      <c r="E430" s="693" t="s">
        <v>2284</v>
      </c>
      <c r="F430" s="583">
        <v>628187</v>
      </c>
      <c r="G430" s="584">
        <v>628187</v>
      </c>
      <c r="H430" s="583">
        <v>0</v>
      </c>
      <c r="I430" s="583">
        <v>0</v>
      </c>
      <c r="J430" s="584">
        <v>0</v>
      </c>
      <c r="K430" s="583">
        <v>0</v>
      </c>
      <c r="L430" s="583">
        <v>0</v>
      </c>
      <c r="M430" s="583">
        <v>0</v>
      </c>
      <c r="N430" s="583">
        <v>0</v>
      </c>
      <c r="O430" s="568"/>
      <c r="P430" s="563"/>
    </row>
    <row r="431" spans="1:16" s="182" customFormat="1" hidden="1" x14ac:dyDescent="0.2">
      <c r="A431" s="194"/>
      <c r="B431" s="828"/>
      <c r="C431" s="812"/>
      <c r="D431" s="812" t="s">
        <v>2254</v>
      </c>
      <c r="E431" s="693" t="s">
        <v>2141</v>
      </c>
      <c r="F431" s="583">
        <v>7440181</v>
      </c>
      <c r="G431" s="584">
        <v>7440181</v>
      </c>
      <c r="H431" s="583">
        <v>0</v>
      </c>
      <c r="I431" s="583">
        <v>0</v>
      </c>
      <c r="J431" s="584">
        <v>0</v>
      </c>
      <c r="K431" s="583">
        <v>0</v>
      </c>
      <c r="L431" s="583">
        <v>0</v>
      </c>
      <c r="M431" s="583">
        <v>0</v>
      </c>
      <c r="N431" s="583">
        <v>0</v>
      </c>
      <c r="O431" s="568"/>
      <c r="P431" s="563"/>
    </row>
    <row r="432" spans="1:16" s="182" customFormat="1" x14ac:dyDescent="0.2">
      <c r="A432" s="194"/>
      <c r="B432" s="571"/>
      <c r="C432" s="559">
        <v>20</v>
      </c>
      <c r="D432" s="598" t="s">
        <v>1063</v>
      </c>
      <c r="E432" s="554"/>
      <c r="F432" s="553">
        <v>11401253520</v>
      </c>
      <c r="G432" s="553">
        <v>11139675700</v>
      </c>
      <c r="H432" s="553">
        <v>261577820</v>
      </c>
      <c r="I432" s="553">
        <v>0</v>
      </c>
      <c r="J432" s="553">
        <v>261577820</v>
      </c>
      <c r="K432" s="553">
        <v>45000000</v>
      </c>
      <c r="L432" s="553">
        <v>0</v>
      </c>
      <c r="M432" s="553">
        <v>25948258</v>
      </c>
      <c r="N432" s="553">
        <v>190629562</v>
      </c>
      <c r="O432" s="553">
        <v>0</v>
      </c>
      <c r="P432" s="563"/>
    </row>
    <row r="433" spans="1:16" s="182" customFormat="1" ht="12.75" customHeight="1" x14ac:dyDescent="0.2">
      <c r="A433" s="194"/>
      <c r="B433" s="823">
        <v>7</v>
      </c>
      <c r="C433" s="812" t="s">
        <v>2553</v>
      </c>
      <c r="D433" s="812" t="s">
        <v>2554</v>
      </c>
      <c r="E433" s="693" t="s">
        <v>26</v>
      </c>
      <c r="F433" s="583">
        <v>458606027</v>
      </c>
      <c r="G433" s="584">
        <v>26687423</v>
      </c>
      <c r="H433" s="583">
        <v>431918604</v>
      </c>
      <c r="I433" s="583">
        <v>431918604</v>
      </c>
      <c r="J433" s="584">
        <v>0</v>
      </c>
      <c r="K433" s="583">
        <v>0</v>
      </c>
      <c r="L433" s="583">
        <v>0</v>
      </c>
      <c r="M433" s="583">
        <v>0</v>
      </c>
      <c r="N433" s="583">
        <v>0</v>
      </c>
      <c r="O433" s="568"/>
      <c r="P433" s="563"/>
    </row>
    <row r="434" spans="1:16" s="182" customFormat="1" ht="12.75" customHeight="1" x14ac:dyDescent="0.2">
      <c r="A434" s="194"/>
      <c r="B434" s="824"/>
      <c r="C434" s="812"/>
      <c r="D434" s="812" t="s">
        <v>2554</v>
      </c>
      <c r="E434" s="693" t="s">
        <v>2083</v>
      </c>
      <c r="F434" s="583">
        <v>350000000</v>
      </c>
      <c r="G434" s="584">
        <v>0</v>
      </c>
      <c r="H434" s="583">
        <v>350000000</v>
      </c>
      <c r="I434" s="583">
        <v>350000000</v>
      </c>
      <c r="J434" s="584">
        <v>0</v>
      </c>
      <c r="K434" s="583">
        <v>0</v>
      </c>
      <c r="L434" s="583">
        <v>0</v>
      </c>
      <c r="M434" s="583">
        <v>0</v>
      </c>
      <c r="N434" s="583">
        <v>0</v>
      </c>
      <c r="O434" s="568"/>
      <c r="P434" s="563"/>
    </row>
    <row r="435" spans="1:16" s="182" customFormat="1" ht="12.75" customHeight="1" x14ac:dyDescent="0.2">
      <c r="A435" s="194"/>
      <c r="B435" s="824"/>
      <c r="C435" s="812"/>
      <c r="D435" s="812" t="s">
        <v>2554</v>
      </c>
      <c r="E435" s="693" t="s">
        <v>2141</v>
      </c>
      <c r="F435" s="583">
        <v>15937730</v>
      </c>
      <c r="G435" s="584">
        <v>5312577</v>
      </c>
      <c r="H435" s="583">
        <v>10625153</v>
      </c>
      <c r="I435" s="583">
        <v>10625153</v>
      </c>
      <c r="J435" s="584">
        <v>0</v>
      </c>
      <c r="K435" s="583">
        <v>0</v>
      </c>
      <c r="L435" s="583">
        <v>0</v>
      </c>
      <c r="M435" s="583">
        <v>0</v>
      </c>
      <c r="N435" s="583">
        <v>0</v>
      </c>
      <c r="O435" s="568"/>
      <c r="P435" s="563"/>
    </row>
    <row r="436" spans="1:16" s="182" customFormat="1" ht="12.75" customHeight="1" x14ac:dyDescent="0.2">
      <c r="A436" s="194"/>
      <c r="B436" s="824"/>
      <c r="C436" s="812" t="s">
        <v>2555</v>
      </c>
      <c r="D436" s="812" t="s">
        <v>2556</v>
      </c>
      <c r="E436" s="693" t="s">
        <v>26</v>
      </c>
      <c r="F436" s="583">
        <v>228612375</v>
      </c>
      <c r="G436" s="584">
        <v>5000000</v>
      </c>
      <c r="H436" s="583">
        <v>223612375</v>
      </c>
      <c r="I436" s="583">
        <v>223612375</v>
      </c>
      <c r="J436" s="584">
        <v>0</v>
      </c>
      <c r="K436" s="583">
        <v>0</v>
      </c>
      <c r="L436" s="583">
        <v>0</v>
      </c>
      <c r="M436" s="583">
        <v>0</v>
      </c>
      <c r="N436" s="583">
        <v>0</v>
      </c>
      <c r="O436" s="568"/>
      <c r="P436" s="563"/>
    </row>
    <row r="437" spans="1:16" s="182" customFormat="1" ht="12.75" customHeight="1" x14ac:dyDescent="0.2">
      <c r="A437" s="194"/>
      <c r="B437" s="824"/>
      <c r="C437" s="812"/>
      <c r="D437" s="812" t="s">
        <v>2556</v>
      </c>
      <c r="E437" s="693" t="s">
        <v>2083</v>
      </c>
      <c r="F437" s="583">
        <v>564326922</v>
      </c>
      <c r="G437" s="584">
        <v>0</v>
      </c>
      <c r="H437" s="583">
        <v>564326922</v>
      </c>
      <c r="I437" s="583">
        <v>564326922</v>
      </c>
      <c r="J437" s="584">
        <v>0</v>
      </c>
      <c r="K437" s="583">
        <v>0</v>
      </c>
      <c r="L437" s="583">
        <v>0</v>
      </c>
      <c r="M437" s="583">
        <v>0</v>
      </c>
      <c r="N437" s="583">
        <v>0</v>
      </c>
      <c r="O437" s="568"/>
      <c r="P437" s="563"/>
    </row>
    <row r="438" spans="1:16" s="182" customFormat="1" ht="12.75" customHeight="1" x14ac:dyDescent="0.2">
      <c r="A438" s="194"/>
      <c r="B438" s="824"/>
      <c r="C438" s="812"/>
      <c r="D438" s="812" t="s">
        <v>2556</v>
      </c>
      <c r="E438" s="693" t="s">
        <v>2141</v>
      </c>
      <c r="F438" s="583">
        <v>13242021</v>
      </c>
      <c r="G438" s="584">
        <v>0</v>
      </c>
      <c r="H438" s="583">
        <v>13242021</v>
      </c>
      <c r="I438" s="583">
        <v>13242021</v>
      </c>
      <c r="J438" s="584">
        <v>0</v>
      </c>
      <c r="K438" s="583">
        <v>0</v>
      </c>
      <c r="L438" s="583">
        <v>0</v>
      </c>
      <c r="M438" s="583">
        <v>0</v>
      </c>
      <c r="N438" s="583">
        <v>0</v>
      </c>
      <c r="O438" s="568"/>
      <c r="P438" s="563"/>
    </row>
    <row r="439" spans="1:16" s="182" customFormat="1" ht="12.75" hidden="1" customHeight="1" x14ac:dyDescent="0.2">
      <c r="A439" s="194"/>
      <c r="B439" s="824"/>
      <c r="C439" s="812" t="s">
        <v>2404</v>
      </c>
      <c r="D439" s="812" t="s">
        <v>2405</v>
      </c>
      <c r="E439" s="693" t="s">
        <v>26</v>
      </c>
      <c r="F439" s="583">
        <v>316224088</v>
      </c>
      <c r="G439" s="584">
        <v>316224088</v>
      </c>
      <c r="H439" s="583">
        <v>0</v>
      </c>
      <c r="I439" s="583">
        <v>0</v>
      </c>
      <c r="J439" s="584">
        <v>0</v>
      </c>
      <c r="K439" s="583">
        <v>0</v>
      </c>
      <c r="L439" s="583">
        <v>0</v>
      </c>
      <c r="M439" s="583">
        <v>0</v>
      </c>
      <c r="N439" s="583">
        <v>0</v>
      </c>
      <c r="O439" s="568"/>
      <c r="P439" s="563"/>
    </row>
    <row r="440" spans="1:16" s="182" customFormat="1" ht="12.75" customHeight="1" x14ac:dyDescent="0.2">
      <c r="A440" s="194"/>
      <c r="B440" s="824"/>
      <c r="C440" s="812"/>
      <c r="D440" s="812" t="s">
        <v>2405</v>
      </c>
      <c r="E440" s="693" t="s">
        <v>2083</v>
      </c>
      <c r="F440" s="583">
        <v>395000000</v>
      </c>
      <c r="G440" s="584">
        <v>0</v>
      </c>
      <c r="H440" s="583">
        <v>395000000</v>
      </c>
      <c r="I440" s="583">
        <v>0</v>
      </c>
      <c r="J440" s="584">
        <v>395000000</v>
      </c>
      <c r="K440" s="583">
        <v>395000000</v>
      </c>
      <c r="L440" s="583">
        <v>0</v>
      </c>
      <c r="M440" s="583">
        <v>0</v>
      </c>
      <c r="N440" s="583">
        <v>0</v>
      </c>
      <c r="O440" s="568"/>
      <c r="P440" s="563"/>
    </row>
    <row r="441" spans="1:16" s="182" customFormat="1" ht="12.75" hidden="1" customHeight="1" x14ac:dyDescent="0.2">
      <c r="A441" s="194"/>
      <c r="B441" s="824"/>
      <c r="C441" s="812"/>
      <c r="D441" s="812" t="s">
        <v>2405</v>
      </c>
      <c r="E441" s="693" t="s">
        <v>2141</v>
      </c>
      <c r="F441" s="583">
        <v>19174155</v>
      </c>
      <c r="G441" s="584">
        <v>19174155</v>
      </c>
      <c r="H441" s="583">
        <v>0</v>
      </c>
      <c r="I441" s="583">
        <v>0</v>
      </c>
      <c r="J441" s="584">
        <v>0</v>
      </c>
      <c r="K441" s="583">
        <v>0</v>
      </c>
      <c r="L441" s="583">
        <v>0</v>
      </c>
      <c r="M441" s="583">
        <v>0</v>
      </c>
      <c r="N441" s="583">
        <v>0</v>
      </c>
      <c r="O441" s="568"/>
      <c r="P441" s="563"/>
    </row>
    <row r="442" spans="1:16" s="182" customFormat="1" ht="12.75" hidden="1" customHeight="1" x14ac:dyDescent="0.2">
      <c r="A442" s="194"/>
      <c r="B442" s="824"/>
      <c r="C442" s="812" t="s">
        <v>1425</v>
      </c>
      <c r="D442" s="812" t="s">
        <v>1245</v>
      </c>
      <c r="E442" s="693" t="s">
        <v>26</v>
      </c>
      <c r="F442" s="583">
        <v>543518123</v>
      </c>
      <c r="G442" s="584">
        <v>543518123</v>
      </c>
      <c r="H442" s="583">
        <v>0</v>
      </c>
      <c r="I442" s="583">
        <v>0</v>
      </c>
      <c r="J442" s="584">
        <v>0</v>
      </c>
      <c r="K442" s="583">
        <v>0</v>
      </c>
      <c r="L442" s="583">
        <v>0</v>
      </c>
      <c r="M442" s="583">
        <v>0</v>
      </c>
      <c r="N442" s="583">
        <v>0</v>
      </c>
      <c r="O442" s="568"/>
      <c r="P442" s="563"/>
    </row>
    <row r="443" spans="1:16" s="182" customFormat="1" ht="12.75" hidden="1" customHeight="1" x14ac:dyDescent="0.2">
      <c r="A443" s="194"/>
      <c r="B443" s="824"/>
      <c r="C443" s="812"/>
      <c r="D443" s="812" t="s">
        <v>1245</v>
      </c>
      <c r="E443" s="693" t="s">
        <v>2141</v>
      </c>
      <c r="F443" s="583">
        <v>16582347</v>
      </c>
      <c r="G443" s="584">
        <v>16582347</v>
      </c>
      <c r="H443" s="583">
        <v>0</v>
      </c>
      <c r="I443" s="583">
        <v>0</v>
      </c>
      <c r="J443" s="584">
        <v>0</v>
      </c>
      <c r="K443" s="583">
        <v>0</v>
      </c>
      <c r="L443" s="583">
        <v>0</v>
      </c>
      <c r="M443" s="583">
        <v>0</v>
      </c>
      <c r="N443" s="583">
        <v>0</v>
      </c>
      <c r="O443" s="568"/>
      <c r="P443" s="563"/>
    </row>
    <row r="444" spans="1:16" s="182" customFormat="1" ht="12.75" hidden="1" customHeight="1" x14ac:dyDescent="0.2">
      <c r="A444" s="194"/>
      <c r="B444" s="824"/>
      <c r="C444" s="812" t="s">
        <v>2482</v>
      </c>
      <c r="D444" s="812" t="s">
        <v>2483</v>
      </c>
      <c r="E444" s="693" t="s">
        <v>26</v>
      </c>
      <c r="F444" s="583">
        <v>757999274</v>
      </c>
      <c r="G444" s="584">
        <v>757999274</v>
      </c>
      <c r="H444" s="583">
        <v>0</v>
      </c>
      <c r="I444" s="583">
        <v>0</v>
      </c>
      <c r="J444" s="584">
        <v>0</v>
      </c>
      <c r="K444" s="583">
        <v>0</v>
      </c>
      <c r="L444" s="583">
        <v>0</v>
      </c>
      <c r="M444" s="583">
        <v>0</v>
      </c>
      <c r="N444" s="583">
        <v>0</v>
      </c>
      <c r="O444" s="568"/>
      <c r="P444" s="563"/>
    </row>
    <row r="445" spans="1:16" s="182" customFormat="1" ht="12.75" hidden="1" customHeight="1" x14ac:dyDescent="0.2">
      <c r="A445" s="194"/>
      <c r="B445" s="824"/>
      <c r="C445" s="812"/>
      <c r="D445" s="812" t="s">
        <v>2483</v>
      </c>
      <c r="E445" s="693" t="s">
        <v>2284</v>
      </c>
      <c r="F445" s="583">
        <v>184843</v>
      </c>
      <c r="G445" s="584">
        <v>184843</v>
      </c>
      <c r="H445" s="583">
        <v>0</v>
      </c>
      <c r="I445" s="583">
        <v>0</v>
      </c>
      <c r="J445" s="584">
        <v>0</v>
      </c>
      <c r="K445" s="583">
        <v>0</v>
      </c>
      <c r="L445" s="583">
        <v>0</v>
      </c>
      <c r="M445" s="583">
        <v>0</v>
      </c>
      <c r="N445" s="583">
        <v>0</v>
      </c>
      <c r="O445" s="568"/>
      <c r="P445" s="563"/>
    </row>
    <row r="446" spans="1:16" s="182" customFormat="1" ht="12.75" hidden="1" customHeight="1" x14ac:dyDescent="0.2">
      <c r="A446" s="194"/>
      <c r="B446" s="824"/>
      <c r="C446" s="812"/>
      <c r="D446" s="812" t="s">
        <v>2483</v>
      </c>
      <c r="E446" s="693" t="s">
        <v>2141</v>
      </c>
      <c r="F446" s="583">
        <v>10867889</v>
      </c>
      <c r="G446" s="584">
        <v>10867889</v>
      </c>
      <c r="H446" s="583">
        <v>0</v>
      </c>
      <c r="I446" s="583">
        <v>0</v>
      </c>
      <c r="J446" s="584">
        <v>0</v>
      </c>
      <c r="K446" s="583">
        <v>0</v>
      </c>
      <c r="L446" s="583">
        <v>0</v>
      </c>
      <c r="M446" s="583">
        <v>0</v>
      </c>
      <c r="N446" s="583">
        <v>0</v>
      </c>
      <c r="O446" s="568"/>
      <c r="P446" s="563"/>
    </row>
    <row r="447" spans="1:16" s="182" customFormat="1" ht="12.75" hidden="1" customHeight="1" x14ac:dyDescent="0.2">
      <c r="A447" s="194"/>
      <c r="B447" s="824"/>
      <c r="C447" s="812" t="s">
        <v>1426</v>
      </c>
      <c r="D447" s="812" t="s">
        <v>2391</v>
      </c>
      <c r="E447" s="693" t="s">
        <v>26</v>
      </c>
      <c r="F447" s="583">
        <v>573263614</v>
      </c>
      <c r="G447" s="584">
        <v>573263614</v>
      </c>
      <c r="H447" s="583">
        <v>0</v>
      </c>
      <c r="I447" s="583">
        <v>0</v>
      </c>
      <c r="J447" s="584">
        <v>0</v>
      </c>
      <c r="K447" s="583">
        <v>0</v>
      </c>
      <c r="L447" s="583">
        <v>0</v>
      </c>
      <c r="M447" s="583">
        <v>0</v>
      </c>
      <c r="N447" s="583">
        <v>0</v>
      </c>
      <c r="O447" s="568"/>
      <c r="P447" s="563"/>
    </row>
    <row r="448" spans="1:16" s="182" customFormat="1" ht="12.75" hidden="1" customHeight="1" x14ac:dyDescent="0.2">
      <c r="A448" s="194"/>
      <c r="B448" s="824"/>
      <c r="C448" s="812"/>
      <c r="D448" s="812" t="s">
        <v>2391</v>
      </c>
      <c r="E448" s="693" t="s">
        <v>2141</v>
      </c>
      <c r="F448" s="583">
        <v>857922</v>
      </c>
      <c r="G448" s="584">
        <v>857922</v>
      </c>
      <c r="H448" s="583">
        <v>0</v>
      </c>
      <c r="I448" s="583">
        <v>0</v>
      </c>
      <c r="J448" s="584">
        <v>0</v>
      </c>
      <c r="K448" s="583">
        <v>0</v>
      </c>
      <c r="L448" s="583">
        <v>0</v>
      </c>
      <c r="M448" s="583">
        <v>0</v>
      </c>
      <c r="N448" s="583">
        <v>0</v>
      </c>
      <c r="O448" s="568"/>
      <c r="P448" s="563"/>
    </row>
    <row r="449" spans="1:16" s="182" customFormat="1" ht="12.75" hidden="1" customHeight="1" x14ac:dyDescent="0.2">
      <c r="A449" s="194"/>
      <c r="B449" s="824"/>
      <c r="C449" s="812" t="s">
        <v>2490</v>
      </c>
      <c r="D449" s="812" t="s">
        <v>2491</v>
      </c>
      <c r="E449" s="693" t="s">
        <v>26</v>
      </c>
      <c r="F449" s="583">
        <v>338256440</v>
      </c>
      <c r="G449" s="584">
        <v>338256440</v>
      </c>
      <c r="H449" s="583">
        <v>0</v>
      </c>
      <c r="I449" s="583">
        <v>0</v>
      </c>
      <c r="J449" s="584">
        <v>0</v>
      </c>
      <c r="K449" s="583">
        <v>0</v>
      </c>
      <c r="L449" s="583">
        <v>0</v>
      </c>
      <c r="M449" s="583">
        <v>0</v>
      </c>
      <c r="N449" s="583">
        <v>0</v>
      </c>
      <c r="O449" s="568"/>
      <c r="P449" s="563"/>
    </row>
    <row r="450" spans="1:16" s="182" customFormat="1" ht="12.75" customHeight="1" x14ac:dyDescent="0.2">
      <c r="A450" s="194"/>
      <c r="B450" s="824"/>
      <c r="C450" s="812"/>
      <c r="D450" s="812" t="s">
        <v>2491</v>
      </c>
      <c r="E450" s="693" t="s">
        <v>2083</v>
      </c>
      <c r="F450" s="583">
        <v>281743560</v>
      </c>
      <c r="G450" s="584">
        <v>0</v>
      </c>
      <c r="H450" s="583">
        <v>281743560</v>
      </c>
      <c r="I450" s="583">
        <v>0</v>
      </c>
      <c r="J450" s="584">
        <v>281743560</v>
      </c>
      <c r="K450" s="583">
        <v>0</v>
      </c>
      <c r="L450" s="583">
        <v>281743560</v>
      </c>
      <c r="M450" s="583">
        <v>0</v>
      </c>
      <c r="N450" s="583">
        <v>0</v>
      </c>
      <c r="O450" s="568"/>
      <c r="P450" s="563"/>
    </row>
    <row r="451" spans="1:16" s="182" customFormat="1" ht="12.75" hidden="1" customHeight="1" x14ac:dyDescent="0.2">
      <c r="A451" s="194"/>
      <c r="B451" s="824"/>
      <c r="C451" s="812" t="s">
        <v>2351</v>
      </c>
      <c r="D451" s="812" t="s">
        <v>2352</v>
      </c>
      <c r="E451" s="693" t="s">
        <v>26</v>
      </c>
      <c r="F451" s="583">
        <v>345826125</v>
      </c>
      <c r="G451" s="584">
        <v>345826125</v>
      </c>
      <c r="H451" s="583">
        <v>0</v>
      </c>
      <c r="I451" s="583">
        <v>0</v>
      </c>
      <c r="J451" s="584">
        <v>0</v>
      </c>
      <c r="K451" s="583">
        <v>0</v>
      </c>
      <c r="L451" s="583">
        <v>0</v>
      </c>
      <c r="M451" s="583">
        <v>0</v>
      </c>
      <c r="N451" s="583">
        <v>0</v>
      </c>
      <c r="O451" s="568"/>
      <c r="P451" s="563"/>
    </row>
    <row r="452" spans="1:16" s="182" customFormat="1" ht="12.75" hidden="1" customHeight="1" x14ac:dyDescent="0.2">
      <c r="A452" s="194"/>
      <c r="B452" s="824"/>
      <c r="C452" s="812"/>
      <c r="D452" s="812" t="s">
        <v>2352</v>
      </c>
      <c r="E452" s="693" t="s">
        <v>2083</v>
      </c>
      <c r="F452" s="583">
        <v>400000000</v>
      </c>
      <c r="G452" s="584">
        <v>400000000</v>
      </c>
      <c r="H452" s="583">
        <v>0</v>
      </c>
      <c r="I452" s="583">
        <v>0</v>
      </c>
      <c r="J452" s="584">
        <v>0</v>
      </c>
      <c r="K452" s="583">
        <v>0</v>
      </c>
      <c r="L452" s="583">
        <v>0</v>
      </c>
      <c r="M452" s="583">
        <v>0</v>
      </c>
      <c r="N452" s="583">
        <v>0</v>
      </c>
      <c r="O452" s="568"/>
      <c r="P452" s="563"/>
    </row>
    <row r="453" spans="1:16" s="182" customFormat="1" ht="12.75" hidden="1" customHeight="1" x14ac:dyDescent="0.2">
      <c r="A453" s="194"/>
      <c r="B453" s="824"/>
      <c r="C453" s="812"/>
      <c r="D453" s="812" t="s">
        <v>2352</v>
      </c>
      <c r="E453" s="693" t="s">
        <v>2284</v>
      </c>
      <c r="F453" s="583">
        <v>144109</v>
      </c>
      <c r="G453" s="584">
        <v>144109</v>
      </c>
      <c r="H453" s="583">
        <v>0</v>
      </c>
      <c r="I453" s="583">
        <v>0</v>
      </c>
      <c r="J453" s="584">
        <v>0</v>
      </c>
      <c r="K453" s="583">
        <v>0</v>
      </c>
      <c r="L453" s="583">
        <v>0</v>
      </c>
      <c r="M453" s="583">
        <v>0</v>
      </c>
      <c r="N453" s="583">
        <v>0</v>
      </c>
      <c r="O453" s="568"/>
      <c r="P453" s="563"/>
    </row>
    <row r="454" spans="1:16" s="182" customFormat="1" ht="12.75" hidden="1" customHeight="1" x14ac:dyDescent="0.2">
      <c r="A454" s="194"/>
      <c r="B454" s="824"/>
      <c r="C454" s="812"/>
      <c r="D454" s="812" t="s">
        <v>2352</v>
      </c>
      <c r="E454" s="693" t="s">
        <v>2141</v>
      </c>
      <c r="F454" s="583">
        <v>17498915</v>
      </c>
      <c r="G454" s="584">
        <v>17498915</v>
      </c>
      <c r="H454" s="583">
        <v>0</v>
      </c>
      <c r="I454" s="583">
        <v>0</v>
      </c>
      <c r="J454" s="584">
        <v>0</v>
      </c>
      <c r="K454" s="583">
        <v>0</v>
      </c>
      <c r="L454" s="583">
        <v>0</v>
      </c>
      <c r="M454" s="583">
        <v>0</v>
      </c>
      <c r="N454" s="583">
        <v>0</v>
      </c>
      <c r="O454" s="568"/>
      <c r="P454" s="563"/>
    </row>
    <row r="455" spans="1:16" s="182" customFormat="1" ht="12.75" hidden="1" customHeight="1" x14ac:dyDescent="0.2">
      <c r="A455" s="194"/>
      <c r="B455" s="824"/>
      <c r="C455" s="812" t="s">
        <v>2484</v>
      </c>
      <c r="D455" s="812" t="s">
        <v>2255</v>
      </c>
      <c r="E455" s="693" t="s">
        <v>26</v>
      </c>
      <c r="F455" s="583">
        <v>766018296</v>
      </c>
      <c r="G455" s="584">
        <v>766018296</v>
      </c>
      <c r="H455" s="583">
        <v>0</v>
      </c>
      <c r="I455" s="583">
        <v>0</v>
      </c>
      <c r="J455" s="584">
        <v>0</v>
      </c>
      <c r="K455" s="583">
        <v>0</v>
      </c>
      <c r="L455" s="583">
        <v>0</v>
      </c>
      <c r="M455" s="583">
        <v>0</v>
      </c>
      <c r="N455" s="583">
        <v>0</v>
      </c>
      <c r="O455" s="568"/>
      <c r="P455" s="563"/>
    </row>
    <row r="456" spans="1:16" s="182" customFormat="1" ht="12.75" hidden="1" customHeight="1" x14ac:dyDescent="0.2">
      <c r="A456" s="194"/>
      <c r="B456" s="824"/>
      <c r="C456" s="812"/>
      <c r="D456" s="812" t="s">
        <v>2255</v>
      </c>
      <c r="E456" s="693" t="s">
        <v>2284</v>
      </c>
      <c r="F456" s="583">
        <v>143055</v>
      </c>
      <c r="G456" s="584">
        <v>143055</v>
      </c>
      <c r="H456" s="583">
        <v>0</v>
      </c>
      <c r="I456" s="583">
        <v>0</v>
      </c>
      <c r="J456" s="584">
        <v>0</v>
      </c>
      <c r="K456" s="583">
        <v>0</v>
      </c>
      <c r="L456" s="583">
        <v>0</v>
      </c>
      <c r="M456" s="583">
        <v>0</v>
      </c>
      <c r="N456" s="583">
        <v>0</v>
      </c>
      <c r="O456" s="568"/>
      <c r="P456" s="563"/>
    </row>
    <row r="457" spans="1:16" s="182" customFormat="1" ht="12.75" hidden="1" customHeight="1" x14ac:dyDescent="0.2">
      <c r="A457" s="194"/>
      <c r="B457" s="824"/>
      <c r="C457" s="812" t="s">
        <v>1427</v>
      </c>
      <c r="D457" s="812" t="s">
        <v>1276</v>
      </c>
      <c r="E457" s="693" t="s">
        <v>26</v>
      </c>
      <c r="F457" s="583">
        <v>199038569</v>
      </c>
      <c r="G457" s="584">
        <v>199038569</v>
      </c>
      <c r="H457" s="583">
        <v>0</v>
      </c>
      <c r="I457" s="583">
        <v>0</v>
      </c>
      <c r="J457" s="584">
        <v>0</v>
      </c>
      <c r="K457" s="583">
        <v>0</v>
      </c>
      <c r="L457" s="583">
        <v>0</v>
      </c>
      <c r="M457" s="583">
        <v>0</v>
      </c>
      <c r="N457" s="583">
        <v>0</v>
      </c>
      <c r="O457" s="568"/>
      <c r="P457" s="563"/>
    </row>
    <row r="458" spans="1:16" s="182" customFormat="1" ht="12.75" hidden="1" customHeight="1" x14ac:dyDescent="0.2">
      <c r="A458" s="194"/>
      <c r="B458" s="824"/>
      <c r="C458" s="812"/>
      <c r="D458" s="812" t="s">
        <v>1276</v>
      </c>
      <c r="E458" s="693" t="s">
        <v>2083</v>
      </c>
      <c r="F458" s="583">
        <v>364628360</v>
      </c>
      <c r="G458" s="584">
        <v>364628360</v>
      </c>
      <c r="H458" s="583">
        <v>0</v>
      </c>
      <c r="I458" s="583">
        <v>0</v>
      </c>
      <c r="J458" s="584">
        <v>0</v>
      </c>
      <c r="K458" s="583">
        <v>0</v>
      </c>
      <c r="L458" s="583">
        <v>0</v>
      </c>
      <c r="M458" s="583">
        <v>0</v>
      </c>
      <c r="N458" s="583">
        <v>0</v>
      </c>
      <c r="O458" s="568"/>
      <c r="P458" s="563"/>
    </row>
    <row r="459" spans="1:16" s="182" customFormat="1" ht="12.75" hidden="1" customHeight="1" x14ac:dyDescent="0.2">
      <c r="A459" s="194"/>
      <c r="B459" s="824"/>
      <c r="C459" s="812"/>
      <c r="D459" s="812" t="s">
        <v>1276</v>
      </c>
      <c r="E459" s="693" t="s">
        <v>2284</v>
      </c>
      <c r="F459" s="583">
        <v>118828</v>
      </c>
      <c r="G459" s="584">
        <v>118828</v>
      </c>
      <c r="H459" s="583">
        <v>0</v>
      </c>
      <c r="I459" s="583">
        <v>0</v>
      </c>
      <c r="J459" s="584">
        <v>0</v>
      </c>
      <c r="K459" s="583">
        <v>0</v>
      </c>
      <c r="L459" s="583">
        <v>0</v>
      </c>
      <c r="M459" s="583">
        <v>0</v>
      </c>
      <c r="N459" s="583">
        <v>0</v>
      </c>
      <c r="O459" s="568"/>
      <c r="P459" s="563"/>
    </row>
    <row r="460" spans="1:16" s="182" customFormat="1" ht="12.75" hidden="1" customHeight="1" x14ac:dyDescent="0.2">
      <c r="A460" s="194"/>
      <c r="B460" s="824"/>
      <c r="C460" s="812"/>
      <c r="D460" s="812" t="s">
        <v>1276</v>
      </c>
      <c r="E460" s="693" t="s">
        <v>2141</v>
      </c>
      <c r="F460" s="583">
        <v>23815462</v>
      </c>
      <c r="G460" s="584">
        <v>23815462</v>
      </c>
      <c r="H460" s="583">
        <v>0</v>
      </c>
      <c r="I460" s="583">
        <v>0</v>
      </c>
      <c r="J460" s="584">
        <v>0</v>
      </c>
      <c r="K460" s="583">
        <v>0</v>
      </c>
      <c r="L460" s="583">
        <v>0</v>
      </c>
      <c r="M460" s="583">
        <v>0</v>
      </c>
      <c r="N460" s="583">
        <v>0</v>
      </c>
      <c r="O460" s="568"/>
      <c r="P460" s="563"/>
    </row>
    <row r="461" spans="1:16" s="182" customFormat="1" ht="12.75" hidden="1" customHeight="1" x14ac:dyDescent="0.2">
      <c r="A461" s="194"/>
      <c r="B461" s="824"/>
      <c r="C461" s="812" t="s">
        <v>2300</v>
      </c>
      <c r="D461" s="812" t="s">
        <v>2301</v>
      </c>
      <c r="E461" s="693" t="s">
        <v>26</v>
      </c>
      <c r="F461" s="583">
        <v>460831968</v>
      </c>
      <c r="G461" s="584">
        <v>460831968</v>
      </c>
      <c r="H461" s="583">
        <v>0</v>
      </c>
      <c r="I461" s="583">
        <v>0</v>
      </c>
      <c r="J461" s="584">
        <v>0</v>
      </c>
      <c r="K461" s="583">
        <v>0</v>
      </c>
      <c r="L461" s="583">
        <v>0</v>
      </c>
      <c r="M461" s="583">
        <v>0</v>
      </c>
      <c r="N461" s="583">
        <v>0</v>
      </c>
      <c r="O461" s="568"/>
      <c r="P461" s="563"/>
    </row>
    <row r="462" spans="1:16" s="182" customFormat="1" ht="12.75" hidden="1" customHeight="1" x14ac:dyDescent="0.2">
      <c r="A462" s="194"/>
      <c r="B462" s="824"/>
      <c r="C462" s="812"/>
      <c r="D462" s="812" t="s">
        <v>2301</v>
      </c>
      <c r="E462" s="693" t="s">
        <v>2083</v>
      </c>
      <c r="F462" s="583">
        <v>120000000</v>
      </c>
      <c r="G462" s="584">
        <v>120000000</v>
      </c>
      <c r="H462" s="583">
        <v>0</v>
      </c>
      <c r="I462" s="583">
        <v>0</v>
      </c>
      <c r="J462" s="584">
        <v>0</v>
      </c>
      <c r="K462" s="583">
        <v>0</v>
      </c>
      <c r="L462" s="583">
        <v>0</v>
      </c>
      <c r="M462" s="583">
        <v>0</v>
      </c>
      <c r="N462" s="583">
        <v>0</v>
      </c>
      <c r="O462" s="568"/>
      <c r="P462" s="563"/>
    </row>
    <row r="463" spans="1:16" s="182" customFormat="1" ht="12.75" hidden="1" customHeight="1" x14ac:dyDescent="0.2">
      <c r="A463" s="194"/>
      <c r="B463" s="824"/>
      <c r="C463" s="812"/>
      <c r="D463" s="812" t="s">
        <v>2301</v>
      </c>
      <c r="E463" s="693" t="s">
        <v>2284</v>
      </c>
      <c r="F463" s="583">
        <v>146799</v>
      </c>
      <c r="G463" s="584">
        <v>146799</v>
      </c>
      <c r="H463" s="583">
        <v>0</v>
      </c>
      <c r="I463" s="583">
        <v>0</v>
      </c>
      <c r="J463" s="584">
        <v>0</v>
      </c>
      <c r="K463" s="583">
        <v>0</v>
      </c>
      <c r="L463" s="583">
        <v>0</v>
      </c>
      <c r="M463" s="583">
        <v>0</v>
      </c>
      <c r="N463" s="583">
        <v>0</v>
      </c>
      <c r="O463" s="568"/>
      <c r="P463" s="563"/>
    </row>
    <row r="464" spans="1:16" s="182" customFormat="1" ht="12.75" hidden="1" customHeight="1" x14ac:dyDescent="0.2">
      <c r="A464" s="194"/>
      <c r="B464" s="824"/>
      <c r="C464" s="812"/>
      <c r="D464" s="812" t="s">
        <v>2301</v>
      </c>
      <c r="E464" s="693" t="s">
        <v>2141</v>
      </c>
      <c r="F464" s="583">
        <v>11216929</v>
      </c>
      <c r="G464" s="584">
        <v>11216929</v>
      </c>
      <c r="H464" s="583">
        <v>0</v>
      </c>
      <c r="I464" s="583">
        <v>0</v>
      </c>
      <c r="J464" s="584">
        <v>0</v>
      </c>
      <c r="K464" s="583">
        <v>0</v>
      </c>
      <c r="L464" s="583">
        <v>0</v>
      </c>
      <c r="M464" s="583">
        <v>0</v>
      </c>
      <c r="N464" s="583">
        <v>0</v>
      </c>
      <c r="O464" s="568"/>
      <c r="P464" s="563"/>
    </row>
    <row r="465" spans="1:16" s="182" customFormat="1" ht="12.75" hidden="1" customHeight="1" x14ac:dyDescent="0.2">
      <c r="A465" s="194"/>
      <c r="B465" s="824"/>
      <c r="C465" s="812" t="s">
        <v>2157</v>
      </c>
      <c r="D465" s="812" t="s">
        <v>2158</v>
      </c>
      <c r="E465" s="693" t="s">
        <v>26</v>
      </c>
      <c r="F465" s="583">
        <v>350000000</v>
      </c>
      <c r="G465" s="584">
        <v>350000000</v>
      </c>
      <c r="H465" s="583">
        <v>0</v>
      </c>
      <c r="I465" s="583">
        <v>0</v>
      </c>
      <c r="J465" s="584">
        <v>0</v>
      </c>
      <c r="K465" s="583">
        <v>0</v>
      </c>
      <c r="L465" s="583">
        <v>0</v>
      </c>
      <c r="M465" s="583">
        <v>0</v>
      </c>
      <c r="N465" s="583">
        <v>0</v>
      </c>
      <c r="O465" s="568"/>
      <c r="P465" s="563"/>
    </row>
    <row r="466" spans="1:16" s="182" customFormat="1" ht="12.75" hidden="1" customHeight="1" x14ac:dyDescent="0.2">
      <c r="A466" s="194"/>
      <c r="B466" s="824"/>
      <c r="C466" s="812"/>
      <c r="D466" s="812" t="s">
        <v>2158</v>
      </c>
      <c r="E466" s="693" t="s">
        <v>1019</v>
      </c>
      <c r="F466" s="583">
        <v>335506014</v>
      </c>
      <c r="G466" s="584">
        <v>335506014</v>
      </c>
      <c r="H466" s="583">
        <v>0</v>
      </c>
      <c r="I466" s="583">
        <v>0</v>
      </c>
      <c r="J466" s="584">
        <v>0</v>
      </c>
      <c r="K466" s="583">
        <v>0</v>
      </c>
      <c r="L466" s="583">
        <v>0</v>
      </c>
      <c r="M466" s="583">
        <v>0</v>
      </c>
      <c r="N466" s="583">
        <v>0</v>
      </c>
      <c r="O466" s="568"/>
      <c r="P466" s="563"/>
    </row>
    <row r="467" spans="1:16" s="182" customFormat="1" ht="12.75" hidden="1" customHeight="1" x14ac:dyDescent="0.2">
      <c r="A467" s="194"/>
      <c r="B467" s="824"/>
      <c r="C467" s="812"/>
      <c r="D467" s="812" t="s">
        <v>2158</v>
      </c>
      <c r="E467" s="693" t="s">
        <v>2141</v>
      </c>
      <c r="F467" s="583">
        <v>28411202</v>
      </c>
      <c r="G467" s="584">
        <v>28411202</v>
      </c>
      <c r="H467" s="583">
        <v>0</v>
      </c>
      <c r="I467" s="583">
        <v>0</v>
      </c>
      <c r="J467" s="584">
        <v>0</v>
      </c>
      <c r="K467" s="583">
        <v>0</v>
      </c>
      <c r="L467" s="583">
        <v>0</v>
      </c>
      <c r="M467" s="583">
        <v>0</v>
      </c>
      <c r="N467" s="583">
        <v>0</v>
      </c>
      <c r="O467" s="568"/>
      <c r="P467" s="563"/>
    </row>
    <row r="468" spans="1:16" s="182" customFormat="1" ht="12.75" hidden="1" customHeight="1" x14ac:dyDescent="0.2">
      <c r="A468" s="194"/>
      <c r="B468" s="824"/>
      <c r="C468" s="812" t="s">
        <v>1428</v>
      </c>
      <c r="D468" s="812" t="s">
        <v>1246</v>
      </c>
      <c r="E468" s="693" t="s">
        <v>26</v>
      </c>
      <c r="F468" s="583">
        <v>211914481</v>
      </c>
      <c r="G468" s="584">
        <v>211914481</v>
      </c>
      <c r="H468" s="583">
        <v>0</v>
      </c>
      <c r="I468" s="583">
        <v>0</v>
      </c>
      <c r="J468" s="584">
        <v>0</v>
      </c>
      <c r="K468" s="583">
        <v>0</v>
      </c>
      <c r="L468" s="583">
        <v>0</v>
      </c>
      <c r="M468" s="583">
        <v>0</v>
      </c>
      <c r="N468" s="583">
        <v>0</v>
      </c>
      <c r="O468" s="568"/>
      <c r="P468" s="563"/>
    </row>
    <row r="469" spans="1:16" s="182" customFormat="1" ht="12.75" hidden="1" customHeight="1" x14ac:dyDescent="0.2">
      <c r="A469" s="194"/>
      <c r="B469" s="824"/>
      <c r="C469" s="812"/>
      <c r="D469" s="812" t="s">
        <v>1246</v>
      </c>
      <c r="E469" s="693" t="s">
        <v>2083</v>
      </c>
      <c r="F469" s="583">
        <v>317958839</v>
      </c>
      <c r="G469" s="584">
        <v>317958839</v>
      </c>
      <c r="H469" s="583">
        <v>0</v>
      </c>
      <c r="I469" s="583">
        <v>0</v>
      </c>
      <c r="J469" s="584">
        <v>0</v>
      </c>
      <c r="K469" s="583">
        <v>0</v>
      </c>
      <c r="L469" s="583">
        <v>0</v>
      </c>
      <c r="M469" s="583">
        <v>0</v>
      </c>
      <c r="N469" s="583">
        <v>0</v>
      </c>
      <c r="O469" s="568"/>
      <c r="P469" s="563"/>
    </row>
    <row r="470" spans="1:16" s="182" customFormat="1" ht="12.75" hidden="1" customHeight="1" x14ac:dyDescent="0.2">
      <c r="A470" s="194"/>
      <c r="B470" s="824"/>
      <c r="C470" s="812" t="s">
        <v>1429</v>
      </c>
      <c r="D470" s="812" t="s">
        <v>1250</v>
      </c>
      <c r="E470" s="693" t="s">
        <v>26</v>
      </c>
      <c r="F470" s="583">
        <v>159914490</v>
      </c>
      <c r="G470" s="584">
        <v>159914490</v>
      </c>
      <c r="H470" s="583">
        <v>0</v>
      </c>
      <c r="I470" s="583">
        <v>0</v>
      </c>
      <c r="J470" s="584">
        <v>0</v>
      </c>
      <c r="K470" s="583">
        <v>0</v>
      </c>
      <c r="L470" s="583">
        <v>0</v>
      </c>
      <c r="M470" s="583">
        <v>0</v>
      </c>
      <c r="N470" s="583">
        <v>0</v>
      </c>
      <c r="O470" s="568"/>
      <c r="P470" s="563"/>
    </row>
    <row r="471" spans="1:16" s="182" customFormat="1" ht="12.75" customHeight="1" x14ac:dyDescent="0.2">
      <c r="A471" s="194"/>
      <c r="B471" s="824"/>
      <c r="C471" s="812"/>
      <c r="D471" s="812" t="s">
        <v>1250</v>
      </c>
      <c r="E471" s="693" t="s">
        <v>2083</v>
      </c>
      <c r="F471" s="583">
        <v>373133810</v>
      </c>
      <c r="G471" s="584">
        <v>0</v>
      </c>
      <c r="H471" s="583">
        <v>373133810</v>
      </c>
      <c r="I471" s="583">
        <v>0</v>
      </c>
      <c r="J471" s="584">
        <v>373133810</v>
      </c>
      <c r="K471" s="583">
        <v>373133810</v>
      </c>
      <c r="L471" s="583">
        <v>0</v>
      </c>
      <c r="M471" s="583">
        <v>0</v>
      </c>
      <c r="N471" s="583">
        <v>0</v>
      </c>
      <c r="O471" s="568"/>
      <c r="P471" s="563"/>
    </row>
    <row r="472" spans="1:16" s="182" customFormat="1" ht="12.75" hidden="1" customHeight="1" x14ac:dyDescent="0.2">
      <c r="A472" s="194"/>
      <c r="B472" s="824"/>
      <c r="C472" s="812" t="s">
        <v>1430</v>
      </c>
      <c r="D472" s="812" t="s">
        <v>1259</v>
      </c>
      <c r="E472" s="693" t="s">
        <v>26</v>
      </c>
      <c r="F472" s="583">
        <v>203244817</v>
      </c>
      <c r="G472" s="584">
        <v>203244817</v>
      </c>
      <c r="H472" s="583">
        <v>0</v>
      </c>
      <c r="I472" s="583">
        <v>0</v>
      </c>
      <c r="J472" s="584">
        <v>0</v>
      </c>
      <c r="K472" s="583">
        <v>0</v>
      </c>
      <c r="L472" s="583">
        <v>0</v>
      </c>
      <c r="M472" s="583">
        <v>0</v>
      </c>
      <c r="N472" s="583">
        <v>0</v>
      </c>
      <c r="O472" s="568"/>
      <c r="P472" s="563"/>
    </row>
    <row r="473" spans="1:16" s="182" customFormat="1" ht="12.75" hidden="1" customHeight="1" x14ac:dyDescent="0.2">
      <c r="A473" s="194"/>
      <c r="B473" s="824"/>
      <c r="C473" s="812"/>
      <c r="D473" s="812" t="s">
        <v>1259</v>
      </c>
      <c r="E473" s="693" t="s">
        <v>2083</v>
      </c>
      <c r="F473" s="583">
        <v>447000000</v>
      </c>
      <c r="G473" s="584">
        <v>447000000</v>
      </c>
      <c r="H473" s="583">
        <v>0</v>
      </c>
      <c r="I473" s="583">
        <v>0</v>
      </c>
      <c r="J473" s="584">
        <v>0</v>
      </c>
      <c r="K473" s="583">
        <v>0</v>
      </c>
      <c r="L473" s="583">
        <v>0</v>
      </c>
      <c r="M473" s="583">
        <v>0</v>
      </c>
      <c r="N473" s="583">
        <v>0</v>
      </c>
      <c r="O473" s="568"/>
      <c r="P473" s="563"/>
    </row>
    <row r="474" spans="1:16" s="182" customFormat="1" ht="12.75" hidden="1" customHeight="1" x14ac:dyDescent="0.2">
      <c r="A474" s="194"/>
      <c r="B474" s="824"/>
      <c r="C474" s="812"/>
      <c r="D474" s="812" t="s">
        <v>1259</v>
      </c>
      <c r="E474" s="693" t="s">
        <v>2284</v>
      </c>
      <c r="F474" s="583">
        <v>118221</v>
      </c>
      <c r="G474" s="584">
        <v>118221</v>
      </c>
      <c r="H474" s="583">
        <v>0</v>
      </c>
      <c r="I474" s="583">
        <v>0</v>
      </c>
      <c r="J474" s="584">
        <v>0</v>
      </c>
      <c r="K474" s="583">
        <v>0</v>
      </c>
      <c r="L474" s="583">
        <v>0</v>
      </c>
      <c r="M474" s="583">
        <v>0</v>
      </c>
      <c r="N474" s="583">
        <v>0</v>
      </c>
      <c r="O474" s="568"/>
      <c r="P474" s="563"/>
    </row>
    <row r="475" spans="1:16" s="182" customFormat="1" ht="12.75" hidden="1" customHeight="1" x14ac:dyDescent="0.2">
      <c r="A475" s="194"/>
      <c r="B475" s="824"/>
      <c r="C475" s="812"/>
      <c r="D475" s="812" t="s">
        <v>1259</v>
      </c>
      <c r="E475" s="693" t="s">
        <v>2141</v>
      </c>
      <c r="F475" s="583">
        <v>32476716</v>
      </c>
      <c r="G475" s="584">
        <v>32476716</v>
      </c>
      <c r="H475" s="583">
        <v>0</v>
      </c>
      <c r="I475" s="583">
        <v>0</v>
      </c>
      <c r="J475" s="584">
        <v>0</v>
      </c>
      <c r="K475" s="583">
        <v>0</v>
      </c>
      <c r="L475" s="583">
        <v>0</v>
      </c>
      <c r="M475" s="583">
        <v>0</v>
      </c>
      <c r="N475" s="583">
        <v>0</v>
      </c>
      <c r="O475" s="568"/>
      <c r="P475" s="563"/>
    </row>
    <row r="476" spans="1:16" s="182" customFormat="1" ht="12.75" hidden="1" customHeight="1" x14ac:dyDescent="0.2">
      <c r="A476" s="194"/>
      <c r="B476" s="824"/>
      <c r="C476" s="812" t="s">
        <v>1431</v>
      </c>
      <c r="D476" s="812" t="s">
        <v>1247</v>
      </c>
      <c r="E476" s="693" t="s">
        <v>26</v>
      </c>
      <c r="F476" s="583">
        <v>595492089</v>
      </c>
      <c r="G476" s="584">
        <v>595492089</v>
      </c>
      <c r="H476" s="583">
        <v>0</v>
      </c>
      <c r="I476" s="583">
        <v>0</v>
      </c>
      <c r="J476" s="584">
        <v>0</v>
      </c>
      <c r="K476" s="583">
        <v>0</v>
      </c>
      <c r="L476" s="583">
        <v>0</v>
      </c>
      <c r="M476" s="583">
        <v>0</v>
      </c>
      <c r="N476" s="583">
        <v>0</v>
      </c>
      <c r="O476" s="568"/>
      <c r="P476" s="563"/>
    </row>
    <row r="477" spans="1:16" s="182" customFormat="1" ht="12.75" hidden="1" customHeight="1" x14ac:dyDescent="0.2">
      <c r="A477" s="194"/>
      <c r="B477" s="824"/>
      <c r="C477" s="812"/>
      <c r="D477" s="812" t="s">
        <v>1247</v>
      </c>
      <c r="E477" s="693" t="s">
        <v>2141</v>
      </c>
      <c r="F477" s="583">
        <v>48868442</v>
      </c>
      <c r="G477" s="584">
        <v>48868442</v>
      </c>
      <c r="H477" s="583">
        <v>0</v>
      </c>
      <c r="I477" s="583">
        <v>0</v>
      </c>
      <c r="J477" s="584">
        <v>0</v>
      </c>
      <c r="K477" s="583">
        <v>0</v>
      </c>
      <c r="L477" s="583">
        <v>0</v>
      </c>
      <c r="M477" s="583">
        <v>0</v>
      </c>
      <c r="N477" s="583">
        <v>0</v>
      </c>
      <c r="O477" s="568"/>
      <c r="P477" s="563"/>
    </row>
    <row r="478" spans="1:16" s="182" customFormat="1" ht="12.75" hidden="1" customHeight="1" x14ac:dyDescent="0.2">
      <c r="A478" s="194"/>
      <c r="B478" s="824"/>
      <c r="C478" s="812" t="s">
        <v>1432</v>
      </c>
      <c r="D478" s="812" t="s">
        <v>2492</v>
      </c>
      <c r="E478" s="693" t="s">
        <v>26</v>
      </c>
      <c r="F478" s="583">
        <v>180615125</v>
      </c>
      <c r="G478" s="584">
        <v>180615125</v>
      </c>
      <c r="H478" s="583">
        <v>0</v>
      </c>
      <c r="I478" s="583">
        <v>0</v>
      </c>
      <c r="J478" s="584">
        <v>0</v>
      </c>
      <c r="K478" s="583">
        <v>0</v>
      </c>
      <c r="L478" s="583">
        <v>0</v>
      </c>
      <c r="M478" s="583">
        <v>0</v>
      </c>
      <c r="N478" s="583">
        <v>0</v>
      </c>
      <c r="O478" s="568"/>
      <c r="P478" s="563"/>
    </row>
    <row r="479" spans="1:16" s="182" customFormat="1" ht="12.75" customHeight="1" x14ac:dyDescent="0.2">
      <c r="A479" s="194"/>
      <c r="B479" s="824"/>
      <c r="C479" s="812"/>
      <c r="D479" s="812" t="s">
        <v>2492</v>
      </c>
      <c r="E479" s="693" t="s">
        <v>2083</v>
      </c>
      <c r="F479" s="583">
        <v>350538695</v>
      </c>
      <c r="G479" s="584">
        <v>0</v>
      </c>
      <c r="H479" s="583">
        <v>350538695</v>
      </c>
      <c r="I479" s="583">
        <v>0</v>
      </c>
      <c r="J479" s="584">
        <v>350538695</v>
      </c>
      <c r="K479" s="583">
        <v>350538695</v>
      </c>
      <c r="L479" s="583">
        <v>0</v>
      </c>
      <c r="M479" s="583">
        <v>0</v>
      </c>
      <c r="N479" s="583">
        <v>0</v>
      </c>
      <c r="O479" s="568"/>
      <c r="P479" s="563"/>
    </row>
    <row r="480" spans="1:16" s="182" customFormat="1" ht="12.75" hidden="1" customHeight="1" x14ac:dyDescent="0.2">
      <c r="A480" s="194"/>
      <c r="B480" s="824"/>
      <c r="C480" s="812"/>
      <c r="D480" s="812" t="s">
        <v>2492</v>
      </c>
      <c r="E480" s="693" t="s">
        <v>2141</v>
      </c>
      <c r="F480" s="583">
        <v>23665680</v>
      </c>
      <c r="G480" s="584">
        <v>23665680</v>
      </c>
      <c r="H480" s="583">
        <v>0</v>
      </c>
      <c r="I480" s="583">
        <v>0</v>
      </c>
      <c r="J480" s="584">
        <v>0</v>
      </c>
      <c r="K480" s="583">
        <v>0</v>
      </c>
      <c r="L480" s="583">
        <v>0</v>
      </c>
      <c r="M480" s="583">
        <v>0</v>
      </c>
      <c r="N480" s="583">
        <v>0</v>
      </c>
      <c r="O480" s="568"/>
      <c r="P480" s="563"/>
    </row>
    <row r="481" spans="1:16" s="182" customFormat="1" ht="12.75" hidden="1" customHeight="1" x14ac:dyDescent="0.2">
      <c r="A481" s="194"/>
      <c r="B481" s="824"/>
      <c r="C481" s="812" t="s">
        <v>1433</v>
      </c>
      <c r="D481" s="812" t="s">
        <v>1269</v>
      </c>
      <c r="E481" s="693" t="s">
        <v>26</v>
      </c>
      <c r="F481" s="583">
        <v>169915073</v>
      </c>
      <c r="G481" s="584">
        <v>169915073</v>
      </c>
      <c r="H481" s="583">
        <v>0</v>
      </c>
      <c r="I481" s="583">
        <v>0</v>
      </c>
      <c r="J481" s="584">
        <v>0</v>
      </c>
      <c r="K481" s="583">
        <v>0</v>
      </c>
      <c r="L481" s="583">
        <v>0</v>
      </c>
      <c r="M481" s="583">
        <v>0</v>
      </c>
      <c r="N481" s="583">
        <v>0</v>
      </c>
      <c r="O481" s="568"/>
      <c r="P481" s="563"/>
    </row>
    <row r="482" spans="1:16" s="182" customFormat="1" ht="12.75" customHeight="1" x14ac:dyDescent="0.2">
      <c r="A482" s="194"/>
      <c r="B482" s="824"/>
      <c r="C482" s="812"/>
      <c r="D482" s="812" t="s">
        <v>1269</v>
      </c>
      <c r="E482" s="693" t="s">
        <v>2083</v>
      </c>
      <c r="F482" s="583">
        <v>396000000</v>
      </c>
      <c r="G482" s="584">
        <v>0</v>
      </c>
      <c r="H482" s="583">
        <v>396000000</v>
      </c>
      <c r="I482" s="583">
        <v>0</v>
      </c>
      <c r="J482" s="584">
        <v>396000000</v>
      </c>
      <c r="K482" s="583">
        <v>396000000</v>
      </c>
      <c r="L482" s="583">
        <v>0</v>
      </c>
      <c r="M482" s="583">
        <v>0</v>
      </c>
      <c r="N482" s="583">
        <v>0</v>
      </c>
      <c r="O482" s="568"/>
      <c r="P482" s="563"/>
    </row>
    <row r="483" spans="1:16" s="182" customFormat="1" ht="12.75" hidden="1" customHeight="1" x14ac:dyDescent="0.2">
      <c r="A483" s="194"/>
      <c r="B483" s="824"/>
      <c r="C483" s="812"/>
      <c r="D483" s="812" t="s">
        <v>1269</v>
      </c>
      <c r="E483" s="693" t="s">
        <v>2141</v>
      </c>
      <c r="F483" s="583">
        <v>4925627</v>
      </c>
      <c r="G483" s="584">
        <v>4925627</v>
      </c>
      <c r="H483" s="583">
        <v>0</v>
      </c>
      <c r="I483" s="583">
        <v>0</v>
      </c>
      <c r="J483" s="584">
        <v>0</v>
      </c>
      <c r="K483" s="583">
        <v>0</v>
      </c>
      <c r="L483" s="583">
        <v>0</v>
      </c>
      <c r="M483" s="583">
        <v>0</v>
      </c>
      <c r="N483" s="583">
        <v>0</v>
      </c>
      <c r="O483" s="568"/>
      <c r="P483" s="563"/>
    </row>
    <row r="484" spans="1:16" s="182" customFormat="1" x14ac:dyDescent="0.2">
      <c r="A484" s="194"/>
      <c r="B484" s="571"/>
      <c r="C484" s="559">
        <v>18</v>
      </c>
      <c r="D484" s="598" t="s">
        <v>1240</v>
      </c>
      <c r="E484" s="554"/>
      <c r="F484" s="553">
        <v>11823524066</v>
      </c>
      <c r="G484" s="553">
        <v>8433382926</v>
      </c>
      <c r="H484" s="553">
        <v>3390141140</v>
      </c>
      <c r="I484" s="553">
        <v>1593725075</v>
      </c>
      <c r="J484" s="553">
        <v>1796416065</v>
      </c>
      <c r="K484" s="553">
        <v>1514672505</v>
      </c>
      <c r="L484" s="553">
        <v>281743560</v>
      </c>
      <c r="M484" s="553">
        <v>0</v>
      </c>
      <c r="N484" s="553">
        <v>0</v>
      </c>
      <c r="O484" s="568"/>
      <c r="P484" s="563"/>
    </row>
    <row r="485" spans="1:16" s="182" customFormat="1" ht="12.75" hidden="1" customHeight="1" x14ac:dyDescent="0.2">
      <c r="A485" s="194"/>
      <c r="B485" s="825">
        <v>8</v>
      </c>
      <c r="C485" s="812" t="s">
        <v>2128</v>
      </c>
      <c r="D485" s="812" t="s">
        <v>2129</v>
      </c>
      <c r="E485" s="693" t="s">
        <v>26</v>
      </c>
      <c r="F485" s="583">
        <v>103575784</v>
      </c>
      <c r="G485" s="584">
        <v>103575784</v>
      </c>
      <c r="H485" s="583">
        <v>0</v>
      </c>
      <c r="I485" s="583">
        <v>0</v>
      </c>
      <c r="J485" s="584">
        <v>0</v>
      </c>
      <c r="K485" s="583">
        <v>0</v>
      </c>
      <c r="L485" s="583">
        <v>0</v>
      </c>
      <c r="M485" s="583">
        <v>0</v>
      </c>
      <c r="N485" s="583">
        <v>0</v>
      </c>
      <c r="O485" s="568"/>
      <c r="P485" s="563"/>
    </row>
    <row r="486" spans="1:16" s="182" customFormat="1" ht="12.75" customHeight="1" x14ac:dyDescent="0.2">
      <c r="A486" s="194"/>
      <c r="B486" s="826"/>
      <c r="C486" s="812"/>
      <c r="D486" s="812" t="s">
        <v>2129</v>
      </c>
      <c r="E486" s="693" t="s">
        <v>2083</v>
      </c>
      <c r="F486" s="583">
        <v>320000000</v>
      </c>
      <c r="G486" s="584">
        <v>0</v>
      </c>
      <c r="H486" s="583">
        <v>320000000</v>
      </c>
      <c r="I486" s="583">
        <v>0</v>
      </c>
      <c r="J486" s="584">
        <v>320000000</v>
      </c>
      <c r="K486" s="583">
        <v>320000000</v>
      </c>
      <c r="L486" s="583">
        <v>0</v>
      </c>
      <c r="M486" s="583">
        <v>0</v>
      </c>
      <c r="N486" s="583">
        <v>0</v>
      </c>
      <c r="O486" s="568"/>
      <c r="P486" s="563"/>
    </row>
    <row r="487" spans="1:16" s="182" customFormat="1" ht="12.75" hidden="1" customHeight="1" x14ac:dyDescent="0.2">
      <c r="A487" s="194"/>
      <c r="B487" s="826"/>
      <c r="C487" s="812"/>
      <c r="D487" s="812" t="s">
        <v>2129</v>
      </c>
      <c r="E487" s="693" t="s">
        <v>2136</v>
      </c>
      <c r="F487" s="583">
        <v>89000000</v>
      </c>
      <c r="G487" s="584">
        <v>89000000</v>
      </c>
      <c r="H487" s="583">
        <v>0</v>
      </c>
      <c r="I487" s="583">
        <v>0</v>
      </c>
      <c r="J487" s="584">
        <v>0</v>
      </c>
      <c r="K487" s="583">
        <v>0</v>
      </c>
      <c r="L487" s="583">
        <v>0</v>
      </c>
      <c r="M487" s="583">
        <v>0</v>
      </c>
      <c r="N487" s="583">
        <v>0</v>
      </c>
      <c r="O487" s="568"/>
      <c r="P487" s="563"/>
    </row>
    <row r="488" spans="1:16" s="182" customFormat="1" ht="12.75" hidden="1" customHeight="1" x14ac:dyDescent="0.2">
      <c r="A488" s="194"/>
      <c r="B488" s="826"/>
      <c r="C488" s="812"/>
      <c r="D488" s="812" t="s">
        <v>2129</v>
      </c>
      <c r="E488" s="693" t="s">
        <v>194</v>
      </c>
      <c r="F488" s="583">
        <v>298908</v>
      </c>
      <c r="G488" s="584">
        <v>298908</v>
      </c>
      <c r="H488" s="583">
        <v>0</v>
      </c>
      <c r="I488" s="583">
        <v>0</v>
      </c>
      <c r="J488" s="584">
        <v>0</v>
      </c>
      <c r="K488" s="583">
        <v>0</v>
      </c>
      <c r="L488" s="583">
        <v>0</v>
      </c>
      <c r="M488" s="583">
        <v>0</v>
      </c>
      <c r="N488" s="583">
        <v>0</v>
      </c>
      <c r="O488" s="568"/>
      <c r="P488" s="563"/>
    </row>
    <row r="489" spans="1:16" s="182" customFormat="1" ht="12.75" hidden="1" customHeight="1" x14ac:dyDescent="0.2">
      <c r="A489" s="194"/>
      <c r="B489" s="826"/>
      <c r="C489" s="812"/>
      <c r="D489" s="812" t="s">
        <v>2129</v>
      </c>
      <c r="E489" s="693" t="s">
        <v>2141</v>
      </c>
      <c r="F489" s="583">
        <v>25884754</v>
      </c>
      <c r="G489" s="584">
        <v>25884754</v>
      </c>
      <c r="H489" s="583">
        <v>0</v>
      </c>
      <c r="I489" s="583">
        <v>0</v>
      </c>
      <c r="J489" s="584">
        <v>0</v>
      </c>
      <c r="K489" s="583">
        <v>0</v>
      </c>
      <c r="L489" s="583">
        <v>0</v>
      </c>
      <c r="M489" s="583">
        <v>0</v>
      </c>
      <c r="N489" s="583">
        <v>0</v>
      </c>
      <c r="O489" s="568"/>
      <c r="P489" s="563"/>
    </row>
    <row r="490" spans="1:16" s="182" customFormat="1" ht="12.75" hidden="1" customHeight="1" x14ac:dyDescent="0.2">
      <c r="A490" s="194"/>
      <c r="B490" s="826"/>
      <c r="C490" s="812" t="s">
        <v>2159</v>
      </c>
      <c r="D490" s="812" t="s">
        <v>2476</v>
      </c>
      <c r="E490" s="693" t="s">
        <v>26</v>
      </c>
      <c r="F490" s="583">
        <v>160676006</v>
      </c>
      <c r="G490" s="584">
        <v>160676006</v>
      </c>
      <c r="H490" s="583">
        <v>0</v>
      </c>
      <c r="I490" s="583">
        <v>0</v>
      </c>
      <c r="J490" s="584">
        <v>0</v>
      </c>
      <c r="K490" s="583">
        <v>0</v>
      </c>
      <c r="L490" s="583">
        <v>0</v>
      </c>
      <c r="M490" s="583">
        <v>0</v>
      </c>
      <c r="N490" s="583">
        <v>0</v>
      </c>
      <c r="O490" s="568"/>
      <c r="P490" s="563"/>
    </row>
    <row r="491" spans="1:16" s="182" customFormat="1" ht="12.75" hidden="1" customHeight="1" x14ac:dyDescent="0.2">
      <c r="A491" s="194"/>
      <c r="B491" s="826"/>
      <c r="C491" s="812"/>
      <c r="D491" s="812" t="s">
        <v>2476</v>
      </c>
      <c r="E491" s="693" t="s">
        <v>2083</v>
      </c>
      <c r="F491" s="583">
        <v>375432409</v>
      </c>
      <c r="G491" s="584">
        <v>375432409</v>
      </c>
      <c r="H491" s="583">
        <v>0</v>
      </c>
      <c r="I491" s="583">
        <v>0</v>
      </c>
      <c r="J491" s="584">
        <v>0</v>
      </c>
      <c r="K491" s="583">
        <v>0</v>
      </c>
      <c r="L491" s="583">
        <v>0</v>
      </c>
      <c r="M491" s="583">
        <v>0</v>
      </c>
      <c r="N491" s="583">
        <v>0</v>
      </c>
      <c r="O491" s="568"/>
      <c r="P491" s="563"/>
    </row>
    <row r="492" spans="1:16" s="182" customFormat="1" ht="12.75" hidden="1" customHeight="1" x14ac:dyDescent="0.2">
      <c r="A492" s="194"/>
      <c r="B492" s="826"/>
      <c r="C492" s="812"/>
      <c r="D492" s="812" t="s">
        <v>2476</v>
      </c>
      <c r="E492" s="693" t="s">
        <v>194</v>
      </c>
      <c r="F492" s="583">
        <v>3867935</v>
      </c>
      <c r="G492" s="584">
        <v>3867935</v>
      </c>
      <c r="H492" s="583">
        <v>0</v>
      </c>
      <c r="I492" s="583">
        <v>0</v>
      </c>
      <c r="J492" s="584">
        <v>0</v>
      </c>
      <c r="K492" s="583">
        <v>0</v>
      </c>
      <c r="L492" s="583">
        <v>0</v>
      </c>
      <c r="M492" s="583">
        <v>0</v>
      </c>
      <c r="N492" s="583">
        <v>0</v>
      </c>
      <c r="O492" s="568"/>
      <c r="P492" s="563"/>
    </row>
    <row r="493" spans="1:16" s="182" customFormat="1" ht="12.75" hidden="1" customHeight="1" x14ac:dyDescent="0.2">
      <c r="A493" s="194"/>
      <c r="B493" s="826"/>
      <c r="C493" s="812" t="s">
        <v>2116</v>
      </c>
      <c r="D493" s="812" t="s">
        <v>2117</v>
      </c>
      <c r="E493" s="693" t="s">
        <v>26</v>
      </c>
      <c r="F493" s="583">
        <v>154056243</v>
      </c>
      <c r="G493" s="584">
        <v>154056243</v>
      </c>
      <c r="H493" s="583">
        <v>0</v>
      </c>
      <c r="I493" s="583">
        <v>0</v>
      </c>
      <c r="J493" s="584">
        <v>0</v>
      </c>
      <c r="K493" s="583">
        <v>0</v>
      </c>
      <c r="L493" s="583">
        <v>0</v>
      </c>
      <c r="M493" s="583">
        <v>0</v>
      </c>
      <c r="N493" s="583">
        <v>0</v>
      </c>
      <c r="O493" s="568"/>
      <c r="P493" s="563"/>
    </row>
    <row r="494" spans="1:16" s="182" customFormat="1" ht="12.75" customHeight="1" x14ac:dyDescent="0.2">
      <c r="A494" s="194"/>
      <c r="B494" s="826"/>
      <c r="C494" s="812"/>
      <c r="D494" s="812" t="s">
        <v>2117</v>
      </c>
      <c r="E494" s="693" t="s">
        <v>2083</v>
      </c>
      <c r="F494" s="583">
        <v>359000000</v>
      </c>
      <c r="G494" s="584">
        <v>0</v>
      </c>
      <c r="H494" s="583">
        <v>359000000</v>
      </c>
      <c r="I494" s="583">
        <v>0</v>
      </c>
      <c r="J494" s="584">
        <v>359000000</v>
      </c>
      <c r="K494" s="583">
        <v>359000000</v>
      </c>
      <c r="L494" s="583">
        <v>0</v>
      </c>
      <c r="M494" s="583">
        <v>0</v>
      </c>
      <c r="N494" s="583">
        <v>0</v>
      </c>
      <c r="O494" s="568"/>
      <c r="P494" s="563"/>
    </row>
    <row r="495" spans="1:16" s="182" customFormat="1" ht="12.75" hidden="1" customHeight="1" x14ac:dyDescent="0.2">
      <c r="A495" s="194"/>
      <c r="B495" s="826"/>
      <c r="C495" s="812"/>
      <c r="D495" s="812" t="s">
        <v>2117</v>
      </c>
      <c r="E495" s="693" t="s">
        <v>2284</v>
      </c>
      <c r="F495" s="583">
        <v>67457</v>
      </c>
      <c r="G495" s="584">
        <v>67457</v>
      </c>
      <c r="H495" s="583">
        <v>0</v>
      </c>
      <c r="I495" s="583">
        <v>0</v>
      </c>
      <c r="J495" s="584">
        <v>0</v>
      </c>
      <c r="K495" s="583">
        <v>0</v>
      </c>
      <c r="L495" s="583">
        <v>0</v>
      </c>
      <c r="M495" s="583">
        <v>0</v>
      </c>
      <c r="N495" s="583">
        <v>0</v>
      </c>
      <c r="O495" s="568"/>
      <c r="P495" s="563"/>
    </row>
    <row r="496" spans="1:16" s="182" customFormat="1" ht="12.75" customHeight="1" x14ac:dyDescent="0.2">
      <c r="A496" s="194"/>
      <c r="B496" s="826"/>
      <c r="C496" s="812" t="s">
        <v>2130</v>
      </c>
      <c r="D496" s="812" t="s">
        <v>2119</v>
      </c>
      <c r="E496" s="693" t="s">
        <v>26</v>
      </c>
      <c r="F496" s="583">
        <v>486448000</v>
      </c>
      <c r="G496" s="584">
        <v>146400000</v>
      </c>
      <c r="H496" s="583">
        <v>340048000</v>
      </c>
      <c r="I496" s="583">
        <v>0</v>
      </c>
      <c r="J496" s="584">
        <v>340048000</v>
      </c>
      <c r="K496" s="583">
        <v>340048000</v>
      </c>
      <c r="L496" s="583">
        <v>0</v>
      </c>
      <c r="M496" s="583">
        <v>0</v>
      </c>
      <c r="N496" s="583">
        <v>0</v>
      </c>
      <c r="O496" s="568"/>
      <c r="P496" s="563"/>
    </row>
    <row r="497" spans="1:16" s="182" customFormat="1" ht="12.75" hidden="1" customHeight="1" x14ac:dyDescent="0.2">
      <c r="A497" s="194"/>
      <c r="B497" s="826"/>
      <c r="C497" s="812"/>
      <c r="D497" s="812" t="s">
        <v>2119</v>
      </c>
      <c r="E497" s="693" t="s">
        <v>194</v>
      </c>
      <c r="F497" s="583">
        <v>318048</v>
      </c>
      <c r="G497" s="584">
        <v>318048</v>
      </c>
      <c r="H497" s="583">
        <v>0</v>
      </c>
      <c r="I497" s="583">
        <v>0</v>
      </c>
      <c r="J497" s="584">
        <v>0</v>
      </c>
      <c r="K497" s="583">
        <v>0</v>
      </c>
      <c r="L497" s="583">
        <v>0</v>
      </c>
      <c r="M497" s="583">
        <v>0</v>
      </c>
      <c r="N497" s="583">
        <v>0</v>
      </c>
      <c r="O497" s="568"/>
      <c r="P497" s="563"/>
    </row>
    <row r="498" spans="1:16" s="182" customFormat="1" ht="12.75" hidden="1" customHeight="1" x14ac:dyDescent="0.2">
      <c r="A498" s="194"/>
      <c r="B498" s="826"/>
      <c r="C498" s="812"/>
      <c r="D498" s="812" t="s">
        <v>2119</v>
      </c>
      <c r="E498" s="693" t="s">
        <v>2141</v>
      </c>
      <c r="F498" s="583">
        <v>7661356</v>
      </c>
      <c r="G498" s="584">
        <v>7661356</v>
      </c>
      <c r="H498" s="583">
        <v>0</v>
      </c>
      <c r="I498" s="583">
        <v>0</v>
      </c>
      <c r="J498" s="584">
        <v>0</v>
      </c>
      <c r="K498" s="583">
        <v>0</v>
      </c>
      <c r="L498" s="583">
        <v>0</v>
      </c>
      <c r="M498" s="583">
        <v>0</v>
      </c>
      <c r="N498" s="583">
        <v>0</v>
      </c>
      <c r="O498" s="568"/>
      <c r="P498" s="563"/>
    </row>
    <row r="499" spans="1:16" s="182" customFormat="1" ht="12.75" hidden="1" customHeight="1" x14ac:dyDescent="0.2">
      <c r="A499" s="194"/>
      <c r="B499" s="826"/>
      <c r="C499" s="812" t="s">
        <v>1769</v>
      </c>
      <c r="D499" s="812" t="s">
        <v>1770</v>
      </c>
      <c r="E499" s="693" t="s">
        <v>26</v>
      </c>
      <c r="F499" s="583">
        <v>272360365</v>
      </c>
      <c r="G499" s="584">
        <v>272360365</v>
      </c>
      <c r="H499" s="583">
        <v>0</v>
      </c>
      <c r="I499" s="583">
        <v>0</v>
      </c>
      <c r="J499" s="584">
        <v>0</v>
      </c>
      <c r="K499" s="583">
        <v>0</v>
      </c>
      <c r="L499" s="583">
        <v>0</v>
      </c>
      <c r="M499" s="583">
        <v>0</v>
      </c>
      <c r="N499" s="583">
        <v>0</v>
      </c>
      <c r="O499" s="568"/>
      <c r="P499" s="563"/>
    </row>
    <row r="500" spans="1:16" s="182" customFormat="1" ht="12.75" hidden="1" customHeight="1" x14ac:dyDescent="0.2">
      <c r="A500" s="194"/>
      <c r="B500" s="826"/>
      <c r="C500" s="812"/>
      <c r="D500" s="812" t="s">
        <v>1770</v>
      </c>
      <c r="E500" s="693" t="s">
        <v>2083</v>
      </c>
      <c r="F500" s="583">
        <v>369700000</v>
      </c>
      <c r="G500" s="584">
        <v>369700000</v>
      </c>
      <c r="H500" s="583">
        <v>0</v>
      </c>
      <c r="I500" s="583">
        <v>0</v>
      </c>
      <c r="J500" s="584">
        <v>0</v>
      </c>
      <c r="K500" s="583">
        <v>0</v>
      </c>
      <c r="L500" s="583">
        <v>0</v>
      </c>
      <c r="M500" s="583">
        <v>0</v>
      </c>
      <c r="N500" s="583">
        <v>0</v>
      </c>
      <c r="O500" s="568"/>
      <c r="P500" s="563"/>
    </row>
    <row r="501" spans="1:16" s="182" customFormat="1" ht="12.75" hidden="1" customHeight="1" x14ac:dyDescent="0.2">
      <c r="A501" s="194"/>
      <c r="B501" s="826"/>
      <c r="C501" s="812"/>
      <c r="D501" s="812" t="s">
        <v>1770</v>
      </c>
      <c r="E501" s="693" t="s">
        <v>2284</v>
      </c>
      <c r="F501" s="583">
        <v>95312</v>
      </c>
      <c r="G501" s="584">
        <v>95312</v>
      </c>
      <c r="H501" s="583">
        <v>0</v>
      </c>
      <c r="I501" s="583">
        <v>0</v>
      </c>
      <c r="J501" s="584">
        <v>0</v>
      </c>
      <c r="K501" s="583">
        <v>0</v>
      </c>
      <c r="L501" s="583">
        <v>0</v>
      </c>
      <c r="M501" s="583">
        <v>0</v>
      </c>
      <c r="N501" s="583">
        <v>0</v>
      </c>
      <c r="O501" s="568"/>
      <c r="P501" s="563"/>
    </row>
    <row r="502" spans="1:16" s="182" customFormat="1" ht="12.75" hidden="1" customHeight="1" x14ac:dyDescent="0.2">
      <c r="A502" s="194"/>
      <c r="B502" s="826"/>
      <c r="C502" s="812"/>
      <c r="D502" s="812" t="s">
        <v>1770</v>
      </c>
      <c r="E502" s="693" t="s">
        <v>2141</v>
      </c>
      <c r="F502" s="583">
        <v>22013574</v>
      </c>
      <c r="G502" s="584">
        <v>22013574</v>
      </c>
      <c r="H502" s="583">
        <v>0</v>
      </c>
      <c r="I502" s="583">
        <v>0</v>
      </c>
      <c r="J502" s="584">
        <v>0</v>
      </c>
      <c r="K502" s="583">
        <v>0</v>
      </c>
      <c r="L502" s="583">
        <v>0</v>
      </c>
      <c r="M502" s="583">
        <v>0</v>
      </c>
      <c r="N502" s="583">
        <v>0</v>
      </c>
      <c r="O502" s="568"/>
      <c r="P502" s="563"/>
    </row>
    <row r="503" spans="1:16" s="182" customFormat="1" ht="12.75" customHeight="1" x14ac:dyDescent="0.2">
      <c r="A503" s="194"/>
      <c r="B503" s="826"/>
      <c r="C503" s="812" t="s">
        <v>2084</v>
      </c>
      <c r="D503" s="812" t="s">
        <v>2441</v>
      </c>
      <c r="E503" s="693" t="s">
        <v>26</v>
      </c>
      <c r="F503" s="583">
        <v>411436507</v>
      </c>
      <c r="G503" s="584">
        <v>194864633</v>
      </c>
      <c r="H503" s="583">
        <v>216571874</v>
      </c>
      <c r="I503" s="583">
        <v>0</v>
      </c>
      <c r="J503" s="584">
        <v>216571874</v>
      </c>
      <c r="K503" s="583">
        <v>216571874</v>
      </c>
      <c r="L503" s="583">
        <v>0</v>
      </c>
      <c r="M503" s="583">
        <v>0</v>
      </c>
      <c r="N503" s="583">
        <v>0</v>
      </c>
      <c r="O503" s="568"/>
      <c r="P503" s="563"/>
    </row>
    <row r="504" spans="1:16" s="182" customFormat="1" ht="12.75" customHeight="1" x14ac:dyDescent="0.2">
      <c r="A504" s="194"/>
      <c r="B504" s="826"/>
      <c r="C504" s="812"/>
      <c r="D504" s="812" t="s">
        <v>2441</v>
      </c>
      <c r="E504" s="693" t="s">
        <v>2083</v>
      </c>
      <c r="F504" s="583">
        <v>223751013</v>
      </c>
      <c r="G504" s="584">
        <v>0</v>
      </c>
      <c r="H504" s="583">
        <v>223751013</v>
      </c>
      <c r="I504" s="583">
        <v>0</v>
      </c>
      <c r="J504" s="584">
        <v>223751013</v>
      </c>
      <c r="K504" s="583">
        <v>223751013</v>
      </c>
      <c r="L504" s="583">
        <v>0</v>
      </c>
      <c r="M504" s="583">
        <v>0</v>
      </c>
      <c r="N504" s="583">
        <v>0</v>
      </c>
      <c r="O504" s="568"/>
      <c r="P504" s="563"/>
    </row>
    <row r="505" spans="1:16" s="182" customFormat="1" ht="12.75" customHeight="1" x14ac:dyDescent="0.2">
      <c r="A505" s="194"/>
      <c r="B505" s="826"/>
      <c r="C505" s="812"/>
      <c r="D505" s="812" t="s">
        <v>2441</v>
      </c>
      <c r="E505" s="693" t="s">
        <v>2141</v>
      </c>
      <c r="F505" s="583">
        <v>23748316</v>
      </c>
      <c r="G505" s="584">
        <v>9499329</v>
      </c>
      <c r="H505" s="583">
        <v>14248987</v>
      </c>
      <c r="I505" s="583">
        <v>0</v>
      </c>
      <c r="J505" s="584">
        <v>14248987</v>
      </c>
      <c r="K505" s="583">
        <v>14248987</v>
      </c>
      <c r="L505" s="583">
        <v>0</v>
      </c>
      <c r="M505" s="583">
        <v>0</v>
      </c>
      <c r="N505" s="583">
        <v>0</v>
      </c>
      <c r="O505" s="568"/>
      <c r="P505" s="563"/>
    </row>
    <row r="506" spans="1:16" s="182" customFormat="1" ht="12.75" customHeight="1" x14ac:dyDescent="0.2">
      <c r="A506" s="194"/>
      <c r="B506" s="826"/>
      <c r="C506" s="812" t="s">
        <v>2538</v>
      </c>
      <c r="D506" s="812" t="s">
        <v>2539</v>
      </c>
      <c r="E506" s="693" t="s">
        <v>26</v>
      </c>
      <c r="F506" s="583">
        <v>274494341</v>
      </c>
      <c r="G506" s="584">
        <v>113850488</v>
      </c>
      <c r="H506" s="583">
        <v>160643853</v>
      </c>
      <c r="I506" s="583">
        <v>160643853</v>
      </c>
      <c r="J506" s="584">
        <v>0</v>
      </c>
      <c r="K506" s="583">
        <v>0</v>
      </c>
      <c r="L506" s="583">
        <v>0</v>
      </c>
      <c r="M506" s="583">
        <v>0</v>
      </c>
      <c r="N506" s="583">
        <v>0</v>
      </c>
      <c r="O506" s="568"/>
      <c r="P506" s="563"/>
    </row>
    <row r="507" spans="1:16" s="182" customFormat="1" ht="12.75" customHeight="1" x14ac:dyDescent="0.2">
      <c r="A507" s="194"/>
      <c r="B507" s="826"/>
      <c r="C507" s="812"/>
      <c r="D507" s="812" t="s">
        <v>2539</v>
      </c>
      <c r="E507" s="693" t="s">
        <v>2083</v>
      </c>
      <c r="F507" s="583">
        <v>248959608</v>
      </c>
      <c r="G507" s="584">
        <v>0</v>
      </c>
      <c r="H507" s="583">
        <v>248959608</v>
      </c>
      <c r="I507" s="583">
        <v>248959608</v>
      </c>
      <c r="J507" s="584">
        <v>0</v>
      </c>
      <c r="K507" s="583">
        <v>0</v>
      </c>
      <c r="L507" s="583">
        <v>0</v>
      </c>
      <c r="M507" s="583">
        <v>0</v>
      </c>
      <c r="N507" s="583">
        <v>0</v>
      </c>
      <c r="O507" s="568"/>
      <c r="P507" s="563"/>
    </row>
    <row r="508" spans="1:16" s="182" customFormat="1" ht="12.75" hidden="1" customHeight="1" x14ac:dyDescent="0.2">
      <c r="A508" s="194"/>
      <c r="B508" s="826"/>
      <c r="C508" s="812"/>
      <c r="D508" s="812" t="s">
        <v>2539</v>
      </c>
      <c r="E508" s="693" t="s">
        <v>2141</v>
      </c>
      <c r="F508" s="583">
        <v>8149512</v>
      </c>
      <c r="G508" s="584">
        <v>8149512</v>
      </c>
      <c r="H508" s="583">
        <v>0</v>
      </c>
      <c r="I508" s="583">
        <v>0</v>
      </c>
      <c r="J508" s="584">
        <v>0</v>
      </c>
      <c r="K508" s="583">
        <v>0</v>
      </c>
      <c r="L508" s="583">
        <v>0</v>
      </c>
      <c r="M508" s="583">
        <v>0</v>
      </c>
      <c r="N508" s="583">
        <v>0</v>
      </c>
      <c r="O508" s="568"/>
      <c r="P508" s="563"/>
    </row>
    <row r="509" spans="1:16" s="182" customFormat="1" ht="12.75" customHeight="1" x14ac:dyDescent="0.2">
      <c r="A509" s="194"/>
      <c r="B509" s="826"/>
      <c r="C509" s="812" t="s">
        <v>2540</v>
      </c>
      <c r="D509" s="812" t="s">
        <v>2541</v>
      </c>
      <c r="E509" s="693" t="s">
        <v>26</v>
      </c>
      <c r="F509" s="583">
        <v>526850488</v>
      </c>
      <c r="G509" s="584">
        <v>316850488</v>
      </c>
      <c r="H509" s="583">
        <v>210000000</v>
      </c>
      <c r="I509" s="583">
        <v>210000000</v>
      </c>
      <c r="J509" s="584">
        <v>0</v>
      </c>
      <c r="K509" s="583">
        <v>0</v>
      </c>
      <c r="L509" s="583">
        <v>0</v>
      </c>
      <c r="M509" s="583">
        <v>0</v>
      </c>
      <c r="N509" s="583">
        <v>0</v>
      </c>
      <c r="O509" s="568"/>
      <c r="P509" s="563"/>
    </row>
    <row r="510" spans="1:16" s="182" customFormat="1" ht="12.75" hidden="1" customHeight="1" x14ac:dyDescent="0.2">
      <c r="A510" s="194"/>
      <c r="B510" s="826"/>
      <c r="C510" s="812"/>
      <c r="D510" s="812" t="s">
        <v>2541</v>
      </c>
      <c r="E510" s="693" t="s">
        <v>2141</v>
      </c>
      <c r="F510" s="583">
        <v>8149512</v>
      </c>
      <c r="G510" s="584">
        <v>8149512</v>
      </c>
      <c r="H510" s="583">
        <v>0</v>
      </c>
      <c r="I510" s="583">
        <v>0</v>
      </c>
      <c r="J510" s="584">
        <v>0</v>
      </c>
      <c r="K510" s="583">
        <v>0</v>
      </c>
      <c r="L510" s="583">
        <v>0</v>
      </c>
      <c r="M510" s="583">
        <v>0</v>
      </c>
      <c r="N510" s="583">
        <v>0</v>
      </c>
      <c r="O510" s="568"/>
      <c r="P510" s="563"/>
    </row>
    <row r="511" spans="1:16" s="182" customFormat="1" ht="12.75" customHeight="1" x14ac:dyDescent="0.2">
      <c r="A511" s="194"/>
      <c r="B511" s="826"/>
      <c r="C511" s="812" t="s">
        <v>2118</v>
      </c>
      <c r="D511" s="812" t="s">
        <v>2119</v>
      </c>
      <c r="E511" s="693" t="s">
        <v>26</v>
      </c>
      <c r="F511" s="583">
        <v>464911520</v>
      </c>
      <c r="G511" s="584">
        <v>369800000</v>
      </c>
      <c r="H511" s="583">
        <v>95111520</v>
      </c>
      <c r="I511" s="583">
        <v>0</v>
      </c>
      <c r="J511" s="584">
        <v>95111520</v>
      </c>
      <c r="K511" s="583">
        <v>95111520</v>
      </c>
      <c r="L511" s="583">
        <v>0</v>
      </c>
      <c r="M511" s="583">
        <v>0</v>
      </c>
      <c r="N511" s="583">
        <v>0</v>
      </c>
      <c r="O511" s="568"/>
      <c r="P511" s="563"/>
    </row>
    <row r="512" spans="1:16" s="182" customFormat="1" ht="12.75" customHeight="1" x14ac:dyDescent="0.2">
      <c r="A512" s="194"/>
      <c r="B512" s="826"/>
      <c r="C512" s="812"/>
      <c r="D512" s="812" t="s">
        <v>2119</v>
      </c>
      <c r="E512" s="693" t="s">
        <v>2141</v>
      </c>
      <c r="F512" s="583">
        <v>5347421</v>
      </c>
      <c r="G512" s="584">
        <v>3208452</v>
      </c>
      <c r="H512" s="583">
        <v>2138969</v>
      </c>
      <c r="I512" s="583">
        <v>0</v>
      </c>
      <c r="J512" s="584">
        <v>2138969</v>
      </c>
      <c r="K512" s="583">
        <v>2138969</v>
      </c>
      <c r="L512" s="583">
        <v>0</v>
      </c>
      <c r="M512" s="583">
        <v>0</v>
      </c>
      <c r="N512" s="583">
        <v>0</v>
      </c>
      <c r="O512" s="568"/>
      <c r="P512" s="563"/>
    </row>
    <row r="513" spans="1:16" s="182" customFormat="1" ht="12.75" hidden="1" customHeight="1" x14ac:dyDescent="0.2">
      <c r="A513" s="194"/>
      <c r="B513" s="826"/>
      <c r="C513" s="812" t="s">
        <v>2085</v>
      </c>
      <c r="D513" s="812" t="s">
        <v>2086</v>
      </c>
      <c r="E513" s="693" t="s">
        <v>26</v>
      </c>
      <c r="F513" s="583">
        <v>147449999</v>
      </c>
      <c r="G513" s="584">
        <v>147449999</v>
      </c>
      <c r="H513" s="583">
        <v>0</v>
      </c>
      <c r="I513" s="583">
        <v>0</v>
      </c>
      <c r="J513" s="584">
        <v>0</v>
      </c>
      <c r="K513" s="583">
        <v>0</v>
      </c>
      <c r="L513" s="583">
        <v>0</v>
      </c>
      <c r="M513" s="583">
        <v>0</v>
      </c>
      <c r="N513" s="583">
        <v>0</v>
      </c>
      <c r="O513" s="568"/>
      <c r="P513" s="563"/>
    </row>
    <row r="514" spans="1:16" s="182" customFormat="1" ht="12.75" hidden="1" customHeight="1" x14ac:dyDescent="0.2">
      <c r="A514" s="194"/>
      <c r="B514" s="826"/>
      <c r="C514" s="812"/>
      <c r="D514" s="812" t="s">
        <v>2086</v>
      </c>
      <c r="E514" s="693" t="s">
        <v>2083</v>
      </c>
      <c r="F514" s="583">
        <v>343998001</v>
      </c>
      <c r="G514" s="584">
        <v>343998000</v>
      </c>
      <c r="H514" s="583">
        <v>1</v>
      </c>
      <c r="I514" s="583">
        <v>0</v>
      </c>
      <c r="J514" s="584">
        <v>1</v>
      </c>
      <c r="K514" s="583">
        <v>1</v>
      </c>
      <c r="L514" s="583">
        <v>0</v>
      </c>
      <c r="M514" s="583">
        <v>0</v>
      </c>
      <c r="N514" s="583">
        <v>0</v>
      </c>
      <c r="O514" s="568"/>
      <c r="P514" s="563"/>
    </row>
    <row r="515" spans="1:16" s="182" customFormat="1" ht="12.75" hidden="1" customHeight="1" x14ac:dyDescent="0.2">
      <c r="A515" s="194"/>
      <c r="B515" s="826"/>
      <c r="C515" s="812"/>
      <c r="D515" s="812" t="s">
        <v>2086</v>
      </c>
      <c r="E515" s="693" t="s">
        <v>2141</v>
      </c>
      <c r="F515" s="583">
        <v>13842673</v>
      </c>
      <c r="G515" s="584">
        <v>13842673</v>
      </c>
      <c r="H515" s="583">
        <v>0</v>
      </c>
      <c r="I515" s="583">
        <v>0</v>
      </c>
      <c r="J515" s="584">
        <v>0</v>
      </c>
      <c r="K515" s="583">
        <v>0</v>
      </c>
      <c r="L515" s="583">
        <v>0</v>
      </c>
      <c r="M515" s="583">
        <v>0</v>
      </c>
      <c r="N515" s="583">
        <v>0</v>
      </c>
      <c r="O515" s="568"/>
      <c r="P515" s="563"/>
    </row>
    <row r="516" spans="1:16" s="182" customFormat="1" ht="12.75" hidden="1" customHeight="1" x14ac:dyDescent="0.2">
      <c r="A516" s="194"/>
      <c r="B516" s="826"/>
      <c r="C516" s="812" t="s">
        <v>1886</v>
      </c>
      <c r="D516" s="812" t="s">
        <v>2017</v>
      </c>
      <c r="E516" s="693" t="s">
        <v>26</v>
      </c>
      <c r="F516" s="583">
        <v>188481352</v>
      </c>
      <c r="G516" s="584">
        <v>188481352</v>
      </c>
      <c r="H516" s="583">
        <v>0</v>
      </c>
      <c r="I516" s="583">
        <v>0</v>
      </c>
      <c r="J516" s="584">
        <v>0</v>
      </c>
      <c r="K516" s="583">
        <v>0</v>
      </c>
      <c r="L516" s="583">
        <v>0</v>
      </c>
      <c r="M516" s="583">
        <v>0</v>
      </c>
      <c r="N516" s="583">
        <v>0</v>
      </c>
      <c r="O516" s="568"/>
      <c r="P516" s="563"/>
    </row>
    <row r="517" spans="1:16" s="182" customFormat="1" ht="12.75" customHeight="1" x14ac:dyDescent="0.2">
      <c r="A517" s="194"/>
      <c r="B517" s="826"/>
      <c r="C517" s="812"/>
      <c r="D517" s="812" t="s">
        <v>2017</v>
      </c>
      <c r="E517" s="693" t="s">
        <v>2083</v>
      </c>
      <c r="F517" s="583">
        <v>439789755</v>
      </c>
      <c r="G517" s="584">
        <v>287087656</v>
      </c>
      <c r="H517" s="583">
        <v>152702099</v>
      </c>
      <c r="I517" s="583">
        <v>0</v>
      </c>
      <c r="J517" s="584">
        <v>152702099</v>
      </c>
      <c r="K517" s="583">
        <v>152702099</v>
      </c>
      <c r="L517" s="583">
        <v>0</v>
      </c>
      <c r="M517" s="583">
        <v>0</v>
      </c>
      <c r="N517" s="583">
        <v>0</v>
      </c>
      <c r="O517" s="568"/>
      <c r="P517" s="563"/>
    </row>
    <row r="518" spans="1:16" s="182" customFormat="1" ht="12.75" hidden="1" customHeight="1" x14ac:dyDescent="0.2">
      <c r="A518" s="194"/>
      <c r="B518" s="826"/>
      <c r="C518" s="812"/>
      <c r="D518" s="812" t="s">
        <v>2017</v>
      </c>
      <c r="E518" s="693" t="s">
        <v>2141</v>
      </c>
      <c r="F518" s="583">
        <v>25013180</v>
      </c>
      <c r="G518" s="584">
        <v>25013180</v>
      </c>
      <c r="H518" s="583">
        <v>0</v>
      </c>
      <c r="I518" s="583">
        <v>0</v>
      </c>
      <c r="J518" s="584">
        <v>0</v>
      </c>
      <c r="K518" s="583">
        <v>0</v>
      </c>
      <c r="L518" s="583">
        <v>0</v>
      </c>
      <c r="M518" s="583">
        <v>0</v>
      </c>
      <c r="N518" s="583">
        <v>0</v>
      </c>
      <c r="O518" s="568"/>
      <c r="P518" s="563"/>
    </row>
    <row r="519" spans="1:16" s="182" customFormat="1" ht="12.75" hidden="1" customHeight="1" x14ac:dyDescent="0.2">
      <c r="A519" s="194"/>
      <c r="B519" s="826"/>
      <c r="C519" s="812" t="s">
        <v>2160</v>
      </c>
      <c r="D519" s="812" t="s">
        <v>2161</v>
      </c>
      <c r="E519" s="693" t="s">
        <v>26</v>
      </c>
      <c r="F519" s="583">
        <v>192468197</v>
      </c>
      <c r="G519" s="584">
        <v>192468197</v>
      </c>
      <c r="H519" s="583">
        <v>0</v>
      </c>
      <c r="I519" s="583">
        <v>0</v>
      </c>
      <c r="J519" s="584">
        <v>0</v>
      </c>
      <c r="K519" s="583">
        <v>0</v>
      </c>
      <c r="L519" s="583">
        <v>0</v>
      </c>
      <c r="M519" s="583">
        <v>0</v>
      </c>
      <c r="N519" s="583">
        <v>0</v>
      </c>
      <c r="O519" s="568"/>
      <c r="P519" s="563"/>
    </row>
    <row r="520" spans="1:16" s="182" customFormat="1" ht="12.75" customHeight="1" x14ac:dyDescent="0.2">
      <c r="A520" s="194"/>
      <c r="B520" s="826"/>
      <c r="C520" s="812"/>
      <c r="D520" s="812" t="s">
        <v>2161</v>
      </c>
      <c r="E520" s="693" t="s">
        <v>2083</v>
      </c>
      <c r="F520" s="583">
        <v>449091000</v>
      </c>
      <c r="G520" s="584">
        <v>0</v>
      </c>
      <c r="H520" s="583">
        <v>449091000</v>
      </c>
      <c r="I520" s="583">
        <v>0</v>
      </c>
      <c r="J520" s="584">
        <v>449091000</v>
      </c>
      <c r="K520" s="583">
        <v>449091000</v>
      </c>
      <c r="L520" s="583">
        <v>0</v>
      </c>
      <c r="M520" s="583">
        <v>0</v>
      </c>
      <c r="N520" s="583">
        <v>0</v>
      </c>
      <c r="O520" s="568"/>
      <c r="P520" s="563"/>
    </row>
    <row r="521" spans="1:16" s="182" customFormat="1" ht="12.75" customHeight="1" x14ac:dyDescent="0.2">
      <c r="A521" s="194"/>
      <c r="B521" s="826"/>
      <c r="C521" s="812"/>
      <c r="D521" s="812" t="s">
        <v>2161</v>
      </c>
      <c r="E521" s="693" t="s">
        <v>194</v>
      </c>
      <c r="F521" s="583">
        <v>538909</v>
      </c>
      <c r="G521" s="584">
        <v>0</v>
      </c>
      <c r="H521" s="583">
        <v>538909</v>
      </c>
      <c r="I521" s="583">
        <v>538909</v>
      </c>
      <c r="J521" s="584">
        <v>0</v>
      </c>
      <c r="K521" s="583">
        <v>0</v>
      </c>
      <c r="L521" s="583">
        <v>0</v>
      </c>
      <c r="M521" s="583">
        <v>0</v>
      </c>
      <c r="N521" s="583">
        <v>0</v>
      </c>
      <c r="O521" s="568"/>
      <c r="P521" s="563"/>
    </row>
    <row r="522" spans="1:16" s="182" customFormat="1" ht="12.75" hidden="1" customHeight="1" x14ac:dyDescent="0.2">
      <c r="A522" s="194"/>
      <c r="B522" s="826"/>
      <c r="C522" s="812"/>
      <c r="D522" s="812" t="s">
        <v>2161</v>
      </c>
      <c r="E522" s="693" t="s">
        <v>2141</v>
      </c>
      <c r="F522" s="583">
        <v>31701033</v>
      </c>
      <c r="G522" s="584">
        <v>31701033</v>
      </c>
      <c r="H522" s="583">
        <v>0</v>
      </c>
      <c r="I522" s="583">
        <v>0</v>
      </c>
      <c r="J522" s="584">
        <v>0</v>
      </c>
      <c r="K522" s="583">
        <v>0</v>
      </c>
      <c r="L522" s="583">
        <v>0</v>
      </c>
      <c r="M522" s="583">
        <v>0</v>
      </c>
      <c r="N522" s="583">
        <v>0</v>
      </c>
      <c r="O522" s="568"/>
      <c r="P522" s="563"/>
    </row>
    <row r="523" spans="1:16" s="182" customFormat="1" ht="12.75" hidden="1" customHeight="1" x14ac:dyDescent="0.2">
      <c r="A523" s="194"/>
      <c r="B523" s="826"/>
      <c r="C523" s="812" t="s">
        <v>2256</v>
      </c>
      <c r="D523" s="812" t="s">
        <v>1273</v>
      </c>
      <c r="E523" s="693" t="s">
        <v>26</v>
      </c>
      <c r="F523" s="583">
        <v>153096691</v>
      </c>
      <c r="G523" s="584">
        <v>153096691</v>
      </c>
      <c r="H523" s="583">
        <v>0</v>
      </c>
      <c r="I523" s="583">
        <v>0</v>
      </c>
      <c r="J523" s="584">
        <v>0</v>
      </c>
      <c r="K523" s="583">
        <v>0</v>
      </c>
      <c r="L523" s="583">
        <v>0</v>
      </c>
      <c r="M523" s="583">
        <v>0</v>
      </c>
      <c r="N523" s="583">
        <v>0</v>
      </c>
      <c r="O523" s="568"/>
      <c r="P523" s="563"/>
    </row>
    <row r="524" spans="1:16" s="182" customFormat="1" ht="12.75" customHeight="1" x14ac:dyDescent="0.2">
      <c r="A524" s="194"/>
      <c r="B524" s="826"/>
      <c r="C524" s="812"/>
      <c r="D524" s="812" t="s">
        <v>1273</v>
      </c>
      <c r="E524" s="693" t="s">
        <v>2083</v>
      </c>
      <c r="F524" s="583">
        <v>346274129</v>
      </c>
      <c r="G524" s="584">
        <v>1</v>
      </c>
      <c r="H524" s="583">
        <v>346274128</v>
      </c>
      <c r="I524" s="583">
        <v>0</v>
      </c>
      <c r="J524" s="584">
        <v>346274128</v>
      </c>
      <c r="K524" s="583">
        <v>346274128</v>
      </c>
      <c r="L524" s="583">
        <v>0</v>
      </c>
      <c r="M524" s="583">
        <v>0</v>
      </c>
      <c r="N524" s="583">
        <v>0</v>
      </c>
      <c r="O524" s="568"/>
      <c r="P524" s="563"/>
    </row>
    <row r="525" spans="1:16" s="182" customFormat="1" ht="12.75" hidden="1" customHeight="1" x14ac:dyDescent="0.2">
      <c r="A525" s="194"/>
      <c r="B525" s="826"/>
      <c r="C525" s="812" t="s">
        <v>2257</v>
      </c>
      <c r="D525" s="812" t="s">
        <v>2258</v>
      </c>
      <c r="E525" s="693" t="s">
        <v>26</v>
      </c>
      <c r="F525" s="583">
        <v>445000000</v>
      </c>
      <c r="G525" s="584">
        <v>445000000</v>
      </c>
      <c r="H525" s="583">
        <v>0</v>
      </c>
      <c r="I525" s="583">
        <v>0</v>
      </c>
      <c r="J525" s="584">
        <v>0</v>
      </c>
      <c r="K525" s="583">
        <v>0</v>
      </c>
      <c r="L525" s="583">
        <v>0</v>
      </c>
      <c r="M525" s="583">
        <v>0</v>
      </c>
      <c r="N525" s="583">
        <v>0</v>
      </c>
      <c r="O525" s="568"/>
      <c r="P525" s="563"/>
    </row>
    <row r="526" spans="1:16" s="182" customFormat="1" ht="12.75" hidden="1" customHeight="1" x14ac:dyDescent="0.2">
      <c r="A526" s="194"/>
      <c r="B526" s="826"/>
      <c r="C526" s="812"/>
      <c r="D526" s="812" t="s">
        <v>2258</v>
      </c>
      <c r="E526" s="693" t="s">
        <v>2141</v>
      </c>
      <c r="F526" s="583">
        <v>1904088</v>
      </c>
      <c r="G526" s="584">
        <v>1904088</v>
      </c>
      <c r="H526" s="583">
        <v>0</v>
      </c>
      <c r="I526" s="583">
        <v>0</v>
      </c>
      <c r="J526" s="584">
        <v>0</v>
      </c>
      <c r="K526" s="583">
        <v>0</v>
      </c>
      <c r="L526" s="583">
        <v>0</v>
      </c>
      <c r="M526" s="583">
        <v>0</v>
      </c>
      <c r="N526" s="583">
        <v>0</v>
      </c>
      <c r="O526" s="568"/>
      <c r="P526" s="563"/>
    </row>
    <row r="527" spans="1:16" s="182" customFormat="1" ht="12.75" hidden="1" customHeight="1" x14ac:dyDescent="0.2">
      <c r="A527" s="194"/>
      <c r="B527" s="826"/>
      <c r="C527" s="812" t="s">
        <v>2010</v>
      </c>
      <c r="D527" s="812" t="s">
        <v>2011</v>
      </c>
      <c r="E527" s="693" t="s">
        <v>26</v>
      </c>
      <c r="F527" s="583">
        <v>279057621</v>
      </c>
      <c r="G527" s="584">
        <v>279057621</v>
      </c>
      <c r="H527" s="583">
        <v>0</v>
      </c>
      <c r="I527" s="583">
        <v>0</v>
      </c>
      <c r="J527" s="584">
        <v>0</v>
      </c>
      <c r="K527" s="583">
        <v>0</v>
      </c>
      <c r="L527" s="583">
        <v>0</v>
      </c>
      <c r="M527" s="583">
        <v>0</v>
      </c>
      <c r="N527" s="583">
        <v>0</v>
      </c>
      <c r="O527" s="568"/>
      <c r="P527" s="563"/>
    </row>
    <row r="528" spans="1:16" s="182" customFormat="1" ht="12.75" customHeight="1" x14ac:dyDescent="0.2">
      <c r="A528" s="194"/>
      <c r="B528" s="826"/>
      <c r="C528" s="812"/>
      <c r="D528" s="812" t="s">
        <v>2011</v>
      </c>
      <c r="E528" s="693" t="s">
        <v>2083</v>
      </c>
      <c r="F528" s="583">
        <v>187154307</v>
      </c>
      <c r="G528" s="584">
        <v>2014000</v>
      </c>
      <c r="H528" s="583">
        <v>185140307</v>
      </c>
      <c r="I528" s="583">
        <v>0</v>
      </c>
      <c r="J528" s="584">
        <v>185140307</v>
      </c>
      <c r="K528" s="583">
        <v>185140307</v>
      </c>
      <c r="L528" s="583">
        <v>0</v>
      </c>
      <c r="M528" s="583">
        <v>0</v>
      </c>
      <c r="N528" s="583">
        <v>0</v>
      </c>
      <c r="O528" s="568"/>
      <c r="P528" s="563"/>
    </row>
    <row r="529" spans="1:16" s="182" customFormat="1" ht="12.75" hidden="1" customHeight="1" x14ac:dyDescent="0.2">
      <c r="A529" s="194"/>
      <c r="B529" s="826"/>
      <c r="C529" s="812"/>
      <c r="D529" s="812" t="s">
        <v>2011</v>
      </c>
      <c r="E529" s="693" t="s">
        <v>2141</v>
      </c>
      <c r="F529" s="583">
        <v>12438735</v>
      </c>
      <c r="G529" s="584">
        <v>12438735</v>
      </c>
      <c r="H529" s="583">
        <v>0</v>
      </c>
      <c r="I529" s="583">
        <v>0</v>
      </c>
      <c r="J529" s="584">
        <v>0</v>
      </c>
      <c r="K529" s="583">
        <v>0</v>
      </c>
      <c r="L529" s="583">
        <v>0</v>
      </c>
      <c r="M529" s="583">
        <v>0</v>
      </c>
      <c r="N529" s="583">
        <v>0</v>
      </c>
      <c r="O529" s="568"/>
      <c r="P529" s="563"/>
    </row>
    <row r="530" spans="1:16" s="182" customFormat="1" ht="12.75" hidden="1" customHeight="1" x14ac:dyDescent="0.2">
      <c r="A530" s="194"/>
      <c r="B530" s="826"/>
      <c r="C530" s="812" t="s">
        <v>2379</v>
      </c>
      <c r="D530" s="812" t="s">
        <v>2380</v>
      </c>
      <c r="E530" s="693" t="s">
        <v>26</v>
      </c>
      <c r="F530" s="583">
        <v>344381704</v>
      </c>
      <c r="G530" s="584">
        <v>344381704</v>
      </c>
      <c r="H530" s="583">
        <v>0</v>
      </c>
      <c r="I530" s="583">
        <v>0</v>
      </c>
      <c r="J530" s="584">
        <v>0</v>
      </c>
      <c r="K530" s="583">
        <v>0</v>
      </c>
      <c r="L530" s="583">
        <v>0</v>
      </c>
      <c r="M530" s="583">
        <v>0</v>
      </c>
      <c r="N530" s="583">
        <v>0</v>
      </c>
      <c r="O530" s="568"/>
      <c r="P530" s="563"/>
    </row>
    <row r="531" spans="1:16" s="182" customFormat="1" ht="12.75" hidden="1" customHeight="1" x14ac:dyDescent="0.2">
      <c r="A531" s="194"/>
      <c r="B531" s="826"/>
      <c r="C531" s="812"/>
      <c r="D531" s="812" t="s">
        <v>2380</v>
      </c>
      <c r="E531" s="693" t="s">
        <v>2083</v>
      </c>
      <c r="F531" s="583">
        <v>200000000</v>
      </c>
      <c r="G531" s="584">
        <v>200000000</v>
      </c>
      <c r="H531" s="583">
        <v>0</v>
      </c>
      <c r="I531" s="583">
        <v>0</v>
      </c>
      <c r="J531" s="584">
        <v>0</v>
      </c>
      <c r="K531" s="583">
        <v>0</v>
      </c>
      <c r="L531" s="583">
        <v>0</v>
      </c>
      <c r="M531" s="583">
        <v>0</v>
      </c>
      <c r="N531" s="583">
        <v>0</v>
      </c>
      <c r="O531" s="568"/>
      <c r="P531" s="563"/>
    </row>
    <row r="532" spans="1:16" s="182" customFormat="1" ht="12.75" hidden="1" customHeight="1" x14ac:dyDescent="0.2">
      <c r="A532" s="194"/>
      <c r="B532" s="826"/>
      <c r="C532" s="812"/>
      <c r="D532" s="812" t="s">
        <v>2380</v>
      </c>
      <c r="E532" s="693" t="s">
        <v>2141</v>
      </c>
      <c r="F532" s="583">
        <v>11958086</v>
      </c>
      <c r="G532" s="584">
        <v>11958086</v>
      </c>
      <c r="H532" s="583">
        <v>0</v>
      </c>
      <c r="I532" s="583">
        <v>0</v>
      </c>
      <c r="J532" s="584">
        <v>0</v>
      </c>
      <c r="K532" s="583">
        <v>0</v>
      </c>
      <c r="L532" s="583">
        <v>0</v>
      </c>
      <c r="M532" s="583">
        <v>0</v>
      </c>
      <c r="N532" s="583">
        <v>0</v>
      </c>
      <c r="O532" s="568"/>
      <c r="P532" s="563"/>
    </row>
    <row r="533" spans="1:16" s="182" customFormat="1" ht="12.75" hidden="1" customHeight="1" x14ac:dyDescent="0.2">
      <c r="A533" s="194"/>
      <c r="B533" s="826"/>
      <c r="C533" s="812" t="s">
        <v>2018</v>
      </c>
      <c r="D533" s="812" t="s">
        <v>2411</v>
      </c>
      <c r="E533" s="693" t="s">
        <v>26</v>
      </c>
      <c r="F533" s="583">
        <v>187580000</v>
      </c>
      <c r="G533" s="584">
        <v>187580000</v>
      </c>
      <c r="H533" s="583">
        <v>0</v>
      </c>
      <c r="I533" s="583">
        <v>0</v>
      </c>
      <c r="J533" s="584">
        <v>0</v>
      </c>
      <c r="K533" s="583">
        <v>0</v>
      </c>
      <c r="L533" s="583">
        <v>0</v>
      </c>
      <c r="M533" s="583">
        <v>0</v>
      </c>
      <c r="N533" s="583">
        <v>0</v>
      </c>
      <c r="O533" s="568"/>
      <c r="P533" s="563"/>
    </row>
    <row r="534" spans="1:16" s="182" customFormat="1" ht="12.75" customHeight="1" x14ac:dyDescent="0.2">
      <c r="A534" s="194"/>
      <c r="B534" s="826"/>
      <c r="C534" s="812"/>
      <c r="D534" s="812" t="s">
        <v>2411</v>
      </c>
      <c r="E534" s="693" t="s">
        <v>2083</v>
      </c>
      <c r="F534" s="583">
        <v>437518020</v>
      </c>
      <c r="G534" s="584">
        <v>0</v>
      </c>
      <c r="H534" s="583">
        <v>437518020</v>
      </c>
      <c r="I534" s="583">
        <v>0</v>
      </c>
      <c r="J534" s="584">
        <v>437518020</v>
      </c>
      <c r="K534" s="583">
        <v>437518020</v>
      </c>
      <c r="L534" s="583">
        <v>0</v>
      </c>
      <c r="M534" s="583">
        <v>0</v>
      </c>
      <c r="N534" s="583">
        <v>0</v>
      </c>
      <c r="O534" s="568"/>
      <c r="P534" s="563"/>
    </row>
    <row r="535" spans="1:16" s="182" customFormat="1" ht="12.75" hidden="1" customHeight="1" x14ac:dyDescent="0.2">
      <c r="A535" s="194"/>
      <c r="B535" s="826"/>
      <c r="C535" s="812" t="s">
        <v>2087</v>
      </c>
      <c r="D535" s="812" t="s">
        <v>2088</v>
      </c>
      <c r="E535" s="693" t="s">
        <v>26</v>
      </c>
      <c r="F535" s="583">
        <v>166122944</v>
      </c>
      <c r="G535" s="584">
        <v>166122944</v>
      </c>
      <c r="H535" s="583">
        <v>0</v>
      </c>
      <c r="I535" s="583">
        <v>0</v>
      </c>
      <c r="J535" s="584">
        <v>0</v>
      </c>
      <c r="K535" s="583">
        <v>0</v>
      </c>
      <c r="L535" s="583">
        <v>0</v>
      </c>
      <c r="M535" s="583">
        <v>0</v>
      </c>
      <c r="N535" s="583">
        <v>0</v>
      </c>
      <c r="O535" s="568"/>
      <c r="P535" s="563"/>
    </row>
    <row r="536" spans="1:16" s="182" customFormat="1" ht="12.75" customHeight="1" x14ac:dyDescent="0.2">
      <c r="A536" s="194"/>
      <c r="B536" s="826"/>
      <c r="C536" s="812"/>
      <c r="D536" s="812" t="s">
        <v>2088</v>
      </c>
      <c r="E536" s="693" t="s">
        <v>2083</v>
      </c>
      <c r="F536" s="583">
        <v>427000000</v>
      </c>
      <c r="G536" s="584">
        <v>0</v>
      </c>
      <c r="H536" s="583">
        <v>427000000</v>
      </c>
      <c r="I536" s="583">
        <v>0</v>
      </c>
      <c r="J536" s="584">
        <v>427000000</v>
      </c>
      <c r="K536" s="583">
        <v>427000000</v>
      </c>
      <c r="L536" s="583">
        <v>0</v>
      </c>
      <c r="M536" s="583">
        <v>0</v>
      </c>
      <c r="N536" s="583">
        <v>0</v>
      </c>
      <c r="O536" s="568"/>
      <c r="P536" s="563"/>
    </row>
    <row r="537" spans="1:16" s="182" customFormat="1" ht="12.75" hidden="1" customHeight="1" x14ac:dyDescent="0.2">
      <c r="A537" s="194"/>
      <c r="B537" s="826"/>
      <c r="C537" s="812"/>
      <c r="D537" s="812" t="s">
        <v>2088</v>
      </c>
      <c r="E537" s="693" t="s">
        <v>2284</v>
      </c>
      <c r="F537" s="583">
        <v>86356</v>
      </c>
      <c r="G537" s="584">
        <v>86356</v>
      </c>
      <c r="H537" s="583">
        <v>0</v>
      </c>
      <c r="I537" s="583">
        <v>0</v>
      </c>
      <c r="J537" s="584">
        <v>0</v>
      </c>
      <c r="K537" s="583">
        <v>0</v>
      </c>
      <c r="L537" s="583">
        <v>0</v>
      </c>
      <c r="M537" s="583">
        <v>0</v>
      </c>
      <c r="N537" s="583">
        <v>0</v>
      </c>
      <c r="O537" s="568"/>
      <c r="P537" s="563"/>
    </row>
    <row r="538" spans="1:16" s="182" customFormat="1" ht="12.75" hidden="1" customHeight="1" x14ac:dyDescent="0.2">
      <c r="A538" s="194"/>
      <c r="B538" s="826"/>
      <c r="C538" s="812"/>
      <c r="D538" s="812" t="s">
        <v>2088</v>
      </c>
      <c r="E538" s="693" t="s">
        <v>2141</v>
      </c>
      <c r="F538" s="583">
        <v>18789786</v>
      </c>
      <c r="G538" s="584">
        <v>18789786</v>
      </c>
      <c r="H538" s="583">
        <v>0</v>
      </c>
      <c r="I538" s="583">
        <v>0</v>
      </c>
      <c r="J538" s="584">
        <v>0</v>
      </c>
      <c r="K538" s="583">
        <v>0</v>
      </c>
      <c r="L538" s="583">
        <v>0</v>
      </c>
      <c r="M538" s="583">
        <v>0</v>
      </c>
      <c r="N538" s="583">
        <v>0</v>
      </c>
      <c r="O538" s="568"/>
      <c r="P538" s="563"/>
    </row>
    <row r="539" spans="1:16" s="182" customFormat="1" ht="12.75" customHeight="1" x14ac:dyDescent="0.2">
      <c r="A539" s="194"/>
      <c r="B539" s="826"/>
      <c r="C539" s="812" t="s">
        <v>2532</v>
      </c>
      <c r="D539" s="812" t="s">
        <v>2533</v>
      </c>
      <c r="E539" s="693" t="s">
        <v>26</v>
      </c>
      <c r="F539" s="583">
        <v>522732813</v>
      </c>
      <c r="G539" s="584">
        <v>46933203</v>
      </c>
      <c r="H539" s="583">
        <v>475799610</v>
      </c>
      <c r="I539" s="583">
        <v>475799610</v>
      </c>
      <c r="J539" s="584">
        <v>0</v>
      </c>
      <c r="K539" s="583">
        <v>0</v>
      </c>
      <c r="L539" s="583">
        <v>0</v>
      </c>
      <c r="M539" s="583">
        <v>0</v>
      </c>
      <c r="N539" s="583">
        <v>0</v>
      </c>
      <c r="O539" s="568"/>
      <c r="P539" s="563"/>
    </row>
    <row r="540" spans="1:16" s="182" customFormat="1" ht="12.75" customHeight="1" x14ac:dyDescent="0.2">
      <c r="A540" s="194"/>
      <c r="B540" s="826"/>
      <c r="C540" s="812"/>
      <c r="D540" s="812" t="s">
        <v>2533</v>
      </c>
      <c r="E540" s="693" t="s">
        <v>2141</v>
      </c>
      <c r="F540" s="583">
        <v>20141089</v>
      </c>
      <c r="G540" s="584">
        <v>3066797</v>
      </c>
      <c r="H540" s="583">
        <v>17074292</v>
      </c>
      <c r="I540" s="583">
        <v>14449658</v>
      </c>
      <c r="J540" s="584">
        <v>2624634</v>
      </c>
      <c r="K540" s="583">
        <v>2624634</v>
      </c>
      <c r="L540" s="583">
        <v>0</v>
      </c>
      <c r="M540" s="583">
        <v>0</v>
      </c>
      <c r="N540" s="583">
        <v>0</v>
      </c>
      <c r="O540" s="568"/>
      <c r="P540" s="563"/>
    </row>
    <row r="541" spans="1:16" s="182" customFormat="1" ht="12.75" hidden="1" customHeight="1" x14ac:dyDescent="0.2">
      <c r="A541" s="194"/>
      <c r="B541" s="826"/>
      <c r="C541" s="812" t="s">
        <v>2162</v>
      </c>
      <c r="D541" s="812" t="s">
        <v>2163</v>
      </c>
      <c r="E541" s="693" t="s">
        <v>26</v>
      </c>
      <c r="F541" s="583">
        <v>218399600</v>
      </c>
      <c r="G541" s="584">
        <v>218399600</v>
      </c>
      <c r="H541" s="583">
        <v>0</v>
      </c>
      <c r="I541" s="583">
        <v>0</v>
      </c>
      <c r="J541" s="584">
        <v>0</v>
      </c>
      <c r="K541" s="583">
        <v>0</v>
      </c>
      <c r="L541" s="583">
        <v>0</v>
      </c>
      <c r="M541" s="583">
        <v>0</v>
      </c>
      <c r="N541" s="583">
        <v>0</v>
      </c>
      <c r="O541" s="568"/>
      <c r="P541" s="563"/>
    </row>
    <row r="542" spans="1:16" s="182" customFormat="1" ht="12.75" customHeight="1" x14ac:dyDescent="0.2">
      <c r="A542" s="194"/>
      <c r="B542" s="826"/>
      <c r="C542" s="812"/>
      <c r="D542" s="812" t="s">
        <v>2163</v>
      </c>
      <c r="E542" s="693" t="s">
        <v>2083</v>
      </c>
      <c r="F542" s="583">
        <v>307464990</v>
      </c>
      <c r="G542" s="584">
        <v>0</v>
      </c>
      <c r="H542" s="583">
        <v>307464990</v>
      </c>
      <c r="I542" s="583">
        <v>0</v>
      </c>
      <c r="J542" s="584">
        <v>307464990</v>
      </c>
      <c r="K542" s="583">
        <v>307464990</v>
      </c>
      <c r="L542" s="583">
        <v>0</v>
      </c>
      <c r="M542" s="583">
        <v>0</v>
      </c>
      <c r="N542" s="583">
        <v>0</v>
      </c>
      <c r="O542" s="568"/>
      <c r="P542" s="563"/>
    </row>
    <row r="543" spans="1:16" s="182" customFormat="1" ht="12.75" hidden="1" customHeight="1" x14ac:dyDescent="0.2">
      <c r="A543" s="194"/>
      <c r="B543" s="826"/>
      <c r="C543" s="812" t="s">
        <v>2164</v>
      </c>
      <c r="D543" s="812" t="s">
        <v>2440</v>
      </c>
      <c r="E543" s="693" t="s">
        <v>26</v>
      </c>
      <c r="F543" s="583">
        <v>155746940</v>
      </c>
      <c r="G543" s="584">
        <v>155746940</v>
      </c>
      <c r="H543" s="583">
        <v>0</v>
      </c>
      <c r="I543" s="583">
        <v>0</v>
      </c>
      <c r="J543" s="584">
        <v>0</v>
      </c>
      <c r="K543" s="583">
        <v>0</v>
      </c>
      <c r="L543" s="583">
        <v>0</v>
      </c>
      <c r="M543" s="583">
        <v>0</v>
      </c>
      <c r="N543" s="583">
        <v>0</v>
      </c>
      <c r="O543" s="568"/>
      <c r="P543" s="563"/>
    </row>
    <row r="544" spans="1:16" s="182" customFormat="1" ht="12.75" hidden="1" customHeight="1" x14ac:dyDescent="0.2">
      <c r="A544" s="194"/>
      <c r="B544" s="826"/>
      <c r="C544" s="812"/>
      <c r="D544" s="812" t="s">
        <v>2440</v>
      </c>
      <c r="E544" s="693" t="s">
        <v>2083</v>
      </c>
      <c r="F544" s="583">
        <v>351684000</v>
      </c>
      <c r="G544" s="584">
        <v>351684000</v>
      </c>
      <c r="H544" s="583">
        <v>0</v>
      </c>
      <c r="I544" s="583">
        <v>0</v>
      </c>
      <c r="J544" s="584">
        <v>0</v>
      </c>
      <c r="K544" s="583">
        <v>0</v>
      </c>
      <c r="L544" s="583">
        <v>0</v>
      </c>
      <c r="M544" s="583">
        <v>0</v>
      </c>
      <c r="N544" s="583">
        <v>0</v>
      </c>
      <c r="O544" s="568"/>
      <c r="P544" s="563"/>
    </row>
    <row r="545" spans="1:16" s="182" customFormat="1" ht="12.75" hidden="1" customHeight="1" x14ac:dyDescent="0.2">
      <c r="A545" s="194"/>
      <c r="B545" s="826"/>
      <c r="C545" s="812"/>
      <c r="D545" s="812" t="s">
        <v>2440</v>
      </c>
      <c r="E545" s="693" t="s">
        <v>2141</v>
      </c>
      <c r="F545" s="583">
        <v>3285958</v>
      </c>
      <c r="G545" s="584">
        <v>3285958</v>
      </c>
      <c r="H545" s="583">
        <v>0</v>
      </c>
      <c r="I545" s="583">
        <v>0</v>
      </c>
      <c r="J545" s="584">
        <v>0</v>
      </c>
      <c r="K545" s="583">
        <v>0</v>
      </c>
      <c r="L545" s="583">
        <v>0</v>
      </c>
      <c r="M545" s="583">
        <v>0</v>
      </c>
      <c r="N545" s="583">
        <v>0</v>
      </c>
      <c r="O545" s="568"/>
      <c r="P545" s="563"/>
    </row>
    <row r="546" spans="1:16" s="182" customFormat="1" ht="12.75" hidden="1" customHeight="1" x14ac:dyDescent="0.2">
      <c r="A546" s="194"/>
      <c r="B546" s="826"/>
      <c r="C546" s="812" t="s">
        <v>2089</v>
      </c>
      <c r="D546" s="812" t="s">
        <v>2090</v>
      </c>
      <c r="E546" s="693" t="s">
        <v>26</v>
      </c>
      <c r="F546" s="583">
        <v>147434396</v>
      </c>
      <c r="G546" s="584">
        <v>147434396</v>
      </c>
      <c r="H546" s="583">
        <v>0</v>
      </c>
      <c r="I546" s="583">
        <v>0</v>
      </c>
      <c r="J546" s="584">
        <v>0</v>
      </c>
      <c r="K546" s="583">
        <v>0</v>
      </c>
      <c r="L546" s="583">
        <v>0</v>
      </c>
      <c r="M546" s="583">
        <v>0</v>
      </c>
      <c r="N546" s="583">
        <v>0</v>
      </c>
      <c r="O546" s="568"/>
      <c r="P546" s="563"/>
    </row>
    <row r="547" spans="1:16" s="182" customFormat="1" ht="12.75" customHeight="1" x14ac:dyDescent="0.2">
      <c r="A547" s="194"/>
      <c r="B547" s="826"/>
      <c r="C547" s="812"/>
      <c r="D547" s="812" t="s">
        <v>2090</v>
      </c>
      <c r="E547" s="693" t="s">
        <v>2083</v>
      </c>
      <c r="F547" s="583">
        <v>344013604</v>
      </c>
      <c r="G547" s="584">
        <v>0</v>
      </c>
      <c r="H547" s="583">
        <v>344013604</v>
      </c>
      <c r="I547" s="583">
        <v>0</v>
      </c>
      <c r="J547" s="584">
        <v>344013604</v>
      </c>
      <c r="K547" s="583">
        <v>344013604</v>
      </c>
      <c r="L547" s="583">
        <v>0</v>
      </c>
      <c r="M547" s="583">
        <v>0</v>
      </c>
      <c r="N547" s="583">
        <v>0</v>
      </c>
      <c r="O547" s="568"/>
      <c r="P547" s="563"/>
    </row>
    <row r="548" spans="1:16" s="182" customFormat="1" ht="12.75" hidden="1" customHeight="1" x14ac:dyDescent="0.2">
      <c r="A548" s="194"/>
      <c r="B548" s="826"/>
      <c r="C548" s="812" t="s">
        <v>1771</v>
      </c>
      <c r="D548" s="812" t="s">
        <v>2542</v>
      </c>
      <c r="E548" s="693" t="s">
        <v>26</v>
      </c>
      <c r="F548" s="583">
        <v>287442207</v>
      </c>
      <c r="G548" s="584">
        <v>287442207</v>
      </c>
      <c r="H548" s="583">
        <v>0</v>
      </c>
      <c r="I548" s="583">
        <v>0</v>
      </c>
      <c r="J548" s="584">
        <v>0</v>
      </c>
      <c r="K548" s="583">
        <v>0</v>
      </c>
      <c r="L548" s="583">
        <v>0</v>
      </c>
      <c r="M548" s="583">
        <v>0</v>
      </c>
      <c r="N548" s="583">
        <v>0</v>
      </c>
      <c r="O548" s="568"/>
      <c r="P548" s="563"/>
    </row>
    <row r="549" spans="1:16" s="182" customFormat="1" ht="12.75" customHeight="1" x14ac:dyDescent="0.2">
      <c r="A549" s="194"/>
      <c r="B549" s="826"/>
      <c r="C549" s="812"/>
      <c r="D549" s="812" t="s">
        <v>2542</v>
      </c>
      <c r="E549" s="693" t="s">
        <v>2083</v>
      </c>
      <c r="F549" s="583">
        <v>332979011</v>
      </c>
      <c r="G549" s="584">
        <v>0</v>
      </c>
      <c r="H549" s="583">
        <v>332979011</v>
      </c>
      <c r="I549" s="583">
        <v>0</v>
      </c>
      <c r="J549" s="584">
        <v>332979011</v>
      </c>
      <c r="K549" s="583">
        <v>332979011</v>
      </c>
      <c r="L549" s="583">
        <v>0</v>
      </c>
      <c r="M549" s="583">
        <v>0</v>
      </c>
      <c r="N549" s="583">
        <v>0</v>
      </c>
      <c r="O549" s="568"/>
      <c r="P549" s="563"/>
    </row>
    <row r="550" spans="1:16" s="182" customFormat="1" ht="12.75" hidden="1" customHeight="1" x14ac:dyDescent="0.2">
      <c r="A550" s="194"/>
      <c r="B550" s="826"/>
      <c r="C550" s="812" t="s">
        <v>2485</v>
      </c>
      <c r="D550" s="812" t="s">
        <v>2486</v>
      </c>
      <c r="E550" s="693" t="s">
        <v>26</v>
      </c>
      <c r="F550" s="583">
        <v>641754874</v>
      </c>
      <c r="G550" s="584">
        <v>641754874</v>
      </c>
      <c r="H550" s="583">
        <v>0</v>
      </c>
      <c r="I550" s="583">
        <v>0</v>
      </c>
      <c r="J550" s="584">
        <v>0</v>
      </c>
      <c r="K550" s="583">
        <v>0</v>
      </c>
      <c r="L550" s="583">
        <v>0</v>
      </c>
      <c r="M550" s="583">
        <v>0</v>
      </c>
      <c r="N550" s="583">
        <v>0</v>
      </c>
      <c r="O550" s="568"/>
      <c r="P550" s="563"/>
    </row>
    <row r="551" spans="1:16" s="182" customFormat="1" ht="12.75" hidden="1" customHeight="1" x14ac:dyDescent="0.2">
      <c r="A551" s="194"/>
      <c r="B551" s="826"/>
      <c r="C551" s="812"/>
      <c r="D551" s="812" t="s">
        <v>2486</v>
      </c>
      <c r="E551" s="693" t="s">
        <v>2284</v>
      </c>
      <c r="F551" s="583">
        <v>75178</v>
      </c>
      <c r="G551" s="584">
        <v>75178</v>
      </c>
      <c r="H551" s="583">
        <v>0</v>
      </c>
      <c r="I551" s="583">
        <v>0</v>
      </c>
      <c r="J551" s="584">
        <v>0</v>
      </c>
      <c r="K551" s="583">
        <v>0</v>
      </c>
      <c r="L551" s="583">
        <v>0</v>
      </c>
      <c r="M551" s="583">
        <v>0</v>
      </c>
      <c r="N551" s="583">
        <v>0</v>
      </c>
      <c r="O551" s="568"/>
      <c r="P551" s="563"/>
    </row>
    <row r="552" spans="1:16" s="182" customFormat="1" ht="12.75" hidden="1" customHeight="1" x14ac:dyDescent="0.2">
      <c r="A552" s="194"/>
      <c r="B552" s="826"/>
      <c r="C552" s="812"/>
      <c r="D552" s="812" t="s">
        <v>2486</v>
      </c>
      <c r="E552" s="693" t="s">
        <v>2141</v>
      </c>
      <c r="F552" s="583">
        <v>11158244</v>
      </c>
      <c r="G552" s="584">
        <v>11158244</v>
      </c>
      <c r="H552" s="583">
        <v>0</v>
      </c>
      <c r="I552" s="583">
        <v>0</v>
      </c>
      <c r="J552" s="584">
        <v>0</v>
      </c>
      <c r="K552" s="583">
        <v>0</v>
      </c>
      <c r="L552" s="583">
        <v>0</v>
      </c>
      <c r="M552" s="583">
        <v>0</v>
      </c>
      <c r="N552" s="583">
        <v>0</v>
      </c>
      <c r="O552" s="568"/>
      <c r="P552" s="563"/>
    </row>
    <row r="553" spans="1:16" s="182" customFormat="1" ht="12.75" customHeight="1" x14ac:dyDescent="0.2">
      <c r="A553" s="194"/>
      <c r="B553" s="826"/>
      <c r="C553" s="812" t="s">
        <v>2091</v>
      </c>
      <c r="D553" s="812" t="s">
        <v>2092</v>
      </c>
      <c r="E553" s="693" t="s">
        <v>26</v>
      </c>
      <c r="F553" s="583">
        <v>315000000</v>
      </c>
      <c r="G553" s="584">
        <v>311500000</v>
      </c>
      <c r="H553" s="583">
        <v>3500000</v>
      </c>
      <c r="I553" s="583">
        <v>0</v>
      </c>
      <c r="J553" s="584">
        <v>3500000</v>
      </c>
      <c r="K553" s="583">
        <v>0</v>
      </c>
      <c r="L553" s="583">
        <v>0</v>
      </c>
      <c r="M553" s="583">
        <v>0</v>
      </c>
      <c r="N553" s="583">
        <v>3500000</v>
      </c>
      <c r="O553" s="568"/>
      <c r="P553" s="563"/>
    </row>
    <row r="554" spans="1:16" s="182" customFormat="1" ht="12.75" customHeight="1" x14ac:dyDescent="0.2">
      <c r="A554" s="194"/>
      <c r="B554" s="826"/>
      <c r="C554" s="812"/>
      <c r="D554" s="812" t="s">
        <v>2092</v>
      </c>
      <c r="E554" s="693" t="s">
        <v>2083</v>
      </c>
      <c r="F554" s="583">
        <v>132957348</v>
      </c>
      <c r="G554" s="584">
        <v>0</v>
      </c>
      <c r="H554" s="583">
        <v>132957348</v>
      </c>
      <c r="I554" s="583">
        <v>0</v>
      </c>
      <c r="J554" s="584">
        <v>132957348</v>
      </c>
      <c r="K554" s="583">
        <v>132957348</v>
      </c>
      <c r="L554" s="583">
        <v>0</v>
      </c>
      <c r="M554" s="583">
        <v>0</v>
      </c>
      <c r="N554" s="583">
        <v>0</v>
      </c>
      <c r="O554" s="568"/>
      <c r="P554" s="563"/>
    </row>
    <row r="555" spans="1:16" s="182" customFormat="1" ht="12.75" hidden="1" customHeight="1" x14ac:dyDescent="0.2">
      <c r="A555" s="194"/>
      <c r="B555" s="826"/>
      <c r="C555" s="812" t="s">
        <v>2093</v>
      </c>
      <c r="D555" s="812" t="s">
        <v>2092</v>
      </c>
      <c r="E555" s="693" t="s">
        <v>26</v>
      </c>
      <c r="F555" s="583">
        <v>315000000</v>
      </c>
      <c r="G555" s="584">
        <v>315000000</v>
      </c>
      <c r="H555" s="583">
        <v>0</v>
      </c>
      <c r="I555" s="583">
        <v>0</v>
      </c>
      <c r="J555" s="584">
        <v>0</v>
      </c>
      <c r="K555" s="583">
        <v>0</v>
      </c>
      <c r="L555" s="583">
        <v>0</v>
      </c>
      <c r="M555" s="583">
        <v>0</v>
      </c>
      <c r="N555" s="583">
        <v>0</v>
      </c>
      <c r="O555" s="568"/>
      <c r="P555" s="563"/>
    </row>
    <row r="556" spans="1:16" s="182" customFormat="1" ht="12.75" customHeight="1" x14ac:dyDescent="0.2">
      <c r="A556" s="194"/>
      <c r="B556" s="826"/>
      <c r="C556" s="812"/>
      <c r="D556" s="812" t="s">
        <v>2092</v>
      </c>
      <c r="E556" s="693" t="s">
        <v>2083</v>
      </c>
      <c r="F556" s="583">
        <v>131712174</v>
      </c>
      <c r="G556" s="584">
        <v>1000000</v>
      </c>
      <c r="H556" s="583">
        <v>130712174</v>
      </c>
      <c r="I556" s="583">
        <v>0</v>
      </c>
      <c r="J556" s="584">
        <v>130712174</v>
      </c>
      <c r="K556" s="583">
        <v>130712174</v>
      </c>
      <c r="L556" s="583">
        <v>0</v>
      </c>
      <c r="M556" s="583">
        <v>0</v>
      </c>
      <c r="N556" s="583">
        <v>0</v>
      </c>
      <c r="O556" s="568"/>
      <c r="P556" s="563"/>
    </row>
    <row r="557" spans="1:16" s="182" customFormat="1" ht="12.75" hidden="1" customHeight="1" x14ac:dyDescent="0.2">
      <c r="A557" s="194"/>
      <c r="B557" s="826"/>
      <c r="C557" s="747" t="s">
        <v>1434</v>
      </c>
      <c r="D557" s="747" t="s">
        <v>2493</v>
      </c>
      <c r="E557" s="693" t="s">
        <v>26</v>
      </c>
      <c r="F557" s="583">
        <v>375384569</v>
      </c>
      <c r="G557" s="584">
        <v>375384569</v>
      </c>
      <c r="H557" s="583">
        <v>0</v>
      </c>
      <c r="I557" s="583">
        <v>0</v>
      </c>
      <c r="J557" s="584">
        <v>0</v>
      </c>
      <c r="K557" s="583">
        <v>0</v>
      </c>
      <c r="L557" s="583">
        <v>0</v>
      </c>
      <c r="M557" s="583">
        <v>0</v>
      </c>
      <c r="N557" s="583">
        <v>0</v>
      </c>
      <c r="O557" s="568"/>
      <c r="P557" s="563"/>
    </row>
    <row r="558" spans="1:16" s="182" customFormat="1" ht="12.75" hidden="1" customHeight="1" x14ac:dyDescent="0.2">
      <c r="A558" s="194"/>
      <c r="B558" s="826"/>
      <c r="C558" s="747" t="s">
        <v>1772</v>
      </c>
      <c r="D558" s="747" t="s">
        <v>2543</v>
      </c>
      <c r="E558" s="693" t="s">
        <v>26</v>
      </c>
      <c r="F558" s="583">
        <v>388275416</v>
      </c>
      <c r="G558" s="584">
        <v>388275416</v>
      </c>
      <c r="H558" s="583">
        <v>0</v>
      </c>
      <c r="I558" s="583">
        <v>0</v>
      </c>
      <c r="J558" s="584">
        <v>0</v>
      </c>
      <c r="K558" s="583">
        <v>0</v>
      </c>
      <c r="L558" s="583">
        <v>0</v>
      </c>
      <c r="M558" s="583">
        <v>0</v>
      </c>
      <c r="N558" s="583">
        <v>0</v>
      </c>
      <c r="O558" s="568"/>
      <c r="P558" s="563"/>
    </row>
    <row r="559" spans="1:16" s="182" customFormat="1" ht="12.75" hidden="1" customHeight="1" x14ac:dyDescent="0.2">
      <c r="A559" s="194"/>
      <c r="B559" s="826"/>
      <c r="C559" s="812" t="s">
        <v>1435</v>
      </c>
      <c r="D559" s="812" t="s">
        <v>1436</v>
      </c>
      <c r="E559" s="693" t="s">
        <v>26</v>
      </c>
      <c r="F559" s="583">
        <v>192732685</v>
      </c>
      <c r="G559" s="584">
        <v>192732685</v>
      </c>
      <c r="H559" s="583">
        <v>0</v>
      </c>
      <c r="I559" s="583">
        <v>0</v>
      </c>
      <c r="J559" s="584">
        <v>0</v>
      </c>
      <c r="K559" s="583">
        <v>0</v>
      </c>
      <c r="L559" s="583">
        <v>0</v>
      </c>
      <c r="M559" s="583">
        <v>0</v>
      </c>
      <c r="N559" s="583">
        <v>0</v>
      </c>
      <c r="O559" s="568"/>
      <c r="P559" s="563"/>
    </row>
    <row r="560" spans="1:16" s="182" customFormat="1" ht="12.75" customHeight="1" x14ac:dyDescent="0.2">
      <c r="A560" s="194"/>
      <c r="B560" s="826"/>
      <c r="C560" s="812"/>
      <c r="D560" s="812" t="s">
        <v>1436</v>
      </c>
      <c r="E560" s="693" t="s">
        <v>2083</v>
      </c>
      <c r="F560" s="583">
        <v>442132096</v>
      </c>
      <c r="G560" s="584">
        <v>0</v>
      </c>
      <c r="H560" s="583">
        <v>442132096</v>
      </c>
      <c r="I560" s="583">
        <v>0</v>
      </c>
      <c r="J560" s="584">
        <v>442132096</v>
      </c>
      <c r="K560" s="583">
        <v>442132096</v>
      </c>
      <c r="L560" s="583">
        <v>0</v>
      </c>
      <c r="M560" s="583">
        <v>0</v>
      </c>
      <c r="N560" s="583">
        <v>0</v>
      </c>
      <c r="O560" s="568"/>
      <c r="P560" s="563"/>
    </row>
    <row r="561" spans="1:16" s="182" customFormat="1" ht="12.75" hidden="1" customHeight="1" x14ac:dyDescent="0.2">
      <c r="A561" s="194"/>
      <c r="B561" s="826"/>
      <c r="C561" s="812"/>
      <c r="D561" s="812" t="s">
        <v>1436</v>
      </c>
      <c r="E561" s="693" t="s">
        <v>2141</v>
      </c>
      <c r="F561" s="583">
        <v>10897078</v>
      </c>
      <c r="G561" s="584">
        <v>10897078</v>
      </c>
      <c r="H561" s="583">
        <v>0</v>
      </c>
      <c r="I561" s="583">
        <v>0</v>
      </c>
      <c r="J561" s="584">
        <v>0</v>
      </c>
      <c r="K561" s="583">
        <v>0</v>
      </c>
      <c r="L561" s="583">
        <v>0</v>
      </c>
      <c r="M561" s="583">
        <v>0</v>
      </c>
      <c r="N561" s="583">
        <v>0</v>
      </c>
      <c r="O561" s="568"/>
      <c r="P561" s="563"/>
    </row>
    <row r="562" spans="1:16" s="182" customFormat="1" ht="12.75" hidden="1" customHeight="1" x14ac:dyDescent="0.2">
      <c r="A562" s="194"/>
      <c r="B562" s="826"/>
      <c r="C562" s="812" t="s">
        <v>2094</v>
      </c>
      <c r="D562" s="812" t="s">
        <v>2095</v>
      </c>
      <c r="E562" s="693" t="s">
        <v>26</v>
      </c>
      <c r="F562" s="583">
        <v>178581000</v>
      </c>
      <c r="G562" s="584">
        <v>178581000</v>
      </c>
      <c r="H562" s="583">
        <v>0</v>
      </c>
      <c r="I562" s="583">
        <v>0</v>
      </c>
      <c r="J562" s="584">
        <v>0</v>
      </c>
      <c r="K562" s="583">
        <v>0</v>
      </c>
      <c r="L562" s="583">
        <v>0</v>
      </c>
      <c r="M562" s="583">
        <v>0</v>
      </c>
      <c r="N562" s="583">
        <v>0</v>
      </c>
      <c r="O562" s="568"/>
      <c r="P562" s="563"/>
    </row>
    <row r="563" spans="1:16" s="182" customFormat="1" ht="12.75" customHeight="1" x14ac:dyDescent="0.2">
      <c r="A563" s="194"/>
      <c r="B563" s="826"/>
      <c r="C563" s="812"/>
      <c r="D563" s="812" t="s">
        <v>2095</v>
      </c>
      <c r="E563" s="693" t="s">
        <v>2083</v>
      </c>
      <c r="F563" s="583">
        <v>416689000</v>
      </c>
      <c r="G563" s="584">
        <v>263373912</v>
      </c>
      <c r="H563" s="583">
        <v>153315088</v>
      </c>
      <c r="I563" s="583">
        <v>0</v>
      </c>
      <c r="J563" s="584">
        <v>153315088</v>
      </c>
      <c r="K563" s="583">
        <v>153315088</v>
      </c>
      <c r="L563" s="583">
        <v>0</v>
      </c>
      <c r="M563" s="583">
        <v>0</v>
      </c>
      <c r="N563" s="583">
        <v>0</v>
      </c>
      <c r="O563" s="568"/>
      <c r="P563" s="563"/>
    </row>
    <row r="564" spans="1:16" s="182" customFormat="1" ht="12.75" customHeight="1" x14ac:dyDescent="0.2">
      <c r="A564" s="194"/>
      <c r="B564" s="826"/>
      <c r="C564" s="838"/>
      <c r="D564" s="838" t="s">
        <v>2095</v>
      </c>
      <c r="E564" s="805" t="s">
        <v>2141</v>
      </c>
      <c r="F564" s="587">
        <v>8754455</v>
      </c>
      <c r="G564" s="588">
        <v>7660149</v>
      </c>
      <c r="H564" s="587">
        <v>1094306</v>
      </c>
      <c r="I564" s="587">
        <v>0</v>
      </c>
      <c r="J564" s="588">
        <v>1094306</v>
      </c>
      <c r="K564" s="587">
        <v>0</v>
      </c>
      <c r="L564" s="587">
        <v>0</v>
      </c>
      <c r="M564" s="587">
        <v>0</v>
      </c>
      <c r="N564" s="587">
        <v>1094306</v>
      </c>
      <c r="O564" s="568"/>
      <c r="P564" s="563"/>
    </row>
    <row r="565" spans="1:16" s="182" customFormat="1" x14ac:dyDescent="0.2">
      <c r="A565" s="194"/>
      <c r="B565" s="571"/>
      <c r="C565" s="697">
        <v>30</v>
      </c>
      <c r="D565" s="698" t="s">
        <v>1241</v>
      </c>
      <c r="E565" s="624"/>
      <c r="F565" s="625">
        <v>16249419680</v>
      </c>
      <c r="G565" s="625">
        <v>9719638873</v>
      </c>
      <c r="H565" s="625">
        <v>6529780807</v>
      </c>
      <c r="I565" s="625">
        <v>1110391638</v>
      </c>
      <c r="J565" s="625">
        <v>5419389169</v>
      </c>
      <c r="K565" s="625">
        <v>5414794863</v>
      </c>
      <c r="L565" s="625">
        <v>0</v>
      </c>
      <c r="M565" s="625">
        <v>0</v>
      </c>
      <c r="N565" s="625">
        <v>4594306</v>
      </c>
      <c r="O565" s="568"/>
      <c r="P565" s="563"/>
    </row>
    <row r="566" spans="1:16" s="182" customFormat="1" ht="13.15" hidden="1" customHeight="1" x14ac:dyDescent="0.2">
      <c r="A566" s="194"/>
      <c r="B566" s="823">
        <v>9</v>
      </c>
      <c r="C566" s="812" t="s">
        <v>2302</v>
      </c>
      <c r="D566" s="812" t="s">
        <v>1887</v>
      </c>
      <c r="E566" s="692" t="s">
        <v>26</v>
      </c>
      <c r="F566" s="585">
        <v>230000000</v>
      </c>
      <c r="G566" s="586">
        <v>230000000</v>
      </c>
      <c r="H566" s="585">
        <v>0</v>
      </c>
      <c r="I566" s="585">
        <v>0</v>
      </c>
      <c r="J566" s="586">
        <v>0</v>
      </c>
      <c r="K566" s="585">
        <v>0</v>
      </c>
      <c r="L566" s="585">
        <v>0</v>
      </c>
      <c r="M566" s="585">
        <v>0</v>
      </c>
      <c r="N566" s="585">
        <v>0</v>
      </c>
      <c r="O566" s="568"/>
      <c r="P566" s="563"/>
    </row>
    <row r="567" spans="1:16" s="182" customFormat="1" x14ac:dyDescent="0.2">
      <c r="A567" s="194"/>
      <c r="B567" s="824"/>
      <c r="C567" s="812"/>
      <c r="D567" s="812" t="s">
        <v>1887</v>
      </c>
      <c r="E567" s="693" t="s">
        <v>2083</v>
      </c>
      <c r="F567" s="583">
        <v>526861382</v>
      </c>
      <c r="G567" s="584">
        <v>126861614</v>
      </c>
      <c r="H567" s="583">
        <v>399999768</v>
      </c>
      <c r="I567" s="583">
        <v>0</v>
      </c>
      <c r="J567" s="584">
        <v>399999768</v>
      </c>
      <c r="K567" s="583">
        <v>0</v>
      </c>
      <c r="L567" s="583">
        <v>399999768</v>
      </c>
      <c r="M567" s="583">
        <v>0</v>
      </c>
      <c r="N567" s="583">
        <v>0</v>
      </c>
      <c r="O567" s="568"/>
      <c r="P567" s="563"/>
    </row>
    <row r="568" spans="1:16" s="182" customFormat="1" hidden="1" x14ac:dyDescent="0.2">
      <c r="A568" s="194"/>
      <c r="B568" s="824"/>
      <c r="C568" s="812"/>
      <c r="D568" s="812" t="s">
        <v>1887</v>
      </c>
      <c r="E568" s="693" t="s">
        <v>2141</v>
      </c>
      <c r="F568" s="583">
        <v>25755939</v>
      </c>
      <c r="G568" s="584">
        <v>25755939</v>
      </c>
      <c r="H568" s="583">
        <v>0</v>
      </c>
      <c r="I568" s="583">
        <v>0</v>
      </c>
      <c r="J568" s="584">
        <v>0</v>
      </c>
      <c r="K568" s="583">
        <v>0</v>
      </c>
      <c r="L568" s="583">
        <v>0</v>
      </c>
      <c r="M568" s="583">
        <v>0</v>
      </c>
      <c r="N568" s="583">
        <v>0</v>
      </c>
      <c r="O568" s="568"/>
      <c r="P568" s="563"/>
    </row>
    <row r="569" spans="1:16" s="182" customFormat="1" hidden="1" x14ac:dyDescent="0.2">
      <c r="A569" s="194"/>
      <c r="B569" s="824"/>
      <c r="C569" s="812" t="s">
        <v>2120</v>
      </c>
      <c r="D569" s="812" t="s">
        <v>2121</v>
      </c>
      <c r="E569" s="693" t="s">
        <v>26</v>
      </c>
      <c r="F569" s="583">
        <v>239824414</v>
      </c>
      <c r="G569" s="584">
        <v>239824414</v>
      </c>
      <c r="H569" s="583">
        <v>0</v>
      </c>
      <c r="I569" s="583">
        <v>0</v>
      </c>
      <c r="J569" s="584">
        <v>0</v>
      </c>
      <c r="K569" s="583">
        <v>0</v>
      </c>
      <c r="L569" s="583">
        <v>0</v>
      </c>
      <c r="M569" s="583">
        <v>0</v>
      </c>
      <c r="N569" s="583">
        <v>0</v>
      </c>
      <c r="O569" s="568"/>
      <c r="P569" s="563"/>
    </row>
    <row r="570" spans="1:16" s="182" customFormat="1" hidden="1" x14ac:dyDescent="0.2">
      <c r="A570" s="194"/>
      <c r="B570" s="824"/>
      <c r="C570" s="812"/>
      <c r="D570" s="812" t="s">
        <v>2121</v>
      </c>
      <c r="E570" s="693" t="s">
        <v>2083</v>
      </c>
      <c r="F570" s="583">
        <v>537000000</v>
      </c>
      <c r="G570" s="584">
        <v>537000000</v>
      </c>
      <c r="H570" s="583">
        <v>0</v>
      </c>
      <c r="I570" s="583">
        <v>0</v>
      </c>
      <c r="J570" s="584">
        <v>0</v>
      </c>
      <c r="K570" s="583">
        <v>0</v>
      </c>
      <c r="L570" s="583">
        <v>0</v>
      </c>
      <c r="M570" s="583">
        <v>0</v>
      </c>
      <c r="N570" s="583">
        <v>0</v>
      </c>
      <c r="O570" s="568"/>
      <c r="P570" s="563"/>
    </row>
    <row r="571" spans="1:16" s="182" customFormat="1" hidden="1" x14ac:dyDescent="0.2">
      <c r="A571" s="194"/>
      <c r="B571" s="824"/>
      <c r="C571" s="812"/>
      <c r="D571" s="812" t="s">
        <v>2121</v>
      </c>
      <c r="E571" s="693" t="s">
        <v>2284</v>
      </c>
      <c r="F571" s="583">
        <v>150401</v>
      </c>
      <c r="G571" s="584">
        <v>150401</v>
      </c>
      <c r="H571" s="583">
        <v>0</v>
      </c>
      <c r="I571" s="583">
        <v>0</v>
      </c>
      <c r="J571" s="584">
        <v>0</v>
      </c>
      <c r="K571" s="583">
        <v>0</v>
      </c>
      <c r="L571" s="583">
        <v>0</v>
      </c>
      <c r="M571" s="583">
        <v>0</v>
      </c>
      <c r="N571" s="583">
        <v>0</v>
      </c>
      <c r="O571" s="568"/>
      <c r="P571" s="563"/>
    </row>
    <row r="572" spans="1:16" s="182" customFormat="1" hidden="1" x14ac:dyDescent="0.2">
      <c r="A572" s="194"/>
      <c r="B572" s="824"/>
      <c r="C572" s="812"/>
      <c r="D572" s="812" t="s">
        <v>2121</v>
      </c>
      <c r="E572" s="693" t="s">
        <v>2141</v>
      </c>
      <c r="F572" s="583">
        <v>20527088</v>
      </c>
      <c r="G572" s="584">
        <v>20527088</v>
      </c>
      <c r="H572" s="583">
        <v>0</v>
      </c>
      <c r="I572" s="583">
        <v>0</v>
      </c>
      <c r="J572" s="584">
        <v>0</v>
      </c>
      <c r="K572" s="583">
        <v>0</v>
      </c>
      <c r="L572" s="583">
        <v>0</v>
      </c>
      <c r="M572" s="583">
        <v>0</v>
      </c>
      <c r="N572" s="583">
        <v>0</v>
      </c>
      <c r="O572" s="568"/>
      <c r="P572" s="563"/>
    </row>
    <row r="573" spans="1:16" s="182" customFormat="1" hidden="1" x14ac:dyDescent="0.2">
      <c r="A573" s="194"/>
      <c r="B573" s="824"/>
      <c r="C573" s="812" t="s">
        <v>1888</v>
      </c>
      <c r="D573" s="812" t="s">
        <v>1264</v>
      </c>
      <c r="E573" s="693" t="s">
        <v>26</v>
      </c>
      <c r="F573" s="583">
        <v>410500000</v>
      </c>
      <c r="G573" s="584">
        <v>410500000</v>
      </c>
      <c r="H573" s="583">
        <v>0</v>
      </c>
      <c r="I573" s="583">
        <v>0</v>
      </c>
      <c r="J573" s="584">
        <v>0</v>
      </c>
      <c r="K573" s="583">
        <v>0</v>
      </c>
      <c r="L573" s="583">
        <v>0</v>
      </c>
      <c r="M573" s="583">
        <v>0</v>
      </c>
      <c r="N573" s="583">
        <v>0</v>
      </c>
      <c r="O573" s="568"/>
      <c r="P573" s="563"/>
    </row>
    <row r="574" spans="1:16" s="182" customFormat="1" x14ac:dyDescent="0.2">
      <c r="A574" s="194"/>
      <c r="B574" s="824"/>
      <c r="C574" s="812"/>
      <c r="D574" s="812" t="s">
        <v>1264</v>
      </c>
      <c r="E574" s="693" t="s">
        <v>2083</v>
      </c>
      <c r="F574" s="583">
        <v>381956000</v>
      </c>
      <c r="G574" s="584">
        <v>0</v>
      </c>
      <c r="H574" s="583">
        <v>381956000</v>
      </c>
      <c r="I574" s="583">
        <v>0</v>
      </c>
      <c r="J574" s="584">
        <v>381956000</v>
      </c>
      <c r="K574" s="583">
        <v>0</v>
      </c>
      <c r="L574" s="583">
        <v>381956000</v>
      </c>
      <c r="M574" s="583">
        <v>0</v>
      </c>
      <c r="N574" s="583">
        <v>0</v>
      </c>
      <c r="O574" s="568"/>
      <c r="P574" s="563"/>
    </row>
    <row r="575" spans="1:16" s="182" customFormat="1" hidden="1" x14ac:dyDescent="0.2">
      <c r="A575" s="194"/>
      <c r="B575" s="824"/>
      <c r="C575" s="812" t="s">
        <v>2494</v>
      </c>
      <c r="D575" s="812" t="s">
        <v>2495</v>
      </c>
      <c r="E575" s="693" t="s">
        <v>26</v>
      </c>
      <c r="F575" s="583">
        <v>975676785</v>
      </c>
      <c r="G575" s="584">
        <v>975676785</v>
      </c>
      <c r="H575" s="583">
        <v>0</v>
      </c>
      <c r="I575" s="583">
        <v>0</v>
      </c>
      <c r="J575" s="584">
        <v>0</v>
      </c>
      <c r="K575" s="583">
        <v>0</v>
      </c>
      <c r="L575" s="583">
        <v>0</v>
      </c>
      <c r="M575" s="583">
        <v>0</v>
      </c>
      <c r="N575" s="583">
        <v>0</v>
      </c>
      <c r="O575" s="568"/>
      <c r="P575" s="563"/>
    </row>
    <row r="576" spans="1:16" s="182" customFormat="1" hidden="1" x14ac:dyDescent="0.2">
      <c r="A576" s="194"/>
      <c r="B576" s="824"/>
      <c r="C576" s="812"/>
      <c r="D576" s="812" t="s">
        <v>2495</v>
      </c>
      <c r="E576" s="693" t="s">
        <v>2141</v>
      </c>
      <c r="F576" s="583">
        <v>29782657</v>
      </c>
      <c r="G576" s="584">
        <v>29782657</v>
      </c>
      <c r="H576" s="583">
        <v>0</v>
      </c>
      <c r="I576" s="583">
        <v>0</v>
      </c>
      <c r="J576" s="584">
        <v>0</v>
      </c>
      <c r="K576" s="583">
        <v>0</v>
      </c>
      <c r="L576" s="583">
        <v>0</v>
      </c>
      <c r="M576" s="583">
        <v>0</v>
      </c>
      <c r="N576" s="583">
        <v>0</v>
      </c>
      <c r="O576" s="568"/>
      <c r="P576" s="563"/>
    </row>
    <row r="577" spans="1:16" s="182" customFormat="1" x14ac:dyDescent="0.2">
      <c r="A577" s="194"/>
      <c r="B577" s="824"/>
      <c r="C577" s="812" t="s">
        <v>2148</v>
      </c>
      <c r="D577" s="812" t="s">
        <v>2149</v>
      </c>
      <c r="E577" s="693" t="s">
        <v>26</v>
      </c>
      <c r="F577" s="583">
        <v>822481670</v>
      </c>
      <c r="G577" s="584">
        <v>254157501</v>
      </c>
      <c r="H577" s="583">
        <v>568324169</v>
      </c>
      <c r="I577" s="583">
        <v>0</v>
      </c>
      <c r="J577" s="584">
        <v>568324169</v>
      </c>
      <c r="K577" s="583">
        <v>568324169</v>
      </c>
      <c r="L577" s="583">
        <v>0</v>
      </c>
      <c r="M577" s="583">
        <v>0</v>
      </c>
      <c r="N577" s="583">
        <v>0</v>
      </c>
      <c r="O577" s="568"/>
      <c r="P577" s="563"/>
    </row>
    <row r="578" spans="1:16" s="182" customFormat="1" hidden="1" x14ac:dyDescent="0.2">
      <c r="A578" s="194"/>
      <c r="B578" s="824"/>
      <c r="C578" s="812"/>
      <c r="D578" s="812" t="s">
        <v>2149</v>
      </c>
      <c r="E578" s="693" t="s">
        <v>2141</v>
      </c>
      <c r="F578" s="583">
        <v>13300507</v>
      </c>
      <c r="G578" s="584">
        <v>13300507</v>
      </c>
      <c r="H578" s="583">
        <v>0</v>
      </c>
      <c r="I578" s="583">
        <v>0</v>
      </c>
      <c r="J578" s="584">
        <v>0</v>
      </c>
      <c r="K578" s="583">
        <v>0</v>
      </c>
      <c r="L578" s="583">
        <v>0</v>
      </c>
      <c r="M578" s="583">
        <v>0</v>
      </c>
      <c r="N578" s="583">
        <v>0</v>
      </c>
      <c r="O578" s="568"/>
      <c r="P578" s="563"/>
    </row>
    <row r="579" spans="1:16" s="182" customFormat="1" hidden="1" x14ac:dyDescent="0.2">
      <c r="A579" s="194"/>
      <c r="B579" s="824"/>
      <c r="C579" s="812" t="s">
        <v>1773</v>
      </c>
      <c r="D579" s="812" t="s">
        <v>1774</v>
      </c>
      <c r="E579" s="693" t="s">
        <v>26</v>
      </c>
      <c r="F579" s="583">
        <v>263398200</v>
      </c>
      <c r="G579" s="584">
        <v>263398200</v>
      </c>
      <c r="H579" s="583">
        <v>0</v>
      </c>
      <c r="I579" s="583">
        <v>0</v>
      </c>
      <c r="J579" s="584">
        <v>0</v>
      </c>
      <c r="K579" s="583">
        <v>0</v>
      </c>
      <c r="L579" s="583">
        <v>0</v>
      </c>
      <c r="M579" s="583">
        <v>0</v>
      </c>
      <c r="N579" s="583">
        <v>0</v>
      </c>
      <c r="O579" s="568"/>
      <c r="P579" s="563"/>
    </row>
    <row r="580" spans="1:16" s="182" customFormat="1" x14ac:dyDescent="0.2">
      <c r="A580" s="194"/>
      <c r="B580" s="824"/>
      <c r="C580" s="812"/>
      <c r="D580" s="812" t="s">
        <v>1774</v>
      </c>
      <c r="E580" s="693" t="s">
        <v>2083</v>
      </c>
      <c r="F580" s="583">
        <v>614595800</v>
      </c>
      <c r="G580" s="584">
        <v>0</v>
      </c>
      <c r="H580" s="583">
        <v>614595800</v>
      </c>
      <c r="I580" s="583">
        <v>0</v>
      </c>
      <c r="J580" s="584">
        <v>614595800</v>
      </c>
      <c r="K580" s="583">
        <v>0</v>
      </c>
      <c r="L580" s="583">
        <v>614595800</v>
      </c>
      <c r="M580" s="583">
        <v>0</v>
      </c>
      <c r="N580" s="583">
        <v>0</v>
      </c>
      <c r="O580" s="568"/>
      <c r="P580" s="563"/>
    </row>
    <row r="581" spans="1:16" s="182" customFormat="1" hidden="1" x14ac:dyDescent="0.2">
      <c r="A581" s="194"/>
      <c r="B581" s="824"/>
      <c r="C581" s="812"/>
      <c r="D581" s="812" t="s">
        <v>1774</v>
      </c>
      <c r="E581" s="693" t="s">
        <v>2141</v>
      </c>
      <c r="F581" s="583">
        <v>21005194</v>
      </c>
      <c r="G581" s="584">
        <v>21005194</v>
      </c>
      <c r="H581" s="583">
        <v>0</v>
      </c>
      <c r="I581" s="583">
        <v>0</v>
      </c>
      <c r="J581" s="584">
        <v>0</v>
      </c>
      <c r="K581" s="583">
        <v>0</v>
      </c>
      <c r="L581" s="583">
        <v>0</v>
      </c>
      <c r="M581" s="583">
        <v>0</v>
      </c>
      <c r="N581" s="583">
        <v>0</v>
      </c>
      <c r="O581" s="568"/>
      <c r="P581" s="563"/>
    </row>
    <row r="582" spans="1:16" s="182" customFormat="1" hidden="1" x14ac:dyDescent="0.2">
      <c r="A582" s="194"/>
      <c r="B582" s="824"/>
      <c r="C582" s="812" t="s">
        <v>1775</v>
      </c>
      <c r="D582" s="812" t="s">
        <v>2518</v>
      </c>
      <c r="E582" s="693" t="s">
        <v>26</v>
      </c>
      <c r="F582" s="583">
        <v>472955720</v>
      </c>
      <c r="G582" s="584">
        <v>472955720</v>
      </c>
      <c r="H582" s="583">
        <v>0</v>
      </c>
      <c r="I582" s="583">
        <v>0</v>
      </c>
      <c r="J582" s="584">
        <v>0</v>
      </c>
      <c r="K582" s="583">
        <v>0</v>
      </c>
      <c r="L582" s="583">
        <v>0</v>
      </c>
      <c r="M582" s="583">
        <v>0</v>
      </c>
      <c r="N582" s="583">
        <v>0</v>
      </c>
      <c r="O582" s="568"/>
      <c r="P582" s="563"/>
    </row>
    <row r="583" spans="1:16" s="182" customFormat="1" x14ac:dyDescent="0.2">
      <c r="A583" s="194"/>
      <c r="B583" s="824"/>
      <c r="C583" s="812"/>
      <c r="D583" s="812" t="s">
        <v>2518</v>
      </c>
      <c r="E583" s="693" t="s">
        <v>2083</v>
      </c>
      <c r="F583" s="583">
        <v>250000000</v>
      </c>
      <c r="G583" s="584">
        <v>0</v>
      </c>
      <c r="H583" s="583">
        <v>250000000</v>
      </c>
      <c r="I583" s="583">
        <v>0</v>
      </c>
      <c r="J583" s="584">
        <v>250000000</v>
      </c>
      <c r="K583" s="583">
        <v>0</v>
      </c>
      <c r="L583" s="583">
        <v>250000000</v>
      </c>
      <c r="M583" s="583">
        <v>0</v>
      </c>
      <c r="N583" s="583">
        <v>0</v>
      </c>
      <c r="O583" s="568"/>
      <c r="P583" s="563"/>
    </row>
    <row r="584" spans="1:16" s="182" customFormat="1" hidden="1" x14ac:dyDescent="0.2">
      <c r="A584" s="194"/>
      <c r="B584" s="824"/>
      <c r="C584" s="812"/>
      <c r="D584" s="812" t="s">
        <v>2518</v>
      </c>
      <c r="E584" s="693" t="s">
        <v>2141</v>
      </c>
      <c r="F584" s="583">
        <v>32159966</v>
      </c>
      <c r="G584" s="584">
        <v>32159966</v>
      </c>
      <c r="H584" s="583">
        <v>0</v>
      </c>
      <c r="I584" s="583">
        <v>0</v>
      </c>
      <c r="J584" s="584">
        <v>0</v>
      </c>
      <c r="K584" s="583">
        <v>0</v>
      </c>
      <c r="L584" s="583">
        <v>0</v>
      </c>
      <c r="M584" s="583">
        <v>0</v>
      </c>
      <c r="N584" s="583">
        <v>0</v>
      </c>
      <c r="O584" s="568"/>
      <c r="P584" s="563"/>
    </row>
    <row r="585" spans="1:16" s="182" customFormat="1" hidden="1" x14ac:dyDescent="0.2">
      <c r="A585" s="194"/>
      <c r="B585" s="824"/>
      <c r="C585" s="812" t="s">
        <v>1776</v>
      </c>
      <c r="D585" s="812" t="s">
        <v>2557</v>
      </c>
      <c r="E585" s="693" t="s">
        <v>26</v>
      </c>
      <c r="F585" s="583">
        <v>443079749</v>
      </c>
      <c r="G585" s="584">
        <v>443079749</v>
      </c>
      <c r="H585" s="583">
        <v>0</v>
      </c>
      <c r="I585" s="583">
        <v>0</v>
      </c>
      <c r="J585" s="584">
        <v>0</v>
      </c>
      <c r="K585" s="583">
        <v>0</v>
      </c>
      <c r="L585" s="583">
        <v>0</v>
      </c>
      <c r="M585" s="583">
        <v>0</v>
      </c>
      <c r="N585" s="583">
        <v>0</v>
      </c>
      <c r="O585" s="568"/>
      <c r="P585" s="563"/>
    </row>
    <row r="586" spans="1:16" s="182" customFormat="1" x14ac:dyDescent="0.2">
      <c r="A586" s="194"/>
      <c r="B586" s="824"/>
      <c r="C586" s="812"/>
      <c r="D586" s="812" t="s">
        <v>2557</v>
      </c>
      <c r="E586" s="693" t="s">
        <v>2083</v>
      </c>
      <c r="F586" s="583">
        <v>360967106</v>
      </c>
      <c r="G586" s="584">
        <v>0</v>
      </c>
      <c r="H586" s="583">
        <v>360967106</v>
      </c>
      <c r="I586" s="583">
        <v>0</v>
      </c>
      <c r="J586" s="584">
        <v>360967106</v>
      </c>
      <c r="K586" s="583">
        <v>0</v>
      </c>
      <c r="L586" s="583">
        <v>360967106</v>
      </c>
      <c r="M586" s="583">
        <v>0</v>
      </c>
      <c r="N586" s="583">
        <v>0</v>
      </c>
      <c r="O586" s="568"/>
      <c r="P586" s="563"/>
    </row>
    <row r="587" spans="1:16" s="182" customFormat="1" hidden="1" x14ac:dyDescent="0.2">
      <c r="A587" s="194"/>
      <c r="B587" s="824"/>
      <c r="C587" s="812"/>
      <c r="D587" s="812" t="s">
        <v>2557</v>
      </c>
      <c r="E587" s="693" t="s">
        <v>2141</v>
      </c>
      <c r="F587" s="583">
        <v>19461729</v>
      </c>
      <c r="G587" s="584">
        <v>19461729</v>
      </c>
      <c r="H587" s="583">
        <v>0</v>
      </c>
      <c r="I587" s="583">
        <v>0</v>
      </c>
      <c r="J587" s="584">
        <v>0</v>
      </c>
      <c r="K587" s="583">
        <v>0</v>
      </c>
      <c r="L587" s="583">
        <v>0</v>
      </c>
      <c r="M587" s="583">
        <v>0</v>
      </c>
      <c r="N587" s="583">
        <v>0</v>
      </c>
      <c r="O587" s="568"/>
      <c r="P587" s="563"/>
    </row>
    <row r="588" spans="1:16" s="182" customFormat="1" hidden="1" x14ac:dyDescent="0.2">
      <c r="A588" s="194"/>
      <c r="B588" s="824"/>
      <c r="C588" s="812" t="s">
        <v>2406</v>
      </c>
      <c r="D588" s="812" t="s">
        <v>1307</v>
      </c>
      <c r="E588" s="693" t="s">
        <v>26</v>
      </c>
      <c r="F588" s="583">
        <v>274977372</v>
      </c>
      <c r="G588" s="584">
        <v>274977372</v>
      </c>
      <c r="H588" s="583">
        <v>0</v>
      </c>
      <c r="I588" s="583">
        <v>0</v>
      </c>
      <c r="J588" s="584">
        <v>0</v>
      </c>
      <c r="K588" s="583">
        <v>0</v>
      </c>
      <c r="L588" s="583">
        <v>0</v>
      </c>
      <c r="M588" s="583">
        <v>0</v>
      </c>
      <c r="N588" s="583">
        <v>0</v>
      </c>
      <c r="O588" s="568"/>
      <c r="P588" s="563"/>
    </row>
    <row r="589" spans="1:16" s="182" customFormat="1" hidden="1" x14ac:dyDescent="0.2">
      <c r="A589" s="194"/>
      <c r="B589" s="824"/>
      <c r="C589" s="812"/>
      <c r="D589" s="812" t="s">
        <v>1307</v>
      </c>
      <c r="E589" s="693" t="s">
        <v>2083</v>
      </c>
      <c r="F589" s="583">
        <v>500000000</v>
      </c>
      <c r="G589" s="584">
        <v>500000000</v>
      </c>
      <c r="H589" s="583">
        <v>0</v>
      </c>
      <c r="I589" s="583">
        <v>0</v>
      </c>
      <c r="J589" s="584">
        <v>0</v>
      </c>
      <c r="K589" s="583">
        <v>0</v>
      </c>
      <c r="L589" s="583">
        <v>0</v>
      </c>
      <c r="M589" s="583">
        <v>0</v>
      </c>
      <c r="N589" s="583">
        <v>0</v>
      </c>
      <c r="O589" s="568"/>
      <c r="P589" s="563"/>
    </row>
    <row r="590" spans="1:16" s="182" customFormat="1" hidden="1" x14ac:dyDescent="0.2">
      <c r="A590" s="194"/>
      <c r="B590" s="824"/>
      <c r="C590" s="812"/>
      <c r="D590" s="812" t="s">
        <v>1307</v>
      </c>
      <c r="E590" s="693" t="s">
        <v>2141</v>
      </c>
      <c r="F590" s="583">
        <v>9928080</v>
      </c>
      <c r="G590" s="584">
        <v>9928080</v>
      </c>
      <c r="H590" s="583">
        <v>0</v>
      </c>
      <c r="I590" s="583">
        <v>0</v>
      </c>
      <c r="J590" s="584">
        <v>0</v>
      </c>
      <c r="K590" s="583">
        <v>0</v>
      </c>
      <c r="L590" s="583">
        <v>0</v>
      </c>
      <c r="M590" s="583">
        <v>0</v>
      </c>
      <c r="N590" s="583">
        <v>0</v>
      </c>
      <c r="O590" s="568"/>
      <c r="P590" s="563"/>
    </row>
    <row r="591" spans="1:16" s="182" customFormat="1" x14ac:dyDescent="0.2">
      <c r="A591" s="194"/>
      <c r="B591" s="824"/>
      <c r="C591" s="747" t="s">
        <v>1777</v>
      </c>
      <c r="D591" s="747" t="s">
        <v>1256</v>
      </c>
      <c r="E591" s="693" t="s">
        <v>26</v>
      </c>
      <c r="F591" s="583">
        <v>688608075</v>
      </c>
      <c r="G591" s="584">
        <v>515000000</v>
      </c>
      <c r="H591" s="583">
        <v>173608075</v>
      </c>
      <c r="I591" s="583">
        <v>173608075</v>
      </c>
      <c r="J591" s="584">
        <v>0</v>
      </c>
      <c r="K591" s="583">
        <v>0</v>
      </c>
      <c r="L591" s="583">
        <v>0</v>
      </c>
      <c r="M591" s="583">
        <v>0</v>
      </c>
      <c r="N591" s="583">
        <v>0</v>
      </c>
      <c r="O591" s="568"/>
      <c r="P591" s="563"/>
    </row>
    <row r="592" spans="1:16" s="182" customFormat="1" hidden="1" x14ac:dyDescent="0.2">
      <c r="A592" s="194"/>
      <c r="B592" s="824"/>
      <c r="C592" s="812" t="s">
        <v>1778</v>
      </c>
      <c r="D592" s="812" t="s">
        <v>2477</v>
      </c>
      <c r="E592" s="693" t="s">
        <v>26</v>
      </c>
      <c r="F592" s="583">
        <v>458781257</v>
      </c>
      <c r="G592" s="584">
        <v>458781257</v>
      </c>
      <c r="H592" s="583">
        <v>0</v>
      </c>
      <c r="I592" s="583">
        <v>0</v>
      </c>
      <c r="J592" s="584">
        <v>0</v>
      </c>
      <c r="K592" s="583">
        <v>0</v>
      </c>
      <c r="L592" s="583">
        <v>0</v>
      </c>
      <c r="M592" s="583">
        <v>0</v>
      </c>
      <c r="N592" s="583">
        <v>0</v>
      </c>
      <c r="O592" s="568"/>
      <c r="P592" s="563"/>
    </row>
    <row r="593" spans="1:16" s="182" customFormat="1" x14ac:dyDescent="0.2">
      <c r="A593" s="194"/>
      <c r="B593" s="824"/>
      <c r="C593" s="812"/>
      <c r="D593" s="812" t="s">
        <v>2477</v>
      </c>
      <c r="E593" s="693" t="s">
        <v>2083</v>
      </c>
      <c r="F593" s="583">
        <v>292490393</v>
      </c>
      <c r="G593" s="584">
        <v>0</v>
      </c>
      <c r="H593" s="583">
        <v>292490393</v>
      </c>
      <c r="I593" s="583">
        <v>0</v>
      </c>
      <c r="J593" s="584">
        <v>292490393</v>
      </c>
      <c r="K593" s="583">
        <v>0</v>
      </c>
      <c r="L593" s="583">
        <v>292490393</v>
      </c>
      <c r="M593" s="583">
        <v>0</v>
      </c>
      <c r="N593" s="583">
        <v>0</v>
      </c>
      <c r="O593" s="568"/>
      <c r="P593" s="563"/>
    </row>
    <row r="594" spans="1:16" s="182" customFormat="1" hidden="1" x14ac:dyDescent="0.2">
      <c r="A594" s="194"/>
      <c r="B594" s="824"/>
      <c r="C594" s="812"/>
      <c r="D594" s="812" t="s">
        <v>2477</v>
      </c>
      <c r="E594" s="693" t="s">
        <v>194</v>
      </c>
      <c r="F594" s="583">
        <v>5004303</v>
      </c>
      <c r="G594" s="584">
        <v>5004303</v>
      </c>
      <c r="H594" s="583">
        <v>0</v>
      </c>
      <c r="I594" s="583">
        <v>0</v>
      </c>
      <c r="J594" s="584">
        <v>0</v>
      </c>
      <c r="K594" s="583">
        <v>0</v>
      </c>
      <c r="L594" s="583">
        <v>0</v>
      </c>
      <c r="M594" s="583">
        <v>0</v>
      </c>
      <c r="N594" s="583">
        <v>0</v>
      </c>
      <c r="O594" s="568"/>
      <c r="P594" s="563"/>
    </row>
    <row r="595" spans="1:16" s="182" customFormat="1" hidden="1" x14ac:dyDescent="0.2">
      <c r="A595" s="194"/>
      <c r="B595" s="824"/>
      <c r="C595" s="812"/>
      <c r="D595" s="812" t="s">
        <v>2477</v>
      </c>
      <c r="E595" s="693" t="s">
        <v>2141</v>
      </c>
      <c r="F595" s="583">
        <v>20403753</v>
      </c>
      <c r="G595" s="584">
        <v>20403753</v>
      </c>
      <c r="H595" s="583">
        <v>0</v>
      </c>
      <c r="I595" s="583">
        <v>0</v>
      </c>
      <c r="J595" s="584">
        <v>0</v>
      </c>
      <c r="K595" s="583">
        <v>0</v>
      </c>
      <c r="L595" s="583">
        <v>0</v>
      </c>
      <c r="M595" s="583">
        <v>0</v>
      </c>
      <c r="N595" s="583">
        <v>0</v>
      </c>
      <c r="O595" s="568"/>
      <c r="P595" s="563"/>
    </row>
    <row r="596" spans="1:16" s="182" customFormat="1" hidden="1" x14ac:dyDescent="0.2">
      <c r="A596" s="194"/>
      <c r="B596" s="824"/>
      <c r="C596" s="812" t="s">
        <v>1437</v>
      </c>
      <c r="D596" s="812" t="s">
        <v>1438</v>
      </c>
      <c r="E596" s="693" t="s">
        <v>26</v>
      </c>
      <c r="F596" s="583">
        <v>329855924</v>
      </c>
      <c r="G596" s="584">
        <v>329855924</v>
      </c>
      <c r="H596" s="583">
        <v>0</v>
      </c>
      <c r="I596" s="583">
        <v>0</v>
      </c>
      <c r="J596" s="584">
        <v>0</v>
      </c>
      <c r="K596" s="583">
        <v>0</v>
      </c>
      <c r="L596" s="583">
        <v>0</v>
      </c>
      <c r="M596" s="583">
        <v>0</v>
      </c>
      <c r="N596" s="583">
        <v>0</v>
      </c>
      <c r="O596" s="568"/>
      <c r="P596" s="563"/>
    </row>
    <row r="597" spans="1:16" s="182" customFormat="1" x14ac:dyDescent="0.2">
      <c r="A597" s="194"/>
      <c r="B597" s="824"/>
      <c r="C597" s="812"/>
      <c r="D597" s="812" t="s">
        <v>1438</v>
      </c>
      <c r="E597" s="693" t="s">
        <v>2083</v>
      </c>
      <c r="F597" s="583">
        <v>490560386</v>
      </c>
      <c r="G597" s="584">
        <v>0</v>
      </c>
      <c r="H597" s="583">
        <v>490560386</v>
      </c>
      <c r="I597" s="583">
        <v>0</v>
      </c>
      <c r="J597" s="584">
        <v>490560386</v>
      </c>
      <c r="K597" s="583">
        <v>0</v>
      </c>
      <c r="L597" s="583">
        <v>490560386</v>
      </c>
      <c r="M597" s="583">
        <v>0</v>
      </c>
      <c r="N597" s="583">
        <v>0</v>
      </c>
      <c r="O597" s="568"/>
      <c r="P597" s="563"/>
    </row>
    <row r="598" spans="1:16" s="182" customFormat="1" x14ac:dyDescent="0.2">
      <c r="A598" s="194"/>
      <c r="B598" s="824"/>
      <c r="C598" s="812"/>
      <c r="D598" s="812" t="s">
        <v>1438</v>
      </c>
      <c r="E598" s="693" t="s">
        <v>2141</v>
      </c>
      <c r="F598" s="583">
        <v>18714982</v>
      </c>
      <c r="G598" s="584">
        <v>17275368</v>
      </c>
      <c r="H598" s="583">
        <v>1439614</v>
      </c>
      <c r="I598" s="583">
        <v>0</v>
      </c>
      <c r="J598" s="584">
        <v>1439614</v>
      </c>
      <c r="K598" s="583">
        <v>0</v>
      </c>
      <c r="L598" s="583">
        <v>1439614</v>
      </c>
      <c r="M598" s="583">
        <v>0</v>
      </c>
      <c r="N598" s="583">
        <v>0</v>
      </c>
      <c r="O598" s="568"/>
      <c r="P598" s="563"/>
    </row>
    <row r="599" spans="1:16" s="182" customFormat="1" hidden="1" x14ac:dyDescent="0.2">
      <c r="A599" s="194"/>
      <c r="B599" s="824"/>
      <c r="C599" s="812" t="s">
        <v>2131</v>
      </c>
      <c r="D599" s="812" t="s">
        <v>2132</v>
      </c>
      <c r="E599" s="693" t="s">
        <v>26</v>
      </c>
      <c r="F599" s="583">
        <v>690760470</v>
      </c>
      <c r="G599" s="584">
        <v>690760470</v>
      </c>
      <c r="H599" s="583">
        <v>0</v>
      </c>
      <c r="I599" s="583">
        <v>0</v>
      </c>
      <c r="J599" s="584">
        <v>0</v>
      </c>
      <c r="K599" s="583">
        <v>0</v>
      </c>
      <c r="L599" s="583">
        <v>0</v>
      </c>
      <c r="M599" s="583">
        <v>0</v>
      </c>
      <c r="N599" s="583">
        <v>0</v>
      </c>
      <c r="O599" s="568"/>
      <c r="P599" s="563"/>
    </row>
    <row r="600" spans="1:16" s="182" customFormat="1" hidden="1" x14ac:dyDescent="0.2">
      <c r="A600" s="194"/>
      <c r="B600" s="824"/>
      <c r="C600" s="812"/>
      <c r="D600" s="812" t="s">
        <v>2132</v>
      </c>
      <c r="E600" s="693" t="s">
        <v>2141</v>
      </c>
      <c r="F600" s="583">
        <v>1995901</v>
      </c>
      <c r="G600" s="584">
        <v>1995901</v>
      </c>
      <c r="H600" s="583">
        <v>0</v>
      </c>
      <c r="I600" s="583">
        <v>0</v>
      </c>
      <c r="J600" s="584">
        <v>0</v>
      </c>
      <c r="K600" s="583">
        <v>0</v>
      </c>
      <c r="L600" s="583">
        <v>0</v>
      </c>
      <c r="M600" s="583">
        <v>0</v>
      </c>
      <c r="N600" s="583">
        <v>0</v>
      </c>
      <c r="O600" s="568"/>
      <c r="P600" s="563"/>
    </row>
    <row r="601" spans="1:16" s="182" customFormat="1" hidden="1" x14ac:dyDescent="0.2">
      <c r="A601" s="194"/>
      <c r="B601" s="824"/>
      <c r="C601" s="812" t="s">
        <v>1779</v>
      </c>
      <c r="D601" s="812" t="s">
        <v>2496</v>
      </c>
      <c r="E601" s="693" t="s">
        <v>26</v>
      </c>
      <c r="F601" s="583">
        <v>694606415</v>
      </c>
      <c r="G601" s="584">
        <v>694606415</v>
      </c>
      <c r="H601" s="583">
        <v>0</v>
      </c>
      <c r="I601" s="583">
        <v>0</v>
      </c>
      <c r="J601" s="584">
        <v>0</v>
      </c>
      <c r="K601" s="583">
        <v>0</v>
      </c>
      <c r="L601" s="583">
        <v>0</v>
      </c>
      <c r="M601" s="583">
        <v>0</v>
      </c>
      <c r="N601" s="583">
        <v>0</v>
      </c>
      <c r="O601" s="568"/>
      <c r="P601" s="563"/>
    </row>
    <row r="602" spans="1:16" s="182" customFormat="1" hidden="1" x14ac:dyDescent="0.2">
      <c r="A602" s="194"/>
      <c r="B602" s="824"/>
      <c r="C602" s="812"/>
      <c r="D602" s="812" t="s">
        <v>2496</v>
      </c>
      <c r="E602" s="693" t="s">
        <v>2141</v>
      </c>
      <c r="F602" s="583">
        <v>38666337</v>
      </c>
      <c r="G602" s="584">
        <v>38666337</v>
      </c>
      <c r="H602" s="583">
        <v>0</v>
      </c>
      <c r="I602" s="583">
        <v>0</v>
      </c>
      <c r="J602" s="584">
        <v>0</v>
      </c>
      <c r="K602" s="583">
        <v>0</v>
      </c>
      <c r="L602" s="583">
        <v>0</v>
      </c>
      <c r="M602" s="583">
        <v>0</v>
      </c>
      <c r="N602" s="583">
        <v>0</v>
      </c>
      <c r="O602" s="568"/>
      <c r="P602" s="563"/>
    </row>
    <row r="603" spans="1:16" s="182" customFormat="1" hidden="1" x14ac:dyDescent="0.2">
      <c r="A603" s="194"/>
      <c r="B603" s="824"/>
      <c r="C603" s="812" t="s">
        <v>2303</v>
      </c>
      <c r="D603" s="812" t="s">
        <v>2304</v>
      </c>
      <c r="E603" s="693" t="s">
        <v>26</v>
      </c>
      <c r="F603" s="583">
        <v>918699561</v>
      </c>
      <c r="G603" s="584">
        <v>918699561</v>
      </c>
      <c r="H603" s="583">
        <v>0</v>
      </c>
      <c r="I603" s="583">
        <v>0</v>
      </c>
      <c r="J603" s="584">
        <v>0</v>
      </c>
      <c r="K603" s="583">
        <v>0</v>
      </c>
      <c r="L603" s="583">
        <v>0</v>
      </c>
      <c r="M603" s="583">
        <v>0</v>
      </c>
      <c r="N603" s="583">
        <v>0</v>
      </c>
      <c r="O603" s="568"/>
      <c r="P603" s="563"/>
    </row>
    <row r="604" spans="1:16" s="182" customFormat="1" hidden="1" x14ac:dyDescent="0.2">
      <c r="A604" s="194"/>
      <c r="B604" s="824"/>
      <c r="C604" s="812"/>
      <c r="D604" s="812" t="s">
        <v>2304</v>
      </c>
      <c r="E604" s="693" t="s">
        <v>2141</v>
      </c>
      <c r="F604" s="583">
        <v>32415730</v>
      </c>
      <c r="G604" s="584">
        <v>32415730</v>
      </c>
      <c r="H604" s="583">
        <v>0</v>
      </c>
      <c r="I604" s="583">
        <v>0</v>
      </c>
      <c r="J604" s="584">
        <v>0</v>
      </c>
      <c r="K604" s="583">
        <v>0</v>
      </c>
      <c r="L604" s="583">
        <v>0</v>
      </c>
      <c r="M604" s="583">
        <v>0</v>
      </c>
      <c r="N604" s="583">
        <v>0</v>
      </c>
      <c r="O604" s="568"/>
      <c r="P604" s="563"/>
    </row>
    <row r="605" spans="1:16" s="182" customFormat="1" x14ac:dyDescent="0.2">
      <c r="A605" s="194"/>
      <c r="B605" s="571"/>
      <c r="C605" s="559">
        <v>15</v>
      </c>
      <c r="D605" s="598" t="s">
        <v>1239</v>
      </c>
      <c r="E605" s="554"/>
      <c r="F605" s="553">
        <v>12157909246</v>
      </c>
      <c r="G605" s="553">
        <v>8623967935</v>
      </c>
      <c r="H605" s="553">
        <v>3533941311</v>
      </c>
      <c r="I605" s="553">
        <v>173608075</v>
      </c>
      <c r="J605" s="553">
        <v>3360333236</v>
      </c>
      <c r="K605" s="553">
        <v>568324169</v>
      </c>
      <c r="L605" s="553">
        <v>2792009067</v>
      </c>
      <c r="M605" s="553">
        <v>0</v>
      </c>
      <c r="N605" s="553">
        <v>0</v>
      </c>
      <c r="O605" s="568"/>
      <c r="P605" s="563"/>
    </row>
    <row r="606" spans="1:16" s="182" customFormat="1" ht="13.15" customHeight="1" x14ac:dyDescent="0.2">
      <c r="A606" s="194"/>
      <c r="B606" s="821" t="s">
        <v>1234</v>
      </c>
      <c r="C606" s="812" t="s">
        <v>2478</v>
      </c>
      <c r="D606" s="812" t="s">
        <v>2479</v>
      </c>
      <c r="E606" s="692" t="s">
        <v>26</v>
      </c>
      <c r="F606" s="585">
        <v>935180846</v>
      </c>
      <c r="G606" s="586">
        <v>593453898</v>
      </c>
      <c r="H606" s="585">
        <v>341726948</v>
      </c>
      <c r="I606" s="585">
        <v>0</v>
      </c>
      <c r="J606" s="586">
        <v>341726948</v>
      </c>
      <c r="K606" s="585">
        <v>341726948</v>
      </c>
      <c r="L606" s="585">
        <v>0</v>
      </c>
      <c r="M606" s="585">
        <v>0</v>
      </c>
      <c r="N606" s="585">
        <v>0</v>
      </c>
      <c r="O606" s="568"/>
      <c r="P606" s="563"/>
    </row>
    <row r="607" spans="1:16" s="182" customFormat="1" ht="13.15" customHeight="1" x14ac:dyDescent="0.2">
      <c r="A607" s="194"/>
      <c r="B607" s="822"/>
      <c r="C607" s="812"/>
      <c r="D607" s="812" t="s">
        <v>2479</v>
      </c>
      <c r="E607" s="693" t="s">
        <v>2141</v>
      </c>
      <c r="F607" s="583">
        <v>24819154</v>
      </c>
      <c r="G607" s="584">
        <v>16546102</v>
      </c>
      <c r="H607" s="583">
        <v>8273052</v>
      </c>
      <c r="I607" s="583">
        <v>0</v>
      </c>
      <c r="J607" s="584">
        <v>8273052</v>
      </c>
      <c r="K607" s="583">
        <v>8273052</v>
      </c>
      <c r="L607" s="583">
        <v>0</v>
      </c>
      <c r="M607" s="583">
        <v>0</v>
      </c>
      <c r="N607" s="583">
        <v>0</v>
      </c>
      <c r="O607" s="568"/>
      <c r="P607" s="563"/>
    </row>
    <row r="608" spans="1:16" s="182" customFormat="1" ht="13.15" hidden="1" customHeight="1" x14ac:dyDescent="0.2">
      <c r="A608" s="194"/>
      <c r="B608" s="822"/>
      <c r="C608" s="812" t="s">
        <v>1780</v>
      </c>
      <c r="D608" s="812" t="s">
        <v>2463</v>
      </c>
      <c r="E608" s="693" t="s">
        <v>26</v>
      </c>
      <c r="F608" s="583">
        <v>247509946</v>
      </c>
      <c r="G608" s="584">
        <v>247509946</v>
      </c>
      <c r="H608" s="583">
        <v>0</v>
      </c>
      <c r="I608" s="583">
        <v>0</v>
      </c>
      <c r="J608" s="584">
        <v>0</v>
      </c>
      <c r="K608" s="583">
        <v>0</v>
      </c>
      <c r="L608" s="583">
        <v>0</v>
      </c>
      <c r="M608" s="583">
        <v>0</v>
      </c>
      <c r="N608" s="583">
        <v>0</v>
      </c>
      <c r="O608" s="568"/>
      <c r="P608" s="563"/>
    </row>
    <row r="609" spans="1:16" s="182" customFormat="1" ht="13.15" customHeight="1" x14ac:dyDescent="0.2">
      <c r="A609" s="194"/>
      <c r="B609" s="822"/>
      <c r="C609" s="812"/>
      <c r="D609" s="812" t="s">
        <v>2463</v>
      </c>
      <c r="E609" s="693" t="s">
        <v>2083</v>
      </c>
      <c r="F609" s="583">
        <v>571423184</v>
      </c>
      <c r="G609" s="584">
        <v>0</v>
      </c>
      <c r="H609" s="583">
        <v>571423184</v>
      </c>
      <c r="I609" s="583">
        <v>0</v>
      </c>
      <c r="J609" s="584">
        <v>571423184</v>
      </c>
      <c r="K609" s="583">
        <v>571423184</v>
      </c>
      <c r="L609" s="583">
        <v>0</v>
      </c>
      <c r="M609" s="583">
        <v>0</v>
      </c>
      <c r="N609" s="583">
        <v>0</v>
      </c>
      <c r="O609" s="568"/>
      <c r="P609" s="563"/>
    </row>
    <row r="610" spans="1:16" s="182" customFormat="1" ht="13.15" hidden="1" customHeight="1" x14ac:dyDescent="0.2">
      <c r="A610" s="194"/>
      <c r="B610" s="822"/>
      <c r="C610" s="812"/>
      <c r="D610" s="812" t="s">
        <v>2463</v>
      </c>
      <c r="E610" s="693" t="s">
        <v>194</v>
      </c>
      <c r="F610" s="583">
        <v>65288</v>
      </c>
      <c r="G610" s="584">
        <v>65288</v>
      </c>
      <c r="H610" s="583">
        <v>0</v>
      </c>
      <c r="I610" s="583">
        <v>0</v>
      </c>
      <c r="J610" s="584">
        <v>0</v>
      </c>
      <c r="K610" s="583">
        <v>0</v>
      </c>
      <c r="L610" s="583">
        <v>0</v>
      </c>
      <c r="M610" s="583">
        <v>0</v>
      </c>
      <c r="N610" s="583">
        <v>0</v>
      </c>
      <c r="O610" s="568"/>
      <c r="P610" s="563"/>
    </row>
    <row r="611" spans="1:16" s="182" customFormat="1" ht="13.15" hidden="1" customHeight="1" x14ac:dyDescent="0.2">
      <c r="A611" s="194"/>
      <c r="B611" s="822"/>
      <c r="C611" s="812"/>
      <c r="D611" s="812" t="s">
        <v>2463</v>
      </c>
      <c r="E611" s="693" t="s">
        <v>2141</v>
      </c>
      <c r="F611" s="583">
        <v>11486435</v>
      </c>
      <c r="G611" s="584">
        <v>11486435</v>
      </c>
      <c r="H611" s="583">
        <v>0</v>
      </c>
      <c r="I611" s="583">
        <v>0</v>
      </c>
      <c r="J611" s="584">
        <v>0</v>
      </c>
      <c r="K611" s="583">
        <v>0</v>
      </c>
      <c r="L611" s="583">
        <v>0</v>
      </c>
      <c r="M611" s="583">
        <v>0</v>
      </c>
      <c r="N611" s="583">
        <v>0</v>
      </c>
      <c r="O611" s="568"/>
      <c r="P611" s="563"/>
    </row>
    <row r="612" spans="1:16" s="182" customFormat="1" ht="13.15" hidden="1" customHeight="1" x14ac:dyDescent="0.2">
      <c r="A612" s="194"/>
      <c r="B612" s="822"/>
      <c r="C612" s="812" t="s">
        <v>2019</v>
      </c>
      <c r="D612" s="812" t="s">
        <v>1251</v>
      </c>
      <c r="E612" s="693" t="s">
        <v>26</v>
      </c>
      <c r="F612" s="583">
        <v>218000000</v>
      </c>
      <c r="G612" s="584">
        <v>218000000</v>
      </c>
      <c r="H612" s="583">
        <v>0</v>
      </c>
      <c r="I612" s="583">
        <v>0</v>
      </c>
      <c r="J612" s="584">
        <v>0</v>
      </c>
      <c r="K612" s="583">
        <v>0</v>
      </c>
      <c r="L612" s="583">
        <v>0</v>
      </c>
      <c r="M612" s="583">
        <v>0</v>
      </c>
      <c r="N612" s="583">
        <v>0</v>
      </c>
      <c r="O612" s="568"/>
      <c r="P612" s="563"/>
    </row>
    <row r="613" spans="1:16" s="182" customFormat="1" ht="13.15" customHeight="1" x14ac:dyDescent="0.2">
      <c r="A613" s="194"/>
      <c r="B613" s="822"/>
      <c r="C613" s="812"/>
      <c r="D613" s="812" t="s">
        <v>1251</v>
      </c>
      <c r="E613" s="693" t="s">
        <v>2083</v>
      </c>
      <c r="F613" s="583">
        <v>470253000</v>
      </c>
      <c r="G613" s="584">
        <v>0</v>
      </c>
      <c r="H613" s="583">
        <v>470253000</v>
      </c>
      <c r="I613" s="583">
        <v>0</v>
      </c>
      <c r="J613" s="584">
        <v>470253000</v>
      </c>
      <c r="K613" s="583">
        <v>0</v>
      </c>
      <c r="L613" s="583">
        <v>0</v>
      </c>
      <c r="M613" s="583">
        <v>470253000</v>
      </c>
      <c r="N613" s="583">
        <v>0</v>
      </c>
      <c r="O613" s="568"/>
      <c r="P613" s="563"/>
    </row>
    <row r="614" spans="1:16" s="182" customFormat="1" ht="13.15" hidden="1" customHeight="1" x14ac:dyDescent="0.2">
      <c r="A614" s="194"/>
      <c r="B614" s="822"/>
      <c r="C614" s="812"/>
      <c r="D614" s="812" t="s">
        <v>1251</v>
      </c>
      <c r="E614" s="693" t="s">
        <v>2141</v>
      </c>
      <c r="F614" s="583">
        <v>2380560</v>
      </c>
      <c r="G614" s="584">
        <v>2380560</v>
      </c>
      <c r="H614" s="583">
        <v>0</v>
      </c>
      <c r="I614" s="583">
        <v>0</v>
      </c>
      <c r="J614" s="584">
        <v>0</v>
      </c>
      <c r="K614" s="583">
        <v>0</v>
      </c>
      <c r="L614" s="583">
        <v>0</v>
      </c>
      <c r="M614" s="583">
        <v>0</v>
      </c>
      <c r="N614" s="583">
        <v>0</v>
      </c>
      <c r="O614" s="568"/>
      <c r="P614" s="563"/>
    </row>
    <row r="615" spans="1:16" s="182" customFormat="1" ht="13.15" customHeight="1" x14ac:dyDescent="0.2">
      <c r="A615" s="194"/>
      <c r="B615" s="822"/>
      <c r="C615" s="812" t="s">
        <v>2558</v>
      </c>
      <c r="D615" s="812" t="s">
        <v>2559</v>
      </c>
      <c r="E615" s="693" t="s">
        <v>26</v>
      </c>
      <c r="F615" s="583">
        <v>817652477</v>
      </c>
      <c r="G615" s="584">
        <v>197021802</v>
      </c>
      <c r="H615" s="583">
        <v>620630675</v>
      </c>
      <c r="I615" s="583">
        <v>620630675</v>
      </c>
      <c r="J615" s="584">
        <v>0</v>
      </c>
      <c r="K615" s="583">
        <v>0</v>
      </c>
      <c r="L615" s="583">
        <v>0</v>
      </c>
      <c r="M615" s="583">
        <v>0</v>
      </c>
      <c r="N615" s="583">
        <v>0</v>
      </c>
      <c r="O615" s="568"/>
      <c r="P615" s="563"/>
    </row>
    <row r="616" spans="1:16" s="182" customFormat="1" ht="13.15" customHeight="1" x14ac:dyDescent="0.2">
      <c r="A616" s="194"/>
      <c r="B616" s="822"/>
      <c r="C616" s="812"/>
      <c r="D616" s="812" t="s">
        <v>2559</v>
      </c>
      <c r="E616" s="693" t="s">
        <v>2141</v>
      </c>
      <c r="F616" s="583">
        <v>23934594</v>
      </c>
      <c r="G616" s="584">
        <v>7978198</v>
      </c>
      <c r="H616" s="583">
        <v>15956396</v>
      </c>
      <c r="I616" s="583">
        <v>15956396</v>
      </c>
      <c r="J616" s="584">
        <v>0</v>
      </c>
      <c r="K616" s="583">
        <v>0</v>
      </c>
      <c r="L616" s="583">
        <v>0</v>
      </c>
      <c r="M616" s="583">
        <v>0</v>
      </c>
      <c r="N616" s="583">
        <v>0</v>
      </c>
      <c r="O616" s="568"/>
      <c r="P616" s="563"/>
    </row>
    <row r="617" spans="1:16" s="182" customFormat="1" ht="13.15" hidden="1" customHeight="1" x14ac:dyDescent="0.2">
      <c r="A617" s="194"/>
      <c r="B617" s="822"/>
      <c r="C617" s="812" t="s">
        <v>2519</v>
      </c>
      <c r="D617" s="812" t="s">
        <v>2520</v>
      </c>
      <c r="E617" s="693" t="s">
        <v>26</v>
      </c>
      <c r="F617" s="583">
        <v>253918952</v>
      </c>
      <c r="G617" s="584">
        <v>253918952</v>
      </c>
      <c r="H617" s="583">
        <v>0</v>
      </c>
      <c r="I617" s="583">
        <v>0</v>
      </c>
      <c r="J617" s="584">
        <v>0</v>
      </c>
      <c r="K617" s="583">
        <v>0</v>
      </c>
      <c r="L617" s="583">
        <v>0</v>
      </c>
      <c r="M617" s="583">
        <v>0</v>
      </c>
      <c r="N617" s="583">
        <v>0</v>
      </c>
      <c r="O617" s="568"/>
      <c r="P617" s="563"/>
    </row>
    <row r="618" spans="1:16" s="182" customFormat="1" ht="13.15" hidden="1" customHeight="1" x14ac:dyDescent="0.2">
      <c r="A618" s="194"/>
      <c r="B618" s="822"/>
      <c r="C618" s="812"/>
      <c r="D618" s="812" t="s">
        <v>2520</v>
      </c>
      <c r="E618" s="693" t="s">
        <v>2083</v>
      </c>
      <c r="F618" s="583">
        <v>615634475</v>
      </c>
      <c r="G618" s="584">
        <v>615634475</v>
      </c>
      <c r="H618" s="583">
        <v>0</v>
      </c>
      <c r="I618" s="583">
        <v>0</v>
      </c>
      <c r="J618" s="584">
        <v>0</v>
      </c>
      <c r="K618" s="583">
        <v>0</v>
      </c>
      <c r="L618" s="583">
        <v>0</v>
      </c>
      <c r="M618" s="583">
        <v>0</v>
      </c>
      <c r="N618" s="583">
        <v>0</v>
      </c>
      <c r="O618" s="568"/>
      <c r="P618" s="563"/>
    </row>
    <row r="619" spans="1:16" s="182" customFormat="1" ht="13.15" hidden="1" customHeight="1" x14ac:dyDescent="0.2">
      <c r="A619" s="194"/>
      <c r="B619" s="822"/>
      <c r="C619" s="812"/>
      <c r="D619" s="812" t="s">
        <v>2520</v>
      </c>
      <c r="E619" s="693" t="s">
        <v>2141</v>
      </c>
      <c r="F619" s="583">
        <v>18946573</v>
      </c>
      <c r="G619" s="584">
        <v>18946573</v>
      </c>
      <c r="H619" s="583">
        <v>0</v>
      </c>
      <c r="I619" s="583">
        <v>0</v>
      </c>
      <c r="J619" s="584">
        <v>0</v>
      </c>
      <c r="K619" s="583">
        <v>0</v>
      </c>
      <c r="L619" s="583">
        <v>0</v>
      </c>
      <c r="M619" s="583">
        <v>0</v>
      </c>
      <c r="N619" s="583">
        <v>0</v>
      </c>
      <c r="O619" s="568"/>
      <c r="P619" s="563"/>
    </row>
    <row r="620" spans="1:16" s="182" customFormat="1" ht="13.15" hidden="1" customHeight="1" x14ac:dyDescent="0.2">
      <c r="A620" s="194"/>
      <c r="B620" s="822"/>
      <c r="C620" s="812" t="s">
        <v>2305</v>
      </c>
      <c r="D620" s="812" t="s">
        <v>2122</v>
      </c>
      <c r="E620" s="693" t="s">
        <v>26</v>
      </c>
      <c r="F620" s="583">
        <v>377640457</v>
      </c>
      <c r="G620" s="584">
        <v>377640457</v>
      </c>
      <c r="H620" s="583">
        <v>0</v>
      </c>
      <c r="I620" s="583">
        <v>0</v>
      </c>
      <c r="J620" s="584">
        <v>0</v>
      </c>
      <c r="K620" s="583">
        <v>0</v>
      </c>
      <c r="L620" s="583">
        <v>0</v>
      </c>
      <c r="M620" s="583">
        <v>0</v>
      </c>
      <c r="N620" s="583">
        <v>0</v>
      </c>
      <c r="O620" s="568"/>
      <c r="P620" s="563"/>
    </row>
    <row r="621" spans="1:16" s="182" customFormat="1" ht="13.15" customHeight="1" x14ac:dyDescent="0.2">
      <c r="A621" s="194"/>
      <c r="B621" s="822"/>
      <c r="C621" s="812"/>
      <c r="D621" s="812" t="s">
        <v>2122</v>
      </c>
      <c r="E621" s="693" t="s">
        <v>2083</v>
      </c>
      <c r="F621" s="583">
        <v>500000000</v>
      </c>
      <c r="G621" s="584">
        <v>0</v>
      </c>
      <c r="H621" s="583">
        <v>500000000</v>
      </c>
      <c r="I621" s="583">
        <v>0</v>
      </c>
      <c r="J621" s="584">
        <v>500000000</v>
      </c>
      <c r="K621" s="583">
        <v>0</v>
      </c>
      <c r="L621" s="583">
        <v>500000000</v>
      </c>
      <c r="M621" s="583">
        <v>0</v>
      </c>
      <c r="N621" s="583">
        <v>0</v>
      </c>
      <c r="O621" s="568"/>
      <c r="P621" s="563"/>
    </row>
    <row r="622" spans="1:16" s="182" customFormat="1" ht="13.15" hidden="1" customHeight="1" x14ac:dyDescent="0.2">
      <c r="A622" s="194"/>
      <c r="B622" s="822"/>
      <c r="C622" s="812"/>
      <c r="D622" s="812" t="s">
        <v>2122</v>
      </c>
      <c r="E622" s="693" t="s">
        <v>2141</v>
      </c>
      <c r="F622" s="583">
        <v>5021663</v>
      </c>
      <c r="G622" s="584">
        <v>5021663</v>
      </c>
      <c r="H622" s="583">
        <v>0</v>
      </c>
      <c r="I622" s="583">
        <v>0</v>
      </c>
      <c r="J622" s="584">
        <v>0</v>
      </c>
      <c r="K622" s="583">
        <v>0</v>
      </c>
      <c r="L622" s="583">
        <v>0</v>
      </c>
      <c r="M622" s="583">
        <v>0</v>
      </c>
      <c r="N622" s="583">
        <v>0</v>
      </c>
      <c r="O622" s="568"/>
      <c r="P622" s="563"/>
    </row>
    <row r="623" spans="1:16" s="182" customFormat="1" ht="13.15" hidden="1" customHeight="1" x14ac:dyDescent="0.2">
      <c r="A623" s="194"/>
      <c r="B623" s="822"/>
      <c r="C623" s="812" t="s">
        <v>1781</v>
      </c>
      <c r="D623" s="812" t="s">
        <v>1271</v>
      </c>
      <c r="E623" s="693" t="s">
        <v>26</v>
      </c>
      <c r="F623" s="583">
        <v>686645700</v>
      </c>
      <c r="G623" s="584">
        <v>686645700</v>
      </c>
      <c r="H623" s="583">
        <v>0</v>
      </c>
      <c r="I623" s="583">
        <v>0</v>
      </c>
      <c r="J623" s="584">
        <v>0</v>
      </c>
      <c r="K623" s="583">
        <v>0</v>
      </c>
      <c r="L623" s="583">
        <v>0</v>
      </c>
      <c r="M623" s="583">
        <v>0</v>
      </c>
      <c r="N623" s="583">
        <v>0</v>
      </c>
      <c r="O623" s="568"/>
      <c r="P623" s="563"/>
    </row>
    <row r="624" spans="1:16" s="182" customFormat="1" ht="13.15" hidden="1" customHeight="1" x14ac:dyDescent="0.2">
      <c r="A624" s="194"/>
      <c r="B624" s="822"/>
      <c r="C624" s="812"/>
      <c r="D624" s="812" t="s">
        <v>1271</v>
      </c>
      <c r="E624" s="693" t="s">
        <v>2141</v>
      </c>
      <c r="F624" s="583">
        <v>33802380</v>
      </c>
      <c r="G624" s="584">
        <v>33802380</v>
      </c>
      <c r="H624" s="583">
        <v>0</v>
      </c>
      <c r="I624" s="583">
        <v>0</v>
      </c>
      <c r="J624" s="584">
        <v>0</v>
      </c>
      <c r="K624" s="583">
        <v>0</v>
      </c>
      <c r="L624" s="583">
        <v>0</v>
      </c>
      <c r="M624" s="583">
        <v>0</v>
      </c>
      <c r="N624" s="583">
        <v>0</v>
      </c>
      <c r="O624" s="568"/>
      <c r="P624" s="563"/>
    </row>
    <row r="625" spans="1:16" s="182" customFormat="1" ht="13.15" customHeight="1" x14ac:dyDescent="0.2">
      <c r="A625" s="194"/>
      <c r="B625" s="822"/>
      <c r="C625" s="812" t="s">
        <v>2306</v>
      </c>
      <c r="D625" s="812" t="s">
        <v>2259</v>
      </c>
      <c r="E625" s="693" t="s">
        <v>26</v>
      </c>
      <c r="F625" s="583">
        <v>897766460</v>
      </c>
      <c r="G625" s="584">
        <v>891346958</v>
      </c>
      <c r="H625" s="583">
        <v>6419502</v>
      </c>
      <c r="I625" s="583">
        <v>0</v>
      </c>
      <c r="J625" s="584">
        <v>6419502</v>
      </c>
      <c r="K625" s="583">
        <v>0</v>
      </c>
      <c r="L625" s="583">
        <v>6419502</v>
      </c>
      <c r="M625" s="583">
        <v>0</v>
      </c>
      <c r="N625" s="583">
        <v>0</v>
      </c>
      <c r="O625" s="568"/>
      <c r="P625" s="563"/>
    </row>
    <row r="626" spans="1:16" s="182" customFormat="1" ht="13.15" hidden="1" customHeight="1" x14ac:dyDescent="0.2">
      <c r="A626" s="194"/>
      <c r="B626" s="822"/>
      <c r="C626" s="812"/>
      <c r="D626" s="812" t="s">
        <v>2259</v>
      </c>
      <c r="E626" s="693" t="s">
        <v>2141</v>
      </c>
      <c r="F626" s="583">
        <v>35811759</v>
      </c>
      <c r="G626" s="584">
        <v>35811759</v>
      </c>
      <c r="H626" s="583">
        <v>0</v>
      </c>
      <c r="I626" s="583">
        <v>0</v>
      </c>
      <c r="J626" s="584">
        <v>0</v>
      </c>
      <c r="K626" s="583">
        <v>0</v>
      </c>
      <c r="L626" s="583">
        <v>0</v>
      </c>
      <c r="M626" s="583">
        <v>0</v>
      </c>
      <c r="N626" s="583">
        <v>0</v>
      </c>
      <c r="O626" s="568"/>
      <c r="P626" s="563"/>
    </row>
    <row r="627" spans="1:16" s="182" customFormat="1" ht="13.15" hidden="1" customHeight="1" x14ac:dyDescent="0.2">
      <c r="A627" s="194"/>
      <c r="B627" s="822"/>
      <c r="C627" s="812" t="s">
        <v>1782</v>
      </c>
      <c r="D627" s="812" t="s">
        <v>1233</v>
      </c>
      <c r="E627" s="693" t="s">
        <v>26</v>
      </c>
      <c r="F627" s="583">
        <v>612971668</v>
      </c>
      <c r="G627" s="584">
        <v>612971668</v>
      </c>
      <c r="H627" s="583">
        <v>0</v>
      </c>
      <c r="I627" s="583">
        <v>0</v>
      </c>
      <c r="J627" s="584">
        <v>0</v>
      </c>
      <c r="K627" s="583">
        <v>0</v>
      </c>
      <c r="L627" s="583">
        <v>0</v>
      </c>
      <c r="M627" s="583">
        <v>0</v>
      </c>
      <c r="N627" s="583">
        <v>0</v>
      </c>
      <c r="O627" s="568"/>
      <c r="P627" s="563"/>
    </row>
    <row r="628" spans="1:16" s="182" customFormat="1" ht="13.15" hidden="1" customHeight="1" x14ac:dyDescent="0.2">
      <c r="A628" s="194"/>
      <c r="B628" s="822"/>
      <c r="C628" s="812"/>
      <c r="D628" s="812" t="s">
        <v>1233</v>
      </c>
      <c r="E628" s="693" t="s">
        <v>2083</v>
      </c>
      <c r="F628" s="583">
        <v>118100223</v>
      </c>
      <c r="G628" s="584">
        <v>118100223</v>
      </c>
      <c r="H628" s="583">
        <v>0</v>
      </c>
      <c r="I628" s="583">
        <v>0</v>
      </c>
      <c r="J628" s="584">
        <v>0</v>
      </c>
      <c r="K628" s="583">
        <v>0</v>
      </c>
      <c r="L628" s="583">
        <v>0</v>
      </c>
      <c r="M628" s="583">
        <v>0</v>
      </c>
      <c r="N628" s="583">
        <v>0</v>
      </c>
      <c r="O628" s="568"/>
      <c r="P628" s="563"/>
    </row>
    <row r="629" spans="1:16" s="182" customFormat="1" ht="13.15" hidden="1" customHeight="1" x14ac:dyDescent="0.2">
      <c r="A629" s="194"/>
      <c r="B629" s="822"/>
      <c r="C629" s="812"/>
      <c r="D629" s="812" t="s">
        <v>1233</v>
      </c>
      <c r="E629" s="693" t="s">
        <v>194</v>
      </c>
      <c r="F629" s="583">
        <v>794119</v>
      </c>
      <c r="G629" s="584">
        <v>794119</v>
      </c>
      <c r="H629" s="583">
        <v>0</v>
      </c>
      <c r="I629" s="583">
        <v>0</v>
      </c>
      <c r="J629" s="584">
        <v>0</v>
      </c>
      <c r="K629" s="583">
        <v>0</v>
      </c>
      <c r="L629" s="583">
        <v>0</v>
      </c>
      <c r="M629" s="583">
        <v>0</v>
      </c>
      <c r="N629" s="583">
        <v>0</v>
      </c>
      <c r="O629" s="568"/>
      <c r="P629" s="563"/>
    </row>
    <row r="630" spans="1:16" s="182" customFormat="1" ht="13.15" hidden="1" customHeight="1" x14ac:dyDescent="0.2">
      <c r="A630" s="194"/>
      <c r="B630" s="822"/>
      <c r="C630" s="812"/>
      <c r="D630" s="812" t="s">
        <v>1233</v>
      </c>
      <c r="E630" s="693" t="s">
        <v>2141</v>
      </c>
      <c r="F630" s="583">
        <v>14224634</v>
      </c>
      <c r="G630" s="584">
        <v>14224634</v>
      </c>
      <c r="H630" s="583">
        <v>0</v>
      </c>
      <c r="I630" s="583">
        <v>0</v>
      </c>
      <c r="J630" s="584">
        <v>0</v>
      </c>
      <c r="K630" s="583">
        <v>0</v>
      </c>
      <c r="L630" s="583">
        <v>0</v>
      </c>
      <c r="M630" s="583">
        <v>0</v>
      </c>
      <c r="N630" s="583">
        <v>0</v>
      </c>
      <c r="O630" s="568"/>
      <c r="P630" s="563"/>
    </row>
    <row r="631" spans="1:16" s="182" customFormat="1" ht="13.15" hidden="1" customHeight="1" x14ac:dyDescent="0.2">
      <c r="A631" s="194"/>
      <c r="B631" s="822"/>
      <c r="C631" s="812" t="s">
        <v>2307</v>
      </c>
      <c r="D631" s="812" t="s">
        <v>2012</v>
      </c>
      <c r="E631" s="693" t="s">
        <v>26</v>
      </c>
      <c r="F631" s="583">
        <v>507012310</v>
      </c>
      <c r="G631" s="584">
        <v>507012310</v>
      </c>
      <c r="H631" s="583">
        <v>0</v>
      </c>
      <c r="I631" s="583">
        <v>0</v>
      </c>
      <c r="J631" s="584">
        <v>0</v>
      </c>
      <c r="K631" s="583">
        <v>0</v>
      </c>
      <c r="L631" s="583">
        <v>0</v>
      </c>
      <c r="M631" s="583">
        <v>0</v>
      </c>
      <c r="N631" s="583">
        <v>0</v>
      </c>
      <c r="O631" s="568"/>
      <c r="P631" s="563"/>
    </row>
    <row r="632" spans="1:16" s="182" customFormat="1" ht="13.15" hidden="1" customHeight="1" x14ac:dyDescent="0.2">
      <c r="A632" s="194"/>
      <c r="B632" s="822"/>
      <c r="C632" s="812"/>
      <c r="D632" s="812" t="s">
        <v>2012</v>
      </c>
      <c r="E632" s="693" t="s">
        <v>2083</v>
      </c>
      <c r="F632" s="583">
        <v>259251870</v>
      </c>
      <c r="G632" s="584">
        <v>259251870</v>
      </c>
      <c r="H632" s="583">
        <v>0</v>
      </c>
      <c r="I632" s="583">
        <v>0</v>
      </c>
      <c r="J632" s="584">
        <v>0</v>
      </c>
      <c r="K632" s="583">
        <v>0</v>
      </c>
      <c r="L632" s="583">
        <v>0</v>
      </c>
      <c r="M632" s="583">
        <v>0</v>
      </c>
      <c r="N632" s="583">
        <v>0</v>
      </c>
      <c r="O632" s="568"/>
      <c r="P632" s="563"/>
    </row>
    <row r="633" spans="1:16" s="182" customFormat="1" ht="13.15" hidden="1" customHeight="1" x14ac:dyDescent="0.2">
      <c r="A633" s="194"/>
      <c r="B633" s="822"/>
      <c r="C633" s="812"/>
      <c r="D633" s="812" t="s">
        <v>2012</v>
      </c>
      <c r="E633" s="693" t="s">
        <v>2141</v>
      </c>
      <c r="F633" s="583">
        <v>12372080</v>
      </c>
      <c r="G633" s="584">
        <v>12372080</v>
      </c>
      <c r="H633" s="583">
        <v>0</v>
      </c>
      <c r="I633" s="583">
        <v>0</v>
      </c>
      <c r="J633" s="584">
        <v>0</v>
      </c>
      <c r="K633" s="583">
        <v>0</v>
      </c>
      <c r="L633" s="583">
        <v>0</v>
      </c>
      <c r="M633" s="583">
        <v>0</v>
      </c>
      <c r="N633" s="583">
        <v>0</v>
      </c>
      <c r="O633" s="568"/>
      <c r="P633" s="563"/>
    </row>
    <row r="634" spans="1:16" s="182" customFormat="1" ht="13.15" hidden="1" customHeight="1" x14ac:dyDescent="0.2">
      <c r="A634" s="194"/>
      <c r="B634" s="822"/>
      <c r="C634" s="812" t="s">
        <v>2308</v>
      </c>
      <c r="D634" s="812" t="s">
        <v>2081</v>
      </c>
      <c r="E634" s="693" t="s">
        <v>26</v>
      </c>
      <c r="F634" s="583">
        <v>214950313</v>
      </c>
      <c r="G634" s="584">
        <v>214950313</v>
      </c>
      <c r="H634" s="583">
        <v>0</v>
      </c>
      <c r="I634" s="583">
        <v>0</v>
      </c>
      <c r="J634" s="584">
        <v>0</v>
      </c>
      <c r="K634" s="583">
        <v>0</v>
      </c>
      <c r="L634" s="583">
        <v>0</v>
      </c>
      <c r="M634" s="583">
        <v>0</v>
      </c>
      <c r="N634" s="583">
        <v>0</v>
      </c>
      <c r="O634" s="568"/>
      <c r="P634" s="563"/>
    </row>
    <row r="635" spans="1:16" s="182" customFormat="1" ht="13.15" hidden="1" customHeight="1" x14ac:dyDescent="0.2">
      <c r="A635" s="194"/>
      <c r="B635" s="822"/>
      <c r="C635" s="812"/>
      <c r="D635" s="812" t="s">
        <v>2081</v>
      </c>
      <c r="E635" s="693" t="s">
        <v>2083</v>
      </c>
      <c r="F635" s="583">
        <v>499860687</v>
      </c>
      <c r="G635" s="584">
        <v>499860687</v>
      </c>
      <c r="H635" s="583">
        <v>0</v>
      </c>
      <c r="I635" s="583">
        <v>0</v>
      </c>
      <c r="J635" s="584">
        <v>0</v>
      </c>
      <c r="K635" s="583">
        <v>0</v>
      </c>
      <c r="L635" s="583">
        <v>0</v>
      </c>
      <c r="M635" s="583">
        <v>0</v>
      </c>
      <c r="N635" s="583">
        <v>0</v>
      </c>
      <c r="O635" s="568"/>
      <c r="P635" s="563"/>
    </row>
    <row r="636" spans="1:16" s="182" customFormat="1" ht="13.15" hidden="1" customHeight="1" x14ac:dyDescent="0.2">
      <c r="A636" s="194"/>
      <c r="B636" s="822"/>
      <c r="C636" s="812"/>
      <c r="D636" s="812" t="s">
        <v>2081</v>
      </c>
      <c r="E636" s="693" t="s">
        <v>2284</v>
      </c>
      <c r="F636" s="583">
        <v>151951</v>
      </c>
      <c r="G636" s="584">
        <v>151951</v>
      </c>
      <c r="H636" s="583">
        <v>0</v>
      </c>
      <c r="I636" s="583">
        <v>0</v>
      </c>
      <c r="J636" s="584">
        <v>0</v>
      </c>
      <c r="K636" s="583">
        <v>0</v>
      </c>
      <c r="L636" s="583">
        <v>0</v>
      </c>
      <c r="M636" s="583">
        <v>0</v>
      </c>
      <c r="N636" s="583">
        <v>0</v>
      </c>
      <c r="O636" s="568"/>
      <c r="P636" s="563"/>
    </row>
    <row r="637" spans="1:16" s="182" customFormat="1" ht="13.15" hidden="1" customHeight="1" x14ac:dyDescent="0.2">
      <c r="A637" s="194"/>
      <c r="B637" s="822"/>
      <c r="C637" s="812"/>
      <c r="D637" s="812" t="s">
        <v>2081</v>
      </c>
      <c r="E637" s="693" t="s">
        <v>2141</v>
      </c>
      <c r="F637" s="583">
        <v>20836211</v>
      </c>
      <c r="G637" s="584">
        <v>20836211</v>
      </c>
      <c r="H637" s="583">
        <v>0</v>
      </c>
      <c r="I637" s="583">
        <v>0</v>
      </c>
      <c r="J637" s="584">
        <v>0</v>
      </c>
      <c r="K637" s="583">
        <v>0</v>
      </c>
      <c r="L637" s="583">
        <v>0</v>
      </c>
      <c r="M637" s="583">
        <v>0</v>
      </c>
      <c r="N637" s="583">
        <v>0</v>
      </c>
      <c r="O637" s="568"/>
      <c r="P637" s="563"/>
    </row>
    <row r="638" spans="1:16" s="182" customFormat="1" ht="13.15" hidden="1" customHeight="1" x14ac:dyDescent="0.2">
      <c r="A638" s="194"/>
      <c r="B638" s="822"/>
      <c r="C638" s="812" t="s">
        <v>1439</v>
      </c>
      <c r="D638" s="812" t="s">
        <v>1304</v>
      </c>
      <c r="E638" s="693" t="s">
        <v>26</v>
      </c>
      <c r="F638" s="583">
        <v>761099409</v>
      </c>
      <c r="G638" s="584">
        <v>761099409</v>
      </c>
      <c r="H638" s="583">
        <v>0</v>
      </c>
      <c r="I638" s="583">
        <v>0</v>
      </c>
      <c r="J638" s="584">
        <v>0</v>
      </c>
      <c r="K638" s="583">
        <v>0</v>
      </c>
      <c r="L638" s="583">
        <v>0</v>
      </c>
      <c r="M638" s="583">
        <v>0</v>
      </c>
      <c r="N638" s="583">
        <v>0</v>
      </c>
      <c r="O638" s="568"/>
      <c r="P638" s="563"/>
    </row>
    <row r="639" spans="1:16" s="182" customFormat="1" ht="13.15" hidden="1" customHeight="1" x14ac:dyDescent="0.2">
      <c r="A639" s="194"/>
      <c r="B639" s="822"/>
      <c r="C639" s="812"/>
      <c r="D639" s="812" t="s">
        <v>1304</v>
      </c>
      <c r="E639" s="693" t="s">
        <v>2141</v>
      </c>
      <c r="F639" s="583">
        <v>30122400</v>
      </c>
      <c r="G639" s="584">
        <v>30122400</v>
      </c>
      <c r="H639" s="583">
        <v>0</v>
      </c>
      <c r="I639" s="583">
        <v>0</v>
      </c>
      <c r="J639" s="584">
        <v>0</v>
      </c>
      <c r="K639" s="583">
        <v>0</v>
      </c>
      <c r="L639" s="583">
        <v>0</v>
      </c>
      <c r="M639" s="583">
        <v>0</v>
      </c>
      <c r="N639" s="583">
        <v>0</v>
      </c>
      <c r="O639" s="568"/>
      <c r="P639" s="563"/>
    </row>
    <row r="640" spans="1:16" s="182" customFormat="1" ht="13.15" hidden="1" customHeight="1" x14ac:dyDescent="0.2">
      <c r="A640" s="194"/>
      <c r="B640" s="822"/>
      <c r="C640" s="812" t="s">
        <v>1440</v>
      </c>
      <c r="D640" s="812" t="s">
        <v>2521</v>
      </c>
      <c r="E640" s="693" t="s">
        <v>26</v>
      </c>
      <c r="F640" s="583">
        <v>449549753</v>
      </c>
      <c r="G640" s="584">
        <v>449549753</v>
      </c>
      <c r="H640" s="583">
        <v>0</v>
      </c>
      <c r="I640" s="583">
        <v>0</v>
      </c>
      <c r="J640" s="584">
        <v>0</v>
      </c>
      <c r="K640" s="583">
        <v>0</v>
      </c>
      <c r="L640" s="583">
        <v>0</v>
      </c>
      <c r="M640" s="583">
        <v>0</v>
      </c>
      <c r="N640" s="583">
        <v>0</v>
      </c>
      <c r="O640" s="568"/>
      <c r="P640" s="563"/>
    </row>
    <row r="641" spans="1:16" s="182" customFormat="1" ht="13.15" hidden="1" customHeight="1" x14ac:dyDescent="0.2">
      <c r="A641" s="194"/>
      <c r="B641" s="822"/>
      <c r="C641" s="812"/>
      <c r="D641" s="812" t="s">
        <v>2521</v>
      </c>
      <c r="E641" s="693" t="s">
        <v>2083</v>
      </c>
      <c r="F641" s="583">
        <v>300000000</v>
      </c>
      <c r="G641" s="584">
        <v>300000000</v>
      </c>
      <c r="H641" s="583">
        <v>0</v>
      </c>
      <c r="I641" s="583">
        <v>0</v>
      </c>
      <c r="J641" s="584">
        <v>0</v>
      </c>
      <c r="K641" s="583">
        <v>0</v>
      </c>
      <c r="L641" s="583">
        <v>0</v>
      </c>
      <c r="M641" s="583">
        <v>0</v>
      </c>
      <c r="N641" s="583">
        <v>0</v>
      </c>
      <c r="O641" s="568"/>
      <c r="P641" s="563"/>
    </row>
    <row r="642" spans="1:16" s="182" customFormat="1" ht="13.15" hidden="1" customHeight="1" x14ac:dyDescent="0.2">
      <c r="A642" s="194"/>
      <c r="B642" s="822"/>
      <c r="C642" s="812"/>
      <c r="D642" s="812" t="s">
        <v>2521</v>
      </c>
      <c r="E642" s="693" t="s">
        <v>2284</v>
      </c>
      <c r="F642" s="583">
        <v>176976</v>
      </c>
      <c r="G642" s="584">
        <v>176976</v>
      </c>
      <c r="H642" s="583">
        <v>0</v>
      </c>
      <c r="I642" s="583">
        <v>0</v>
      </c>
      <c r="J642" s="584">
        <v>0</v>
      </c>
      <c r="K642" s="583">
        <v>0</v>
      </c>
      <c r="L642" s="583">
        <v>0</v>
      </c>
      <c r="M642" s="583">
        <v>0</v>
      </c>
      <c r="N642" s="583">
        <v>0</v>
      </c>
      <c r="O642" s="568"/>
      <c r="P642" s="563"/>
    </row>
    <row r="643" spans="1:16" s="182" customFormat="1" ht="13.15" hidden="1" customHeight="1" x14ac:dyDescent="0.2">
      <c r="A643" s="194"/>
      <c r="B643" s="822"/>
      <c r="C643" s="812"/>
      <c r="D643" s="812" t="s">
        <v>2521</v>
      </c>
      <c r="E643" s="693" t="s">
        <v>2141</v>
      </c>
      <c r="F643" s="583">
        <v>19679997</v>
      </c>
      <c r="G643" s="584">
        <v>19679997</v>
      </c>
      <c r="H643" s="583">
        <v>0</v>
      </c>
      <c r="I643" s="583">
        <v>0</v>
      </c>
      <c r="J643" s="584">
        <v>0</v>
      </c>
      <c r="K643" s="583">
        <v>0</v>
      </c>
      <c r="L643" s="583">
        <v>0</v>
      </c>
      <c r="M643" s="583">
        <v>0</v>
      </c>
      <c r="N643" s="583">
        <v>0</v>
      </c>
      <c r="O643" s="568"/>
      <c r="P643" s="563"/>
    </row>
    <row r="644" spans="1:16" s="182" customFormat="1" ht="13.15" hidden="1" customHeight="1" x14ac:dyDescent="0.2">
      <c r="A644" s="194"/>
      <c r="B644" s="822"/>
      <c r="C644" s="812" t="s">
        <v>1783</v>
      </c>
      <c r="D644" s="812" t="s">
        <v>1263</v>
      </c>
      <c r="E644" s="693" t="s">
        <v>26</v>
      </c>
      <c r="F644" s="583">
        <v>640779110</v>
      </c>
      <c r="G644" s="584">
        <v>640779110</v>
      </c>
      <c r="H644" s="583">
        <v>0</v>
      </c>
      <c r="I644" s="583">
        <v>0</v>
      </c>
      <c r="J644" s="584">
        <v>0</v>
      </c>
      <c r="K644" s="583">
        <v>0</v>
      </c>
      <c r="L644" s="583">
        <v>0</v>
      </c>
      <c r="M644" s="583">
        <v>0</v>
      </c>
      <c r="N644" s="583">
        <v>0</v>
      </c>
      <c r="O644" s="568"/>
      <c r="P644" s="563"/>
    </row>
    <row r="645" spans="1:16" s="182" customFormat="1" ht="13.15" hidden="1" customHeight="1" x14ac:dyDescent="0.2">
      <c r="A645" s="194"/>
      <c r="B645" s="822"/>
      <c r="C645" s="812"/>
      <c r="D645" s="812" t="s">
        <v>1263</v>
      </c>
      <c r="E645" s="693" t="s">
        <v>2141</v>
      </c>
      <c r="F645" s="583">
        <v>21697931</v>
      </c>
      <c r="G645" s="584">
        <v>21697931</v>
      </c>
      <c r="H645" s="583">
        <v>0</v>
      </c>
      <c r="I645" s="583">
        <v>0</v>
      </c>
      <c r="J645" s="584">
        <v>0</v>
      </c>
      <c r="K645" s="583">
        <v>0</v>
      </c>
      <c r="L645" s="583">
        <v>0</v>
      </c>
      <c r="M645" s="583">
        <v>0</v>
      </c>
      <c r="N645" s="583">
        <v>0</v>
      </c>
      <c r="O645" s="568"/>
      <c r="P645" s="563"/>
    </row>
    <row r="646" spans="1:16" s="182" customFormat="1" ht="13.15" hidden="1" customHeight="1" x14ac:dyDescent="0.2">
      <c r="A646" s="194"/>
      <c r="B646" s="822"/>
      <c r="C646" s="812" t="s">
        <v>1784</v>
      </c>
      <c r="D646" s="812" t="s">
        <v>2544</v>
      </c>
      <c r="E646" s="693" t="s">
        <v>26</v>
      </c>
      <c r="F646" s="583">
        <v>621777492</v>
      </c>
      <c r="G646" s="584">
        <v>621777492</v>
      </c>
      <c r="H646" s="583">
        <v>0</v>
      </c>
      <c r="I646" s="583">
        <v>0</v>
      </c>
      <c r="J646" s="584">
        <v>0</v>
      </c>
      <c r="K646" s="583">
        <v>0</v>
      </c>
      <c r="L646" s="583">
        <v>0</v>
      </c>
      <c r="M646" s="583">
        <v>0</v>
      </c>
      <c r="N646" s="583">
        <v>0</v>
      </c>
      <c r="O646" s="568"/>
      <c r="P646" s="563"/>
    </row>
    <row r="647" spans="1:16" s="182" customFormat="1" ht="13.15" hidden="1" customHeight="1" x14ac:dyDescent="0.2">
      <c r="A647" s="194"/>
      <c r="B647" s="822"/>
      <c r="C647" s="812"/>
      <c r="D647" s="812" t="s">
        <v>2544</v>
      </c>
      <c r="E647" s="693" t="s">
        <v>2141</v>
      </c>
      <c r="F647" s="583">
        <v>11856639</v>
      </c>
      <c r="G647" s="584">
        <v>11856639</v>
      </c>
      <c r="H647" s="583">
        <v>0</v>
      </c>
      <c r="I647" s="583">
        <v>0</v>
      </c>
      <c r="J647" s="584">
        <v>0</v>
      </c>
      <c r="K647" s="583">
        <v>0</v>
      </c>
      <c r="L647" s="583">
        <v>0</v>
      </c>
      <c r="M647" s="583">
        <v>0</v>
      </c>
      <c r="N647" s="583">
        <v>0</v>
      </c>
      <c r="O647" s="568"/>
      <c r="P647" s="563"/>
    </row>
    <row r="648" spans="1:16" s="182" customFormat="1" ht="13.15" hidden="1" customHeight="1" x14ac:dyDescent="0.2">
      <c r="A648" s="194"/>
      <c r="B648" s="822"/>
      <c r="C648" s="812" t="s">
        <v>1441</v>
      </c>
      <c r="D648" s="812" t="s">
        <v>1252</v>
      </c>
      <c r="E648" s="693" t="s">
        <v>26</v>
      </c>
      <c r="F648" s="583">
        <v>223814870</v>
      </c>
      <c r="G648" s="584">
        <v>223814870</v>
      </c>
      <c r="H648" s="583">
        <v>0</v>
      </c>
      <c r="I648" s="583">
        <v>0</v>
      </c>
      <c r="J648" s="584">
        <v>0</v>
      </c>
      <c r="K648" s="583">
        <v>0</v>
      </c>
      <c r="L648" s="583">
        <v>0</v>
      </c>
      <c r="M648" s="583">
        <v>0</v>
      </c>
      <c r="N648" s="583">
        <v>0</v>
      </c>
      <c r="O648" s="568"/>
      <c r="P648" s="563"/>
    </row>
    <row r="649" spans="1:16" s="182" customFormat="1" ht="13.15" hidden="1" customHeight="1" x14ac:dyDescent="0.2">
      <c r="A649" s="194"/>
      <c r="B649" s="822"/>
      <c r="C649" s="812"/>
      <c r="D649" s="812" t="s">
        <v>1252</v>
      </c>
      <c r="E649" s="693" t="s">
        <v>2083</v>
      </c>
      <c r="F649" s="583">
        <v>522234700</v>
      </c>
      <c r="G649" s="584">
        <v>522234700</v>
      </c>
      <c r="H649" s="583">
        <v>0</v>
      </c>
      <c r="I649" s="583">
        <v>0</v>
      </c>
      <c r="J649" s="584">
        <v>0</v>
      </c>
      <c r="K649" s="583">
        <v>0</v>
      </c>
      <c r="L649" s="583">
        <v>0</v>
      </c>
      <c r="M649" s="583">
        <v>0</v>
      </c>
      <c r="N649" s="583">
        <v>0</v>
      </c>
      <c r="O649" s="568"/>
      <c r="P649" s="563"/>
    </row>
    <row r="650" spans="1:16" s="182" customFormat="1" ht="13.15" hidden="1" customHeight="1" x14ac:dyDescent="0.2">
      <c r="A650" s="194"/>
      <c r="B650" s="822"/>
      <c r="C650" s="812"/>
      <c r="D650" s="812" t="s">
        <v>1252</v>
      </c>
      <c r="E650" s="693" t="s">
        <v>2141</v>
      </c>
      <c r="F650" s="583">
        <v>16463106</v>
      </c>
      <c r="G650" s="584">
        <v>16463106</v>
      </c>
      <c r="H650" s="583">
        <v>0</v>
      </c>
      <c r="I650" s="583">
        <v>0</v>
      </c>
      <c r="J650" s="584">
        <v>0</v>
      </c>
      <c r="K650" s="583">
        <v>0</v>
      </c>
      <c r="L650" s="583">
        <v>0</v>
      </c>
      <c r="M650" s="583">
        <v>0</v>
      </c>
      <c r="N650" s="583">
        <v>0</v>
      </c>
      <c r="O650" s="568"/>
      <c r="P650" s="563"/>
    </row>
    <row r="651" spans="1:16" s="182" customFormat="1" ht="13.15" hidden="1" customHeight="1" x14ac:dyDescent="0.2">
      <c r="A651" s="194"/>
      <c r="B651" s="822"/>
      <c r="C651" s="812" t="s">
        <v>1785</v>
      </c>
      <c r="D651" s="812" t="s">
        <v>1265</v>
      </c>
      <c r="E651" s="693" t="s">
        <v>26</v>
      </c>
      <c r="F651" s="583">
        <v>803121503</v>
      </c>
      <c r="G651" s="584">
        <v>803121503</v>
      </c>
      <c r="H651" s="583">
        <v>0</v>
      </c>
      <c r="I651" s="583">
        <v>0</v>
      </c>
      <c r="J651" s="584">
        <v>0</v>
      </c>
      <c r="K651" s="583">
        <v>0</v>
      </c>
      <c r="L651" s="583">
        <v>0</v>
      </c>
      <c r="M651" s="583">
        <v>0</v>
      </c>
      <c r="N651" s="583">
        <v>0</v>
      </c>
      <c r="O651" s="568"/>
      <c r="P651" s="563"/>
    </row>
    <row r="652" spans="1:16" s="182" customFormat="1" ht="13.15" hidden="1" customHeight="1" x14ac:dyDescent="0.2">
      <c r="A652" s="194"/>
      <c r="B652" s="822"/>
      <c r="C652" s="812"/>
      <c r="D652" s="812" t="s">
        <v>1265</v>
      </c>
      <c r="E652" s="693" t="s">
        <v>2284</v>
      </c>
      <c r="F652" s="583">
        <v>184407</v>
      </c>
      <c r="G652" s="584">
        <v>184407</v>
      </c>
      <c r="H652" s="583">
        <v>0</v>
      </c>
      <c r="I652" s="583">
        <v>0</v>
      </c>
      <c r="J652" s="584">
        <v>0</v>
      </c>
      <c r="K652" s="583">
        <v>0</v>
      </c>
      <c r="L652" s="583">
        <v>0</v>
      </c>
      <c r="M652" s="583">
        <v>0</v>
      </c>
      <c r="N652" s="583">
        <v>0</v>
      </c>
      <c r="O652" s="568"/>
      <c r="P652" s="563"/>
    </row>
    <row r="653" spans="1:16" s="182" customFormat="1" ht="13.15" hidden="1" customHeight="1" x14ac:dyDescent="0.2">
      <c r="A653" s="194"/>
      <c r="B653" s="822"/>
      <c r="C653" s="812"/>
      <c r="D653" s="812" t="s">
        <v>1265</v>
      </c>
      <c r="E653" s="693" t="s">
        <v>2141</v>
      </c>
      <c r="F653" s="583">
        <v>17934531</v>
      </c>
      <c r="G653" s="584">
        <v>17934531</v>
      </c>
      <c r="H653" s="583">
        <v>0</v>
      </c>
      <c r="I653" s="583">
        <v>0</v>
      </c>
      <c r="J653" s="584">
        <v>0</v>
      </c>
      <c r="K653" s="583">
        <v>0</v>
      </c>
      <c r="L653" s="583">
        <v>0</v>
      </c>
      <c r="M653" s="583">
        <v>0</v>
      </c>
      <c r="N653" s="583">
        <v>0</v>
      </c>
      <c r="O653" s="568"/>
      <c r="P653" s="563"/>
    </row>
    <row r="654" spans="1:16" s="182" customFormat="1" ht="13.15" hidden="1" customHeight="1" x14ac:dyDescent="0.2">
      <c r="A654" s="194"/>
      <c r="B654" s="822"/>
      <c r="C654" s="812" t="s">
        <v>1786</v>
      </c>
      <c r="D654" s="812" t="s">
        <v>2545</v>
      </c>
      <c r="E654" s="693" t="s">
        <v>26</v>
      </c>
      <c r="F654" s="583">
        <v>653632427</v>
      </c>
      <c r="G654" s="584">
        <v>653632427</v>
      </c>
      <c r="H654" s="583">
        <v>0</v>
      </c>
      <c r="I654" s="583">
        <v>0</v>
      </c>
      <c r="J654" s="584">
        <v>0</v>
      </c>
      <c r="K654" s="583">
        <v>0</v>
      </c>
      <c r="L654" s="583">
        <v>0</v>
      </c>
      <c r="M654" s="583">
        <v>0</v>
      </c>
      <c r="N654" s="583">
        <v>0</v>
      </c>
      <c r="O654" s="568"/>
      <c r="P654" s="563"/>
    </row>
    <row r="655" spans="1:16" s="182" customFormat="1" ht="13.15" hidden="1" customHeight="1" x14ac:dyDescent="0.2">
      <c r="A655" s="194"/>
      <c r="B655" s="822"/>
      <c r="C655" s="812"/>
      <c r="D655" s="812" t="s">
        <v>2545</v>
      </c>
      <c r="E655" s="693" t="s">
        <v>194</v>
      </c>
      <c r="F655" s="583">
        <v>241264</v>
      </c>
      <c r="G655" s="584">
        <v>241264</v>
      </c>
      <c r="H655" s="583">
        <v>0</v>
      </c>
      <c r="I655" s="583">
        <v>0</v>
      </c>
      <c r="J655" s="584">
        <v>0</v>
      </c>
      <c r="K655" s="583">
        <v>0</v>
      </c>
      <c r="L655" s="583">
        <v>0</v>
      </c>
      <c r="M655" s="583">
        <v>0</v>
      </c>
      <c r="N655" s="583">
        <v>0</v>
      </c>
      <c r="O655" s="568"/>
      <c r="P655" s="563"/>
    </row>
    <row r="656" spans="1:16" s="182" customFormat="1" ht="13.15" hidden="1" customHeight="1" x14ac:dyDescent="0.2">
      <c r="A656" s="194"/>
      <c r="B656" s="822"/>
      <c r="C656" s="812"/>
      <c r="D656" s="812" t="s">
        <v>2545</v>
      </c>
      <c r="E656" s="693" t="s">
        <v>2141</v>
      </c>
      <c r="F656" s="583">
        <v>25674097</v>
      </c>
      <c r="G656" s="584">
        <v>25674097</v>
      </c>
      <c r="H656" s="583">
        <v>0</v>
      </c>
      <c r="I656" s="583">
        <v>0</v>
      </c>
      <c r="J656" s="584">
        <v>0</v>
      </c>
      <c r="K656" s="583">
        <v>0</v>
      </c>
      <c r="L656" s="583">
        <v>0</v>
      </c>
      <c r="M656" s="583">
        <v>0</v>
      </c>
      <c r="N656" s="583">
        <v>0</v>
      </c>
      <c r="O656" s="568"/>
      <c r="P656" s="563"/>
    </row>
    <row r="657" spans="1:16" s="182" customFormat="1" ht="13.15" hidden="1" customHeight="1" x14ac:dyDescent="0.2">
      <c r="A657" s="194"/>
      <c r="B657" s="822"/>
      <c r="C657" s="812" t="s">
        <v>2309</v>
      </c>
      <c r="D657" s="812" t="s">
        <v>2013</v>
      </c>
      <c r="E657" s="693" t="s">
        <v>26</v>
      </c>
      <c r="F657" s="583">
        <v>625390651</v>
      </c>
      <c r="G657" s="584">
        <v>625390651</v>
      </c>
      <c r="H657" s="583">
        <v>0</v>
      </c>
      <c r="I657" s="583">
        <v>0</v>
      </c>
      <c r="J657" s="584">
        <v>0</v>
      </c>
      <c r="K657" s="583">
        <v>0</v>
      </c>
      <c r="L657" s="583">
        <v>0</v>
      </c>
      <c r="M657" s="583">
        <v>0</v>
      </c>
      <c r="N657" s="583">
        <v>0</v>
      </c>
      <c r="O657" s="568"/>
      <c r="P657" s="563"/>
    </row>
    <row r="658" spans="1:16" s="182" customFormat="1" ht="13.15" hidden="1" customHeight="1" x14ac:dyDescent="0.2">
      <c r="A658" s="194"/>
      <c r="B658" s="822"/>
      <c r="C658" s="812"/>
      <c r="D658" s="812" t="s">
        <v>2013</v>
      </c>
      <c r="E658" s="693" t="s">
        <v>2083</v>
      </c>
      <c r="F658" s="583">
        <v>70000000</v>
      </c>
      <c r="G658" s="584">
        <v>70000000</v>
      </c>
      <c r="H658" s="583">
        <v>0</v>
      </c>
      <c r="I658" s="583">
        <v>0</v>
      </c>
      <c r="J658" s="584">
        <v>0</v>
      </c>
      <c r="K658" s="583">
        <v>0</v>
      </c>
      <c r="L658" s="583">
        <v>0</v>
      </c>
      <c r="M658" s="583">
        <v>0</v>
      </c>
      <c r="N658" s="583">
        <v>0</v>
      </c>
      <c r="O658" s="568"/>
      <c r="P658" s="563"/>
    </row>
    <row r="659" spans="1:16" s="182" customFormat="1" ht="13.15" hidden="1" customHeight="1" x14ac:dyDescent="0.2">
      <c r="A659" s="194"/>
      <c r="B659" s="822"/>
      <c r="C659" s="812"/>
      <c r="D659" s="812" t="s">
        <v>2013</v>
      </c>
      <c r="E659" s="693" t="s">
        <v>2284</v>
      </c>
      <c r="F659" s="583">
        <v>138503</v>
      </c>
      <c r="G659" s="584">
        <v>138503</v>
      </c>
      <c r="H659" s="583">
        <v>0</v>
      </c>
      <c r="I659" s="583">
        <v>0</v>
      </c>
      <c r="J659" s="584">
        <v>0</v>
      </c>
      <c r="K659" s="583">
        <v>0</v>
      </c>
      <c r="L659" s="583">
        <v>0</v>
      </c>
      <c r="M659" s="583">
        <v>0</v>
      </c>
      <c r="N659" s="583">
        <v>0</v>
      </c>
      <c r="O659" s="568"/>
      <c r="P659" s="563"/>
    </row>
    <row r="660" spans="1:16" s="182" customFormat="1" ht="13.15" hidden="1" customHeight="1" x14ac:dyDescent="0.2">
      <c r="A660" s="194"/>
      <c r="B660" s="822"/>
      <c r="C660" s="812"/>
      <c r="D660" s="812" t="s">
        <v>2013</v>
      </c>
      <c r="E660" s="693" t="s">
        <v>2141</v>
      </c>
      <c r="F660" s="583">
        <v>25651595</v>
      </c>
      <c r="G660" s="584">
        <v>25651595</v>
      </c>
      <c r="H660" s="583">
        <v>0</v>
      </c>
      <c r="I660" s="583">
        <v>0</v>
      </c>
      <c r="J660" s="584">
        <v>0</v>
      </c>
      <c r="K660" s="583">
        <v>0</v>
      </c>
      <c r="L660" s="583">
        <v>0</v>
      </c>
      <c r="M660" s="583">
        <v>0</v>
      </c>
      <c r="N660" s="583">
        <v>0</v>
      </c>
      <c r="O660" s="568"/>
      <c r="P660" s="563"/>
    </row>
    <row r="661" spans="1:16" s="182" customFormat="1" x14ac:dyDescent="0.2">
      <c r="A661" s="194"/>
      <c r="B661" s="571"/>
      <c r="C661" s="559">
        <v>19</v>
      </c>
      <c r="D661" s="598" t="s">
        <v>1232</v>
      </c>
      <c r="E661" s="554"/>
      <c r="F661" s="553">
        <v>14849641330</v>
      </c>
      <c r="G661" s="553">
        <v>12314958573</v>
      </c>
      <c r="H661" s="553">
        <v>2534682757</v>
      </c>
      <c r="I661" s="553">
        <v>636587071</v>
      </c>
      <c r="J661" s="553">
        <v>1898095686</v>
      </c>
      <c r="K661" s="553">
        <v>921423184</v>
      </c>
      <c r="L661" s="553">
        <v>506419502</v>
      </c>
      <c r="M661" s="553">
        <v>470253000</v>
      </c>
      <c r="N661" s="553">
        <v>0</v>
      </c>
      <c r="O661" s="553">
        <v>0</v>
      </c>
      <c r="P661" s="563"/>
    </row>
    <row r="662" spans="1:16" s="182" customFormat="1" ht="13.15" hidden="1" customHeight="1" x14ac:dyDescent="0.2">
      <c r="A662" s="194"/>
      <c r="B662" s="819" t="s">
        <v>1146</v>
      </c>
      <c r="C662" s="812" t="s">
        <v>1442</v>
      </c>
      <c r="D662" s="812" t="s">
        <v>1253</v>
      </c>
      <c r="E662" s="692" t="s">
        <v>26</v>
      </c>
      <c r="F662" s="585">
        <v>529259600</v>
      </c>
      <c r="G662" s="586">
        <v>529259600</v>
      </c>
      <c r="H662" s="585">
        <v>0</v>
      </c>
      <c r="I662" s="585">
        <v>0</v>
      </c>
      <c r="J662" s="586">
        <v>0</v>
      </c>
      <c r="K662" s="585">
        <v>0</v>
      </c>
      <c r="L662" s="585">
        <v>0</v>
      </c>
      <c r="M662" s="585">
        <v>0</v>
      </c>
      <c r="N662" s="585">
        <v>0</v>
      </c>
      <c r="O662" s="568"/>
      <c r="P662" s="563"/>
    </row>
    <row r="663" spans="1:16" s="182" customFormat="1" ht="13.15" hidden="1" customHeight="1" x14ac:dyDescent="0.2">
      <c r="A663" s="194"/>
      <c r="B663" s="820"/>
      <c r="C663" s="812"/>
      <c r="D663" s="812" t="s">
        <v>1253</v>
      </c>
      <c r="E663" s="692" t="s">
        <v>2284</v>
      </c>
      <c r="F663" s="585">
        <v>489154</v>
      </c>
      <c r="G663" s="586">
        <v>489154</v>
      </c>
      <c r="H663" s="585">
        <v>0</v>
      </c>
      <c r="I663" s="585">
        <v>0</v>
      </c>
      <c r="J663" s="586">
        <v>0</v>
      </c>
      <c r="K663" s="585">
        <v>0</v>
      </c>
      <c r="L663" s="585">
        <v>0</v>
      </c>
      <c r="M663" s="585">
        <v>0</v>
      </c>
      <c r="N663" s="585">
        <v>0</v>
      </c>
      <c r="O663" s="568"/>
      <c r="P663" s="563"/>
    </row>
    <row r="664" spans="1:16" s="182" customFormat="1" ht="13.15" hidden="1" customHeight="1" x14ac:dyDescent="0.2">
      <c r="A664" s="194"/>
      <c r="B664" s="820"/>
      <c r="C664" s="812"/>
      <c r="D664" s="812" t="s">
        <v>1253</v>
      </c>
      <c r="E664" s="692" t="s">
        <v>2141</v>
      </c>
      <c r="F664" s="585">
        <v>2915768</v>
      </c>
      <c r="G664" s="586">
        <v>2915768</v>
      </c>
      <c r="H664" s="585">
        <v>0</v>
      </c>
      <c r="I664" s="585">
        <v>0</v>
      </c>
      <c r="J664" s="586">
        <v>0</v>
      </c>
      <c r="K664" s="585">
        <v>0</v>
      </c>
      <c r="L664" s="585">
        <v>0</v>
      </c>
      <c r="M664" s="585">
        <v>0</v>
      </c>
      <c r="N664" s="585">
        <v>0</v>
      </c>
      <c r="O664" s="568"/>
      <c r="P664" s="563"/>
    </row>
    <row r="665" spans="1:16" s="182" customFormat="1" ht="13.15" hidden="1" customHeight="1" x14ac:dyDescent="0.2">
      <c r="A665" s="194"/>
      <c r="B665" s="820"/>
      <c r="C665" s="812" t="s">
        <v>1443</v>
      </c>
      <c r="D665" s="812" t="s">
        <v>2260</v>
      </c>
      <c r="E665" s="692" t="s">
        <v>26</v>
      </c>
      <c r="F665" s="585">
        <v>510172086</v>
      </c>
      <c r="G665" s="586">
        <v>510172086</v>
      </c>
      <c r="H665" s="585">
        <v>0</v>
      </c>
      <c r="I665" s="585">
        <v>0</v>
      </c>
      <c r="J665" s="586">
        <v>0</v>
      </c>
      <c r="K665" s="585">
        <v>0</v>
      </c>
      <c r="L665" s="585">
        <v>0</v>
      </c>
      <c r="M665" s="585">
        <v>0</v>
      </c>
      <c r="N665" s="585">
        <v>0</v>
      </c>
      <c r="O665" s="568"/>
      <c r="P665" s="563"/>
    </row>
    <row r="666" spans="1:16" s="182" customFormat="1" ht="13.15" hidden="1" customHeight="1" x14ac:dyDescent="0.2">
      <c r="A666" s="194"/>
      <c r="B666" s="820"/>
      <c r="C666" s="812"/>
      <c r="D666" s="812" t="s">
        <v>2260</v>
      </c>
      <c r="E666" s="692" t="s">
        <v>2083</v>
      </c>
      <c r="F666" s="585">
        <v>0</v>
      </c>
      <c r="G666" s="586">
        <v>0</v>
      </c>
      <c r="H666" s="585">
        <v>0</v>
      </c>
      <c r="I666" s="585">
        <v>0</v>
      </c>
      <c r="J666" s="586">
        <v>0</v>
      </c>
      <c r="K666" s="585">
        <v>0</v>
      </c>
      <c r="L666" s="585">
        <v>0</v>
      </c>
      <c r="M666" s="585">
        <v>0</v>
      </c>
      <c r="N666" s="585">
        <v>0</v>
      </c>
      <c r="O666" s="568"/>
      <c r="P666" s="563"/>
    </row>
    <row r="667" spans="1:16" s="182" customFormat="1" ht="13.15" hidden="1" customHeight="1" x14ac:dyDescent="0.2">
      <c r="A667" s="194"/>
      <c r="B667" s="820"/>
      <c r="C667" s="812"/>
      <c r="D667" s="812" t="s">
        <v>2260</v>
      </c>
      <c r="E667" s="692" t="s">
        <v>2284</v>
      </c>
      <c r="F667" s="585">
        <v>530010</v>
      </c>
      <c r="G667" s="586">
        <v>530010</v>
      </c>
      <c r="H667" s="585">
        <v>0</v>
      </c>
      <c r="I667" s="585">
        <v>0</v>
      </c>
      <c r="J667" s="586">
        <v>0</v>
      </c>
      <c r="K667" s="585">
        <v>0</v>
      </c>
      <c r="L667" s="585">
        <v>0</v>
      </c>
      <c r="M667" s="585">
        <v>0</v>
      </c>
      <c r="N667" s="585">
        <v>0</v>
      </c>
      <c r="O667" s="568"/>
      <c r="P667" s="563"/>
    </row>
    <row r="668" spans="1:16" s="182" customFormat="1" ht="13.15" hidden="1" customHeight="1" x14ac:dyDescent="0.2">
      <c r="A668" s="194"/>
      <c r="B668" s="820"/>
      <c r="C668" s="812"/>
      <c r="D668" s="812" t="s">
        <v>2260</v>
      </c>
      <c r="E668" s="692" t="s">
        <v>2141</v>
      </c>
      <c r="F668" s="585">
        <v>15594171</v>
      </c>
      <c r="G668" s="586">
        <v>15594171</v>
      </c>
      <c r="H668" s="585">
        <v>0</v>
      </c>
      <c r="I668" s="585">
        <v>0</v>
      </c>
      <c r="J668" s="586">
        <v>0</v>
      </c>
      <c r="K668" s="585">
        <v>0</v>
      </c>
      <c r="L668" s="585">
        <v>0</v>
      </c>
      <c r="M668" s="585">
        <v>0</v>
      </c>
      <c r="N668" s="585">
        <v>0</v>
      </c>
      <c r="O668" s="568"/>
      <c r="P668" s="563"/>
    </row>
    <row r="669" spans="1:16" s="182" customFormat="1" ht="13.15" hidden="1" customHeight="1" x14ac:dyDescent="0.2">
      <c r="A669" s="194"/>
      <c r="B669" s="820"/>
      <c r="C669" s="812" t="s">
        <v>1787</v>
      </c>
      <c r="D669" s="812" t="s">
        <v>1077</v>
      </c>
      <c r="E669" s="692" t="s">
        <v>26</v>
      </c>
      <c r="F669" s="585">
        <v>419414908</v>
      </c>
      <c r="G669" s="586">
        <v>419414908</v>
      </c>
      <c r="H669" s="585">
        <v>0</v>
      </c>
      <c r="I669" s="585">
        <v>0</v>
      </c>
      <c r="J669" s="586">
        <v>0</v>
      </c>
      <c r="K669" s="585">
        <v>0</v>
      </c>
      <c r="L669" s="585">
        <v>0</v>
      </c>
      <c r="M669" s="585">
        <v>0</v>
      </c>
      <c r="N669" s="585">
        <v>0</v>
      </c>
      <c r="O669" s="568"/>
      <c r="P669" s="563"/>
    </row>
    <row r="670" spans="1:16" s="182" customFormat="1" ht="13.15" hidden="1" customHeight="1" x14ac:dyDescent="0.2">
      <c r="A670" s="194"/>
      <c r="B670" s="820"/>
      <c r="C670" s="812"/>
      <c r="D670" s="812" t="s">
        <v>1077</v>
      </c>
      <c r="E670" s="692" t="s">
        <v>2284</v>
      </c>
      <c r="F670" s="585">
        <v>643194</v>
      </c>
      <c r="G670" s="586">
        <v>643194</v>
      </c>
      <c r="H670" s="585">
        <v>0</v>
      </c>
      <c r="I670" s="585">
        <v>0</v>
      </c>
      <c r="J670" s="586">
        <v>0</v>
      </c>
      <c r="K670" s="585">
        <v>0</v>
      </c>
      <c r="L670" s="585">
        <v>0</v>
      </c>
      <c r="M670" s="585">
        <v>0</v>
      </c>
      <c r="N670" s="585">
        <v>0</v>
      </c>
      <c r="O670" s="568"/>
      <c r="P670" s="563"/>
    </row>
    <row r="671" spans="1:16" s="182" customFormat="1" ht="13.15" hidden="1" customHeight="1" x14ac:dyDescent="0.2">
      <c r="A671" s="194"/>
      <c r="B671" s="820"/>
      <c r="C671" s="812"/>
      <c r="D671" s="812" t="s">
        <v>1077</v>
      </c>
      <c r="E671" s="692" t="s">
        <v>2141</v>
      </c>
      <c r="F671" s="585">
        <v>14128005</v>
      </c>
      <c r="G671" s="586">
        <v>14128005</v>
      </c>
      <c r="H671" s="585">
        <v>0</v>
      </c>
      <c r="I671" s="585">
        <v>0</v>
      </c>
      <c r="J671" s="586">
        <v>0</v>
      </c>
      <c r="K671" s="585">
        <v>0</v>
      </c>
      <c r="L671" s="585">
        <v>0</v>
      </c>
      <c r="M671" s="585">
        <v>0</v>
      </c>
      <c r="N671" s="585">
        <v>0</v>
      </c>
      <c r="O671" s="568"/>
      <c r="P671" s="563"/>
    </row>
    <row r="672" spans="1:16" s="182" customFormat="1" ht="13.15" hidden="1" customHeight="1" x14ac:dyDescent="0.2">
      <c r="A672" s="194"/>
      <c r="B672" s="820"/>
      <c r="C672" s="812" t="s">
        <v>1788</v>
      </c>
      <c r="D672" s="812" t="s">
        <v>1272</v>
      </c>
      <c r="E672" s="692" t="s">
        <v>26</v>
      </c>
      <c r="F672" s="585">
        <v>213235121</v>
      </c>
      <c r="G672" s="586">
        <v>213235121</v>
      </c>
      <c r="H672" s="585">
        <v>0</v>
      </c>
      <c r="I672" s="585">
        <v>0</v>
      </c>
      <c r="J672" s="586">
        <v>0</v>
      </c>
      <c r="K672" s="585">
        <v>0</v>
      </c>
      <c r="L672" s="585">
        <v>0</v>
      </c>
      <c r="M672" s="585">
        <v>0</v>
      </c>
      <c r="N672" s="585">
        <v>0</v>
      </c>
      <c r="O672" s="568"/>
      <c r="P672" s="563"/>
    </row>
    <row r="673" spans="1:16" s="182" customFormat="1" ht="13.15" hidden="1" customHeight="1" x14ac:dyDescent="0.2">
      <c r="A673" s="194"/>
      <c r="B673" s="820"/>
      <c r="C673" s="812"/>
      <c r="D673" s="812" t="s">
        <v>1272</v>
      </c>
      <c r="E673" s="692" t="s">
        <v>2083</v>
      </c>
      <c r="F673" s="585">
        <v>446654175</v>
      </c>
      <c r="G673" s="586">
        <v>446654175</v>
      </c>
      <c r="H673" s="585">
        <v>0</v>
      </c>
      <c r="I673" s="585">
        <v>0</v>
      </c>
      <c r="J673" s="586">
        <v>0</v>
      </c>
      <c r="K673" s="585">
        <v>0</v>
      </c>
      <c r="L673" s="585">
        <v>0</v>
      </c>
      <c r="M673" s="585">
        <v>0</v>
      </c>
      <c r="N673" s="585">
        <v>0</v>
      </c>
      <c r="O673" s="568"/>
      <c r="P673" s="563"/>
    </row>
    <row r="674" spans="1:16" s="182" customFormat="1" ht="13.15" hidden="1" customHeight="1" x14ac:dyDescent="0.2">
      <c r="A674" s="194"/>
      <c r="B674" s="820"/>
      <c r="C674" s="812"/>
      <c r="D674" s="812" t="s">
        <v>1272</v>
      </c>
      <c r="E674" s="692" t="s">
        <v>2284</v>
      </c>
      <c r="F674" s="585">
        <v>667968</v>
      </c>
      <c r="G674" s="586">
        <v>667968</v>
      </c>
      <c r="H674" s="585">
        <v>0</v>
      </c>
      <c r="I674" s="585">
        <v>0</v>
      </c>
      <c r="J674" s="586">
        <v>0</v>
      </c>
      <c r="K674" s="585">
        <v>0</v>
      </c>
      <c r="L674" s="585">
        <v>0</v>
      </c>
      <c r="M674" s="585">
        <v>0</v>
      </c>
      <c r="N674" s="585">
        <v>0</v>
      </c>
      <c r="O674" s="568"/>
      <c r="P674" s="563"/>
    </row>
    <row r="675" spans="1:16" s="182" customFormat="1" ht="13.15" hidden="1" customHeight="1" x14ac:dyDescent="0.2">
      <c r="A675" s="194"/>
      <c r="B675" s="820"/>
      <c r="C675" s="812"/>
      <c r="D675" s="812" t="s">
        <v>1272</v>
      </c>
      <c r="E675" s="692" t="s">
        <v>2141</v>
      </c>
      <c r="F675" s="585">
        <v>12464879</v>
      </c>
      <c r="G675" s="586">
        <v>12464879</v>
      </c>
      <c r="H675" s="585">
        <v>0</v>
      </c>
      <c r="I675" s="585">
        <v>0</v>
      </c>
      <c r="J675" s="586">
        <v>0</v>
      </c>
      <c r="K675" s="585">
        <v>0</v>
      </c>
      <c r="L675" s="585">
        <v>0</v>
      </c>
      <c r="M675" s="585">
        <v>0</v>
      </c>
      <c r="N675" s="585">
        <v>0</v>
      </c>
      <c r="O675" s="568"/>
      <c r="P675" s="563"/>
    </row>
    <row r="676" spans="1:16" s="182" customFormat="1" ht="13.15" hidden="1" customHeight="1" x14ac:dyDescent="0.2">
      <c r="A676" s="194"/>
      <c r="B676" s="820"/>
      <c r="C676" s="812" t="s">
        <v>2398</v>
      </c>
      <c r="D676" s="812" t="s">
        <v>2399</v>
      </c>
      <c r="E676" s="692" t="s">
        <v>26</v>
      </c>
      <c r="F676" s="585">
        <v>545000000</v>
      </c>
      <c r="G676" s="586">
        <v>545000000</v>
      </c>
      <c r="H676" s="585">
        <v>0</v>
      </c>
      <c r="I676" s="585">
        <v>0</v>
      </c>
      <c r="J676" s="586">
        <v>0</v>
      </c>
      <c r="K676" s="585">
        <v>0</v>
      </c>
      <c r="L676" s="585">
        <v>0</v>
      </c>
      <c r="M676" s="585">
        <v>0</v>
      </c>
      <c r="N676" s="585">
        <v>0</v>
      </c>
      <c r="O676" s="568"/>
      <c r="P676" s="563"/>
    </row>
    <row r="677" spans="1:16" s="182" customFormat="1" ht="13.15" hidden="1" customHeight="1" x14ac:dyDescent="0.2">
      <c r="A677" s="194"/>
      <c r="B677" s="820"/>
      <c r="C677" s="812"/>
      <c r="D677" s="812" t="s">
        <v>2399</v>
      </c>
      <c r="E677" s="692" t="s">
        <v>2284</v>
      </c>
      <c r="F677" s="585">
        <v>277303</v>
      </c>
      <c r="G677" s="586">
        <v>277303</v>
      </c>
      <c r="H677" s="585">
        <v>0</v>
      </c>
      <c r="I677" s="585">
        <v>0</v>
      </c>
      <c r="J677" s="586">
        <v>0</v>
      </c>
      <c r="K677" s="585">
        <v>0</v>
      </c>
      <c r="L677" s="585">
        <v>0</v>
      </c>
      <c r="M677" s="585">
        <v>0</v>
      </c>
      <c r="N677" s="585">
        <v>0</v>
      </c>
      <c r="O677" s="568"/>
      <c r="P677" s="563"/>
    </row>
    <row r="678" spans="1:16" s="182" customFormat="1" ht="13.15" hidden="1" customHeight="1" x14ac:dyDescent="0.2">
      <c r="A678" s="194"/>
      <c r="B678" s="820"/>
      <c r="C678" s="812" t="s">
        <v>1789</v>
      </c>
      <c r="D678" s="812" t="s">
        <v>2310</v>
      </c>
      <c r="E678" s="692" t="s">
        <v>26</v>
      </c>
      <c r="F678" s="585">
        <v>464507198</v>
      </c>
      <c r="G678" s="586">
        <v>464507198</v>
      </c>
      <c r="H678" s="585">
        <v>0</v>
      </c>
      <c r="I678" s="585">
        <v>0</v>
      </c>
      <c r="J678" s="586">
        <v>0</v>
      </c>
      <c r="K678" s="585">
        <v>0</v>
      </c>
      <c r="L678" s="585">
        <v>0</v>
      </c>
      <c r="M678" s="585">
        <v>0</v>
      </c>
      <c r="N678" s="585">
        <v>0</v>
      </c>
      <c r="O678" s="568"/>
      <c r="P678" s="563"/>
    </row>
    <row r="679" spans="1:16" s="182" customFormat="1" ht="13.15" hidden="1" customHeight="1" x14ac:dyDescent="0.2">
      <c r="A679" s="194"/>
      <c r="B679" s="820"/>
      <c r="C679" s="812"/>
      <c r="D679" s="812" t="s">
        <v>2310</v>
      </c>
      <c r="E679" s="692" t="s">
        <v>2284</v>
      </c>
      <c r="F679" s="585">
        <v>539760</v>
      </c>
      <c r="G679" s="586">
        <v>539760</v>
      </c>
      <c r="H679" s="585">
        <v>0</v>
      </c>
      <c r="I679" s="585">
        <v>0</v>
      </c>
      <c r="J679" s="586">
        <v>0</v>
      </c>
      <c r="K679" s="585">
        <v>0</v>
      </c>
      <c r="L679" s="585">
        <v>0</v>
      </c>
      <c r="M679" s="585">
        <v>0</v>
      </c>
      <c r="N679" s="585">
        <v>0</v>
      </c>
      <c r="O679" s="568"/>
      <c r="P679" s="563"/>
    </row>
    <row r="680" spans="1:16" s="182" customFormat="1" ht="13.15" hidden="1" customHeight="1" x14ac:dyDescent="0.2">
      <c r="A680" s="194"/>
      <c r="B680" s="820"/>
      <c r="C680" s="812"/>
      <c r="D680" s="812" t="s">
        <v>2310</v>
      </c>
      <c r="E680" s="692" t="s">
        <v>2141</v>
      </c>
      <c r="F680" s="585">
        <v>10931082</v>
      </c>
      <c r="G680" s="586">
        <v>10931082</v>
      </c>
      <c r="H680" s="585">
        <v>0</v>
      </c>
      <c r="I680" s="585">
        <v>0</v>
      </c>
      <c r="J680" s="586">
        <v>0</v>
      </c>
      <c r="K680" s="585">
        <v>0</v>
      </c>
      <c r="L680" s="585">
        <v>0</v>
      </c>
      <c r="M680" s="585">
        <v>0</v>
      </c>
      <c r="N680" s="585">
        <v>0</v>
      </c>
      <c r="O680" s="568"/>
      <c r="P680" s="563"/>
    </row>
    <row r="681" spans="1:16" s="182" customFormat="1" ht="13.15" hidden="1" customHeight="1" x14ac:dyDescent="0.2">
      <c r="A681" s="194"/>
      <c r="B681" s="820"/>
      <c r="C681" s="812" t="s">
        <v>1790</v>
      </c>
      <c r="D681" s="812" t="s">
        <v>2412</v>
      </c>
      <c r="E681" s="692" t="s">
        <v>26</v>
      </c>
      <c r="F681" s="585">
        <v>548726073</v>
      </c>
      <c r="G681" s="586">
        <v>548726073</v>
      </c>
      <c r="H681" s="585">
        <v>0</v>
      </c>
      <c r="I681" s="585">
        <v>0</v>
      </c>
      <c r="J681" s="586">
        <v>0</v>
      </c>
      <c r="K681" s="585">
        <v>0</v>
      </c>
      <c r="L681" s="585">
        <v>0</v>
      </c>
      <c r="M681" s="585">
        <v>0</v>
      </c>
      <c r="N681" s="585">
        <v>0</v>
      </c>
      <c r="O681" s="568"/>
      <c r="P681" s="563"/>
    </row>
    <row r="682" spans="1:16" s="182" customFormat="1" ht="13.15" hidden="1" customHeight="1" x14ac:dyDescent="0.2">
      <c r="A682" s="194"/>
      <c r="B682" s="820"/>
      <c r="C682" s="812"/>
      <c r="D682" s="812" t="s">
        <v>2412</v>
      </c>
      <c r="E682" s="692" t="s">
        <v>2284</v>
      </c>
      <c r="F682" s="585">
        <v>555456</v>
      </c>
      <c r="G682" s="586">
        <v>555456</v>
      </c>
      <c r="H682" s="585">
        <v>0</v>
      </c>
      <c r="I682" s="585">
        <v>0</v>
      </c>
      <c r="J682" s="586">
        <v>0</v>
      </c>
      <c r="K682" s="585">
        <v>0</v>
      </c>
      <c r="L682" s="585">
        <v>0</v>
      </c>
      <c r="M682" s="585">
        <v>0</v>
      </c>
      <c r="N682" s="585">
        <v>0</v>
      </c>
      <c r="O682" s="568"/>
      <c r="P682" s="563"/>
    </row>
    <row r="683" spans="1:16" s="182" customFormat="1" ht="13.15" hidden="1" customHeight="1" x14ac:dyDescent="0.2">
      <c r="A683" s="194"/>
      <c r="B683" s="820"/>
      <c r="C683" s="812"/>
      <c r="D683" s="812" t="s">
        <v>2412</v>
      </c>
      <c r="E683" s="692" t="s">
        <v>2141</v>
      </c>
      <c r="F683" s="585">
        <v>11111292</v>
      </c>
      <c r="G683" s="586">
        <v>11111292</v>
      </c>
      <c r="H683" s="585">
        <v>0</v>
      </c>
      <c r="I683" s="585">
        <v>0</v>
      </c>
      <c r="J683" s="586">
        <v>0</v>
      </c>
      <c r="K683" s="585">
        <v>0</v>
      </c>
      <c r="L683" s="585">
        <v>0</v>
      </c>
      <c r="M683" s="585">
        <v>0</v>
      </c>
      <c r="N683" s="585">
        <v>0</v>
      </c>
      <c r="O683" s="568"/>
      <c r="P683" s="563"/>
    </row>
    <row r="684" spans="1:16" s="182" customFormat="1" ht="13.15" hidden="1" customHeight="1" x14ac:dyDescent="0.2">
      <c r="A684" s="194"/>
      <c r="B684" s="820"/>
      <c r="C684" s="812" t="s">
        <v>2464</v>
      </c>
      <c r="D684" s="812" t="s">
        <v>2465</v>
      </c>
      <c r="E684" s="692" t="s">
        <v>26</v>
      </c>
      <c r="F684" s="585">
        <v>703601483</v>
      </c>
      <c r="G684" s="586">
        <v>703601483</v>
      </c>
      <c r="H684" s="585">
        <v>0</v>
      </c>
      <c r="I684" s="585">
        <v>0</v>
      </c>
      <c r="J684" s="586">
        <v>0</v>
      </c>
      <c r="K684" s="585">
        <v>0</v>
      </c>
      <c r="L684" s="585">
        <v>0</v>
      </c>
      <c r="M684" s="585">
        <v>0</v>
      </c>
      <c r="N684" s="585">
        <v>0</v>
      </c>
      <c r="O684" s="568"/>
      <c r="P684" s="563"/>
    </row>
    <row r="685" spans="1:16" s="182" customFormat="1" ht="13.15" hidden="1" customHeight="1" x14ac:dyDescent="0.2">
      <c r="A685" s="194"/>
      <c r="B685" s="820"/>
      <c r="C685" s="812"/>
      <c r="D685" s="812" t="s">
        <v>2465</v>
      </c>
      <c r="E685" s="692" t="s">
        <v>2284</v>
      </c>
      <c r="F685" s="585">
        <v>1441883</v>
      </c>
      <c r="G685" s="586">
        <v>1441883</v>
      </c>
      <c r="H685" s="585">
        <v>0</v>
      </c>
      <c r="I685" s="585">
        <v>0</v>
      </c>
      <c r="J685" s="586">
        <v>0</v>
      </c>
      <c r="K685" s="585">
        <v>0</v>
      </c>
      <c r="L685" s="585">
        <v>0</v>
      </c>
      <c r="M685" s="585">
        <v>0</v>
      </c>
      <c r="N685" s="585">
        <v>0</v>
      </c>
      <c r="O685" s="568"/>
      <c r="P685" s="563"/>
    </row>
    <row r="686" spans="1:16" s="182" customFormat="1" ht="13.15" hidden="1" customHeight="1" x14ac:dyDescent="0.2">
      <c r="A686" s="194"/>
      <c r="B686" s="820"/>
      <c r="C686" s="812" t="s">
        <v>1444</v>
      </c>
      <c r="D686" s="812" t="s">
        <v>2442</v>
      </c>
      <c r="E686" s="692" t="s">
        <v>26</v>
      </c>
      <c r="F686" s="585">
        <v>231611444</v>
      </c>
      <c r="G686" s="586">
        <v>231611444</v>
      </c>
      <c r="H686" s="585">
        <v>0</v>
      </c>
      <c r="I686" s="585">
        <v>0</v>
      </c>
      <c r="J686" s="586">
        <v>0</v>
      </c>
      <c r="K686" s="585">
        <v>0</v>
      </c>
      <c r="L686" s="585">
        <v>0</v>
      </c>
      <c r="M686" s="585">
        <v>0</v>
      </c>
      <c r="N686" s="585">
        <v>0</v>
      </c>
      <c r="O686" s="568"/>
      <c r="P686" s="563"/>
    </row>
    <row r="687" spans="1:16" s="182" customFormat="1" ht="13.15" hidden="1" customHeight="1" x14ac:dyDescent="0.2">
      <c r="A687" s="194"/>
      <c r="B687" s="820"/>
      <c r="C687" s="812"/>
      <c r="D687" s="812" t="s">
        <v>2442</v>
      </c>
      <c r="E687" s="692" t="s">
        <v>2083</v>
      </c>
      <c r="F687" s="585">
        <v>252719661</v>
      </c>
      <c r="G687" s="586">
        <v>252719661</v>
      </c>
      <c r="H687" s="585">
        <v>0</v>
      </c>
      <c r="I687" s="585">
        <v>0</v>
      </c>
      <c r="J687" s="586">
        <v>0</v>
      </c>
      <c r="K687" s="585">
        <v>0</v>
      </c>
      <c r="L687" s="585">
        <v>0</v>
      </c>
      <c r="M687" s="585">
        <v>0</v>
      </c>
      <c r="N687" s="585">
        <v>0</v>
      </c>
      <c r="O687" s="568"/>
      <c r="P687" s="563"/>
    </row>
    <row r="688" spans="1:16" s="182" customFormat="1" ht="13.15" hidden="1" customHeight="1" x14ac:dyDescent="0.2">
      <c r="A688" s="194"/>
      <c r="B688" s="820"/>
      <c r="C688" s="812"/>
      <c r="D688" s="812" t="s">
        <v>2442</v>
      </c>
      <c r="E688" s="692" t="s">
        <v>2284</v>
      </c>
      <c r="F688" s="585">
        <v>2345121</v>
      </c>
      <c r="G688" s="586">
        <v>2345121</v>
      </c>
      <c r="H688" s="585">
        <v>0</v>
      </c>
      <c r="I688" s="585">
        <v>0</v>
      </c>
      <c r="J688" s="586">
        <v>0</v>
      </c>
      <c r="K688" s="585">
        <v>0</v>
      </c>
      <c r="L688" s="585">
        <v>0</v>
      </c>
      <c r="M688" s="585">
        <v>0</v>
      </c>
      <c r="N688" s="585">
        <v>0</v>
      </c>
      <c r="O688" s="568"/>
      <c r="P688" s="563"/>
    </row>
    <row r="689" spans="1:16" s="182" customFormat="1" ht="13.15" hidden="1" customHeight="1" x14ac:dyDescent="0.2">
      <c r="A689" s="194"/>
      <c r="B689" s="820"/>
      <c r="C689" s="812"/>
      <c r="D689" s="812" t="s">
        <v>2442</v>
      </c>
      <c r="E689" s="692" t="s">
        <v>2141</v>
      </c>
      <c r="F689" s="585">
        <v>6751158</v>
      </c>
      <c r="G689" s="586">
        <v>6751158</v>
      </c>
      <c r="H689" s="585">
        <v>0</v>
      </c>
      <c r="I689" s="585">
        <v>0</v>
      </c>
      <c r="J689" s="586">
        <v>0</v>
      </c>
      <c r="K689" s="585">
        <v>0</v>
      </c>
      <c r="L689" s="585">
        <v>0</v>
      </c>
      <c r="M689" s="585">
        <v>0</v>
      </c>
      <c r="N689" s="585">
        <v>0</v>
      </c>
      <c r="O689" s="568"/>
      <c r="P689" s="563"/>
    </row>
    <row r="690" spans="1:16" s="182" customFormat="1" ht="13.15" hidden="1" customHeight="1" x14ac:dyDescent="0.2">
      <c r="A690" s="194"/>
      <c r="B690" s="820"/>
      <c r="C690" s="812" t="s">
        <v>1791</v>
      </c>
      <c r="D690" s="812" t="s">
        <v>1068</v>
      </c>
      <c r="E690" s="692" t="s">
        <v>26</v>
      </c>
      <c r="F690" s="585">
        <v>447513862</v>
      </c>
      <c r="G690" s="586">
        <v>447513862</v>
      </c>
      <c r="H690" s="585">
        <v>0</v>
      </c>
      <c r="I690" s="585">
        <v>0</v>
      </c>
      <c r="J690" s="586">
        <v>0</v>
      </c>
      <c r="K690" s="585">
        <v>0</v>
      </c>
      <c r="L690" s="585">
        <v>0</v>
      </c>
      <c r="M690" s="585">
        <v>0</v>
      </c>
      <c r="N690" s="585">
        <v>0</v>
      </c>
      <c r="O690" s="568"/>
      <c r="P690" s="563"/>
    </row>
    <row r="691" spans="1:16" s="182" customFormat="1" ht="13.15" hidden="1" customHeight="1" x14ac:dyDescent="0.2">
      <c r="A691" s="194"/>
      <c r="B691" s="820"/>
      <c r="C691" s="812"/>
      <c r="D691" s="812" t="s">
        <v>1068</v>
      </c>
      <c r="E691" s="692" t="s">
        <v>2284</v>
      </c>
      <c r="F691" s="585">
        <v>527345</v>
      </c>
      <c r="G691" s="586">
        <v>527345</v>
      </c>
      <c r="H691" s="585">
        <v>0</v>
      </c>
      <c r="I691" s="585">
        <v>0</v>
      </c>
      <c r="J691" s="586">
        <v>0</v>
      </c>
      <c r="K691" s="585">
        <v>0</v>
      </c>
      <c r="L691" s="585">
        <v>0</v>
      </c>
      <c r="M691" s="585">
        <v>0</v>
      </c>
      <c r="N691" s="585">
        <v>0</v>
      </c>
      <c r="O691" s="568"/>
      <c r="P691" s="563"/>
    </row>
    <row r="692" spans="1:16" s="182" customFormat="1" ht="13.15" hidden="1" customHeight="1" x14ac:dyDescent="0.2">
      <c r="A692" s="194"/>
      <c r="B692" s="820"/>
      <c r="C692" s="812"/>
      <c r="D692" s="812" t="s">
        <v>1068</v>
      </c>
      <c r="E692" s="692" t="s">
        <v>2141</v>
      </c>
      <c r="F692" s="585">
        <v>808170</v>
      </c>
      <c r="G692" s="586">
        <v>808170</v>
      </c>
      <c r="H692" s="585">
        <v>0</v>
      </c>
      <c r="I692" s="585">
        <v>0</v>
      </c>
      <c r="J692" s="586">
        <v>0</v>
      </c>
      <c r="K692" s="585">
        <v>0</v>
      </c>
      <c r="L692" s="585">
        <v>0</v>
      </c>
      <c r="M692" s="585">
        <v>0</v>
      </c>
      <c r="N692" s="585">
        <v>0</v>
      </c>
      <c r="O692" s="568"/>
      <c r="P692" s="563"/>
    </row>
    <row r="693" spans="1:16" s="182" customFormat="1" ht="13.15" hidden="1" customHeight="1" x14ac:dyDescent="0.2">
      <c r="A693" s="194"/>
      <c r="B693" s="820"/>
      <c r="C693" s="812" t="s">
        <v>1792</v>
      </c>
      <c r="D693" s="812" t="s">
        <v>2350</v>
      </c>
      <c r="E693" s="692" t="s">
        <v>26</v>
      </c>
      <c r="F693" s="585">
        <v>171153000</v>
      </c>
      <c r="G693" s="586">
        <v>171153000</v>
      </c>
      <c r="H693" s="585">
        <v>0</v>
      </c>
      <c r="I693" s="585">
        <v>0</v>
      </c>
      <c r="J693" s="586">
        <v>0</v>
      </c>
      <c r="K693" s="585">
        <v>0</v>
      </c>
      <c r="L693" s="585">
        <v>0</v>
      </c>
      <c r="M693" s="585">
        <v>0</v>
      </c>
      <c r="N693" s="585">
        <v>0</v>
      </c>
      <c r="O693" s="568"/>
      <c r="P693" s="563"/>
    </row>
    <row r="694" spans="1:16" s="182" customFormat="1" ht="13.15" hidden="1" customHeight="1" x14ac:dyDescent="0.2">
      <c r="A694" s="194"/>
      <c r="B694" s="820"/>
      <c r="C694" s="812"/>
      <c r="D694" s="812" t="s">
        <v>2350</v>
      </c>
      <c r="E694" s="692" t="s">
        <v>2083</v>
      </c>
      <c r="F694" s="585">
        <v>399355000</v>
      </c>
      <c r="G694" s="586">
        <v>399355000</v>
      </c>
      <c r="H694" s="585">
        <v>0</v>
      </c>
      <c r="I694" s="585">
        <v>0</v>
      </c>
      <c r="J694" s="586">
        <v>0</v>
      </c>
      <c r="K694" s="585">
        <v>0</v>
      </c>
      <c r="L694" s="585">
        <v>0</v>
      </c>
      <c r="M694" s="585">
        <v>0</v>
      </c>
      <c r="N694" s="585">
        <v>0</v>
      </c>
      <c r="O694" s="568"/>
      <c r="P694" s="563"/>
    </row>
    <row r="695" spans="1:16" s="182" customFormat="1" ht="13.15" hidden="1" customHeight="1" x14ac:dyDescent="0.2">
      <c r="A695" s="194"/>
      <c r="B695" s="820"/>
      <c r="C695" s="812"/>
      <c r="D695" s="812" t="s">
        <v>2350</v>
      </c>
      <c r="E695" s="692" t="s">
        <v>2284</v>
      </c>
      <c r="F695" s="585">
        <v>542346</v>
      </c>
      <c r="G695" s="586">
        <v>542346</v>
      </c>
      <c r="H695" s="585">
        <v>0</v>
      </c>
      <c r="I695" s="585">
        <v>0</v>
      </c>
      <c r="J695" s="586">
        <v>0</v>
      </c>
      <c r="K695" s="585">
        <v>0</v>
      </c>
      <c r="L695" s="585">
        <v>0</v>
      </c>
      <c r="M695" s="585">
        <v>0</v>
      </c>
      <c r="N695" s="585">
        <v>0</v>
      </c>
      <c r="O695" s="568"/>
      <c r="P695" s="563"/>
    </row>
    <row r="696" spans="1:16" s="182" customFormat="1" ht="13.15" hidden="1" customHeight="1" x14ac:dyDescent="0.2">
      <c r="A696" s="194"/>
      <c r="B696" s="820"/>
      <c r="C696" s="812"/>
      <c r="D696" s="812" t="s">
        <v>2350</v>
      </c>
      <c r="E696" s="692" t="s">
        <v>2141</v>
      </c>
      <c r="F696" s="585">
        <v>2186332</v>
      </c>
      <c r="G696" s="586">
        <v>2186332</v>
      </c>
      <c r="H696" s="585">
        <v>0</v>
      </c>
      <c r="I696" s="585">
        <v>0</v>
      </c>
      <c r="J696" s="586">
        <v>0</v>
      </c>
      <c r="K696" s="585">
        <v>0</v>
      </c>
      <c r="L696" s="585">
        <v>0</v>
      </c>
      <c r="M696" s="585">
        <v>0</v>
      </c>
      <c r="N696" s="585">
        <v>0</v>
      </c>
      <c r="O696" s="568"/>
      <c r="P696" s="563"/>
    </row>
    <row r="697" spans="1:16" s="182" customFormat="1" ht="13.15" hidden="1" customHeight="1" x14ac:dyDescent="0.2">
      <c r="A697" s="194"/>
      <c r="B697" s="820"/>
      <c r="C697" s="812" t="s">
        <v>2407</v>
      </c>
      <c r="D697" s="812" t="s">
        <v>2408</v>
      </c>
      <c r="E697" s="692" t="s">
        <v>26</v>
      </c>
      <c r="F697" s="585">
        <v>205102634</v>
      </c>
      <c r="G697" s="586">
        <v>205102634</v>
      </c>
      <c r="H697" s="585">
        <v>0</v>
      </c>
      <c r="I697" s="585">
        <v>0</v>
      </c>
      <c r="J697" s="586">
        <v>0</v>
      </c>
      <c r="K697" s="585">
        <v>0</v>
      </c>
      <c r="L697" s="585">
        <v>0</v>
      </c>
      <c r="M697" s="585">
        <v>0</v>
      </c>
      <c r="N697" s="585">
        <v>0</v>
      </c>
      <c r="O697" s="568"/>
      <c r="P697" s="563"/>
    </row>
    <row r="698" spans="1:16" s="182" customFormat="1" ht="13.15" hidden="1" customHeight="1" x14ac:dyDescent="0.2">
      <c r="A698" s="194"/>
      <c r="B698" s="820"/>
      <c r="C698" s="812"/>
      <c r="D698" s="812" t="s">
        <v>2408</v>
      </c>
      <c r="E698" s="692" t="s">
        <v>2083</v>
      </c>
      <c r="F698" s="585">
        <v>478572809</v>
      </c>
      <c r="G698" s="586">
        <v>478572809</v>
      </c>
      <c r="H698" s="585">
        <v>0</v>
      </c>
      <c r="I698" s="585">
        <v>0</v>
      </c>
      <c r="J698" s="586">
        <v>0</v>
      </c>
      <c r="K698" s="585">
        <v>0</v>
      </c>
      <c r="L698" s="585">
        <v>0</v>
      </c>
      <c r="M698" s="585">
        <v>0</v>
      </c>
      <c r="N698" s="585">
        <v>0</v>
      </c>
      <c r="O698" s="568"/>
      <c r="P698" s="563"/>
    </row>
    <row r="699" spans="1:16" s="182" customFormat="1" ht="13.15" hidden="1" customHeight="1" x14ac:dyDescent="0.2">
      <c r="A699" s="194"/>
      <c r="B699" s="820"/>
      <c r="C699" s="812" t="s">
        <v>1445</v>
      </c>
      <c r="D699" s="812" t="s">
        <v>1074</v>
      </c>
      <c r="E699" s="692" t="s">
        <v>26</v>
      </c>
      <c r="F699" s="585">
        <v>263590554</v>
      </c>
      <c r="G699" s="586">
        <v>263590554</v>
      </c>
      <c r="H699" s="585">
        <v>0</v>
      </c>
      <c r="I699" s="585">
        <v>0</v>
      </c>
      <c r="J699" s="586">
        <v>0</v>
      </c>
      <c r="K699" s="585">
        <v>0</v>
      </c>
      <c r="L699" s="585">
        <v>0</v>
      </c>
      <c r="M699" s="585">
        <v>0</v>
      </c>
      <c r="N699" s="585">
        <v>0</v>
      </c>
      <c r="O699" s="568"/>
      <c r="P699" s="563"/>
    </row>
    <row r="700" spans="1:16" s="182" customFormat="1" ht="13.15" hidden="1" customHeight="1" x14ac:dyDescent="0.2">
      <c r="A700" s="194"/>
      <c r="B700" s="820"/>
      <c r="C700" s="812"/>
      <c r="D700" s="812" t="s">
        <v>1074</v>
      </c>
      <c r="E700" s="692" t="s">
        <v>2083</v>
      </c>
      <c r="F700" s="585">
        <v>170472422</v>
      </c>
      <c r="G700" s="586">
        <v>170472422</v>
      </c>
      <c r="H700" s="585">
        <v>0</v>
      </c>
      <c r="I700" s="585">
        <v>0</v>
      </c>
      <c r="J700" s="586">
        <v>0</v>
      </c>
      <c r="K700" s="585">
        <v>0</v>
      </c>
      <c r="L700" s="585">
        <v>0</v>
      </c>
      <c r="M700" s="585">
        <v>0</v>
      </c>
      <c r="N700" s="585">
        <v>0</v>
      </c>
      <c r="O700" s="568"/>
      <c r="P700" s="563"/>
    </row>
    <row r="701" spans="1:16" s="182" customFormat="1" ht="13.15" hidden="1" customHeight="1" x14ac:dyDescent="0.2">
      <c r="A701" s="194"/>
      <c r="B701" s="820"/>
      <c r="C701" s="812"/>
      <c r="D701" s="812" t="s">
        <v>1074</v>
      </c>
      <c r="E701" s="692" t="s">
        <v>2284</v>
      </c>
      <c r="F701" s="585">
        <v>208269</v>
      </c>
      <c r="G701" s="586">
        <v>208269</v>
      </c>
      <c r="H701" s="585">
        <v>0</v>
      </c>
      <c r="I701" s="585">
        <v>0</v>
      </c>
      <c r="J701" s="586">
        <v>0</v>
      </c>
      <c r="K701" s="585">
        <v>0</v>
      </c>
      <c r="L701" s="585">
        <v>0</v>
      </c>
      <c r="M701" s="585">
        <v>0</v>
      </c>
      <c r="N701" s="585">
        <v>0</v>
      </c>
      <c r="O701" s="568"/>
      <c r="P701" s="563"/>
    </row>
    <row r="702" spans="1:16" s="182" customFormat="1" ht="13.15" hidden="1" customHeight="1" x14ac:dyDescent="0.2">
      <c r="A702" s="194"/>
      <c r="B702" s="820"/>
      <c r="C702" s="812"/>
      <c r="D702" s="812" t="s">
        <v>1074</v>
      </c>
      <c r="E702" s="692" t="s">
        <v>2141</v>
      </c>
      <c r="F702" s="585">
        <v>5792446</v>
      </c>
      <c r="G702" s="586">
        <v>5792446</v>
      </c>
      <c r="H702" s="585">
        <v>0</v>
      </c>
      <c r="I702" s="585">
        <v>0</v>
      </c>
      <c r="J702" s="586">
        <v>0</v>
      </c>
      <c r="K702" s="585">
        <v>0</v>
      </c>
      <c r="L702" s="585">
        <v>0</v>
      </c>
      <c r="M702" s="585">
        <v>0</v>
      </c>
      <c r="N702" s="585">
        <v>0</v>
      </c>
      <c r="O702" s="568"/>
      <c r="P702" s="563"/>
    </row>
    <row r="703" spans="1:16" s="182" customFormat="1" ht="13.15" hidden="1" customHeight="1" x14ac:dyDescent="0.2">
      <c r="A703" s="194"/>
      <c r="B703" s="820"/>
      <c r="C703" s="812" t="s">
        <v>1446</v>
      </c>
      <c r="D703" s="812" t="s">
        <v>2311</v>
      </c>
      <c r="E703" s="692" t="s">
        <v>26</v>
      </c>
      <c r="F703" s="585">
        <v>457410586</v>
      </c>
      <c r="G703" s="586">
        <v>457410586</v>
      </c>
      <c r="H703" s="585">
        <v>0</v>
      </c>
      <c r="I703" s="585">
        <v>0</v>
      </c>
      <c r="J703" s="586">
        <v>0</v>
      </c>
      <c r="K703" s="585">
        <v>0</v>
      </c>
      <c r="L703" s="585">
        <v>0</v>
      </c>
      <c r="M703" s="585">
        <v>0</v>
      </c>
      <c r="N703" s="585">
        <v>0</v>
      </c>
      <c r="O703" s="568"/>
      <c r="P703" s="563"/>
    </row>
    <row r="704" spans="1:16" s="182" customFormat="1" ht="13.15" hidden="1" customHeight="1" x14ac:dyDescent="0.2">
      <c r="A704" s="194"/>
      <c r="B704" s="820"/>
      <c r="C704" s="812"/>
      <c r="D704" s="812" t="s">
        <v>2311</v>
      </c>
      <c r="E704" s="692" t="s">
        <v>2284</v>
      </c>
      <c r="F704" s="585">
        <v>496223</v>
      </c>
      <c r="G704" s="586">
        <v>496223</v>
      </c>
      <c r="H704" s="585">
        <v>0</v>
      </c>
      <c r="I704" s="585">
        <v>0</v>
      </c>
      <c r="J704" s="586">
        <v>0</v>
      </c>
      <c r="K704" s="585">
        <v>0</v>
      </c>
      <c r="L704" s="585">
        <v>0</v>
      </c>
      <c r="M704" s="585">
        <v>0</v>
      </c>
      <c r="N704" s="585">
        <v>0</v>
      </c>
      <c r="O704" s="568"/>
      <c r="P704" s="563"/>
    </row>
    <row r="705" spans="1:16" s="182" customFormat="1" ht="13.15" hidden="1" customHeight="1" x14ac:dyDescent="0.2">
      <c r="A705" s="194"/>
      <c r="B705" s="820"/>
      <c r="C705" s="812"/>
      <c r="D705" s="812" t="s">
        <v>2311</v>
      </c>
      <c r="E705" s="692" t="s">
        <v>2141</v>
      </c>
      <c r="F705" s="585">
        <v>7660714</v>
      </c>
      <c r="G705" s="586">
        <v>7660714</v>
      </c>
      <c r="H705" s="585">
        <v>0</v>
      </c>
      <c r="I705" s="585">
        <v>0</v>
      </c>
      <c r="J705" s="586">
        <v>0</v>
      </c>
      <c r="K705" s="585">
        <v>0</v>
      </c>
      <c r="L705" s="585">
        <v>0</v>
      </c>
      <c r="M705" s="585">
        <v>0</v>
      </c>
      <c r="N705" s="585">
        <v>0</v>
      </c>
      <c r="O705" s="568"/>
      <c r="P705" s="563"/>
    </row>
    <row r="706" spans="1:16" s="182" customFormat="1" ht="13.15" hidden="1" customHeight="1" x14ac:dyDescent="0.2">
      <c r="A706" s="194"/>
      <c r="B706" s="820"/>
      <c r="C706" s="812" t="s">
        <v>1793</v>
      </c>
      <c r="D706" s="812" t="s">
        <v>2140</v>
      </c>
      <c r="E706" s="692" t="s">
        <v>26</v>
      </c>
      <c r="F706" s="585">
        <v>172621950</v>
      </c>
      <c r="G706" s="586">
        <v>172621950</v>
      </c>
      <c r="H706" s="585">
        <v>0</v>
      </c>
      <c r="I706" s="585">
        <v>0</v>
      </c>
      <c r="J706" s="586">
        <v>0</v>
      </c>
      <c r="K706" s="585">
        <v>0</v>
      </c>
      <c r="L706" s="585">
        <v>0</v>
      </c>
      <c r="M706" s="585">
        <v>0</v>
      </c>
      <c r="N706" s="585">
        <v>0</v>
      </c>
      <c r="O706" s="568"/>
      <c r="P706" s="563"/>
    </row>
    <row r="707" spans="1:16" s="182" customFormat="1" ht="13.15" hidden="1" customHeight="1" x14ac:dyDescent="0.2">
      <c r="A707" s="194"/>
      <c r="B707" s="820"/>
      <c r="C707" s="812"/>
      <c r="D707" s="812" t="s">
        <v>2140</v>
      </c>
      <c r="E707" s="692" t="s">
        <v>2083</v>
      </c>
      <c r="F707" s="585">
        <v>402784530</v>
      </c>
      <c r="G707" s="586">
        <v>402784530</v>
      </c>
      <c r="H707" s="585">
        <v>0</v>
      </c>
      <c r="I707" s="585">
        <v>0</v>
      </c>
      <c r="J707" s="586">
        <v>0</v>
      </c>
      <c r="K707" s="585">
        <v>0</v>
      </c>
      <c r="L707" s="585">
        <v>0</v>
      </c>
      <c r="M707" s="585">
        <v>0</v>
      </c>
      <c r="N707" s="585">
        <v>0</v>
      </c>
      <c r="O707" s="568"/>
      <c r="P707" s="563"/>
    </row>
    <row r="708" spans="1:16" s="182" customFormat="1" ht="13.15" hidden="1" customHeight="1" x14ac:dyDescent="0.2">
      <c r="A708" s="194"/>
      <c r="B708" s="820"/>
      <c r="C708" s="812"/>
      <c r="D708" s="812" t="s">
        <v>2140</v>
      </c>
      <c r="E708" s="692" t="s">
        <v>2284</v>
      </c>
      <c r="F708" s="585">
        <v>528948</v>
      </c>
      <c r="G708" s="586">
        <v>528948</v>
      </c>
      <c r="H708" s="585">
        <v>0</v>
      </c>
      <c r="I708" s="585">
        <v>0</v>
      </c>
      <c r="J708" s="586">
        <v>0</v>
      </c>
      <c r="K708" s="585">
        <v>0</v>
      </c>
      <c r="L708" s="585">
        <v>0</v>
      </c>
      <c r="M708" s="585">
        <v>0</v>
      </c>
      <c r="N708" s="585">
        <v>0</v>
      </c>
      <c r="O708" s="568"/>
      <c r="P708" s="563"/>
    </row>
    <row r="709" spans="1:16" s="182" customFormat="1" ht="13.15" hidden="1" customHeight="1" x14ac:dyDescent="0.2">
      <c r="A709" s="194"/>
      <c r="B709" s="820"/>
      <c r="C709" s="812"/>
      <c r="D709" s="812" t="s">
        <v>2140</v>
      </c>
      <c r="E709" s="692" t="s">
        <v>194</v>
      </c>
      <c r="F709" s="585">
        <v>5083249</v>
      </c>
      <c r="G709" s="586">
        <v>5083249</v>
      </c>
      <c r="H709" s="585">
        <v>0</v>
      </c>
      <c r="I709" s="585">
        <v>0</v>
      </c>
      <c r="J709" s="586">
        <v>0</v>
      </c>
      <c r="K709" s="585">
        <v>0</v>
      </c>
      <c r="L709" s="585">
        <v>0</v>
      </c>
      <c r="M709" s="585">
        <v>0</v>
      </c>
      <c r="N709" s="585">
        <v>0</v>
      </c>
      <c r="O709" s="568"/>
      <c r="P709" s="563"/>
    </row>
    <row r="710" spans="1:16" s="182" customFormat="1" ht="13.15" hidden="1" customHeight="1" x14ac:dyDescent="0.2">
      <c r="A710" s="194"/>
      <c r="B710" s="820"/>
      <c r="C710" s="812"/>
      <c r="D710" s="812" t="s">
        <v>2140</v>
      </c>
      <c r="E710" s="692" t="s">
        <v>2141</v>
      </c>
      <c r="F710" s="585">
        <v>13427388</v>
      </c>
      <c r="G710" s="586">
        <v>13427388</v>
      </c>
      <c r="H710" s="585">
        <v>0</v>
      </c>
      <c r="I710" s="585">
        <v>0</v>
      </c>
      <c r="J710" s="586">
        <v>0</v>
      </c>
      <c r="K710" s="585">
        <v>0</v>
      </c>
      <c r="L710" s="585">
        <v>0</v>
      </c>
      <c r="M710" s="585">
        <v>0</v>
      </c>
      <c r="N710" s="585">
        <v>0</v>
      </c>
      <c r="O710" s="568"/>
      <c r="P710" s="563"/>
    </row>
    <row r="711" spans="1:16" s="182" customFormat="1" ht="13.15" hidden="1" customHeight="1" x14ac:dyDescent="0.2">
      <c r="A711" s="194"/>
      <c r="B711" s="820"/>
      <c r="C711" s="812" t="s">
        <v>1794</v>
      </c>
      <c r="D711" s="812" t="s">
        <v>1161</v>
      </c>
      <c r="E711" s="692" t="s">
        <v>26</v>
      </c>
      <c r="F711" s="585">
        <v>258141546</v>
      </c>
      <c r="G711" s="586">
        <v>258141546</v>
      </c>
      <c r="H711" s="585">
        <v>0</v>
      </c>
      <c r="I711" s="585">
        <v>0</v>
      </c>
      <c r="J711" s="586">
        <v>0</v>
      </c>
      <c r="K711" s="585">
        <v>0</v>
      </c>
      <c r="L711" s="585">
        <v>0</v>
      </c>
      <c r="M711" s="585">
        <v>0</v>
      </c>
      <c r="N711" s="585">
        <v>0</v>
      </c>
      <c r="O711" s="568"/>
      <c r="P711" s="563"/>
    </row>
    <row r="712" spans="1:16" s="182" customFormat="1" ht="13.15" hidden="1" customHeight="1" x14ac:dyDescent="0.2">
      <c r="A712" s="194"/>
      <c r="B712" s="820"/>
      <c r="C712" s="812"/>
      <c r="D712" s="812" t="s">
        <v>1161</v>
      </c>
      <c r="E712" s="692" t="s">
        <v>2083</v>
      </c>
      <c r="F712" s="585">
        <v>330000000</v>
      </c>
      <c r="G712" s="586">
        <v>330000000</v>
      </c>
      <c r="H712" s="585">
        <v>0</v>
      </c>
      <c r="I712" s="585">
        <v>0</v>
      </c>
      <c r="J712" s="586">
        <v>0</v>
      </c>
      <c r="K712" s="585">
        <v>0</v>
      </c>
      <c r="L712" s="585">
        <v>0</v>
      </c>
      <c r="M712" s="585">
        <v>0</v>
      </c>
      <c r="N712" s="585">
        <v>0</v>
      </c>
      <c r="O712" s="568"/>
      <c r="P712" s="563"/>
    </row>
    <row r="713" spans="1:16" s="182" customFormat="1" ht="13.15" hidden="1" customHeight="1" x14ac:dyDescent="0.2">
      <c r="A713" s="194"/>
      <c r="B713" s="820"/>
      <c r="C713" s="812"/>
      <c r="D713" s="812" t="s">
        <v>1161</v>
      </c>
      <c r="E713" s="692" t="s">
        <v>2284</v>
      </c>
      <c r="F713" s="585">
        <v>524892</v>
      </c>
      <c r="G713" s="586">
        <v>524892</v>
      </c>
      <c r="H713" s="585">
        <v>0</v>
      </c>
      <c r="I713" s="585">
        <v>0</v>
      </c>
      <c r="J713" s="586">
        <v>0</v>
      </c>
      <c r="K713" s="585">
        <v>0</v>
      </c>
      <c r="L713" s="585">
        <v>0</v>
      </c>
      <c r="M713" s="585">
        <v>0</v>
      </c>
      <c r="N713" s="585">
        <v>0</v>
      </c>
      <c r="O713" s="568"/>
      <c r="P713" s="563"/>
    </row>
    <row r="714" spans="1:16" s="182" customFormat="1" ht="13.15" hidden="1" customHeight="1" x14ac:dyDescent="0.2">
      <c r="A714" s="194"/>
      <c r="B714" s="820"/>
      <c r="C714" s="812"/>
      <c r="D714" s="812" t="s">
        <v>1161</v>
      </c>
      <c r="E714" s="692" t="s">
        <v>194</v>
      </c>
      <c r="F714" s="585">
        <v>285128</v>
      </c>
      <c r="G714" s="586">
        <v>285128</v>
      </c>
      <c r="H714" s="585">
        <v>0</v>
      </c>
      <c r="I714" s="585">
        <v>0</v>
      </c>
      <c r="J714" s="586">
        <v>0</v>
      </c>
      <c r="K714" s="585">
        <v>0</v>
      </c>
      <c r="L714" s="585">
        <v>0</v>
      </c>
      <c r="M714" s="585">
        <v>0</v>
      </c>
      <c r="N714" s="585">
        <v>0</v>
      </c>
      <c r="O714" s="568"/>
      <c r="P714" s="563"/>
    </row>
    <row r="715" spans="1:16" s="182" customFormat="1" ht="13.15" hidden="1" customHeight="1" x14ac:dyDescent="0.2">
      <c r="A715" s="194"/>
      <c r="B715" s="820"/>
      <c r="C715" s="812"/>
      <c r="D715" s="812" t="s">
        <v>1161</v>
      </c>
      <c r="E715" s="692" t="s">
        <v>2141</v>
      </c>
      <c r="F715" s="585">
        <v>6558257</v>
      </c>
      <c r="G715" s="586">
        <v>6558257</v>
      </c>
      <c r="H715" s="585">
        <v>0</v>
      </c>
      <c r="I715" s="585">
        <v>0</v>
      </c>
      <c r="J715" s="586">
        <v>0</v>
      </c>
      <c r="K715" s="585">
        <v>0</v>
      </c>
      <c r="L715" s="585">
        <v>0</v>
      </c>
      <c r="M715" s="585">
        <v>0</v>
      </c>
      <c r="N715" s="585">
        <v>0</v>
      </c>
      <c r="O715" s="568"/>
      <c r="P715" s="563"/>
    </row>
    <row r="716" spans="1:16" s="182" customFormat="1" ht="13.15" hidden="1" customHeight="1" x14ac:dyDescent="0.2">
      <c r="A716" s="194"/>
      <c r="B716" s="820"/>
      <c r="C716" s="812" t="s">
        <v>1447</v>
      </c>
      <c r="D716" s="812" t="s">
        <v>1073</v>
      </c>
      <c r="E716" s="692" t="s">
        <v>26</v>
      </c>
      <c r="F716" s="585">
        <v>431487615</v>
      </c>
      <c r="G716" s="586">
        <v>431487615</v>
      </c>
      <c r="H716" s="585">
        <v>0</v>
      </c>
      <c r="I716" s="585">
        <v>0</v>
      </c>
      <c r="J716" s="586">
        <v>0</v>
      </c>
      <c r="K716" s="585">
        <v>0</v>
      </c>
      <c r="L716" s="585">
        <v>0</v>
      </c>
      <c r="M716" s="585">
        <v>0</v>
      </c>
      <c r="N716" s="585">
        <v>0</v>
      </c>
      <c r="O716" s="568"/>
      <c r="P716" s="563"/>
    </row>
    <row r="717" spans="1:16" s="182" customFormat="1" ht="13.15" hidden="1" customHeight="1" x14ac:dyDescent="0.2">
      <c r="A717" s="194"/>
      <c r="B717" s="820"/>
      <c r="C717" s="812"/>
      <c r="D717" s="812" t="s">
        <v>1073</v>
      </c>
      <c r="E717" s="692" t="s">
        <v>2284</v>
      </c>
      <c r="F717" s="585">
        <v>511697</v>
      </c>
      <c r="G717" s="586">
        <v>511697</v>
      </c>
      <c r="H717" s="585">
        <v>0</v>
      </c>
      <c r="I717" s="585">
        <v>0</v>
      </c>
      <c r="J717" s="586">
        <v>0</v>
      </c>
      <c r="K717" s="585">
        <v>0</v>
      </c>
      <c r="L717" s="585">
        <v>0</v>
      </c>
      <c r="M717" s="585">
        <v>0</v>
      </c>
      <c r="N717" s="585">
        <v>0</v>
      </c>
      <c r="O717" s="568"/>
      <c r="P717" s="563"/>
    </row>
    <row r="718" spans="1:16" s="182" customFormat="1" ht="13.15" hidden="1" customHeight="1" x14ac:dyDescent="0.2">
      <c r="A718" s="194"/>
      <c r="B718" s="820"/>
      <c r="C718" s="812"/>
      <c r="D718" s="812" t="s">
        <v>1073</v>
      </c>
      <c r="E718" s="692" t="s">
        <v>2141</v>
      </c>
      <c r="F718" s="585">
        <v>20211564</v>
      </c>
      <c r="G718" s="586">
        <v>20211564</v>
      </c>
      <c r="H718" s="585">
        <v>0</v>
      </c>
      <c r="I718" s="585">
        <v>0</v>
      </c>
      <c r="J718" s="586">
        <v>0</v>
      </c>
      <c r="K718" s="585">
        <v>0</v>
      </c>
      <c r="L718" s="585">
        <v>0</v>
      </c>
      <c r="M718" s="585">
        <v>0</v>
      </c>
      <c r="N718" s="585">
        <v>0</v>
      </c>
      <c r="O718" s="568"/>
      <c r="P718" s="563"/>
    </row>
    <row r="719" spans="1:16" s="182" customFormat="1" ht="13.15" hidden="1" customHeight="1" x14ac:dyDescent="0.2">
      <c r="A719" s="194"/>
      <c r="B719" s="820"/>
      <c r="C719" s="812" t="s">
        <v>1448</v>
      </c>
      <c r="D719" s="812" t="s">
        <v>1069</v>
      </c>
      <c r="E719" s="692" t="s">
        <v>26</v>
      </c>
      <c r="F719" s="585">
        <v>472936070</v>
      </c>
      <c r="G719" s="586">
        <v>472936070</v>
      </c>
      <c r="H719" s="585">
        <v>0</v>
      </c>
      <c r="I719" s="585">
        <v>0</v>
      </c>
      <c r="J719" s="586">
        <v>0</v>
      </c>
      <c r="K719" s="585">
        <v>0</v>
      </c>
      <c r="L719" s="585">
        <v>0</v>
      </c>
      <c r="M719" s="585">
        <v>0</v>
      </c>
      <c r="N719" s="585">
        <v>0</v>
      </c>
      <c r="O719" s="568"/>
      <c r="P719" s="563"/>
    </row>
    <row r="720" spans="1:16" s="182" customFormat="1" ht="13.15" customHeight="1" x14ac:dyDescent="0.2">
      <c r="A720" s="194"/>
      <c r="B720" s="820"/>
      <c r="C720" s="812"/>
      <c r="D720" s="812" t="s">
        <v>1069</v>
      </c>
      <c r="E720" s="692" t="s">
        <v>2284</v>
      </c>
      <c r="F720" s="585">
        <v>448070</v>
      </c>
      <c r="G720" s="586">
        <v>0</v>
      </c>
      <c r="H720" s="585">
        <v>448070</v>
      </c>
      <c r="I720" s="585">
        <v>0</v>
      </c>
      <c r="J720" s="586">
        <v>448070</v>
      </c>
      <c r="K720" s="585">
        <v>0</v>
      </c>
      <c r="L720" s="585">
        <v>0</v>
      </c>
      <c r="M720" s="585">
        <v>0</v>
      </c>
      <c r="N720" s="585">
        <v>448070</v>
      </c>
      <c r="O720" s="568"/>
      <c r="P720" s="563"/>
    </row>
    <row r="721" spans="1:16" s="182" customFormat="1" ht="13.15" hidden="1" customHeight="1" x14ac:dyDescent="0.2">
      <c r="A721" s="194"/>
      <c r="B721" s="820"/>
      <c r="C721" s="812" t="s">
        <v>1795</v>
      </c>
      <c r="D721" s="812" t="s">
        <v>2353</v>
      </c>
      <c r="E721" s="692" t="s">
        <v>26</v>
      </c>
      <c r="F721" s="585">
        <v>226324000</v>
      </c>
      <c r="G721" s="586">
        <v>226324000</v>
      </c>
      <c r="H721" s="585">
        <v>0</v>
      </c>
      <c r="I721" s="585">
        <v>0</v>
      </c>
      <c r="J721" s="586">
        <v>0</v>
      </c>
      <c r="K721" s="585">
        <v>0</v>
      </c>
      <c r="L721" s="585">
        <v>0</v>
      </c>
      <c r="M721" s="585">
        <v>0</v>
      </c>
      <c r="N721" s="585">
        <v>0</v>
      </c>
      <c r="O721" s="568"/>
      <c r="P721" s="563"/>
    </row>
    <row r="722" spans="1:16" s="182" customFormat="1" ht="13.15" hidden="1" customHeight="1" x14ac:dyDescent="0.2">
      <c r="A722" s="194"/>
      <c r="B722" s="820"/>
      <c r="C722" s="812"/>
      <c r="D722" s="812" t="s">
        <v>2353</v>
      </c>
      <c r="E722" s="692" t="s">
        <v>2096</v>
      </c>
      <c r="F722" s="585">
        <v>346998094</v>
      </c>
      <c r="G722" s="586">
        <v>346998094</v>
      </c>
      <c r="H722" s="585">
        <v>0</v>
      </c>
      <c r="I722" s="585">
        <v>0</v>
      </c>
      <c r="J722" s="586">
        <v>0</v>
      </c>
      <c r="K722" s="585">
        <v>0</v>
      </c>
      <c r="L722" s="585">
        <v>0</v>
      </c>
      <c r="M722" s="585">
        <v>0</v>
      </c>
      <c r="N722" s="585">
        <v>0</v>
      </c>
      <c r="O722" s="568"/>
      <c r="P722" s="563"/>
    </row>
    <row r="723" spans="1:16" s="182" customFormat="1" ht="13.15" hidden="1" customHeight="1" x14ac:dyDescent="0.2">
      <c r="A723" s="194"/>
      <c r="B723" s="820"/>
      <c r="C723" s="812"/>
      <c r="D723" s="812" t="s">
        <v>2353</v>
      </c>
      <c r="E723" s="692" t="s">
        <v>2284</v>
      </c>
      <c r="F723" s="585">
        <v>616704</v>
      </c>
      <c r="G723" s="586">
        <v>616704</v>
      </c>
      <c r="H723" s="585">
        <v>0</v>
      </c>
      <c r="I723" s="585">
        <v>0</v>
      </c>
      <c r="J723" s="586">
        <v>0</v>
      </c>
      <c r="K723" s="585">
        <v>0</v>
      </c>
      <c r="L723" s="585">
        <v>0</v>
      </c>
      <c r="M723" s="585">
        <v>0</v>
      </c>
      <c r="N723" s="585">
        <v>0</v>
      </c>
      <c r="O723" s="568"/>
      <c r="P723" s="563"/>
    </row>
    <row r="724" spans="1:16" s="182" customFormat="1" ht="13.15" hidden="1" customHeight="1" x14ac:dyDescent="0.2">
      <c r="A724" s="194"/>
      <c r="B724" s="820"/>
      <c r="C724" s="812" t="s">
        <v>1796</v>
      </c>
      <c r="D724" s="812" t="s">
        <v>2312</v>
      </c>
      <c r="E724" s="692" t="s">
        <v>26</v>
      </c>
      <c r="F724" s="585">
        <v>214453683</v>
      </c>
      <c r="G724" s="586">
        <v>214453683</v>
      </c>
      <c r="H724" s="585">
        <v>0</v>
      </c>
      <c r="I724" s="585">
        <v>0</v>
      </c>
      <c r="J724" s="586">
        <v>0</v>
      </c>
      <c r="K724" s="585">
        <v>0</v>
      </c>
      <c r="L724" s="585">
        <v>0</v>
      </c>
      <c r="M724" s="585">
        <v>0</v>
      </c>
      <c r="N724" s="585">
        <v>0</v>
      </c>
      <c r="O724" s="568"/>
      <c r="P724" s="563"/>
    </row>
    <row r="725" spans="1:16" s="182" customFormat="1" ht="13.15" hidden="1" customHeight="1" x14ac:dyDescent="0.2">
      <c r="A725" s="194"/>
      <c r="B725" s="820"/>
      <c r="C725" s="812"/>
      <c r="D725" s="812" t="s">
        <v>2312</v>
      </c>
      <c r="E725" s="692" t="s">
        <v>2083</v>
      </c>
      <c r="F725" s="585">
        <v>351066814</v>
      </c>
      <c r="G725" s="586">
        <v>351066814</v>
      </c>
      <c r="H725" s="585">
        <v>0</v>
      </c>
      <c r="I725" s="585">
        <v>0</v>
      </c>
      <c r="J725" s="586">
        <v>0</v>
      </c>
      <c r="K725" s="585">
        <v>0</v>
      </c>
      <c r="L725" s="585">
        <v>0</v>
      </c>
      <c r="M725" s="585">
        <v>0</v>
      </c>
      <c r="N725" s="585">
        <v>0</v>
      </c>
      <c r="O725" s="568"/>
      <c r="P725" s="563"/>
    </row>
    <row r="726" spans="1:16" s="182" customFormat="1" ht="13.15" hidden="1" customHeight="1" x14ac:dyDescent="0.2">
      <c r="A726" s="194"/>
      <c r="B726" s="820"/>
      <c r="C726" s="812"/>
      <c r="D726" s="812" t="s">
        <v>2312</v>
      </c>
      <c r="E726" s="692" t="s">
        <v>2284</v>
      </c>
      <c r="F726" s="585">
        <v>557040</v>
      </c>
      <c r="G726" s="586">
        <v>557040</v>
      </c>
      <c r="H726" s="585">
        <v>0</v>
      </c>
      <c r="I726" s="585">
        <v>0</v>
      </c>
      <c r="J726" s="586">
        <v>0</v>
      </c>
      <c r="K726" s="585">
        <v>0</v>
      </c>
      <c r="L726" s="585">
        <v>0</v>
      </c>
      <c r="M726" s="585">
        <v>0</v>
      </c>
      <c r="N726" s="585">
        <v>0</v>
      </c>
      <c r="O726" s="568"/>
      <c r="P726" s="563"/>
    </row>
    <row r="727" spans="1:16" s="182" customFormat="1" ht="13.15" hidden="1" customHeight="1" x14ac:dyDescent="0.2">
      <c r="A727" s="194"/>
      <c r="B727" s="820"/>
      <c r="C727" s="812"/>
      <c r="D727" s="812" t="s">
        <v>2312</v>
      </c>
      <c r="E727" s="692" t="s">
        <v>2141</v>
      </c>
      <c r="F727" s="585">
        <v>18866487</v>
      </c>
      <c r="G727" s="586">
        <v>18866487</v>
      </c>
      <c r="H727" s="585">
        <v>0</v>
      </c>
      <c r="I727" s="585">
        <v>0</v>
      </c>
      <c r="J727" s="586">
        <v>0</v>
      </c>
      <c r="K727" s="585">
        <v>0</v>
      </c>
      <c r="L727" s="585">
        <v>0</v>
      </c>
      <c r="M727" s="585">
        <v>0</v>
      </c>
      <c r="N727" s="585">
        <v>0</v>
      </c>
      <c r="O727" s="568"/>
      <c r="P727" s="563"/>
    </row>
    <row r="728" spans="1:16" s="182" customFormat="1" ht="13.15" hidden="1" customHeight="1" x14ac:dyDescent="0.2">
      <c r="A728" s="194"/>
      <c r="B728" s="820"/>
      <c r="C728" s="747" t="s">
        <v>2522</v>
      </c>
      <c r="D728" s="747" t="s">
        <v>2378</v>
      </c>
      <c r="E728" s="692" t="s">
        <v>26</v>
      </c>
      <c r="F728" s="585">
        <v>8000000</v>
      </c>
      <c r="G728" s="586">
        <v>8000000</v>
      </c>
      <c r="H728" s="585">
        <v>0</v>
      </c>
      <c r="I728" s="585">
        <v>0</v>
      </c>
      <c r="J728" s="586">
        <v>0</v>
      </c>
      <c r="K728" s="585">
        <v>0</v>
      </c>
      <c r="L728" s="585">
        <v>0</v>
      </c>
      <c r="M728" s="585">
        <v>0</v>
      </c>
      <c r="N728" s="585">
        <v>0</v>
      </c>
      <c r="O728" s="568"/>
      <c r="P728" s="563"/>
    </row>
    <row r="729" spans="1:16" s="182" customFormat="1" ht="13.15" customHeight="1" x14ac:dyDescent="0.2">
      <c r="A729" s="194"/>
      <c r="B729" s="820"/>
      <c r="C729" s="747" t="s">
        <v>2560</v>
      </c>
      <c r="D729" s="747" t="s">
        <v>2561</v>
      </c>
      <c r="E729" s="692" t="s">
        <v>26</v>
      </c>
      <c r="F729" s="585">
        <v>8000000</v>
      </c>
      <c r="G729" s="586">
        <v>0</v>
      </c>
      <c r="H729" s="585">
        <v>8000000</v>
      </c>
      <c r="I729" s="585">
        <v>0</v>
      </c>
      <c r="J729" s="586">
        <v>8000000</v>
      </c>
      <c r="K729" s="585">
        <v>8000000</v>
      </c>
      <c r="L729" s="585">
        <v>0</v>
      </c>
      <c r="M729" s="585">
        <v>0</v>
      </c>
      <c r="N729" s="585">
        <v>0</v>
      </c>
      <c r="O729" s="568"/>
      <c r="P729" s="563"/>
    </row>
    <row r="730" spans="1:16" s="182" customFormat="1" x14ac:dyDescent="0.2">
      <c r="A730" s="194"/>
      <c r="B730" s="571"/>
      <c r="C730" s="559">
        <v>20</v>
      </c>
      <c r="D730" s="598" t="s">
        <v>1048</v>
      </c>
      <c r="E730" s="554"/>
      <c r="F730" s="553">
        <v>10848114391</v>
      </c>
      <c r="G730" s="553">
        <v>10839666321</v>
      </c>
      <c r="H730" s="553">
        <v>8448070</v>
      </c>
      <c r="I730" s="553">
        <v>0</v>
      </c>
      <c r="J730" s="553">
        <v>8448070</v>
      </c>
      <c r="K730" s="553">
        <v>8000000</v>
      </c>
      <c r="L730" s="553">
        <v>0</v>
      </c>
      <c r="M730" s="553">
        <v>0</v>
      </c>
      <c r="N730" s="553">
        <v>448070</v>
      </c>
      <c r="O730" s="568"/>
      <c r="P730" s="563"/>
    </row>
    <row r="731" spans="1:16" s="182" customFormat="1" ht="12.75" hidden="1" customHeight="1" x14ac:dyDescent="0.2">
      <c r="A731" s="194"/>
      <c r="B731" s="821" t="s">
        <v>1147</v>
      </c>
      <c r="C731" s="812" t="s">
        <v>1797</v>
      </c>
      <c r="D731" s="812" t="s">
        <v>1260</v>
      </c>
      <c r="E731" s="692" t="s">
        <v>26</v>
      </c>
      <c r="F731" s="585">
        <v>618848017</v>
      </c>
      <c r="G731" s="586">
        <v>618848017</v>
      </c>
      <c r="H731" s="585">
        <v>0</v>
      </c>
      <c r="I731" s="585">
        <v>0</v>
      </c>
      <c r="J731" s="586">
        <v>0</v>
      </c>
      <c r="K731" s="585">
        <v>0</v>
      </c>
      <c r="L731" s="585">
        <v>0</v>
      </c>
      <c r="M731" s="585">
        <v>0</v>
      </c>
      <c r="N731" s="585">
        <v>0</v>
      </c>
      <c r="O731" s="568"/>
      <c r="P731" s="563"/>
    </row>
    <row r="732" spans="1:16" s="182" customFormat="1" ht="12.75" hidden="1" customHeight="1" x14ac:dyDescent="0.2">
      <c r="A732" s="194"/>
      <c r="B732" s="822"/>
      <c r="C732" s="812"/>
      <c r="D732" s="812" t="s">
        <v>1260</v>
      </c>
      <c r="E732" s="692" t="s">
        <v>2284</v>
      </c>
      <c r="F732" s="585">
        <v>705544</v>
      </c>
      <c r="G732" s="586">
        <v>705544</v>
      </c>
      <c r="H732" s="585">
        <v>0</v>
      </c>
      <c r="I732" s="585">
        <v>0</v>
      </c>
      <c r="J732" s="586">
        <v>0</v>
      </c>
      <c r="K732" s="585">
        <v>0</v>
      </c>
      <c r="L732" s="585">
        <v>0</v>
      </c>
      <c r="M732" s="585">
        <v>0</v>
      </c>
      <c r="N732" s="585">
        <v>0</v>
      </c>
      <c r="O732" s="568"/>
      <c r="P732" s="563"/>
    </row>
    <row r="733" spans="1:16" s="182" customFormat="1" ht="12.75" hidden="1" customHeight="1" x14ac:dyDescent="0.2">
      <c r="A733" s="194"/>
      <c r="B733" s="822"/>
      <c r="C733" s="812"/>
      <c r="D733" s="812" t="s">
        <v>1260</v>
      </c>
      <c r="E733" s="692" t="s">
        <v>2141</v>
      </c>
      <c r="F733" s="585">
        <v>2689392</v>
      </c>
      <c r="G733" s="586">
        <v>2689392</v>
      </c>
      <c r="H733" s="585">
        <v>0</v>
      </c>
      <c r="I733" s="585">
        <v>0</v>
      </c>
      <c r="J733" s="586">
        <v>0</v>
      </c>
      <c r="K733" s="585">
        <v>0</v>
      </c>
      <c r="L733" s="585">
        <v>0</v>
      </c>
      <c r="M733" s="585">
        <v>0</v>
      </c>
      <c r="N733" s="585">
        <v>0</v>
      </c>
      <c r="O733" s="568"/>
      <c r="P733" s="563"/>
    </row>
    <row r="734" spans="1:16" s="182" customFormat="1" ht="13.15" hidden="1" customHeight="1" x14ac:dyDescent="0.2">
      <c r="A734" s="194"/>
      <c r="B734" s="822"/>
      <c r="C734" s="812" t="s">
        <v>2133</v>
      </c>
      <c r="D734" s="812" t="s">
        <v>2134</v>
      </c>
      <c r="E734" s="692" t="s">
        <v>26</v>
      </c>
      <c r="F734" s="585">
        <v>621576143</v>
      </c>
      <c r="G734" s="586">
        <v>621576143</v>
      </c>
      <c r="H734" s="585">
        <v>0</v>
      </c>
      <c r="I734" s="585">
        <v>0</v>
      </c>
      <c r="J734" s="586">
        <v>0</v>
      </c>
      <c r="K734" s="585">
        <v>0</v>
      </c>
      <c r="L734" s="585">
        <v>0</v>
      </c>
      <c r="M734" s="585">
        <v>0</v>
      </c>
      <c r="N734" s="585">
        <v>0</v>
      </c>
      <c r="O734" s="568"/>
      <c r="P734" s="563"/>
    </row>
    <row r="735" spans="1:16" s="182" customFormat="1" ht="13.15" hidden="1" customHeight="1" x14ac:dyDescent="0.2">
      <c r="A735" s="194"/>
      <c r="B735" s="822"/>
      <c r="C735" s="812"/>
      <c r="D735" s="812" t="s">
        <v>2134</v>
      </c>
      <c r="E735" s="692" t="s">
        <v>2141</v>
      </c>
      <c r="F735" s="585">
        <v>19432838</v>
      </c>
      <c r="G735" s="586">
        <v>19432838</v>
      </c>
      <c r="H735" s="585">
        <v>0</v>
      </c>
      <c r="I735" s="585">
        <v>0</v>
      </c>
      <c r="J735" s="586">
        <v>0</v>
      </c>
      <c r="K735" s="585">
        <v>0</v>
      </c>
      <c r="L735" s="585">
        <v>0</v>
      </c>
      <c r="M735" s="585">
        <v>0</v>
      </c>
      <c r="N735" s="585">
        <v>0</v>
      </c>
      <c r="O735" s="568"/>
      <c r="P735" s="563"/>
    </row>
    <row r="736" spans="1:16" s="182" customFormat="1" ht="13.15" hidden="1" customHeight="1" x14ac:dyDescent="0.2">
      <c r="A736" s="194"/>
      <c r="B736" s="822"/>
      <c r="C736" s="812" t="s">
        <v>1449</v>
      </c>
      <c r="D736" s="812" t="s">
        <v>2224</v>
      </c>
      <c r="E736" s="692" t="s">
        <v>26</v>
      </c>
      <c r="F736" s="585">
        <v>613001500</v>
      </c>
      <c r="G736" s="586">
        <v>613001500</v>
      </c>
      <c r="H736" s="585">
        <v>0</v>
      </c>
      <c r="I736" s="585">
        <v>0</v>
      </c>
      <c r="J736" s="586">
        <v>0</v>
      </c>
      <c r="K736" s="585">
        <v>0</v>
      </c>
      <c r="L736" s="585">
        <v>0</v>
      </c>
      <c r="M736" s="585">
        <v>0</v>
      </c>
      <c r="N736" s="585">
        <v>0</v>
      </c>
      <c r="O736" s="568"/>
      <c r="P736" s="563"/>
    </row>
    <row r="737" spans="1:16" s="182" customFormat="1" ht="13.15" hidden="1" customHeight="1" x14ac:dyDescent="0.2">
      <c r="A737" s="194"/>
      <c r="B737" s="822"/>
      <c r="C737" s="812"/>
      <c r="D737" s="812" t="s">
        <v>2224</v>
      </c>
      <c r="E737" s="692" t="s">
        <v>2284</v>
      </c>
      <c r="F737" s="585">
        <v>753678</v>
      </c>
      <c r="G737" s="586">
        <v>753678</v>
      </c>
      <c r="H737" s="585">
        <v>0</v>
      </c>
      <c r="I737" s="585">
        <v>0</v>
      </c>
      <c r="J737" s="586">
        <v>0</v>
      </c>
      <c r="K737" s="585">
        <v>0</v>
      </c>
      <c r="L737" s="585">
        <v>0</v>
      </c>
      <c r="M737" s="585">
        <v>0</v>
      </c>
      <c r="N737" s="585">
        <v>0</v>
      </c>
      <c r="O737" s="568"/>
      <c r="P737" s="563"/>
    </row>
    <row r="738" spans="1:16" s="182" customFormat="1" ht="13.15" hidden="1" customHeight="1" x14ac:dyDescent="0.2">
      <c r="A738" s="194"/>
      <c r="B738" s="822"/>
      <c r="C738" s="812"/>
      <c r="D738" s="812" t="s">
        <v>2224</v>
      </c>
      <c r="E738" s="692" t="s">
        <v>2141</v>
      </c>
      <c r="F738" s="585">
        <v>3154171</v>
      </c>
      <c r="G738" s="586">
        <v>3154171</v>
      </c>
      <c r="H738" s="585">
        <v>0</v>
      </c>
      <c r="I738" s="585">
        <v>0</v>
      </c>
      <c r="J738" s="586">
        <v>0</v>
      </c>
      <c r="K738" s="585">
        <v>0</v>
      </c>
      <c r="L738" s="585">
        <v>0</v>
      </c>
      <c r="M738" s="585">
        <v>0</v>
      </c>
      <c r="N738" s="585">
        <v>0</v>
      </c>
      <c r="O738" s="568"/>
      <c r="P738" s="563"/>
    </row>
    <row r="739" spans="1:16" s="182" customFormat="1" ht="13.15" hidden="1" customHeight="1" x14ac:dyDescent="0.2">
      <c r="A739" s="194"/>
      <c r="B739" s="822"/>
      <c r="C739" s="812" t="s">
        <v>1798</v>
      </c>
      <c r="D739" s="812" t="s">
        <v>1065</v>
      </c>
      <c r="E739" s="692" t="s">
        <v>26</v>
      </c>
      <c r="F739" s="585">
        <v>385566894</v>
      </c>
      <c r="G739" s="586">
        <v>385566894</v>
      </c>
      <c r="H739" s="585">
        <v>0</v>
      </c>
      <c r="I739" s="585">
        <v>0</v>
      </c>
      <c r="J739" s="586">
        <v>0</v>
      </c>
      <c r="K739" s="585">
        <v>0</v>
      </c>
      <c r="L739" s="585">
        <v>0</v>
      </c>
      <c r="M739" s="585">
        <v>0</v>
      </c>
      <c r="N739" s="585">
        <v>0</v>
      </c>
      <c r="O739" s="568"/>
      <c r="P739" s="563"/>
    </row>
    <row r="740" spans="1:16" s="182" customFormat="1" ht="13.15" hidden="1" customHeight="1" x14ac:dyDescent="0.2">
      <c r="A740" s="194"/>
      <c r="B740" s="822"/>
      <c r="C740" s="812"/>
      <c r="D740" s="812" t="s">
        <v>1065</v>
      </c>
      <c r="E740" s="692" t="s">
        <v>2083</v>
      </c>
      <c r="F740" s="585">
        <v>299978341</v>
      </c>
      <c r="G740" s="586">
        <v>299978341</v>
      </c>
      <c r="H740" s="585">
        <v>0</v>
      </c>
      <c r="I740" s="585">
        <v>0</v>
      </c>
      <c r="J740" s="586">
        <v>0</v>
      </c>
      <c r="K740" s="585">
        <v>0</v>
      </c>
      <c r="L740" s="585">
        <v>0</v>
      </c>
      <c r="M740" s="585">
        <v>0</v>
      </c>
      <c r="N740" s="585">
        <v>0</v>
      </c>
      <c r="O740" s="568"/>
      <c r="P740" s="563"/>
    </row>
    <row r="741" spans="1:16" s="182" customFormat="1" ht="13.15" hidden="1" customHeight="1" x14ac:dyDescent="0.2">
      <c r="A741" s="194"/>
      <c r="B741" s="822"/>
      <c r="C741" s="812"/>
      <c r="D741" s="812" t="s">
        <v>1065</v>
      </c>
      <c r="E741" s="692" t="s">
        <v>2284</v>
      </c>
      <c r="F741" s="585">
        <v>852679</v>
      </c>
      <c r="G741" s="586">
        <v>852679</v>
      </c>
      <c r="H741" s="585">
        <v>0</v>
      </c>
      <c r="I741" s="585">
        <v>0</v>
      </c>
      <c r="J741" s="586">
        <v>0</v>
      </c>
      <c r="K741" s="585">
        <v>0</v>
      </c>
      <c r="L741" s="585">
        <v>0</v>
      </c>
      <c r="M741" s="585">
        <v>0</v>
      </c>
      <c r="N741" s="585">
        <v>0</v>
      </c>
      <c r="O741" s="568"/>
      <c r="P741" s="563"/>
    </row>
    <row r="742" spans="1:16" s="182" customFormat="1" ht="13.15" hidden="1" customHeight="1" x14ac:dyDescent="0.2">
      <c r="A742" s="194"/>
      <c r="B742" s="822"/>
      <c r="C742" s="812"/>
      <c r="D742" s="812" t="s">
        <v>1065</v>
      </c>
      <c r="E742" s="692" t="s">
        <v>2141</v>
      </c>
      <c r="F742" s="585">
        <v>10786825</v>
      </c>
      <c r="G742" s="586">
        <v>10786825</v>
      </c>
      <c r="H742" s="585">
        <v>0</v>
      </c>
      <c r="I742" s="585">
        <v>0</v>
      </c>
      <c r="J742" s="586">
        <v>0</v>
      </c>
      <c r="K742" s="585">
        <v>0</v>
      </c>
      <c r="L742" s="585">
        <v>0</v>
      </c>
      <c r="M742" s="585">
        <v>0</v>
      </c>
      <c r="N742" s="585">
        <v>0</v>
      </c>
      <c r="O742" s="568"/>
      <c r="P742" s="563"/>
    </row>
    <row r="743" spans="1:16" s="182" customFormat="1" ht="13.15" hidden="1" customHeight="1" x14ac:dyDescent="0.2">
      <c r="A743" s="194"/>
      <c r="B743" s="822"/>
      <c r="C743" s="812" t="s">
        <v>1799</v>
      </c>
      <c r="D743" s="812" t="s">
        <v>2313</v>
      </c>
      <c r="E743" s="692" t="s">
        <v>26</v>
      </c>
      <c r="F743" s="585">
        <v>401622550</v>
      </c>
      <c r="G743" s="586">
        <v>401622550</v>
      </c>
      <c r="H743" s="585">
        <v>0</v>
      </c>
      <c r="I743" s="585">
        <v>0</v>
      </c>
      <c r="J743" s="586">
        <v>0</v>
      </c>
      <c r="K743" s="585">
        <v>0</v>
      </c>
      <c r="L743" s="585">
        <v>0</v>
      </c>
      <c r="M743" s="585">
        <v>0</v>
      </c>
      <c r="N743" s="585">
        <v>0</v>
      </c>
      <c r="O743" s="568"/>
      <c r="P743" s="563"/>
    </row>
    <row r="744" spans="1:16" s="182" customFormat="1" ht="12.75" hidden="1" customHeight="1" x14ac:dyDescent="0.2">
      <c r="A744" s="194"/>
      <c r="B744" s="822"/>
      <c r="C744" s="812"/>
      <c r="D744" s="812" t="s">
        <v>2313</v>
      </c>
      <c r="E744" s="692" t="s">
        <v>2083</v>
      </c>
      <c r="F744" s="585">
        <v>281634849</v>
      </c>
      <c r="G744" s="586">
        <v>281634849</v>
      </c>
      <c r="H744" s="585">
        <v>0</v>
      </c>
      <c r="I744" s="585">
        <v>0</v>
      </c>
      <c r="J744" s="586">
        <v>0</v>
      </c>
      <c r="K744" s="585">
        <v>0</v>
      </c>
      <c r="L744" s="585">
        <v>0</v>
      </c>
      <c r="M744" s="585">
        <v>0</v>
      </c>
      <c r="N744" s="585">
        <v>0</v>
      </c>
      <c r="O744" s="568"/>
      <c r="P744" s="563"/>
    </row>
    <row r="745" spans="1:16" s="182" customFormat="1" ht="12.75" hidden="1" customHeight="1" x14ac:dyDescent="0.2">
      <c r="A745" s="194"/>
      <c r="B745" s="822"/>
      <c r="C745" s="812"/>
      <c r="D745" s="812" t="s">
        <v>2313</v>
      </c>
      <c r="E745" s="692" t="s">
        <v>2284</v>
      </c>
      <c r="F745" s="585">
        <v>921704</v>
      </c>
      <c r="G745" s="586">
        <v>921704</v>
      </c>
      <c r="H745" s="585">
        <v>0</v>
      </c>
      <c r="I745" s="585">
        <v>0</v>
      </c>
      <c r="J745" s="586">
        <v>0</v>
      </c>
      <c r="K745" s="585">
        <v>0</v>
      </c>
      <c r="L745" s="585">
        <v>0</v>
      </c>
      <c r="M745" s="585">
        <v>0</v>
      </c>
      <c r="N745" s="585">
        <v>0</v>
      </c>
      <c r="O745" s="568"/>
      <c r="P745" s="563"/>
    </row>
    <row r="746" spans="1:16" s="182" customFormat="1" ht="12.75" hidden="1" customHeight="1" x14ac:dyDescent="0.2">
      <c r="A746" s="194"/>
      <c r="B746" s="822"/>
      <c r="C746" s="812"/>
      <c r="D746" s="812" t="s">
        <v>2313</v>
      </c>
      <c r="E746" s="692" t="s">
        <v>2141</v>
      </c>
      <c r="F746" s="585">
        <v>22551406</v>
      </c>
      <c r="G746" s="586">
        <v>22551406</v>
      </c>
      <c r="H746" s="585">
        <v>0</v>
      </c>
      <c r="I746" s="585">
        <v>0</v>
      </c>
      <c r="J746" s="586">
        <v>0</v>
      </c>
      <c r="K746" s="585">
        <v>0</v>
      </c>
      <c r="L746" s="585">
        <v>0</v>
      </c>
      <c r="M746" s="585">
        <v>0</v>
      </c>
      <c r="N746" s="585">
        <v>0</v>
      </c>
      <c r="O746" s="568"/>
      <c r="P746" s="563"/>
    </row>
    <row r="747" spans="1:16" s="182" customFormat="1" ht="12.75" hidden="1" customHeight="1" x14ac:dyDescent="0.2">
      <c r="A747" s="194"/>
      <c r="B747" s="822"/>
      <c r="C747" s="812" t="s">
        <v>1800</v>
      </c>
      <c r="D747" s="812" t="s">
        <v>1075</v>
      </c>
      <c r="E747" s="692" t="s">
        <v>26</v>
      </c>
      <c r="F747" s="585">
        <v>575090076</v>
      </c>
      <c r="G747" s="586">
        <v>575090076</v>
      </c>
      <c r="H747" s="585">
        <v>0</v>
      </c>
      <c r="I747" s="585">
        <v>0</v>
      </c>
      <c r="J747" s="586">
        <v>0</v>
      </c>
      <c r="K747" s="585">
        <v>0</v>
      </c>
      <c r="L747" s="585">
        <v>0</v>
      </c>
      <c r="M747" s="585">
        <v>0</v>
      </c>
      <c r="N747" s="585">
        <v>0</v>
      </c>
      <c r="O747" s="568"/>
      <c r="P747" s="563"/>
    </row>
    <row r="748" spans="1:16" s="182" customFormat="1" ht="12.75" hidden="1" customHeight="1" x14ac:dyDescent="0.2">
      <c r="A748" s="194"/>
      <c r="B748" s="822"/>
      <c r="C748" s="812"/>
      <c r="D748" s="812" t="s">
        <v>1075</v>
      </c>
      <c r="E748" s="692" t="s">
        <v>2284</v>
      </c>
      <c r="F748" s="585">
        <v>600336</v>
      </c>
      <c r="G748" s="586">
        <v>600336</v>
      </c>
      <c r="H748" s="585">
        <v>0</v>
      </c>
      <c r="I748" s="585">
        <v>0</v>
      </c>
      <c r="J748" s="586">
        <v>0</v>
      </c>
      <c r="K748" s="585">
        <v>0</v>
      </c>
      <c r="L748" s="585">
        <v>0</v>
      </c>
      <c r="M748" s="585">
        <v>0</v>
      </c>
      <c r="N748" s="585">
        <v>0</v>
      </c>
      <c r="O748" s="568"/>
      <c r="P748" s="563"/>
    </row>
    <row r="749" spans="1:16" s="182" customFormat="1" ht="12.75" hidden="1" customHeight="1" x14ac:dyDescent="0.2">
      <c r="A749" s="194"/>
      <c r="B749" s="822"/>
      <c r="C749" s="812"/>
      <c r="D749" s="812" t="s">
        <v>1075</v>
      </c>
      <c r="E749" s="692" t="s">
        <v>2141</v>
      </c>
      <c r="F749" s="585">
        <v>6539959</v>
      </c>
      <c r="G749" s="586">
        <v>6539959</v>
      </c>
      <c r="H749" s="585">
        <v>0</v>
      </c>
      <c r="I749" s="585">
        <v>0</v>
      </c>
      <c r="J749" s="586">
        <v>0</v>
      </c>
      <c r="K749" s="585">
        <v>0</v>
      </c>
      <c r="L749" s="585">
        <v>0</v>
      </c>
      <c r="M749" s="585">
        <v>0</v>
      </c>
      <c r="N749" s="585">
        <v>0</v>
      </c>
      <c r="O749" s="568"/>
      <c r="P749" s="563"/>
    </row>
    <row r="750" spans="1:16" s="182" customFormat="1" ht="12.75" hidden="1" customHeight="1" x14ac:dyDescent="0.2">
      <c r="A750" s="194"/>
      <c r="B750" s="822"/>
      <c r="C750" s="812" t="s">
        <v>1801</v>
      </c>
      <c r="D750" s="812" t="s">
        <v>2314</v>
      </c>
      <c r="E750" s="692" t="s">
        <v>26</v>
      </c>
      <c r="F750" s="585">
        <v>624540944</v>
      </c>
      <c r="G750" s="586">
        <v>624540944</v>
      </c>
      <c r="H750" s="585">
        <v>0</v>
      </c>
      <c r="I750" s="585">
        <v>0</v>
      </c>
      <c r="J750" s="586">
        <v>0</v>
      </c>
      <c r="K750" s="585">
        <v>0</v>
      </c>
      <c r="L750" s="585">
        <v>0</v>
      </c>
      <c r="M750" s="585">
        <v>0</v>
      </c>
      <c r="N750" s="585">
        <v>0</v>
      </c>
      <c r="O750" s="568"/>
      <c r="P750" s="563"/>
    </row>
    <row r="751" spans="1:16" s="182" customFormat="1" ht="12.75" hidden="1" customHeight="1" x14ac:dyDescent="0.2">
      <c r="A751" s="194"/>
      <c r="B751" s="822"/>
      <c r="C751" s="812"/>
      <c r="D751" s="812" t="s">
        <v>2314</v>
      </c>
      <c r="E751" s="692" t="s">
        <v>2284</v>
      </c>
      <c r="F751" s="585">
        <v>749034</v>
      </c>
      <c r="G751" s="586">
        <v>749034</v>
      </c>
      <c r="H751" s="585">
        <v>0</v>
      </c>
      <c r="I751" s="585">
        <v>0</v>
      </c>
      <c r="J751" s="586">
        <v>0</v>
      </c>
      <c r="K751" s="585">
        <v>0</v>
      </c>
      <c r="L751" s="585">
        <v>0</v>
      </c>
      <c r="M751" s="585">
        <v>0</v>
      </c>
      <c r="N751" s="585">
        <v>0</v>
      </c>
      <c r="O751" s="568"/>
      <c r="P751" s="563"/>
    </row>
    <row r="752" spans="1:16" s="182" customFormat="1" ht="12.75" hidden="1" customHeight="1" x14ac:dyDescent="0.2">
      <c r="A752" s="194"/>
      <c r="B752" s="822"/>
      <c r="C752" s="812"/>
      <c r="D752" s="812" t="s">
        <v>2314</v>
      </c>
      <c r="E752" s="692" t="s">
        <v>2141</v>
      </c>
      <c r="F752" s="585">
        <v>3056803</v>
      </c>
      <c r="G752" s="586">
        <v>3056803</v>
      </c>
      <c r="H752" s="585">
        <v>0</v>
      </c>
      <c r="I752" s="585">
        <v>0</v>
      </c>
      <c r="J752" s="586">
        <v>0</v>
      </c>
      <c r="K752" s="585">
        <v>0</v>
      </c>
      <c r="L752" s="585">
        <v>0</v>
      </c>
      <c r="M752" s="585">
        <v>0</v>
      </c>
      <c r="N752" s="585">
        <v>0</v>
      </c>
      <c r="O752" s="568"/>
      <c r="P752" s="563"/>
    </row>
    <row r="753" spans="1:16" s="182" customFormat="1" ht="12.75" hidden="1" customHeight="1" x14ac:dyDescent="0.2">
      <c r="A753" s="194"/>
      <c r="B753" s="822"/>
      <c r="C753" s="812" t="s">
        <v>2443</v>
      </c>
      <c r="D753" s="812" t="s">
        <v>2444</v>
      </c>
      <c r="E753" s="692" t="s">
        <v>26</v>
      </c>
      <c r="F753" s="585">
        <v>790000000</v>
      </c>
      <c r="G753" s="586">
        <v>790000000</v>
      </c>
      <c r="H753" s="585">
        <v>0</v>
      </c>
      <c r="I753" s="585">
        <v>0</v>
      </c>
      <c r="J753" s="586">
        <v>0</v>
      </c>
      <c r="K753" s="585">
        <v>0</v>
      </c>
      <c r="L753" s="585">
        <v>0</v>
      </c>
      <c r="M753" s="585">
        <v>0</v>
      </c>
      <c r="N753" s="585">
        <v>0</v>
      </c>
      <c r="O753" s="568"/>
      <c r="P753" s="563"/>
    </row>
    <row r="754" spans="1:16" s="182" customFormat="1" ht="12.75" hidden="1" customHeight="1" x14ac:dyDescent="0.2">
      <c r="A754" s="194"/>
      <c r="B754" s="822"/>
      <c r="C754" s="812"/>
      <c r="D754" s="812" t="s">
        <v>2444</v>
      </c>
      <c r="E754" s="692" t="s">
        <v>2284</v>
      </c>
      <c r="F754" s="585">
        <v>2228419</v>
      </c>
      <c r="G754" s="586">
        <v>2228419</v>
      </c>
      <c r="H754" s="585">
        <v>0</v>
      </c>
      <c r="I754" s="585">
        <v>0</v>
      </c>
      <c r="J754" s="586">
        <v>0</v>
      </c>
      <c r="K754" s="585">
        <v>0</v>
      </c>
      <c r="L754" s="585">
        <v>0</v>
      </c>
      <c r="M754" s="585">
        <v>0</v>
      </c>
      <c r="N754" s="585">
        <v>0</v>
      </c>
      <c r="O754" s="568"/>
      <c r="P754" s="563"/>
    </row>
    <row r="755" spans="1:16" s="182" customFormat="1" ht="12.75" hidden="1" customHeight="1" x14ac:dyDescent="0.2">
      <c r="A755" s="194"/>
      <c r="B755" s="822"/>
      <c r="C755" s="812" t="s">
        <v>1450</v>
      </c>
      <c r="D755" s="812" t="s">
        <v>2140</v>
      </c>
      <c r="E755" s="692" t="s">
        <v>26</v>
      </c>
      <c r="F755" s="585">
        <v>186144880</v>
      </c>
      <c r="G755" s="586">
        <v>186144880</v>
      </c>
      <c r="H755" s="585">
        <v>0</v>
      </c>
      <c r="I755" s="585">
        <v>0</v>
      </c>
      <c r="J755" s="586">
        <v>0</v>
      </c>
      <c r="K755" s="585">
        <v>0</v>
      </c>
      <c r="L755" s="585">
        <v>0</v>
      </c>
      <c r="M755" s="585">
        <v>0</v>
      </c>
      <c r="N755" s="585">
        <v>0</v>
      </c>
      <c r="O755" s="568"/>
      <c r="P755" s="563"/>
    </row>
    <row r="756" spans="1:16" s="182" customFormat="1" ht="12.75" hidden="1" customHeight="1" x14ac:dyDescent="0.2">
      <c r="A756" s="194"/>
      <c r="B756" s="822"/>
      <c r="C756" s="812"/>
      <c r="D756" s="812" t="s">
        <v>2140</v>
      </c>
      <c r="E756" s="692" t="s">
        <v>2083</v>
      </c>
      <c r="F756" s="585">
        <v>400000000</v>
      </c>
      <c r="G756" s="586">
        <v>400000000</v>
      </c>
      <c r="H756" s="585">
        <v>0</v>
      </c>
      <c r="I756" s="585">
        <v>0</v>
      </c>
      <c r="J756" s="586">
        <v>0</v>
      </c>
      <c r="K756" s="585">
        <v>0</v>
      </c>
      <c r="L756" s="585">
        <v>0</v>
      </c>
      <c r="M756" s="585">
        <v>0</v>
      </c>
      <c r="N756" s="585">
        <v>0</v>
      </c>
      <c r="O756" s="568"/>
      <c r="P756" s="563"/>
    </row>
    <row r="757" spans="1:16" s="182" customFormat="1" ht="12.75" hidden="1" customHeight="1" x14ac:dyDescent="0.2">
      <c r="A757" s="194"/>
      <c r="B757" s="822"/>
      <c r="C757" s="812"/>
      <c r="D757" s="812" t="s">
        <v>2140</v>
      </c>
      <c r="E757" s="692" t="s">
        <v>2284</v>
      </c>
      <c r="F757" s="585">
        <v>586731</v>
      </c>
      <c r="G757" s="586">
        <v>586731</v>
      </c>
      <c r="H757" s="585">
        <v>0</v>
      </c>
      <c r="I757" s="585">
        <v>0</v>
      </c>
      <c r="J757" s="586">
        <v>0</v>
      </c>
      <c r="K757" s="585">
        <v>0</v>
      </c>
      <c r="L757" s="585">
        <v>0</v>
      </c>
      <c r="M757" s="585">
        <v>0</v>
      </c>
      <c r="N757" s="585">
        <v>0</v>
      </c>
      <c r="O757" s="568"/>
      <c r="P757" s="563"/>
    </row>
    <row r="758" spans="1:16" s="182" customFormat="1" ht="12.75" hidden="1" customHeight="1" x14ac:dyDescent="0.2">
      <c r="A758" s="194"/>
      <c r="B758" s="822"/>
      <c r="C758" s="812"/>
      <c r="D758" s="812" t="s">
        <v>2140</v>
      </c>
      <c r="E758" s="692" t="s">
        <v>2141</v>
      </c>
      <c r="F758" s="585">
        <v>28769261</v>
      </c>
      <c r="G758" s="586">
        <v>28769261</v>
      </c>
      <c r="H758" s="585">
        <v>0</v>
      </c>
      <c r="I758" s="585">
        <v>0</v>
      </c>
      <c r="J758" s="586">
        <v>0</v>
      </c>
      <c r="K758" s="585">
        <v>0</v>
      </c>
      <c r="L758" s="585">
        <v>0</v>
      </c>
      <c r="M758" s="585">
        <v>0</v>
      </c>
      <c r="N758" s="585">
        <v>0</v>
      </c>
      <c r="O758" s="568"/>
      <c r="P758" s="563"/>
    </row>
    <row r="759" spans="1:16" s="182" customFormat="1" ht="12.75" hidden="1" customHeight="1" x14ac:dyDescent="0.2">
      <c r="A759" s="194"/>
      <c r="B759" s="822"/>
      <c r="C759" s="812" t="s">
        <v>1802</v>
      </c>
      <c r="D759" s="812" t="s">
        <v>2315</v>
      </c>
      <c r="E759" s="692" t="s">
        <v>26</v>
      </c>
      <c r="F759" s="585">
        <v>519172191</v>
      </c>
      <c r="G759" s="586">
        <v>519172191</v>
      </c>
      <c r="H759" s="585">
        <v>0</v>
      </c>
      <c r="I759" s="585">
        <v>0</v>
      </c>
      <c r="J759" s="586">
        <v>0</v>
      </c>
      <c r="K759" s="585">
        <v>0</v>
      </c>
      <c r="L759" s="585">
        <v>0</v>
      </c>
      <c r="M759" s="585">
        <v>0</v>
      </c>
      <c r="N759" s="585">
        <v>0</v>
      </c>
      <c r="O759" s="568"/>
      <c r="P759" s="563"/>
    </row>
    <row r="760" spans="1:16" s="182" customFormat="1" ht="12.75" hidden="1" customHeight="1" x14ac:dyDescent="0.2">
      <c r="A760" s="194"/>
      <c r="B760" s="822"/>
      <c r="C760" s="812"/>
      <c r="D760" s="812" t="s">
        <v>2315</v>
      </c>
      <c r="E760" s="692" t="s">
        <v>2284</v>
      </c>
      <c r="F760" s="585">
        <v>677615</v>
      </c>
      <c r="G760" s="586">
        <v>677615</v>
      </c>
      <c r="H760" s="585">
        <v>0</v>
      </c>
      <c r="I760" s="585">
        <v>0</v>
      </c>
      <c r="J760" s="586">
        <v>0</v>
      </c>
      <c r="K760" s="585">
        <v>0</v>
      </c>
      <c r="L760" s="585">
        <v>0</v>
      </c>
      <c r="M760" s="585">
        <v>0</v>
      </c>
      <c r="N760" s="585">
        <v>0</v>
      </c>
      <c r="O760" s="568"/>
      <c r="P760" s="563"/>
    </row>
    <row r="761" spans="1:16" s="182" customFormat="1" ht="12.75" hidden="1" customHeight="1" x14ac:dyDescent="0.2">
      <c r="A761" s="194"/>
      <c r="B761" s="822"/>
      <c r="C761" s="812"/>
      <c r="D761" s="812" t="s">
        <v>2315</v>
      </c>
      <c r="E761" s="692" t="s">
        <v>2141</v>
      </c>
      <c r="F761" s="585">
        <v>3232294</v>
      </c>
      <c r="G761" s="586">
        <v>3232294</v>
      </c>
      <c r="H761" s="585">
        <v>0</v>
      </c>
      <c r="I761" s="585">
        <v>0</v>
      </c>
      <c r="J761" s="586">
        <v>0</v>
      </c>
      <c r="K761" s="585">
        <v>0</v>
      </c>
      <c r="L761" s="585">
        <v>0</v>
      </c>
      <c r="M761" s="585">
        <v>0</v>
      </c>
      <c r="N761" s="585">
        <v>0</v>
      </c>
      <c r="O761" s="568"/>
      <c r="P761" s="563"/>
    </row>
    <row r="762" spans="1:16" s="182" customFormat="1" ht="12.75" hidden="1" customHeight="1" x14ac:dyDescent="0.2">
      <c r="A762" s="194"/>
      <c r="B762" s="822"/>
      <c r="C762" s="812" t="s">
        <v>1803</v>
      </c>
      <c r="D762" s="812" t="s">
        <v>2316</v>
      </c>
      <c r="E762" s="692" t="s">
        <v>26</v>
      </c>
      <c r="F762" s="585">
        <v>586735957</v>
      </c>
      <c r="G762" s="586">
        <v>586735957</v>
      </c>
      <c r="H762" s="585">
        <v>0</v>
      </c>
      <c r="I762" s="585">
        <v>0</v>
      </c>
      <c r="J762" s="586">
        <v>0</v>
      </c>
      <c r="K762" s="585">
        <v>0</v>
      </c>
      <c r="L762" s="585">
        <v>0</v>
      </c>
      <c r="M762" s="585">
        <v>0</v>
      </c>
      <c r="N762" s="585">
        <v>0</v>
      </c>
      <c r="O762" s="568"/>
      <c r="P762" s="563"/>
    </row>
    <row r="763" spans="1:16" s="182" customFormat="1" ht="12.75" hidden="1" customHeight="1" x14ac:dyDescent="0.2">
      <c r="A763" s="194"/>
      <c r="B763" s="822"/>
      <c r="C763" s="812"/>
      <c r="D763" s="812" t="s">
        <v>2316</v>
      </c>
      <c r="E763" s="692" t="s">
        <v>2284</v>
      </c>
      <c r="F763" s="585">
        <v>762711</v>
      </c>
      <c r="G763" s="586">
        <v>762711</v>
      </c>
      <c r="H763" s="585">
        <v>0</v>
      </c>
      <c r="I763" s="585">
        <v>0</v>
      </c>
      <c r="J763" s="586">
        <v>0</v>
      </c>
      <c r="K763" s="585">
        <v>0</v>
      </c>
      <c r="L763" s="585">
        <v>0</v>
      </c>
      <c r="M763" s="585">
        <v>0</v>
      </c>
      <c r="N763" s="585">
        <v>0</v>
      </c>
      <c r="O763" s="568"/>
      <c r="P763" s="563"/>
    </row>
    <row r="764" spans="1:16" s="182" customFormat="1" ht="12.75" hidden="1" customHeight="1" x14ac:dyDescent="0.2">
      <c r="A764" s="194"/>
      <c r="B764" s="822"/>
      <c r="C764" s="812"/>
      <c r="D764" s="812" t="s">
        <v>2316</v>
      </c>
      <c r="E764" s="692" t="s">
        <v>2141</v>
      </c>
      <c r="F764" s="585">
        <v>4592043</v>
      </c>
      <c r="G764" s="586">
        <v>4592043</v>
      </c>
      <c r="H764" s="585">
        <v>0</v>
      </c>
      <c r="I764" s="585">
        <v>0</v>
      </c>
      <c r="J764" s="586">
        <v>0</v>
      </c>
      <c r="K764" s="585">
        <v>0</v>
      </c>
      <c r="L764" s="585">
        <v>0</v>
      </c>
      <c r="M764" s="585">
        <v>0</v>
      </c>
      <c r="N764" s="585">
        <v>0</v>
      </c>
      <c r="O764" s="568"/>
      <c r="P764" s="563"/>
    </row>
    <row r="765" spans="1:16" s="182" customFormat="1" ht="12.75" hidden="1" customHeight="1" x14ac:dyDescent="0.2">
      <c r="A765" s="194"/>
      <c r="B765" s="822"/>
      <c r="C765" s="812" t="s">
        <v>2466</v>
      </c>
      <c r="D765" s="812" t="s">
        <v>2467</v>
      </c>
      <c r="E765" s="692" t="s">
        <v>26</v>
      </c>
      <c r="F765" s="585">
        <v>812151950</v>
      </c>
      <c r="G765" s="586">
        <v>812151950</v>
      </c>
      <c r="H765" s="585">
        <v>0</v>
      </c>
      <c r="I765" s="585">
        <v>0</v>
      </c>
      <c r="J765" s="586">
        <v>0</v>
      </c>
      <c r="K765" s="585">
        <v>0</v>
      </c>
      <c r="L765" s="585">
        <v>0</v>
      </c>
      <c r="M765" s="585">
        <v>0</v>
      </c>
      <c r="N765" s="585">
        <v>0</v>
      </c>
      <c r="O765" s="568"/>
      <c r="P765" s="563"/>
    </row>
    <row r="766" spans="1:16" s="182" customFormat="1" ht="12.75" hidden="1" customHeight="1" x14ac:dyDescent="0.2">
      <c r="A766" s="194"/>
      <c r="B766" s="822"/>
      <c r="C766" s="812"/>
      <c r="D766" s="812" t="s">
        <v>2467</v>
      </c>
      <c r="E766" s="692" t="s">
        <v>2284</v>
      </c>
      <c r="F766" s="585">
        <v>2279146</v>
      </c>
      <c r="G766" s="586">
        <v>2279146</v>
      </c>
      <c r="H766" s="585">
        <v>0</v>
      </c>
      <c r="I766" s="585">
        <v>0</v>
      </c>
      <c r="J766" s="586">
        <v>0</v>
      </c>
      <c r="K766" s="585">
        <v>0</v>
      </c>
      <c r="L766" s="585">
        <v>0</v>
      </c>
      <c r="M766" s="585">
        <v>0</v>
      </c>
      <c r="N766" s="585">
        <v>0</v>
      </c>
      <c r="O766" s="568"/>
      <c r="P766" s="563"/>
    </row>
    <row r="767" spans="1:16" s="182" customFormat="1" ht="12.75" hidden="1" customHeight="1" x14ac:dyDescent="0.2">
      <c r="A767" s="194"/>
      <c r="B767" s="822"/>
      <c r="C767" s="812" t="s">
        <v>1451</v>
      </c>
      <c r="D767" s="812" t="s">
        <v>1070</v>
      </c>
      <c r="E767" s="692" t="s">
        <v>26</v>
      </c>
      <c r="F767" s="585">
        <v>551930646</v>
      </c>
      <c r="G767" s="586">
        <v>551930646</v>
      </c>
      <c r="H767" s="585">
        <v>0</v>
      </c>
      <c r="I767" s="585">
        <v>0</v>
      </c>
      <c r="J767" s="586">
        <v>0</v>
      </c>
      <c r="K767" s="585">
        <v>0</v>
      </c>
      <c r="L767" s="585">
        <v>0</v>
      </c>
      <c r="M767" s="585">
        <v>0</v>
      </c>
      <c r="N767" s="585">
        <v>0</v>
      </c>
      <c r="O767" s="568"/>
      <c r="P767" s="563"/>
    </row>
    <row r="768" spans="1:16" s="182" customFormat="1" ht="12.75" hidden="1" customHeight="1" x14ac:dyDescent="0.2">
      <c r="A768" s="194"/>
      <c r="B768" s="822"/>
      <c r="C768" s="812"/>
      <c r="D768" s="812" t="s">
        <v>1070</v>
      </c>
      <c r="E768" s="692" t="s">
        <v>2284</v>
      </c>
      <c r="F768" s="585">
        <v>623259</v>
      </c>
      <c r="G768" s="586">
        <v>623259</v>
      </c>
      <c r="H768" s="585">
        <v>0</v>
      </c>
      <c r="I768" s="585">
        <v>0</v>
      </c>
      <c r="J768" s="586">
        <v>0</v>
      </c>
      <c r="K768" s="585">
        <v>0</v>
      </c>
      <c r="L768" s="585">
        <v>0</v>
      </c>
      <c r="M768" s="585">
        <v>0</v>
      </c>
      <c r="N768" s="585">
        <v>0</v>
      </c>
      <c r="O768" s="568"/>
      <c r="P768" s="563"/>
    </row>
    <row r="769" spans="1:16" s="182" customFormat="1" ht="12.75" hidden="1" customHeight="1" x14ac:dyDescent="0.2">
      <c r="A769" s="194"/>
      <c r="B769" s="822"/>
      <c r="C769" s="812"/>
      <c r="D769" s="812" t="s">
        <v>1070</v>
      </c>
      <c r="E769" s="692" t="s">
        <v>2141</v>
      </c>
      <c r="F769" s="585">
        <v>1408072</v>
      </c>
      <c r="G769" s="586">
        <v>1408072</v>
      </c>
      <c r="H769" s="585">
        <v>0</v>
      </c>
      <c r="I769" s="585">
        <v>0</v>
      </c>
      <c r="J769" s="586">
        <v>0</v>
      </c>
      <c r="K769" s="585">
        <v>0</v>
      </c>
      <c r="L769" s="585">
        <v>0</v>
      </c>
      <c r="M769" s="585">
        <v>0</v>
      </c>
      <c r="N769" s="585">
        <v>0</v>
      </c>
      <c r="O769" s="568"/>
      <c r="P769" s="563"/>
    </row>
    <row r="770" spans="1:16" s="182" customFormat="1" ht="12.75" hidden="1" customHeight="1" x14ac:dyDescent="0.2">
      <c r="A770" s="194"/>
      <c r="B770" s="822"/>
      <c r="C770" s="812" t="s">
        <v>1452</v>
      </c>
      <c r="D770" s="812" t="s">
        <v>1076</v>
      </c>
      <c r="E770" s="692" t="s">
        <v>26</v>
      </c>
      <c r="F770" s="585">
        <v>534671455</v>
      </c>
      <c r="G770" s="586">
        <v>534671455</v>
      </c>
      <c r="H770" s="585">
        <v>0</v>
      </c>
      <c r="I770" s="585">
        <v>0</v>
      </c>
      <c r="J770" s="586">
        <v>0</v>
      </c>
      <c r="K770" s="585">
        <v>0</v>
      </c>
      <c r="L770" s="585">
        <v>0</v>
      </c>
      <c r="M770" s="585">
        <v>0</v>
      </c>
      <c r="N770" s="585">
        <v>0</v>
      </c>
      <c r="O770" s="568"/>
      <c r="P770" s="563"/>
    </row>
    <row r="771" spans="1:16" s="182" customFormat="1" ht="12.75" hidden="1" customHeight="1" x14ac:dyDescent="0.2">
      <c r="A771" s="194"/>
      <c r="B771" s="822"/>
      <c r="C771" s="812"/>
      <c r="D771" s="812" t="s">
        <v>1076</v>
      </c>
      <c r="E771" s="692" t="s">
        <v>2284</v>
      </c>
      <c r="F771" s="585">
        <v>702270</v>
      </c>
      <c r="G771" s="586">
        <v>702270</v>
      </c>
      <c r="H771" s="585">
        <v>0</v>
      </c>
      <c r="I771" s="585">
        <v>0</v>
      </c>
      <c r="J771" s="586">
        <v>0</v>
      </c>
      <c r="K771" s="585">
        <v>0</v>
      </c>
      <c r="L771" s="585">
        <v>0</v>
      </c>
      <c r="M771" s="585">
        <v>0</v>
      </c>
      <c r="N771" s="585">
        <v>0</v>
      </c>
      <c r="O771" s="568"/>
      <c r="P771" s="563"/>
    </row>
    <row r="772" spans="1:16" s="182" customFormat="1" ht="12.75" hidden="1" customHeight="1" x14ac:dyDescent="0.2">
      <c r="A772" s="194"/>
      <c r="B772" s="822"/>
      <c r="C772" s="812"/>
      <c r="D772" s="812" t="s">
        <v>1076</v>
      </c>
      <c r="E772" s="692" t="s">
        <v>2141</v>
      </c>
      <c r="F772" s="585">
        <v>5202982</v>
      </c>
      <c r="G772" s="586">
        <v>5202982</v>
      </c>
      <c r="H772" s="585">
        <v>0</v>
      </c>
      <c r="I772" s="585">
        <v>0</v>
      </c>
      <c r="J772" s="586">
        <v>0</v>
      </c>
      <c r="K772" s="585">
        <v>0</v>
      </c>
      <c r="L772" s="585">
        <v>0</v>
      </c>
      <c r="M772" s="585">
        <v>0</v>
      </c>
      <c r="N772" s="585">
        <v>0</v>
      </c>
      <c r="O772" s="568"/>
      <c r="P772" s="563"/>
    </row>
    <row r="773" spans="1:16" s="182" customFormat="1" ht="12.75" hidden="1" customHeight="1" x14ac:dyDescent="0.2">
      <c r="A773" s="194"/>
      <c r="B773" s="822"/>
      <c r="C773" s="812" t="s">
        <v>1804</v>
      </c>
      <c r="D773" s="812" t="s">
        <v>2014</v>
      </c>
      <c r="E773" s="692" t="s">
        <v>26</v>
      </c>
      <c r="F773" s="585">
        <v>676232209</v>
      </c>
      <c r="G773" s="586">
        <v>676232209</v>
      </c>
      <c r="H773" s="585">
        <v>0</v>
      </c>
      <c r="I773" s="585">
        <v>0</v>
      </c>
      <c r="J773" s="586">
        <v>0</v>
      </c>
      <c r="K773" s="585">
        <v>0</v>
      </c>
      <c r="L773" s="585">
        <v>0</v>
      </c>
      <c r="M773" s="585">
        <v>0</v>
      </c>
      <c r="N773" s="585">
        <v>0</v>
      </c>
      <c r="O773" s="568"/>
      <c r="P773" s="563"/>
    </row>
    <row r="774" spans="1:16" s="182" customFormat="1" ht="12.75" hidden="1" customHeight="1" x14ac:dyDescent="0.2">
      <c r="A774" s="194"/>
      <c r="B774" s="822"/>
      <c r="C774" s="812"/>
      <c r="D774" s="812" t="s">
        <v>2014</v>
      </c>
      <c r="E774" s="692" t="s">
        <v>2284</v>
      </c>
      <c r="F774" s="585">
        <v>689323</v>
      </c>
      <c r="G774" s="586">
        <v>689323</v>
      </c>
      <c r="H774" s="585">
        <v>0</v>
      </c>
      <c r="I774" s="585">
        <v>0</v>
      </c>
      <c r="J774" s="586">
        <v>0</v>
      </c>
      <c r="K774" s="585">
        <v>0</v>
      </c>
      <c r="L774" s="585">
        <v>0</v>
      </c>
      <c r="M774" s="585">
        <v>0</v>
      </c>
      <c r="N774" s="585">
        <v>0</v>
      </c>
      <c r="O774" s="568"/>
      <c r="P774" s="563"/>
    </row>
    <row r="775" spans="1:16" s="182" customFormat="1" ht="12.75" hidden="1" customHeight="1" x14ac:dyDescent="0.2">
      <c r="A775" s="194"/>
      <c r="B775" s="822"/>
      <c r="C775" s="812" t="s">
        <v>1805</v>
      </c>
      <c r="D775" s="812" t="s">
        <v>2317</v>
      </c>
      <c r="E775" s="692" t="s">
        <v>26</v>
      </c>
      <c r="F775" s="585">
        <v>473000000</v>
      </c>
      <c r="G775" s="586">
        <v>473000000</v>
      </c>
      <c r="H775" s="585">
        <v>0</v>
      </c>
      <c r="I775" s="585">
        <v>0</v>
      </c>
      <c r="J775" s="586">
        <v>0</v>
      </c>
      <c r="K775" s="585">
        <v>0</v>
      </c>
      <c r="L775" s="585">
        <v>0</v>
      </c>
      <c r="M775" s="585">
        <v>0</v>
      </c>
      <c r="N775" s="585">
        <v>0</v>
      </c>
      <c r="O775" s="568"/>
      <c r="P775" s="563"/>
    </row>
    <row r="776" spans="1:16" s="182" customFormat="1" ht="12.75" hidden="1" customHeight="1" x14ac:dyDescent="0.2">
      <c r="A776" s="194"/>
      <c r="B776" s="822"/>
      <c r="C776" s="812"/>
      <c r="D776" s="812" t="s">
        <v>2317</v>
      </c>
      <c r="E776" s="692" t="s">
        <v>2083</v>
      </c>
      <c r="F776" s="585">
        <v>153688726</v>
      </c>
      <c r="G776" s="586">
        <v>153688726</v>
      </c>
      <c r="H776" s="585">
        <v>0</v>
      </c>
      <c r="I776" s="585">
        <v>0</v>
      </c>
      <c r="J776" s="586">
        <v>0</v>
      </c>
      <c r="K776" s="585">
        <v>0</v>
      </c>
      <c r="L776" s="585">
        <v>0</v>
      </c>
      <c r="M776" s="585">
        <v>0</v>
      </c>
      <c r="N776" s="585">
        <v>0</v>
      </c>
      <c r="O776" s="568"/>
      <c r="P776" s="563"/>
    </row>
    <row r="777" spans="1:16" s="182" customFormat="1" ht="12.75" hidden="1" customHeight="1" x14ac:dyDescent="0.2">
      <c r="A777" s="194"/>
      <c r="B777" s="822"/>
      <c r="C777" s="812"/>
      <c r="D777" s="812" t="s">
        <v>2317</v>
      </c>
      <c r="E777" s="692" t="s">
        <v>2284</v>
      </c>
      <c r="F777" s="585">
        <v>652272</v>
      </c>
      <c r="G777" s="586">
        <v>652272</v>
      </c>
      <c r="H777" s="585">
        <v>0</v>
      </c>
      <c r="I777" s="585">
        <v>0</v>
      </c>
      <c r="J777" s="586">
        <v>0</v>
      </c>
      <c r="K777" s="585">
        <v>0</v>
      </c>
      <c r="L777" s="585">
        <v>0</v>
      </c>
      <c r="M777" s="585">
        <v>0</v>
      </c>
      <c r="N777" s="585">
        <v>0</v>
      </c>
      <c r="O777" s="568"/>
      <c r="P777" s="563"/>
    </row>
    <row r="778" spans="1:16" s="182" customFormat="1" ht="12.75" hidden="1" customHeight="1" x14ac:dyDescent="0.2">
      <c r="A778" s="194"/>
      <c r="B778" s="822"/>
      <c r="C778" s="812" t="s">
        <v>1453</v>
      </c>
      <c r="D778" s="812" t="s">
        <v>1071</v>
      </c>
      <c r="E778" s="692" t="s">
        <v>26</v>
      </c>
      <c r="F778" s="585">
        <v>525932424</v>
      </c>
      <c r="G778" s="586">
        <v>525932424</v>
      </c>
      <c r="H778" s="585">
        <v>0</v>
      </c>
      <c r="I778" s="585">
        <v>0</v>
      </c>
      <c r="J778" s="586">
        <v>0</v>
      </c>
      <c r="K778" s="585">
        <v>0</v>
      </c>
      <c r="L778" s="585">
        <v>0</v>
      </c>
      <c r="M778" s="585">
        <v>0</v>
      </c>
      <c r="N778" s="585">
        <v>0</v>
      </c>
      <c r="O778" s="568"/>
      <c r="P778" s="563"/>
    </row>
    <row r="779" spans="1:16" s="182" customFormat="1" ht="12.75" hidden="1" customHeight="1" x14ac:dyDescent="0.2">
      <c r="A779" s="194"/>
      <c r="B779" s="822"/>
      <c r="C779" s="812"/>
      <c r="D779" s="812" t="s">
        <v>1071</v>
      </c>
      <c r="E779" s="692" t="s">
        <v>2284</v>
      </c>
      <c r="F779" s="585">
        <v>756696</v>
      </c>
      <c r="G779" s="586">
        <v>756696</v>
      </c>
      <c r="H779" s="585">
        <v>0</v>
      </c>
      <c r="I779" s="585">
        <v>0</v>
      </c>
      <c r="J779" s="586">
        <v>0</v>
      </c>
      <c r="K779" s="585">
        <v>0</v>
      </c>
      <c r="L779" s="585">
        <v>0</v>
      </c>
      <c r="M779" s="585">
        <v>0</v>
      </c>
      <c r="N779" s="585">
        <v>0</v>
      </c>
      <c r="O779" s="568"/>
      <c r="P779" s="563"/>
    </row>
    <row r="780" spans="1:16" s="182" customFormat="1" ht="12.75" hidden="1" customHeight="1" x14ac:dyDescent="0.2">
      <c r="A780" s="194"/>
      <c r="B780" s="822"/>
      <c r="C780" s="812"/>
      <c r="D780" s="812" t="s">
        <v>1071</v>
      </c>
      <c r="E780" s="692" t="s">
        <v>2141</v>
      </c>
      <c r="F780" s="585">
        <v>18351380</v>
      </c>
      <c r="G780" s="586">
        <v>18351380</v>
      </c>
      <c r="H780" s="585">
        <v>0</v>
      </c>
      <c r="I780" s="585">
        <v>0</v>
      </c>
      <c r="J780" s="586">
        <v>0</v>
      </c>
      <c r="K780" s="585">
        <v>0</v>
      </c>
      <c r="L780" s="585">
        <v>0</v>
      </c>
      <c r="M780" s="585">
        <v>0</v>
      </c>
      <c r="N780" s="585">
        <v>0</v>
      </c>
      <c r="O780" s="568"/>
      <c r="P780" s="563"/>
    </row>
    <row r="781" spans="1:16" s="182" customFormat="1" ht="12.75" hidden="1" customHeight="1" x14ac:dyDescent="0.2">
      <c r="A781" s="194"/>
      <c r="B781" s="822"/>
      <c r="C781" s="812" t="s">
        <v>1454</v>
      </c>
      <c r="D781" s="812" t="s">
        <v>1066</v>
      </c>
      <c r="E781" s="692" t="s">
        <v>26</v>
      </c>
      <c r="F781" s="585">
        <v>569199574</v>
      </c>
      <c r="G781" s="586">
        <v>569199574</v>
      </c>
      <c r="H781" s="585">
        <v>0</v>
      </c>
      <c r="I781" s="585">
        <v>0</v>
      </c>
      <c r="J781" s="586">
        <v>0</v>
      </c>
      <c r="K781" s="585">
        <v>0</v>
      </c>
      <c r="L781" s="585">
        <v>0</v>
      </c>
      <c r="M781" s="585">
        <v>0</v>
      </c>
      <c r="N781" s="585">
        <v>0</v>
      </c>
      <c r="O781" s="568"/>
      <c r="P781" s="563"/>
    </row>
    <row r="782" spans="1:16" s="182" customFormat="1" ht="12.75" hidden="1" customHeight="1" x14ac:dyDescent="0.2">
      <c r="A782" s="194"/>
      <c r="B782" s="822"/>
      <c r="C782" s="812"/>
      <c r="D782" s="812" t="s">
        <v>1066</v>
      </c>
      <c r="E782" s="692" t="s">
        <v>2284</v>
      </c>
      <c r="F782" s="585">
        <v>554074</v>
      </c>
      <c r="G782" s="586">
        <v>554074</v>
      </c>
      <c r="H782" s="585">
        <v>0</v>
      </c>
      <c r="I782" s="585">
        <v>0</v>
      </c>
      <c r="J782" s="586">
        <v>0</v>
      </c>
      <c r="K782" s="585">
        <v>0</v>
      </c>
      <c r="L782" s="585">
        <v>0</v>
      </c>
      <c r="M782" s="585">
        <v>0</v>
      </c>
      <c r="N782" s="585">
        <v>0</v>
      </c>
      <c r="O782" s="568"/>
      <c r="P782" s="563"/>
    </row>
    <row r="783" spans="1:16" s="182" customFormat="1" ht="12.75" hidden="1" customHeight="1" x14ac:dyDescent="0.2">
      <c r="A783" s="194"/>
      <c r="B783" s="822"/>
      <c r="C783" s="812"/>
      <c r="D783" s="812" t="s">
        <v>1066</v>
      </c>
      <c r="E783" s="692" t="s">
        <v>2141</v>
      </c>
      <c r="F783" s="585">
        <v>2726046</v>
      </c>
      <c r="G783" s="586">
        <v>2726046</v>
      </c>
      <c r="H783" s="585">
        <v>0</v>
      </c>
      <c r="I783" s="585">
        <v>0</v>
      </c>
      <c r="J783" s="586">
        <v>0</v>
      </c>
      <c r="K783" s="585">
        <v>0</v>
      </c>
      <c r="L783" s="585">
        <v>0</v>
      </c>
      <c r="M783" s="585">
        <v>0</v>
      </c>
      <c r="N783" s="585">
        <v>0</v>
      </c>
      <c r="O783" s="568"/>
      <c r="P783" s="563"/>
    </row>
    <row r="784" spans="1:16" s="182" customFormat="1" ht="12.75" hidden="1" customHeight="1" x14ac:dyDescent="0.2">
      <c r="A784" s="194"/>
      <c r="B784" s="822"/>
      <c r="C784" s="812" t="s">
        <v>1806</v>
      </c>
      <c r="D784" s="812" t="s">
        <v>2546</v>
      </c>
      <c r="E784" s="692" t="s">
        <v>26</v>
      </c>
      <c r="F784" s="585">
        <v>623838016</v>
      </c>
      <c r="G784" s="586">
        <v>623838016</v>
      </c>
      <c r="H784" s="585">
        <v>0</v>
      </c>
      <c r="I784" s="585">
        <v>0</v>
      </c>
      <c r="J784" s="586">
        <v>0</v>
      </c>
      <c r="K784" s="585">
        <v>0</v>
      </c>
      <c r="L784" s="585">
        <v>0</v>
      </c>
      <c r="M784" s="585">
        <v>0</v>
      </c>
      <c r="N784" s="585">
        <v>0</v>
      </c>
      <c r="O784" s="568"/>
      <c r="P784" s="563"/>
    </row>
    <row r="785" spans="1:16" s="182" customFormat="1" ht="12.75" hidden="1" customHeight="1" x14ac:dyDescent="0.2">
      <c r="A785" s="194"/>
      <c r="B785" s="822"/>
      <c r="C785" s="812"/>
      <c r="D785" s="812" t="s">
        <v>2546</v>
      </c>
      <c r="E785" s="692" t="s">
        <v>2284</v>
      </c>
      <c r="F785" s="585">
        <v>768246</v>
      </c>
      <c r="G785" s="586">
        <v>768246</v>
      </c>
      <c r="H785" s="585">
        <v>0</v>
      </c>
      <c r="I785" s="585">
        <v>0</v>
      </c>
      <c r="J785" s="586">
        <v>0</v>
      </c>
      <c r="K785" s="585">
        <v>0</v>
      </c>
      <c r="L785" s="585">
        <v>0</v>
      </c>
      <c r="M785" s="585">
        <v>0</v>
      </c>
      <c r="N785" s="585">
        <v>0</v>
      </c>
      <c r="O785" s="568"/>
      <c r="P785" s="563"/>
    </row>
    <row r="786" spans="1:16" s="182" customFormat="1" ht="12.75" hidden="1" customHeight="1" x14ac:dyDescent="0.2">
      <c r="A786" s="194"/>
      <c r="B786" s="822"/>
      <c r="C786" s="812"/>
      <c r="D786" s="812" t="s">
        <v>2546</v>
      </c>
      <c r="E786" s="692" t="s">
        <v>2141</v>
      </c>
      <c r="F786" s="585">
        <v>17541844</v>
      </c>
      <c r="G786" s="586">
        <v>17541844</v>
      </c>
      <c r="H786" s="585">
        <v>0</v>
      </c>
      <c r="I786" s="585">
        <v>0</v>
      </c>
      <c r="J786" s="586">
        <v>0</v>
      </c>
      <c r="K786" s="585">
        <v>0</v>
      </c>
      <c r="L786" s="585">
        <v>0</v>
      </c>
      <c r="M786" s="585">
        <v>0</v>
      </c>
      <c r="N786" s="585">
        <v>0</v>
      </c>
      <c r="O786" s="568"/>
      <c r="P786" s="563"/>
    </row>
    <row r="787" spans="1:16" s="182" customFormat="1" ht="12.75" hidden="1" customHeight="1" x14ac:dyDescent="0.2">
      <c r="A787" s="194"/>
      <c r="B787" s="822"/>
      <c r="C787" s="812" t="s">
        <v>1807</v>
      </c>
      <c r="D787" s="812" t="s">
        <v>2381</v>
      </c>
      <c r="E787" s="692" t="s">
        <v>26</v>
      </c>
      <c r="F787" s="585">
        <v>524000000</v>
      </c>
      <c r="G787" s="586">
        <v>524000000</v>
      </c>
      <c r="H787" s="585">
        <v>0</v>
      </c>
      <c r="I787" s="585">
        <v>0</v>
      </c>
      <c r="J787" s="586">
        <v>0</v>
      </c>
      <c r="K787" s="585">
        <v>0</v>
      </c>
      <c r="L787" s="585">
        <v>0</v>
      </c>
      <c r="M787" s="585">
        <v>0</v>
      </c>
      <c r="N787" s="585">
        <v>0</v>
      </c>
      <c r="O787" s="568"/>
      <c r="P787" s="563"/>
    </row>
    <row r="788" spans="1:16" s="182" customFormat="1" ht="12.75" hidden="1" customHeight="1" x14ac:dyDescent="0.2">
      <c r="A788" s="194"/>
      <c r="B788" s="822"/>
      <c r="C788" s="812"/>
      <c r="D788" s="812" t="s">
        <v>2381</v>
      </c>
      <c r="E788" s="692" t="s">
        <v>2083</v>
      </c>
      <c r="F788" s="585">
        <v>199320239</v>
      </c>
      <c r="G788" s="586">
        <v>199320239</v>
      </c>
      <c r="H788" s="585">
        <v>0</v>
      </c>
      <c r="I788" s="585">
        <v>0</v>
      </c>
      <c r="J788" s="586">
        <v>0</v>
      </c>
      <c r="K788" s="585">
        <v>0</v>
      </c>
      <c r="L788" s="585">
        <v>0</v>
      </c>
      <c r="M788" s="585">
        <v>0</v>
      </c>
      <c r="N788" s="585">
        <v>0</v>
      </c>
      <c r="O788" s="568"/>
      <c r="P788" s="563"/>
    </row>
    <row r="789" spans="1:16" s="182" customFormat="1" ht="12.75" hidden="1" customHeight="1" x14ac:dyDescent="0.2">
      <c r="A789" s="194"/>
      <c r="B789" s="822"/>
      <c r="C789" s="812"/>
      <c r="D789" s="812" t="s">
        <v>2381</v>
      </c>
      <c r="E789" s="692" t="s">
        <v>2284</v>
      </c>
      <c r="F789" s="585">
        <v>689323</v>
      </c>
      <c r="G789" s="586">
        <v>689323</v>
      </c>
      <c r="H789" s="585">
        <v>0</v>
      </c>
      <c r="I789" s="585">
        <v>0</v>
      </c>
      <c r="J789" s="586">
        <v>0</v>
      </c>
      <c r="K789" s="585">
        <v>0</v>
      </c>
      <c r="L789" s="585">
        <v>0</v>
      </c>
      <c r="M789" s="585">
        <v>0</v>
      </c>
      <c r="N789" s="585">
        <v>0</v>
      </c>
      <c r="O789" s="568"/>
      <c r="P789" s="563"/>
    </row>
    <row r="790" spans="1:16" s="182" customFormat="1" ht="12.75" hidden="1" customHeight="1" x14ac:dyDescent="0.2">
      <c r="A790" s="194"/>
      <c r="B790" s="822"/>
      <c r="C790" s="812"/>
      <c r="D790" s="812" t="s">
        <v>2381</v>
      </c>
      <c r="E790" s="692" t="s">
        <v>2141</v>
      </c>
      <c r="F790" s="585">
        <v>2247331</v>
      </c>
      <c r="G790" s="586">
        <v>2247331</v>
      </c>
      <c r="H790" s="585">
        <v>0</v>
      </c>
      <c r="I790" s="585">
        <v>0</v>
      </c>
      <c r="J790" s="586">
        <v>0</v>
      </c>
      <c r="K790" s="585">
        <v>0</v>
      </c>
      <c r="L790" s="585">
        <v>0</v>
      </c>
      <c r="M790" s="585">
        <v>0</v>
      </c>
      <c r="N790" s="585">
        <v>0</v>
      </c>
      <c r="O790" s="568"/>
      <c r="P790" s="563"/>
    </row>
    <row r="791" spans="1:16" s="182" customFormat="1" ht="12.75" hidden="1" customHeight="1" x14ac:dyDescent="0.2">
      <c r="A791" s="194"/>
      <c r="B791" s="822"/>
      <c r="C791" s="747" t="s">
        <v>2497</v>
      </c>
      <c r="D791" s="747" t="s">
        <v>1018</v>
      </c>
      <c r="E791" s="692" t="s">
        <v>26</v>
      </c>
      <c r="F791" s="585">
        <v>8000000</v>
      </c>
      <c r="G791" s="586">
        <v>8000000</v>
      </c>
      <c r="H791" s="585">
        <v>0</v>
      </c>
      <c r="I791" s="585">
        <v>0</v>
      </c>
      <c r="J791" s="586">
        <v>0</v>
      </c>
      <c r="K791" s="585">
        <v>0</v>
      </c>
      <c r="L791" s="585">
        <v>0</v>
      </c>
      <c r="M791" s="585">
        <v>0</v>
      </c>
      <c r="N791" s="585">
        <v>0</v>
      </c>
      <c r="O791" s="568"/>
      <c r="P791" s="563"/>
    </row>
    <row r="792" spans="1:16" s="182" customFormat="1" hidden="1" x14ac:dyDescent="0.2">
      <c r="A792" s="194"/>
      <c r="B792" s="571"/>
      <c r="C792" s="559">
        <v>20</v>
      </c>
      <c r="D792" s="598" t="s">
        <v>1049</v>
      </c>
      <c r="E792" s="554"/>
      <c r="F792" s="553">
        <v>12724713288</v>
      </c>
      <c r="G792" s="553">
        <v>12724713288</v>
      </c>
      <c r="H792" s="553">
        <v>0</v>
      </c>
      <c r="I792" s="553">
        <v>0</v>
      </c>
      <c r="J792" s="553">
        <v>0</v>
      </c>
      <c r="K792" s="553">
        <v>0</v>
      </c>
      <c r="L792" s="553">
        <v>0</v>
      </c>
      <c r="M792" s="553">
        <v>0</v>
      </c>
      <c r="N792" s="553">
        <v>0</v>
      </c>
      <c r="O792" s="568"/>
      <c r="P792" s="563"/>
    </row>
    <row r="793" spans="1:16" ht="12.75" hidden="1" customHeight="1" x14ac:dyDescent="0.2">
      <c r="B793" s="833" t="s">
        <v>1148</v>
      </c>
      <c r="C793" s="812" t="s">
        <v>1455</v>
      </c>
      <c r="D793" s="812" t="s">
        <v>2262</v>
      </c>
      <c r="E793" s="692" t="s">
        <v>26</v>
      </c>
      <c r="F793" s="585">
        <v>161587200</v>
      </c>
      <c r="G793" s="586">
        <v>161587200</v>
      </c>
      <c r="H793" s="585">
        <v>0</v>
      </c>
      <c r="I793" s="585">
        <v>0</v>
      </c>
      <c r="J793" s="586">
        <v>0</v>
      </c>
      <c r="K793" s="585">
        <v>0</v>
      </c>
      <c r="L793" s="585">
        <v>0</v>
      </c>
      <c r="M793" s="585">
        <v>0</v>
      </c>
      <c r="N793" s="585">
        <v>0</v>
      </c>
      <c r="O793" s="373"/>
    </row>
    <row r="794" spans="1:16" ht="12.75" hidden="1" customHeight="1" x14ac:dyDescent="0.2">
      <c r="B794" s="834"/>
      <c r="C794" s="812"/>
      <c r="D794" s="812" t="s">
        <v>2262</v>
      </c>
      <c r="E794" s="692" t="s">
        <v>2083</v>
      </c>
      <c r="F794" s="585">
        <v>374003665</v>
      </c>
      <c r="G794" s="586">
        <v>374003665</v>
      </c>
      <c r="H794" s="585">
        <v>0</v>
      </c>
      <c r="I794" s="585">
        <v>0</v>
      </c>
      <c r="J794" s="586">
        <v>0</v>
      </c>
      <c r="K794" s="585">
        <v>0</v>
      </c>
      <c r="L794" s="585">
        <v>0</v>
      </c>
      <c r="M794" s="585">
        <v>0</v>
      </c>
      <c r="N794" s="585">
        <v>0</v>
      </c>
      <c r="O794" s="373"/>
    </row>
    <row r="795" spans="1:16" ht="12.75" hidden="1" customHeight="1" x14ac:dyDescent="0.2">
      <c r="B795" s="834"/>
      <c r="C795" s="812"/>
      <c r="D795" s="812" t="s">
        <v>2262</v>
      </c>
      <c r="E795" s="692" t="s">
        <v>2284</v>
      </c>
      <c r="F795" s="585">
        <v>1815595</v>
      </c>
      <c r="G795" s="586">
        <v>1815595</v>
      </c>
      <c r="H795" s="585">
        <v>0</v>
      </c>
      <c r="I795" s="585">
        <v>0</v>
      </c>
      <c r="J795" s="586">
        <v>0</v>
      </c>
      <c r="K795" s="585">
        <v>0</v>
      </c>
      <c r="L795" s="585">
        <v>0</v>
      </c>
      <c r="M795" s="585">
        <v>0</v>
      </c>
      <c r="N795" s="585">
        <v>0</v>
      </c>
      <c r="O795" s="373"/>
    </row>
    <row r="796" spans="1:16" ht="12.75" hidden="1" customHeight="1" x14ac:dyDescent="0.2">
      <c r="B796" s="834"/>
      <c r="C796" s="812"/>
      <c r="D796" s="812" t="s">
        <v>2262</v>
      </c>
      <c r="E796" s="692" t="s">
        <v>2141</v>
      </c>
      <c r="F796" s="585">
        <v>18396326</v>
      </c>
      <c r="G796" s="586">
        <v>18396326</v>
      </c>
      <c r="H796" s="585">
        <v>0</v>
      </c>
      <c r="I796" s="585">
        <v>0</v>
      </c>
      <c r="J796" s="586">
        <v>0</v>
      </c>
      <c r="K796" s="585">
        <v>0</v>
      </c>
      <c r="L796" s="585">
        <v>0</v>
      </c>
      <c r="M796" s="585">
        <v>0</v>
      </c>
      <c r="N796" s="585">
        <v>0</v>
      </c>
      <c r="O796" s="373"/>
    </row>
    <row r="797" spans="1:16" ht="12.75" hidden="1" customHeight="1" x14ac:dyDescent="0.2">
      <c r="B797" s="834"/>
      <c r="C797" s="812" t="s">
        <v>1456</v>
      </c>
      <c r="D797" s="812" t="s">
        <v>2165</v>
      </c>
      <c r="E797" s="692" t="s">
        <v>26</v>
      </c>
      <c r="F797" s="585">
        <v>550299082</v>
      </c>
      <c r="G797" s="586">
        <v>550299082</v>
      </c>
      <c r="H797" s="585">
        <v>0</v>
      </c>
      <c r="I797" s="585">
        <v>0</v>
      </c>
      <c r="J797" s="586">
        <v>0</v>
      </c>
      <c r="K797" s="585">
        <v>0</v>
      </c>
      <c r="L797" s="585">
        <v>0</v>
      </c>
      <c r="M797" s="585">
        <v>0</v>
      </c>
      <c r="N797" s="585">
        <v>0</v>
      </c>
      <c r="O797" s="373"/>
    </row>
    <row r="798" spans="1:16" ht="12.75" hidden="1" customHeight="1" x14ac:dyDescent="0.2">
      <c r="B798" s="834"/>
      <c r="C798" s="812"/>
      <c r="D798" s="812" t="s">
        <v>2165</v>
      </c>
      <c r="E798" s="692" t="s">
        <v>2284</v>
      </c>
      <c r="F798" s="585">
        <v>1864723</v>
      </c>
      <c r="G798" s="586">
        <v>1864723</v>
      </c>
      <c r="H798" s="585">
        <v>0</v>
      </c>
      <c r="I798" s="585">
        <v>0</v>
      </c>
      <c r="J798" s="586">
        <v>0</v>
      </c>
      <c r="K798" s="585">
        <v>0</v>
      </c>
      <c r="L798" s="585">
        <v>0</v>
      </c>
      <c r="M798" s="585">
        <v>0</v>
      </c>
      <c r="N798" s="585">
        <v>0</v>
      </c>
      <c r="O798" s="373"/>
    </row>
    <row r="799" spans="1:16" ht="12.75" hidden="1" customHeight="1" x14ac:dyDescent="0.2">
      <c r="B799" s="834"/>
      <c r="C799" s="812"/>
      <c r="D799" s="812" t="s">
        <v>2165</v>
      </c>
      <c r="E799" s="692" t="s">
        <v>194</v>
      </c>
      <c r="F799" s="585">
        <v>630870</v>
      </c>
      <c r="G799" s="586">
        <v>630870</v>
      </c>
      <c r="H799" s="585">
        <v>0</v>
      </c>
      <c r="I799" s="585">
        <v>0</v>
      </c>
      <c r="J799" s="586">
        <v>0</v>
      </c>
      <c r="K799" s="585">
        <v>0</v>
      </c>
      <c r="L799" s="585">
        <v>0</v>
      </c>
      <c r="M799" s="585">
        <v>0</v>
      </c>
      <c r="N799" s="585">
        <v>0</v>
      </c>
      <c r="O799" s="373"/>
    </row>
    <row r="800" spans="1:16" ht="12.75" hidden="1" customHeight="1" x14ac:dyDescent="0.2">
      <c r="B800" s="834"/>
      <c r="C800" s="812"/>
      <c r="D800" s="812" t="s">
        <v>2165</v>
      </c>
      <c r="E800" s="692" t="s">
        <v>2141</v>
      </c>
      <c r="F800" s="585">
        <v>1137030</v>
      </c>
      <c r="G800" s="586">
        <v>1137030</v>
      </c>
      <c r="H800" s="585">
        <v>0</v>
      </c>
      <c r="I800" s="585">
        <v>0</v>
      </c>
      <c r="J800" s="586">
        <v>0</v>
      </c>
      <c r="K800" s="585">
        <v>0</v>
      </c>
      <c r="L800" s="585">
        <v>0</v>
      </c>
      <c r="M800" s="585">
        <v>0</v>
      </c>
      <c r="N800" s="585">
        <v>0</v>
      </c>
      <c r="O800" s="373"/>
    </row>
    <row r="801" spans="2:15" ht="12.75" hidden="1" customHeight="1" x14ac:dyDescent="0.2">
      <c r="B801" s="834"/>
      <c r="C801" s="812" t="s">
        <v>1808</v>
      </c>
      <c r="D801" s="812" t="s">
        <v>1889</v>
      </c>
      <c r="E801" s="692" t="s">
        <v>26</v>
      </c>
      <c r="F801" s="585">
        <v>456881494</v>
      </c>
      <c r="G801" s="586">
        <v>456881494</v>
      </c>
      <c r="H801" s="585">
        <v>0</v>
      </c>
      <c r="I801" s="585">
        <v>0</v>
      </c>
      <c r="J801" s="586">
        <v>0</v>
      </c>
      <c r="K801" s="585">
        <v>0</v>
      </c>
      <c r="L801" s="585">
        <v>0</v>
      </c>
      <c r="M801" s="585">
        <v>0</v>
      </c>
      <c r="N801" s="585">
        <v>0</v>
      </c>
      <c r="O801" s="373"/>
    </row>
    <row r="802" spans="2:15" ht="12.75" hidden="1" customHeight="1" x14ac:dyDescent="0.2">
      <c r="B802" s="834"/>
      <c r="C802" s="812"/>
      <c r="D802" s="812" t="s">
        <v>1889</v>
      </c>
      <c r="E802" s="692" t="s">
        <v>2284</v>
      </c>
      <c r="F802" s="585">
        <v>1580420</v>
      </c>
      <c r="G802" s="586">
        <v>1580420</v>
      </c>
      <c r="H802" s="585">
        <v>0</v>
      </c>
      <c r="I802" s="585">
        <v>0</v>
      </c>
      <c r="J802" s="586">
        <v>0</v>
      </c>
      <c r="K802" s="585">
        <v>0</v>
      </c>
      <c r="L802" s="585">
        <v>0</v>
      </c>
      <c r="M802" s="585">
        <v>0</v>
      </c>
      <c r="N802" s="585">
        <v>0</v>
      </c>
      <c r="O802" s="373"/>
    </row>
    <row r="803" spans="2:15" ht="12.75" hidden="1" customHeight="1" x14ac:dyDescent="0.2">
      <c r="B803" s="834"/>
      <c r="C803" s="812"/>
      <c r="D803" s="812" t="s">
        <v>1889</v>
      </c>
      <c r="E803" s="692" t="s">
        <v>2141</v>
      </c>
      <c r="F803" s="585">
        <v>2048207</v>
      </c>
      <c r="G803" s="586">
        <v>2048207</v>
      </c>
      <c r="H803" s="585">
        <v>0</v>
      </c>
      <c r="I803" s="585">
        <v>0</v>
      </c>
      <c r="J803" s="586">
        <v>0</v>
      </c>
      <c r="K803" s="585">
        <v>0</v>
      </c>
      <c r="L803" s="585">
        <v>0</v>
      </c>
      <c r="M803" s="585">
        <v>0</v>
      </c>
      <c r="N803" s="585">
        <v>0</v>
      </c>
      <c r="O803" s="373"/>
    </row>
    <row r="804" spans="2:15" ht="12.75" hidden="1" customHeight="1" x14ac:dyDescent="0.2">
      <c r="B804" s="834"/>
      <c r="C804" s="812" t="s">
        <v>1809</v>
      </c>
      <c r="D804" s="812" t="s">
        <v>2263</v>
      </c>
      <c r="E804" s="692" t="s">
        <v>26</v>
      </c>
      <c r="F804" s="585">
        <v>216375854</v>
      </c>
      <c r="G804" s="586">
        <v>216375854</v>
      </c>
      <c r="H804" s="585">
        <v>0</v>
      </c>
      <c r="I804" s="585">
        <v>0</v>
      </c>
      <c r="J804" s="586">
        <v>0</v>
      </c>
      <c r="K804" s="585">
        <v>0</v>
      </c>
      <c r="L804" s="585">
        <v>0</v>
      </c>
      <c r="M804" s="585">
        <v>0</v>
      </c>
      <c r="N804" s="585">
        <v>0</v>
      </c>
      <c r="O804" s="373"/>
    </row>
    <row r="805" spans="2:15" ht="12.75" hidden="1" customHeight="1" x14ac:dyDescent="0.2">
      <c r="B805" s="834"/>
      <c r="C805" s="812"/>
      <c r="D805" s="812" t="s">
        <v>2263</v>
      </c>
      <c r="E805" s="692" t="s">
        <v>2083</v>
      </c>
      <c r="F805" s="585">
        <v>253618056</v>
      </c>
      <c r="G805" s="586">
        <v>253618056</v>
      </c>
      <c r="H805" s="585">
        <v>0</v>
      </c>
      <c r="I805" s="585">
        <v>0</v>
      </c>
      <c r="J805" s="586">
        <v>0</v>
      </c>
      <c r="K805" s="585">
        <v>0</v>
      </c>
      <c r="L805" s="585">
        <v>0</v>
      </c>
      <c r="M805" s="585">
        <v>0</v>
      </c>
      <c r="N805" s="585">
        <v>0</v>
      </c>
      <c r="O805" s="373"/>
    </row>
    <row r="806" spans="2:15" ht="12.75" hidden="1" customHeight="1" x14ac:dyDescent="0.2">
      <c r="B806" s="834"/>
      <c r="C806" s="812"/>
      <c r="D806" s="812" t="s">
        <v>2263</v>
      </c>
      <c r="E806" s="692" t="s">
        <v>2284</v>
      </c>
      <c r="F806" s="585">
        <v>1238017</v>
      </c>
      <c r="G806" s="586">
        <v>1238017</v>
      </c>
      <c r="H806" s="585">
        <v>0</v>
      </c>
      <c r="I806" s="585">
        <v>0</v>
      </c>
      <c r="J806" s="586">
        <v>0</v>
      </c>
      <c r="K806" s="585">
        <v>0</v>
      </c>
      <c r="L806" s="585">
        <v>0</v>
      </c>
      <c r="M806" s="585">
        <v>0</v>
      </c>
      <c r="N806" s="585">
        <v>0</v>
      </c>
      <c r="O806" s="373"/>
    </row>
    <row r="807" spans="2:15" ht="12.75" hidden="1" customHeight="1" x14ac:dyDescent="0.2">
      <c r="B807" s="834"/>
      <c r="C807" s="812" t="s">
        <v>1457</v>
      </c>
      <c r="D807" s="812" t="s">
        <v>2318</v>
      </c>
      <c r="E807" s="692" t="s">
        <v>26</v>
      </c>
      <c r="F807" s="585">
        <v>513995108</v>
      </c>
      <c r="G807" s="586">
        <v>513995108</v>
      </c>
      <c r="H807" s="585">
        <v>0</v>
      </c>
      <c r="I807" s="585">
        <v>0</v>
      </c>
      <c r="J807" s="586">
        <v>0</v>
      </c>
      <c r="K807" s="585">
        <v>0</v>
      </c>
      <c r="L807" s="585">
        <v>0</v>
      </c>
      <c r="M807" s="585">
        <v>0</v>
      </c>
      <c r="N807" s="585">
        <v>0</v>
      </c>
      <c r="O807" s="373"/>
    </row>
    <row r="808" spans="2:15" ht="12.75" hidden="1" customHeight="1" x14ac:dyDescent="0.2">
      <c r="B808" s="834"/>
      <c r="C808" s="812"/>
      <c r="D808" s="812" t="s">
        <v>2318</v>
      </c>
      <c r="E808" s="692" t="s">
        <v>2284</v>
      </c>
      <c r="F808" s="585">
        <v>1681029</v>
      </c>
      <c r="G808" s="586">
        <v>1681029</v>
      </c>
      <c r="H808" s="585">
        <v>0</v>
      </c>
      <c r="I808" s="585">
        <v>0</v>
      </c>
      <c r="J808" s="586">
        <v>0</v>
      </c>
      <c r="K808" s="585">
        <v>0</v>
      </c>
      <c r="L808" s="585">
        <v>0</v>
      </c>
      <c r="M808" s="585">
        <v>0</v>
      </c>
      <c r="N808" s="585">
        <v>0</v>
      </c>
      <c r="O808" s="373"/>
    </row>
    <row r="809" spans="2:15" ht="12.75" hidden="1" customHeight="1" x14ac:dyDescent="0.2">
      <c r="B809" s="834"/>
      <c r="C809" s="812"/>
      <c r="D809" s="812" t="s">
        <v>2318</v>
      </c>
      <c r="E809" s="692" t="s">
        <v>2141</v>
      </c>
      <c r="F809" s="585">
        <v>21708573</v>
      </c>
      <c r="G809" s="586">
        <v>21708573</v>
      </c>
      <c r="H809" s="585">
        <v>0</v>
      </c>
      <c r="I809" s="585">
        <v>0</v>
      </c>
      <c r="J809" s="586">
        <v>0</v>
      </c>
      <c r="K809" s="585">
        <v>0</v>
      </c>
      <c r="L809" s="585">
        <v>0</v>
      </c>
      <c r="M809" s="585">
        <v>0</v>
      </c>
      <c r="N809" s="585">
        <v>0</v>
      </c>
      <c r="O809" s="373"/>
    </row>
    <row r="810" spans="2:15" ht="12.75" hidden="1" customHeight="1" x14ac:dyDescent="0.2">
      <c r="B810" s="834"/>
      <c r="C810" s="812" t="s">
        <v>1458</v>
      </c>
      <c r="D810" s="812" t="s">
        <v>2319</v>
      </c>
      <c r="E810" s="692" t="s">
        <v>26</v>
      </c>
      <c r="F810" s="585">
        <v>491257520</v>
      </c>
      <c r="G810" s="586">
        <v>491257520</v>
      </c>
      <c r="H810" s="585">
        <v>0</v>
      </c>
      <c r="I810" s="585">
        <v>0</v>
      </c>
      <c r="J810" s="586">
        <v>0</v>
      </c>
      <c r="K810" s="585">
        <v>0</v>
      </c>
      <c r="L810" s="585">
        <v>0</v>
      </c>
      <c r="M810" s="585">
        <v>0</v>
      </c>
      <c r="N810" s="585">
        <v>0</v>
      </c>
      <c r="O810" s="373"/>
    </row>
    <row r="811" spans="2:15" ht="12.75" hidden="1" customHeight="1" x14ac:dyDescent="0.2">
      <c r="B811" s="834"/>
      <c r="C811" s="812"/>
      <c r="D811" s="812" t="s">
        <v>2319</v>
      </c>
      <c r="E811" s="692" t="s">
        <v>2284</v>
      </c>
      <c r="F811" s="585">
        <v>1649152</v>
      </c>
      <c r="G811" s="586">
        <v>1649152</v>
      </c>
      <c r="H811" s="585">
        <v>0</v>
      </c>
      <c r="I811" s="585">
        <v>0</v>
      </c>
      <c r="J811" s="586">
        <v>0</v>
      </c>
      <c r="K811" s="585">
        <v>0</v>
      </c>
      <c r="L811" s="585">
        <v>0</v>
      </c>
      <c r="M811" s="585">
        <v>0</v>
      </c>
      <c r="N811" s="585">
        <v>0</v>
      </c>
      <c r="O811" s="373"/>
    </row>
    <row r="812" spans="2:15" ht="12.75" hidden="1" customHeight="1" x14ac:dyDescent="0.2">
      <c r="B812" s="834"/>
      <c r="C812" s="812" t="s">
        <v>1810</v>
      </c>
      <c r="D812" s="812" t="s">
        <v>2135</v>
      </c>
      <c r="E812" s="692" t="s">
        <v>26</v>
      </c>
      <c r="F812" s="585">
        <v>125360000</v>
      </c>
      <c r="G812" s="586">
        <v>125360000</v>
      </c>
      <c r="H812" s="585">
        <v>0</v>
      </c>
      <c r="I812" s="585">
        <v>0</v>
      </c>
      <c r="J812" s="586">
        <v>0</v>
      </c>
      <c r="K812" s="585">
        <v>0</v>
      </c>
      <c r="L812" s="585">
        <v>0</v>
      </c>
      <c r="M812" s="585">
        <v>0</v>
      </c>
      <c r="N812" s="585">
        <v>0</v>
      </c>
      <c r="O812" s="373"/>
    </row>
    <row r="813" spans="2:15" ht="12.75" hidden="1" customHeight="1" x14ac:dyDescent="0.2">
      <c r="B813" s="834"/>
      <c r="C813" s="812"/>
      <c r="D813" s="812" t="s">
        <v>2135</v>
      </c>
      <c r="E813" s="692" t="s">
        <v>2083</v>
      </c>
      <c r="F813" s="585">
        <v>292502600</v>
      </c>
      <c r="G813" s="586">
        <v>292502600</v>
      </c>
      <c r="H813" s="585">
        <v>0</v>
      </c>
      <c r="I813" s="585">
        <v>0</v>
      </c>
      <c r="J813" s="586">
        <v>0</v>
      </c>
      <c r="K813" s="585">
        <v>0</v>
      </c>
      <c r="L813" s="585">
        <v>0</v>
      </c>
      <c r="M813" s="585">
        <v>0</v>
      </c>
      <c r="N813" s="585">
        <v>0</v>
      </c>
      <c r="O813" s="373"/>
    </row>
    <row r="814" spans="2:15" ht="12.75" hidden="1" customHeight="1" x14ac:dyDescent="0.2">
      <c r="B814" s="834"/>
      <c r="C814" s="812"/>
      <c r="D814" s="812" t="s">
        <v>2135</v>
      </c>
      <c r="E814" s="692" t="s">
        <v>2284</v>
      </c>
      <c r="F814" s="585">
        <v>1358440</v>
      </c>
      <c r="G814" s="586">
        <v>1358440</v>
      </c>
      <c r="H814" s="585">
        <v>0</v>
      </c>
      <c r="I814" s="585">
        <v>0</v>
      </c>
      <c r="J814" s="586">
        <v>0</v>
      </c>
      <c r="K814" s="585">
        <v>0</v>
      </c>
      <c r="L814" s="585">
        <v>0</v>
      </c>
      <c r="M814" s="585">
        <v>0</v>
      </c>
      <c r="N814" s="585">
        <v>0</v>
      </c>
      <c r="O814" s="373"/>
    </row>
    <row r="815" spans="2:15" ht="12.75" hidden="1" customHeight="1" x14ac:dyDescent="0.2">
      <c r="B815" s="834"/>
      <c r="C815" s="812"/>
      <c r="D815" s="812" t="s">
        <v>2135</v>
      </c>
      <c r="E815" s="692" t="s">
        <v>2141</v>
      </c>
      <c r="F815" s="585">
        <v>240435</v>
      </c>
      <c r="G815" s="586">
        <v>240435</v>
      </c>
      <c r="H815" s="585">
        <v>0</v>
      </c>
      <c r="I815" s="585">
        <v>0</v>
      </c>
      <c r="J815" s="586">
        <v>0</v>
      </c>
      <c r="K815" s="585">
        <v>0</v>
      </c>
      <c r="L815" s="585">
        <v>0</v>
      </c>
      <c r="M815" s="585">
        <v>0</v>
      </c>
      <c r="N815" s="585">
        <v>0</v>
      </c>
      <c r="O815" s="373"/>
    </row>
    <row r="816" spans="2:15" ht="12.75" hidden="1" customHeight="1" x14ac:dyDescent="0.2">
      <c r="B816" s="834"/>
      <c r="C816" s="812" t="s">
        <v>1811</v>
      </c>
      <c r="D816" s="812" t="s">
        <v>2264</v>
      </c>
      <c r="E816" s="692" t="s">
        <v>26</v>
      </c>
      <c r="F816" s="585">
        <v>388301000</v>
      </c>
      <c r="G816" s="586">
        <v>388301000</v>
      </c>
      <c r="H816" s="585">
        <v>0</v>
      </c>
      <c r="I816" s="585">
        <v>0</v>
      </c>
      <c r="J816" s="586">
        <v>0</v>
      </c>
      <c r="K816" s="585">
        <v>0</v>
      </c>
      <c r="L816" s="585">
        <v>0</v>
      </c>
      <c r="M816" s="585">
        <v>0</v>
      </c>
      <c r="N816" s="585">
        <v>0</v>
      </c>
      <c r="O816" s="373"/>
    </row>
    <row r="817" spans="2:15" ht="12.75" hidden="1" customHeight="1" x14ac:dyDescent="0.2">
      <c r="B817" s="834"/>
      <c r="C817" s="812"/>
      <c r="D817" s="812" t="s">
        <v>2264</v>
      </c>
      <c r="E817" s="692" t="s">
        <v>2284</v>
      </c>
      <c r="F817" s="585">
        <v>1390726</v>
      </c>
      <c r="G817" s="586">
        <v>1390726</v>
      </c>
      <c r="H817" s="585">
        <v>0</v>
      </c>
      <c r="I817" s="585">
        <v>0</v>
      </c>
      <c r="J817" s="586">
        <v>0</v>
      </c>
      <c r="K817" s="585">
        <v>0</v>
      </c>
      <c r="L817" s="585">
        <v>0</v>
      </c>
      <c r="M817" s="585">
        <v>0</v>
      </c>
      <c r="N817" s="585">
        <v>0</v>
      </c>
      <c r="O817" s="373"/>
    </row>
    <row r="818" spans="2:15" ht="12.75" hidden="1" customHeight="1" x14ac:dyDescent="0.2">
      <c r="B818" s="834"/>
      <c r="C818" s="812"/>
      <c r="D818" s="812" t="s">
        <v>2264</v>
      </c>
      <c r="E818" s="692" t="s">
        <v>2141</v>
      </c>
      <c r="F818" s="585">
        <v>5920983</v>
      </c>
      <c r="G818" s="586">
        <v>5920983</v>
      </c>
      <c r="H818" s="585">
        <v>0</v>
      </c>
      <c r="I818" s="585">
        <v>0</v>
      </c>
      <c r="J818" s="586">
        <v>0</v>
      </c>
      <c r="K818" s="585">
        <v>0</v>
      </c>
      <c r="L818" s="585">
        <v>0</v>
      </c>
      <c r="M818" s="585">
        <v>0</v>
      </c>
      <c r="N818" s="585">
        <v>0</v>
      </c>
      <c r="O818" s="373"/>
    </row>
    <row r="819" spans="2:15" ht="12.75" hidden="1" customHeight="1" x14ac:dyDescent="0.2">
      <c r="B819" s="834"/>
      <c r="C819" s="812" t="s">
        <v>1459</v>
      </c>
      <c r="D819" s="812" t="s">
        <v>2265</v>
      </c>
      <c r="E819" s="692" t="s">
        <v>26</v>
      </c>
      <c r="F819" s="585">
        <v>464374849</v>
      </c>
      <c r="G819" s="586">
        <v>464374849</v>
      </c>
      <c r="H819" s="585">
        <v>0</v>
      </c>
      <c r="I819" s="585">
        <v>0</v>
      </c>
      <c r="J819" s="586">
        <v>0</v>
      </c>
      <c r="K819" s="585">
        <v>0</v>
      </c>
      <c r="L819" s="585">
        <v>0</v>
      </c>
      <c r="M819" s="585">
        <v>0</v>
      </c>
      <c r="N819" s="585">
        <v>0</v>
      </c>
      <c r="O819" s="373"/>
    </row>
    <row r="820" spans="2:15" ht="12.75" hidden="1" customHeight="1" x14ac:dyDescent="0.2">
      <c r="B820" s="834"/>
      <c r="C820" s="812"/>
      <c r="D820" s="812" t="s">
        <v>2265</v>
      </c>
      <c r="E820" s="692" t="s">
        <v>2284</v>
      </c>
      <c r="F820" s="585">
        <v>1652834</v>
      </c>
      <c r="G820" s="586">
        <v>1652834</v>
      </c>
      <c r="H820" s="585">
        <v>0</v>
      </c>
      <c r="I820" s="585">
        <v>0</v>
      </c>
      <c r="J820" s="586">
        <v>0</v>
      </c>
      <c r="K820" s="585">
        <v>0</v>
      </c>
      <c r="L820" s="585">
        <v>0</v>
      </c>
      <c r="M820" s="585">
        <v>0</v>
      </c>
      <c r="N820" s="585">
        <v>0</v>
      </c>
      <c r="O820" s="373"/>
    </row>
    <row r="821" spans="2:15" ht="12.75" hidden="1" customHeight="1" x14ac:dyDescent="0.2">
      <c r="B821" s="834"/>
      <c r="C821" s="812"/>
      <c r="D821" s="812" t="s">
        <v>2265</v>
      </c>
      <c r="E821" s="692" t="s">
        <v>2141</v>
      </c>
      <c r="F821" s="585">
        <v>12113233</v>
      </c>
      <c r="G821" s="586">
        <v>12113233</v>
      </c>
      <c r="H821" s="585">
        <v>0</v>
      </c>
      <c r="I821" s="585">
        <v>0</v>
      </c>
      <c r="J821" s="586">
        <v>0</v>
      </c>
      <c r="K821" s="585">
        <v>0</v>
      </c>
      <c r="L821" s="585">
        <v>0</v>
      </c>
      <c r="M821" s="585">
        <v>0</v>
      </c>
      <c r="N821" s="585">
        <v>0</v>
      </c>
      <c r="O821" s="373"/>
    </row>
    <row r="822" spans="2:15" ht="12.75" hidden="1" customHeight="1" x14ac:dyDescent="0.2">
      <c r="B822" s="834"/>
      <c r="C822" s="812" t="s">
        <v>1460</v>
      </c>
      <c r="D822" s="812" t="s">
        <v>1277</v>
      </c>
      <c r="E822" s="692" t="s">
        <v>26</v>
      </c>
      <c r="F822" s="585">
        <v>461714917</v>
      </c>
      <c r="G822" s="586">
        <v>461714917</v>
      </c>
      <c r="H822" s="585">
        <v>0</v>
      </c>
      <c r="I822" s="585">
        <v>0</v>
      </c>
      <c r="J822" s="586">
        <v>0</v>
      </c>
      <c r="K822" s="585">
        <v>0</v>
      </c>
      <c r="L822" s="585">
        <v>0</v>
      </c>
      <c r="M822" s="585">
        <v>0</v>
      </c>
      <c r="N822" s="585">
        <v>0</v>
      </c>
      <c r="O822" s="373"/>
    </row>
    <row r="823" spans="2:15" ht="12.75" hidden="1" customHeight="1" x14ac:dyDescent="0.2">
      <c r="B823" s="834"/>
      <c r="C823" s="812"/>
      <c r="D823" s="812" t="s">
        <v>1277</v>
      </c>
      <c r="E823" s="692" t="s">
        <v>2284</v>
      </c>
      <c r="F823" s="585">
        <v>1662926</v>
      </c>
      <c r="G823" s="586">
        <v>1662926</v>
      </c>
      <c r="H823" s="585">
        <v>0</v>
      </c>
      <c r="I823" s="585">
        <v>0</v>
      </c>
      <c r="J823" s="586">
        <v>0</v>
      </c>
      <c r="K823" s="585">
        <v>0</v>
      </c>
      <c r="L823" s="585">
        <v>0</v>
      </c>
      <c r="M823" s="585">
        <v>0</v>
      </c>
      <c r="N823" s="585">
        <v>0</v>
      </c>
      <c r="O823" s="373"/>
    </row>
    <row r="824" spans="2:15" ht="12.75" hidden="1" customHeight="1" x14ac:dyDescent="0.2">
      <c r="B824" s="834"/>
      <c r="C824" s="812"/>
      <c r="D824" s="812" t="s">
        <v>1277</v>
      </c>
      <c r="E824" s="692" t="s">
        <v>2141</v>
      </c>
      <c r="F824" s="585">
        <v>22327412</v>
      </c>
      <c r="G824" s="586">
        <v>22327412</v>
      </c>
      <c r="H824" s="585">
        <v>0</v>
      </c>
      <c r="I824" s="585">
        <v>0</v>
      </c>
      <c r="J824" s="586">
        <v>0</v>
      </c>
      <c r="K824" s="585">
        <v>0</v>
      </c>
      <c r="L824" s="585">
        <v>0</v>
      </c>
      <c r="M824" s="585">
        <v>0</v>
      </c>
      <c r="N824" s="585">
        <v>0</v>
      </c>
      <c r="O824" s="373"/>
    </row>
    <row r="825" spans="2:15" ht="12.75" hidden="1" customHeight="1" x14ac:dyDescent="0.2">
      <c r="B825" s="834"/>
      <c r="C825" s="812" t="s">
        <v>1812</v>
      </c>
      <c r="D825" s="812" t="s">
        <v>2223</v>
      </c>
      <c r="E825" s="692" t="s">
        <v>26</v>
      </c>
      <c r="F825" s="585">
        <v>417131582</v>
      </c>
      <c r="G825" s="586">
        <v>417131582</v>
      </c>
      <c r="H825" s="585">
        <v>0</v>
      </c>
      <c r="I825" s="585">
        <v>0</v>
      </c>
      <c r="J825" s="586">
        <v>0</v>
      </c>
      <c r="K825" s="585">
        <v>0</v>
      </c>
      <c r="L825" s="585">
        <v>0</v>
      </c>
      <c r="M825" s="585">
        <v>0</v>
      </c>
      <c r="N825" s="585">
        <v>0</v>
      </c>
      <c r="O825" s="373"/>
    </row>
    <row r="826" spans="2:15" ht="12.75" hidden="1" customHeight="1" x14ac:dyDescent="0.2">
      <c r="B826" s="834"/>
      <c r="C826" s="812"/>
      <c r="D826" s="812" t="s">
        <v>2223</v>
      </c>
      <c r="E826" s="692" t="s">
        <v>2284</v>
      </c>
      <c r="F826" s="585">
        <v>1087816</v>
      </c>
      <c r="G826" s="586">
        <v>1087816</v>
      </c>
      <c r="H826" s="585">
        <v>0</v>
      </c>
      <c r="I826" s="585">
        <v>0</v>
      </c>
      <c r="J826" s="586">
        <v>0</v>
      </c>
      <c r="K826" s="585">
        <v>0</v>
      </c>
      <c r="L826" s="585">
        <v>0</v>
      </c>
      <c r="M826" s="585">
        <v>0</v>
      </c>
      <c r="N826" s="585">
        <v>0</v>
      </c>
      <c r="O826" s="373"/>
    </row>
    <row r="827" spans="2:15" ht="12.75" hidden="1" customHeight="1" x14ac:dyDescent="0.2">
      <c r="B827" s="834"/>
      <c r="C827" s="812"/>
      <c r="D827" s="812" t="s">
        <v>2223</v>
      </c>
      <c r="E827" s="692" t="s">
        <v>2141</v>
      </c>
      <c r="F827" s="585">
        <v>9658443</v>
      </c>
      <c r="G827" s="586">
        <v>9658443</v>
      </c>
      <c r="H827" s="585">
        <v>0</v>
      </c>
      <c r="I827" s="585">
        <v>0</v>
      </c>
      <c r="J827" s="586">
        <v>0</v>
      </c>
      <c r="K827" s="585">
        <v>0</v>
      </c>
      <c r="L827" s="585">
        <v>0</v>
      </c>
      <c r="M827" s="585">
        <v>0</v>
      </c>
      <c r="N827" s="585">
        <v>0</v>
      </c>
      <c r="O827" s="373"/>
    </row>
    <row r="828" spans="2:15" ht="12.75" hidden="1" customHeight="1" x14ac:dyDescent="0.2">
      <c r="B828" s="834"/>
      <c r="C828" s="812" t="s">
        <v>1813</v>
      </c>
      <c r="D828" s="812" t="s">
        <v>1017</v>
      </c>
      <c r="E828" s="692" t="s">
        <v>26</v>
      </c>
      <c r="F828" s="585">
        <v>122510200</v>
      </c>
      <c r="G828" s="586">
        <v>122510200</v>
      </c>
      <c r="H828" s="585">
        <v>0</v>
      </c>
      <c r="I828" s="585">
        <v>0</v>
      </c>
      <c r="J828" s="586">
        <v>0</v>
      </c>
      <c r="K828" s="585">
        <v>0</v>
      </c>
      <c r="L828" s="585">
        <v>0</v>
      </c>
      <c r="M828" s="585">
        <v>0</v>
      </c>
      <c r="N828" s="585">
        <v>0</v>
      </c>
      <c r="O828" s="373"/>
    </row>
    <row r="829" spans="2:15" ht="12.75" hidden="1" customHeight="1" x14ac:dyDescent="0.2">
      <c r="B829" s="834"/>
      <c r="C829" s="812"/>
      <c r="D829" s="812" t="s">
        <v>1017</v>
      </c>
      <c r="E829" s="692" t="s">
        <v>2083</v>
      </c>
      <c r="F829" s="585">
        <v>285857224</v>
      </c>
      <c r="G829" s="586">
        <v>285857224</v>
      </c>
      <c r="H829" s="585">
        <v>0</v>
      </c>
      <c r="I829" s="585">
        <v>0</v>
      </c>
      <c r="J829" s="586">
        <v>0</v>
      </c>
      <c r="K829" s="585">
        <v>0</v>
      </c>
      <c r="L829" s="585">
        <v>0</v>
      </c>
      <c r="M829" s="585">
        <v>0</v>
      </c>
      <c r="N829" s="585">
        <v>0</v>
      </c>
      <c r="O829" s="373"/>
    </row>
    <row r="830" spans="2:15" ht="12.75" hidden="1" customHeight="1" x14ac:dyDescent="0.2">
      <c r="B830" s="834"/>
      <c r="C830" s="812"/>
      <c r="D830" s="812" t="s">
        <v>1017</v>
      </c>
      <c r="E830" s="692" t="s">
        <v>2284</v>
      </c>
      <c r="F830" s="585">
        <v>1362565</v>
      </c>
      <c r="G830" s="586">
        <v>1362565</v>
      </c>
      <c r="H830" s="585">
        <v>0</v>
      </c>
      <c r="I830" s="585">
        <v>0</v>
      </c>
      <c r="J830" s="586">
        <v>0</v>
      </c>
      <c r="K830" s="585">
        <v>0</v>
      </c>
      <c r="L830" s="585">
        <v>0</v>
      </c>
      <c r="M830" s="585">
        <v>0</v>
      </c>
      <c r="N830" s="585">
        <v>0</v>
      </c>
      <c r="O830" s="373"/>
    </row>
    <row r="831" spans="2:15" ht="12.75" hidden="1" customHeight="1" x14ac:dyDescent="0.2">
      <c r="B831" s="834"/>
      <c r="C831" s="812"/>
      <c r="D831" s="812" t="s">
        <v>1017</v>
      </c>
      <c r="E831" s="692" t="s">
        <v>2141</v>
      </c>
      <c r="F831" s="585">
        <v>7877560</v>
      </c>
      <c r="G831" s="586">
        <v>7877560</v>
      </c>
      <c r="H831" s="585">
        <v>0</v>
      </c>
      <c r="I831" s="585">
        <v>0</v>
      </c>
      <c r="J831" s="586">
        <v>0</v>
      </c>
      <c r="K831" s="585">
        <v>0</v>
      </c>
      <c r="L831" s="585">
        <v>0</v>
      </c>
      <c r="M831" s="585">
        <v>0</v>
      </c>
      <c r="N831" s="585">
        <v>0</v>
      </c>
      <c r="O831" s="373"/>
    </row>
    <row r="832" spans="2:15" ht="12.75" hidden="1" customHeight="1" x14ac:dyDescent="0.2">
      <c r="B832" s="834"/>
      <c r="C832" s="812" t="s">
        <v>1461</v>
      </c>
      <c r="D832" s="812" t="s">
        <v>1031</v>
      </c>
      <c r="E832" s="692" t="s">
        <v>26</v>
      </c>
      <c r="F832" s="585">
        <v>154447450</v>
      </c>
      <c r="G832" s="586">
        <v>154447450</v>
      </c>
      <c r="H832" s="585">
        <v>0</v>
      </c>
      <c r="I832" s="585">
        <v>0</v>
      </c>
      <c r="J832" s="586">
        <v>0</v>
      </c>
      <c r="K832" s="585">
        <v>0</v>
      </c>
      <c r="L832" s="585">
        <v>0</v>
      </c>
      <c r="M832" s="585">
        <v>0</v>
      </c>
      <c r="N832" s="585">
        <v>0</v>
      </c>
      <c r="O832" s="373"/>
    </row>
    <row r="833" spans="2:15" ht="12.75" hidden="1" customHeight="1" x14ac:dyDescent="0.2">
      <c r="B833" s="834"/>
      <c r="C833" s="812"/>
      <c r="D833" s="812" t="s">
        <v>1031</v>
      </c>
      <c r="E833" s="692" t="s">
        <v>2083</v>
      </c>
      <c r="F833" s="585">
        <v>360377400</v>
      </c>
      <c r="G833" s="586">
        <v>360377400</v>
      </c>
      <c r="H833" s="585">
        <v>0</v>
      </c>
      <c r="I833" s="585">
        <v>0</v>
      </c>
      <c r="J833" s="586">
        <v>0</v>
      </c>
      <c r="K833" s="585">
        <v>0</v>
      </c>
      <c r="L833" s="585">
        <v>0</v>
      </c>
      <c r="M833" s="585">
        <v>0</v>
      </c>
      <c r="N833" s="585">
        <v>0</v>
      </c>
      <c r="O833" s="373"/>
    </row>
    <row r="834" spans="2:15" ht="12.75" hidden="1" customHeight="1" x14ac:dyDescent="0.2">
      <c r="B834" s="834"/>
      <c r="C834" s="812"/>
      <c r="D834" s="812" t="s">
        <v>1031</v>
      </c>
      <c r="E834" s="692" t="s">
        <v>2284</v>
      </c>
      <c r="F834" s="585">
        <v>1471611</v>
      </c>
      <c r="G834" s="586">
        <v>1471611</v>
      </c>
      <c r="H834" s="585">
        <v>0</v>
      </c>
      <c r="I834" s="585">
        <v>0</v>
      </c>
      <c r="J834" s="586">
        <v>0</v>
      </c>
      <c r="K834" s="585">
        <v>0</v>
      </c>
      <c r="L834" s="585">
        <v>0</v>
      </c>
      <c r="M834" s="585">
        <v>0</v>
      </c>
      <c r="N834" s="585">
        <v>0</v>
      </c>
      <c r="O834" s="373"/>
    </row>
    <row r="835" spans="2:15" ht="12.75" hidden="1" customHeight="1" x14ac:dyDescent="0.2">
      <c r="B835" s="834"/>
      <c r="C835" s="812" t="s">
        <v>1462</v>
      </c>
      <c r="D835" s="812" t="s">
        <v>2320</v>
      </c>
      <c r="E835" s="692" t="s">
        <v>26</v>
      </c>
      <c r="F835" s="585">
        <v>206042019</v>
      </c>
      <c r="G835" s="586">
        <v>206042019</v>
      </c>
      <c r="H835" s="585">
        <v>0</v>
      </c>
      <c r="I835" s="585">
        <v>0</v>
      </c>
      <c r="J835" s="586">
        <v>0</v>
      </c>
      <c r="K835" s="585">
        <v>0</v>
      </c>
      <c r="L835" s="585">
        <v>0</v>
      </c>
      <c r="M835" s="585">
        <v>0</v>
      </c>
      <c r="N835" s="585">
        <v>0</v>
      </c>
      <c r="O835" s="373"/>
    </row>
    <row r="836" spans="2:15" ht="12.75" hidden="1" customHeight="1" x14ac:dyDescent="0.2">
      <c r="B836" s="834"/>
      <c r="C836" s="812"/>
      <c r="D836" s="812" t="s">
        <v>2320</v>
      </c>
      <c r="E836" s="692" t="s">
        <v>2083</v>
      </c>
      <c r="F836" s="585">
        <v>284000000</v>
      </c>
      <c r="G836" s="586">
        <v>284000000</v>
      </c>
      <c r="H836" s="585">
        <v>0</v>
      </c>
      <c r="I836" s="585">
        <v>0</v>
      </c>
      <c r="J836" s="586">
        <v>0</v>
      </c>
      <c r="K836" s="585">
        <v>0</v>
      </c>
      <c r="L836" s="585">
        <v>0</v>
      </c>
      <c r="M836" s="585">
        <v>0</v>
      </c>
      <c r="N836" s="585">
        <v>0</v>
      </c>
      <c r="O836" s="373"/>
    </row>
    <row r="837" spans="2:15" ht="12.75" hidden="1" customHeight="1" x14ac:dyDescent="0.2">
      <c r="B837" s="834"/>
      <c r="C837" s="812"/>
      <c r="D837" s="812" t="s">
        <v>2320</v>
      </c>
      <c r="E837" s="692" t="s">
        <v>2284</v>
      </c>
      <c r="F837" s="585">
        <v>1559715</v>
      </c>
      <c r="G837" s="586">
        <v>1559715</v>
      </c>
      <c r="H837" s="585">
        <v>0</v>
      </c>
      <c r="I837" s="585">
        <v>0</v>
      </c>
      <c r="J837" s="586">
        <v>0</v>
      </c>
      <c r="K837" s="585">
        <v>0</v>
      </c>
      <c r="L837" s="585">
        <v>0</v>
      </c>
      <c r="M837" s="585">
        <v>0</v>
      </c>
      <c r="N837" s="585">
        <v>0</v>
      </c>
      <c r="O837" s="373"/>
    </row>
    <row r="838" spans="2:15" ht="12.75" hidden="1" customHeight="1" x14ac:dyDescent="0.2">
      <c r="B838" s="834"/>
      <c r="C838" s="812" t="s">
        <v>1814</v>
      </c>
      <c r="D838" s="812" t="s">
        <v>1018</v>
      </c>
      <c r="E838" s="692" t="s">
        <v>26</v>
      </c>
      <c r="F838" s="585">
        <v>351327340</v>
      </c>
      <c r="G838" s="586">
        <v>351327340</v>
      </c>
      <c r="H838" s="585">
        <v>0</v>
      </c>
      <c r="I838" s="585">
        <v>0</v>
      </c>
      <c r="J838" s="586">
        <v>0</v>
      </c>
      <c r="K838" s="585">
        <v>0</v>
      </c>
      <c r="L838" s="585">
        <v>0</v>
      </c>
      <c r="M838" s="585">
        <v>0</v>
      </c>
      <c r="N838" s="585">
        <v>0</v>
      </c>
      <c r="O838" s="373"/>
    </row>
    <row r="839" spans="2:15" ht="12.75" hidden="1" customHeight="1" x14ac:dyDescent="0.2">
      <c r="B839" s="834"/>
      <c r="C839" s="812"/>
      <c r="D839" s="812" t="s">
        <v>1018</v>
      </c>
      <c r="E839" s="692" t="s">
        <v>2284</v>
      </c>
      <c r="F839" s="585">
        <v>1362906</v>
      </c>
      <c r="G839" s="586">
        <v>1362906</v>
      </c>
      <c r="H839" s="585">
        <v>0</v>
      </c>
      <c r="I839" s="585">
        <v>0</v>
      </c>
      <c r="J839" s="586">
        <v>0</v>
      </c>
      <c r="K839" s="585">
        <v>0</v>
      </c>
      <c r="L839" s="585">
        <v>0</v>
      </c>
      <c r="M839" s="585">
        <v>0</v>
      </c>
      <c r="N839" s="585">
        <v>0</v>
      </c>
      <c r="O839" s="373"/>
    </row>
    <row r="840" spans="2:15" ht="12.75" hidden="1" customHeight="1" x14ac:dyDescent="0.2">
      <c r="B840" s="834"/>
      <c r="C840" s="812"/>
      <c r="D840" s="812" t="s">
        <v>1018</v>
      </c>
      <c r="E840" s="692" t="s">
        <v>2141</v>
      </c>
      <c r="F840" s="585">
        <v>500100</v>
      </c>
      <c r="G840" s="586">
        <v>500100</v>
      </c>
      <c r="H840" s="585">
        <v>0</v>
      </c>
      <c r="I840" s="585">
        <v>0</v>
      </c>
      <c r="J840" s="586">
        <v>0</v>
      </c>
      <c r="K840" s="585">
        <v>0</v>
      </c>
      <c r="L840" s="585">
        <v>0</v>
      </c>
      <c r="M840" s="585">
        <v>0</v>
      </c>
      <c r="N840" s="585">
        <v>0</v>
      </c>
      <c r="O840" s="373"/>
    </row>
    <row r="841" spans="2:15" ht="12.75" hidden="1" customHeight="1" x14ac:dyDescent="0.2">
      <c r="B841" s="834"/>
      <c r="C841" s="812" t="s">
        <v>1815</v>
      </c>
      <c r="D841" s="812" t="s">
        <v>1308</v>
      </c>
      <c r="E841" s="692" t="s">
        <v>26</v>
      </c>
      <c r="F841" s="585">
        <v>125102500</v>
      </c>
      <c r="G841" s="586">
        <v>125102500</v>
      </c>
      <c r="H841" s="585">
        <v>0</v>
      </c>
      <c r="I841" s="585">
        <v>0</v>
      </c>
      <c r="J841" s="586">
        <v>0</v>
      </c>
      <c r="K841" s="585">
        <v>0</v>
      </c>
      <c r="L841" s="585">
        <v>0</v>
      </c>
      <c r="M841" s="585">
        <v>0</v>
      </c>
      <c r="N841" s="585">
        <v>0</v>
      </c>
      <c r="O841" s="373"/>
    </row>
    <row r="842" spans="2:15" ht="12.75" hidden="1" customHeight="1" x14ac:dyDescent="0.2">
      <c r="B842" s="834"/>
      <c r="C842" s="812"/>
      <c r="D842" s="812" t="s">
        <v>1308</v>
      </c>
      <c r="E842" s="692" t="s">
        <v>2083</v>
      </c>
      <c r="F842" s="585">
        <v>291905849</v>
      </c>
      <c r="G842" s="586">
        <v>291905849</v>
      </c>
      <c r="H842" s="585">
        <v>0</v>
      </c>
      <c r="I842" s="585">
        <v>0</v>
      </c>
      <c r="J842" s="586">
        <v>0</v>
      </c>
      <c r="K842" s="585">
        <v>0</v>
      </c>
      <c r="L842" s="585">
        <v>0</v>
      </c>
      <c r="M842" s="585">
        <v>0</v>
      </c>
      <c r="N842" s="585">
        <v>0</v>
      </c>
      <c r="O842" s="373"/>
    </row>
    <row r="843" spans="2:15" ht="12.75" hidden="1" customHeight="1" x14ac:dyDescent="0.2">
      <c r="B843" s="834"/>
      <c r="C843" s="812"/>
      <c r="D843" s="812" t="s">
        <v>1308</v>
      </c>
      <c r="E843" s="692" t="s">
        <v>2284</v>
      </c>
      <c r="F843" s="585">
        <v>1378044</v>
      </c>
      <c r="G843" s="586">
        <v>1378044</v>
      </c>
      <c r="H843" s="585">
        <v>0</v>
      </c>
      <c r="I843" s="585">
        <v>0</v>
      </c>
      <c r="J843" s="586">
        <v>0</v>
      </c>
      <c r="K843" s="585">
        <v>0</v>
      </c>
      <c r="L843" s="585">
        <v>0</v>
      </c>
      <c r="M843" s="585">
        <v>0</v>
      </c>
      <c r="N843" s="585">
        <v>0</v>
      </c>
      <c r="O843" s="373"/>
    </row>
    <row r="844" spans="2:15" ht="12.75" hidden="1" customHeight="1" x14ac:dyDescent="0.2">
      <c r="B844" s="834"/>
      <c r="C844" s="812"/>
      <c r="D844" s="812" t="s">
        <v>1308</v>
      </c>
      <c r="E844" s="692" t="s">
        <v>2141</v>
      </c>
      <c r="F844" s="585">
        <v>157687</v>
      </c>
      <c r="G844" s="586">
        <v>157687</v>
      </c>
      <c r="H844" s="585">
        <v>0</v>
      </c>
      <c r="I844" s="585">
        <v>0</v>
      </c>
      <c r="J844" s="586">
        <v>0</v>
      </c>
      <c r="K844" s="585">
        <v>0</v>
      </c>
      <c r="L844" s="585">
        <v>0</v>
      </c>
      <c r="M844" s="585">
        <v>0</v>
      </c>
      <c r="N844" s="585">
        <v>0</v>
      </c>
      <c r="O844" s="373"/>
    </row>
    <row r="845" spans="2:15" ht="12.75" hidden="1" customHeight="1" x14ac:dyDescent="0.2">
      <c r="B845" s="834"/>
      <c r="C845" s="812" t="s">
        <v>1463</v>
      </c>
      <c r="D845" s="812" t="s">
        <v>1257</v>
      </c>
      <c r="E845" s="692" t="s">
        <v>26</v>
      </c>
      <c r="F845" s="585">
        <v>460778413</v>
      </c>
      <c r="G845" s="586">
        <v>460778413</v>
      </c>
      <c r="H845" s="585">
        <v>0</v>
      </c>
      <c r="I845" s="585">
        <v>0</v>
      </c>
      <c r="J845" s="586">
        <v>0</v>
      </c>
      <c r="K845" s="585">
        <v>0</v>
      </c>
      <c r="L845" s="585">
        <v>0</v>
      </c>
      <c r="M845" s="585">
        <v>0</v>
      </c>
      <c r="N845" s="585">
        <v>0</v>
      </c>
      <c r="O845" s="373"/>
    </row>
    <row r="846" spans="2:15" ht="12.75" hidden="1" customHeight="1" x14ac:dyDescent="0.2">
      <c r="B846" s="834"/>
      <c r="C846" s="812"/>
      <c r="D846" s="812" t="s">
        <v>1257</v>
      </c>
      <c r="E846" s="692" t="s">
        <v>2284</v>
      </c>
      <c r="F846" s="585">
        <v>1665449</v>
      </c>
      <c r="G846" s="586">
        <v>1665449</v>
      </c>
      <c r="H846" s="585">
        <v>0</v>
      </c>
      <c r="I846" s="585">
        <v>0</v>
      </c>
      <c r="J846" s="586">
        <v>0</v>
      </c>
      <c r="K846" s="585">
        <v>0</v>
      </c>
      <c r="L846" s="585">
        <v>0</v>
      </c>
      <c r="M846" s="585">
        <v>0</v>
      </c>
      <c r="N846" s="585">
        <v>0</v>
      </c>
      <c r="O846" s="373"/>
    </row>
    <row r="847" spans="2:15" ht="12.75" hidden="1" customHeight="1" x14ac:dyDescent="0.2">
      <c r="B847" s="834"/>
      <c r="C847" s="812" t="s">
        <v>1464</v>
      </c>
      <c r="D847" s="812" t="s">
        <v>1027</v>
      </c>
      <c r="E847" s="692" t="s">
        <v>26</v>
      </c>
      <c r="F847" s="585">
        <v>509545299</v>
      </c>
      <c r="G847" s="586">
        <v>509545299</v>
      </c>
      <c r="H847" s="585">
        <v>0</v>
      </c>
      <c r="I847" s="585">
        <v>0</v>
      </c>
      <c r="J847" s="586">
        <v>0</v>
      </c>
      <c r="K847" s="585">
        <v>0</v>
      </c>
      <c r="L847" s="585">
        <v>0</v>
      </c>
      <c r="M847" s="585">
        <v>0</v>
      </c>
      <c r="N847" s="585">
        <v>0</v>
      </c>
      <c r="O847" s="373"/>
    </row>
    <row r="848" spans="2:15" ht="12.75" hidden="1" customHeight="1" x14ac:dyDescent="0.2">
      <c r="B848" s="834"/>
      <c r="C848" s="812"/>
      <c r="D848" s="812" t="s">
        <v>1027</v>
      </c>
      <c r="E848" s="692" t="s">
        <v>2284</v>
      </c>
      <c r="F848" s="585">
        <v>1666028</v>
      </c>
      <c r="G848" s="586">
        <v>1666028</v>
      </c>
      <c r="H848" s="585">
        <v>0</v>
      </c>
      <c r="I848" s="585">
        <v>0</v>
      </c>
      <c r="J848" s="586">
        <v>0</v>
      </c>
      <c r="K848" s="585">
        <v>0</v>
      </c>
      <c r="L848" s="585">
        <v>0</v>
      </c>
      <c r="M848" s="585">
        <v>0</v>
      </c>
      <c r="N848" s="585">
        <v>0</v>
      </c>
      <c r="O848" s="373"/>
    </row>
    <row r="849" spans="1:16" ht="12.75" hidden="1" customHeight="1" x14ac:dyDescent="0.2">
      <c r="B849" s="834"/>
      <c r="C849" s="812" t="s">
        <v>1816</v>
      </c>
      <c r="D849" s="812" t="s">
        <v>2166</v>
      </c>
      <c r="E849" s="692" t="s">
        <v>26</v>
      </c>
      <c r="F849" s="585">
        <v>402451472</v>
      </c>
      <c r="G849" s="586">
        <v>402451472</v>
      </c>
      <c r="H849" s="585">
        <v>0</v>
      </c>
      <c r="I849" s="585">
        <v>0</v>
      </c>
      <c r="J849" s="586">
        <v>0</v>
      </c>
      <c r="K849" s="585">
        <v>0</v>
      </c>
      <c r="L849" s="585">
        <v>0</v>
      </c>
      <c r="M849" s="585">
        <v>0</v>
      </c>
      <c r="N849" s="585">
        <v>0</v>
      </c>
      <c r="O849" s="373"/>
    </row>
    <row r="850" spans="1:16" ht="12.75" hidden="1" customHeight="1" x14ac:dyDescent="0.2">
      <c r="B850" s="834"/>
      <c r="C850" s="812"/>
      <c r="D850" s="812" t="s">
        <v>2166</v>
      </c>
      <c r="E850" s="692" t="s">
        <v>2284</v>
      </c>
      <c r="F850" s="585">
        <v>1359668</v>
      </c>
      <c r="G850" s="586">
        <v>1359668</v>
      </c>
      <c r="H850" s="585">
        <v>0</v>
      </c>
      <c r="I850" s="585">
        <v>0</v>
      </c>
      <c r="J850" s="586">
        <v>0</v>
      </c>
      <c r="K850" s="585">
        <v>0</v>
      </c>
      <c r="L850" s="585">
        <v>0</v>
      </c>
      <c r="M850" s="585">
        <v>0</v>
      </c>
      <c r="N850" s="585">
        <v>0</v>
      </c>
      <c r="O850" s="373"/>
    </row>
    <row r="851" spans="1:16" ht="12.75" hidden="1" customHeight="1" x14ac:dyDescent="0.2">
      <c r="B851" s="834"/>
      <c r="C851" s="812"/>
      <c r="D851" s="812" t="s">
        <v>2166</v>
      </c>
      <c r="E851" s="692" t="s">
        <v>2141</v>
      </c>
      <c r="F851" s="585">
        <v>12167575</v>
      </c>
      <c r="G851" s="586">
        <v>12167575</v>
      </c>
      <c r="H851" s="585">
        <v>0</v>
      </c>
      <c r="I851" s="585">
        <v>0</v>
      </c>
      <c r="J851" s="586">
        <v>0</v>
      </c>
      <c r="K851" s="585">
        <v>0</v>
      </c>
      <c r="L851" s="585">
        <v>0</v>
      </c>
      <c r="M851" s="585">
        <v>0</v>
      </c>
      <c r="N851" s="585">
        <v>0</v>
      </c>
      <c r="O851" s="373"/>
    </row>
    <row r="852" spans="1:16" ht="12.75" hidden="1" customHeight="1" x14ac:dyDescent="0.2">
      <c r="B852" s="834"/>
      <c r="C852" s="812" t="s">
        <v>1817</v>
      </c>
      <c r="D852" s="812" t="s">
        <v>2266</v>
      </c>
      <c r="E852" s="692" t="s">
        <v>26</v>
      </c>
      <c r="F852" s="585">
        <v>418311432</v>
      </c>
      <c r="G852" s="586">
        <v>418311432</v>
      </c>
      <c r="H852" s="585">
        <v>0</v>
      </c>
      <c r="I852" s="585">
        <v>0</v>
      </c>
      <c r="J852" s="586">
        <v>0</v>
      </c>
      <c r="K852" s="585">
        <v>0</v>
      </c>
      <c r="L852" s="585">
        <v>0</v>
      </c>
      <c r="M852" s="585">
        <v>0</v>
      </c>
      <c r="N852" s="585">
        <v>0</v>
      </c>
      <c r="O852" s="373"/>
    </row>
    <row r="853" spans="1:16" ht="12.75" hidden="1" customHeight="1" x14ac:dyDescent="0.2">
      <c r="B853" s="834"/>
      <c r="C853" s="812"/>
      <c r="D853" s="812" t="s">
        <v>2266</v>
      </c>
      <c r="E853" s="692" t="s">
        <v>2284</v>
      </c>
      <c r="F853" s="585">
        <v>1377703</v>
      </c>
      <c r="G853" s="586">
        <v>1377703</v>
      </c>
      <c r="H853" s="585">
        <v>0</v>
      </c>
      <c r="I853" s="585">
        <v>0</v>
      </c>
      <c r="J853" s="586">
        <v>0</v>
      </c>
      <c r="K853" s="585">
        <v>0</v>
      </c>
      <c r="L853" s="585">
        <v>0</v>
      </c>
      <c r="M853" s="585">
        <v>0</v>
      </c>
      <c r="N853" s="585">
        <v>0</v>
      </c>
      <c r="O853" s="373"/>
    </row>
    <row r="854" spans="1:16" ht="12.75" hidden="1" customHeight="1" x14ac:dyDescent="0.2">
      <c r="B854" s="834"/>
      <c r="C854" s="812"/>
      <c r="D854" s="812" t="s">
        <v>2266</v>
      </c>
      <c r="E854" s="692" t="s">
        <v>2141</v>
      </c>
      <c r="F854" s="585">
        <v>27986029</v>
      </c>
      <c r="G854" s="586">
        <v>27986029</v>
      </c>
      <c r="H854" s="585">
        <v>0</v>
      </c>
      <c r="I854" s="585">
        <v>0</v>
      </c>
      <c r="J854" s="586">
        <v>0</v>
      </c>
      <c r="K854" s="585">
        <v>0</v>
      </c>
      <c r="L854" s="585">
        <v>0</v>
      </c>
      <c r="M854" s="585">
        <v>0</v>
      </c>
      <c r="N854" s="585">
        <v>0</v>
      </c>
      <c r="O854" s="373"/>
    </row>
    <row r="855" spans="1:16" ht="12.75" hidden="1" customHeight="1" x14ac:dyDescent="0.2">
      <c r="B855" s="834"/>
      <c r="C855" s="747" t="s">
        <v>2382</v>
      </c>
      <c r="D855" s="747" t="s">
        <v>2383</v>
      </c>
      <c r="E855" s="692" t="s">
        <v>26</v>
      </c>
      <c r="F855" s="585">
        <v>10000000</v>
      </c>
      <c r="G855" s="586">
        <v>10000000</v>
      </c>
      <c r="H855" s="585">
        <v>0</v>
      </c>
      <c r="I855" s="585">
        <v>0</v>
      </c>
      <c r="J855" s="586">
        <v>0</v>
      </c>
      <c r="K855" s="585">
        <v>0</v>
      </c>
      <c r="L855" s="585">
        <v>0</v>
      </c>
      <c r="M855" s="585">
        <v>0</v>
      </c>
      <c r="N855" s="585">
        <v>0</v>
      </c>
      <c r="O855" s="373"/>
    </row>
    <row r="856" spans="1:16" s="182" customFormat="1" hidden="1" x14ac:dyDescent="0.2">
      <c r="A856" s="194"/>
      <c r="B856" s="571"/>
      <c r="C856" s="559">
        <v>20</v>
      </c>
      <c r="D856" s="598" t="s">
        <v>992</v>
      </c>
      <c r="E856" s="554"/>
      <c r="F856" s="553">
        <v>9323115355</v>
      </c>
      <c r="G856" s="553">
        <v>9323115355</v>
      </c>
      <c r="H856" s="553">
        <v>0</v>
      </c>
      <c r="I856" s="553">
        <v>0</v>
      </c>
      <c r="J856" s="553">
        <v>0</v>
      </c>
      <c r="K856" s="553">
        <v>0</v>
      </c>
      <c r="L856" s="553">
        <v>0</v>
      </c>
      <c r="M856" s="553">
        <v>0</v>
      </c>
      <c r="N856" s="553">
        <v>0</v>
      </c>
      <c r="O856" s="479"/>
      <c r="P856" s="440"/>
    </row>
    <row r="857" spans="1:16" s="182" customFormat="1" ht="13.15" hidden="1" customHeight="1" x14ac:dyDescent="0.2">
      <c r="A857" s="194"/>
      <c r="B857" s="831" t="s">
        <v>1149</v>
      </c>
      <c r="C857" s="812" t="s">
        <v>1465</v>
      </c>
      <c r="D857" s="812" t="s">
        <v>1007</v>
      </c>
      <c r="E857" s="692" t="s">
        <v>26</v>
      </c>
      <c r="F857" s="585">
        <v>160232310</v>
      </c>
      <c r="G857" s="586">
        <v>160232310</v>
      </c>
      <c r="H857" s="585">
        <v>0</v>
      </c>
      <c r="I857" s="585">
        <v>0</v>
      </c>
      <c r="J857" s="586">
        <v>0</v>
      </c>
      <c r="K857" s="585">
        <v>0</v>
      </c>
      <c r="L857" s="585">
        <v>0</v>
      </c>
      <c r="M857" s="585">
        <v>0</v>
      </c>
      <c r="N857" s="585">
        <v>0</v>
      </c>
      <c r="O857" s="596"/>
      <c r="P857" s="563"/>
    </row>
    <row r="858" spans="1:16" s="182" customFormat="1" ht="13.15" hidden="1" customHeight="1" x14ac:dyDescent="0.2">
      <c r="A858" s="194"/>
      <c r="B858" s="832"/>
      <c r="C858" s="812"/>
      <c r="D858" s="812" t="s">
        <v>1007</v>
      </c>
      <c r="E858" s="692" t="s">
        <v>2083</v>
      </c>
      <c r="F858" s="585">
        <v>357036690</v>
      </c>
      <c r="G858" s="586">
        <v>357036690</v>
      </c>
      <c r="H858" s="585">
        <v>0</v>
      </c>
      <c r="I858" s="585">
        <v>0</v>
      </c>
      <c r="J858" s="586">
        <v>0</v>
      </c>
      <c r="K858" s="585">
        <v>0</v>
      </c>
      <c r="L858" s="585">
        <v>0</v>
      </c>
      <c r="M858" s="585">
        <v>0</v>
      </c>
      <c r="N858" s="585">
        <v>0</v>
      </c>
      <c r="O858" s="596"/>
      <c r="P858" s="563"/>
    </row>
    <row r="859" spans="1:16" ht="12.75" hidden="1" customHeight="1" x14ac:dyDescent="0.2">
      <c r="B859" s="832"/>
      <c r="C859" s="812"/>
      <c r="D859" s="812" t="s">
        <v>1007</v>
      </c>
      <c r="E859" s="692" t="s">
        <v>2284</v>
      </c>
      <c r="F859" s="585">
        <v>1916067</v>
      </c>
      <c r="G859" s="586">
        <v>1916067</v>
      </c>
      <c r="H859" s="585">
        <v>0</v>
      </c>
      <c r="I859" s="585">
        <v>0</v>
      </c>
      <c r="J859" s="586">
        <v>0</v>
      </c>
      <c r="K859" s="585">
        <v>0</v>
      </c>
      <c r="L859" s="585">
        <v>0</v>
      </c>
      <c r="M859" s="585">
        <v>0</v>
      </c>
      <c r="N859" s="585">
        <v>0</v>
      </c>
    </row>
    <row r="860" spans="1:16" ht="12.75" hidden="1" customHeight="1" x14ac:dyDescent="0.2">
      <c r="B860" s="832"/>
      <c r="C860" s="812"/>
      <c r="D860" s="812" t="s">
        <v>1007</v>
      </c>
      <c r="E860" s="692" t="s">
        <v>2141</v>
      </c>
      <c r="F860" s="585">
        <v>727252</v>
      </c>
      <c r="G860" s="586">
        <v>727252</v>
      </c>
      <c r="H860" s="585">
        <v>0</v>
      </c>
      <c r="I860" s="585">
        <v>0</v>
      </c>
      <c r="J860" s="586">
        <v>0</v>
      </c>
      <c r="K860" s="585">
        <v>0</v>
      </c>
      <c r="L860" s="585">
        <v>0</v>
      </c>
      <c r="M860" s="585">
        <v>0</v>
      </c>
      <c r="N860" s="585">
        <v>0</v>
      </c>
    </row>
    <row r="861" spans="1:16" ht="12.75" hidden="1" customHeight="1" x14ac:dyDescent="0.2">
      <c r="B861" s="832"/>
      <c r="C861" s="812" t="s">
        <v>1466</v>
      </c>
      <c r="D861" s="812" t="s">
        <v>1001</v>
      </c>
      <c r="E861" s="692" t="s">
        <v>26</v>
      </c>
      <c r="F861" s="585">
        <v>523702267</v>
      </c>
      <c r="G861" s="586">
        <v>523702267</v>
      </c>
      <c r="H861" s="585">
        <v>0</v>
      </c>
      <c r="I861" s="585">
        <v>0</v>
      </c>
      <c r="J861" s="586">
        <v>0</v>
      </c>
      <c r="K861" s="585">
        <v>0</v>
      </c>
      <c r="L861" s="585">
        <v>0</v>
      </c>
      <c r="M861" s="585">
        <v>0</v>
      </c>
      <c r="N861" s="585">
        <v>0</v>
      </c>
    </row>
    <row r="862" spans="1:16" ht="12.75" hidden="1" customHeight="1" x14ac:dyDescent="0.2">
      <c r="B862" s="832"/>
      <c r="C862" s="812"/>
      <c r="D862" s="812" t="s">
        <v>1001</v>
      </c>
      <c r="E862" s="692" t="s">
        <v>2284</v>
      </c>
      <c r="F862" s="585">
        <v>1944535</v>
      </c>
      <c r="G862" s="586">
        <v>1944535</v>
      </c>
      <c r="H862" s="585">
        <v>0</v>
      </c>
      <c r="I862" s="585">
        <v>0</v>
      </c>
      <c r="J862" s="586">
        <v>0</v>
      </c>
      <c r="K862" s="585">
        <v>0</v>
      </c>
      <c r="L862" s="585">
        <v>0</v>
      </c>
      <c r="M862" s="585">
        <v>0</v>
      </c>
      <c r="N862" s="585">
        <v>0</v>
      </c>
    </row>
    <row r="863" spans="1:16" ht="12.75" hidden="1" customHeight="1" x14ac:dyDescent="0.2">
      <c r="B863" s="832"/>
      <c r="C863" s="812"/>
      <c r="D863" s="812" t="s">
        <v>1001</v>
      </c>
      <c r="E863" s="692" t="s">
        <v>2141</v>
      </c>
      <c r="F863" s="585">
        <v>11587131</v>
      </c>
      <c r="G863" s="586">
        <v>11587131</v>
      </c>
      <c r="H863" s="585">
        <v>0</v>
      </c>
      <c r="I863" s="585">
        <v>0</v>
      </c>
      <c r="J863" s="586">
        <v>0</v>
      </c>
      <c r="K863" s="585">
        <v>0</v>
      </c>
      <c r="L863" s="585">
        <v>0</v>
      </c>
      <c r="M863" s="585">
        <v>0</v>
      </c>
      <c r="N863" s="585">
        <v>0</v>
      </c>
    </row>
    <row r="864" spans="1:16" ht="12.75" hidden="1" customHeight="1" x14ac:dyDescent="0.2">
      <c r="B864" s="832"/>
      <c r="C864" s="812" t="s">
        <v>1818</v>
      </c>
      <c r="D864" s="812" t="s">
        <v>2225</v>
      </c>
      <c r="E864" s="692" t="s">
        <v>26</v>
      </c>
      <c r="F864" s="585">
        <v>169448880</v>
      </c>
      <c r="G864" s="586">
        <v>169448880</v>
      </c>
      <c r="H864" s="585">
        <v>0</v>
      </c>
      <c r="I864" s="585">
        <v>0</v>
      </c>
      <c r="J864" s="586">
        <v>0</v>
      </c>
      <c r="K864" s="585">
        <v>0</v>
      </c>
      <c r="L864" s="585">
        <v>0</v>
      </c>
      <c r="M864" s="585">
        <v>0</v>
      </c>
      <c r="N864" s="585">
        <v>0</v>
      </c>
    </row>
    <row r="865" spans="2:14" ht="12.75" hidden="1" customHeight="1" x14ac:dyDescent="0.2">
      <c r="B865" s="832"/>
      <c r="C865" s="812"/>
      <c r="D865" s="812" t="s">
        <v>2225</v>
      </c>
      <c r="E865" s="692" t="s">
        <v>2083</v>
      </c>
      <c r="F865" s="585">
        <v>395380720</v>
      </c>
      <c r="G865" s="586">
        <v>395380720</v>
      </c>
      <c r="H865" s="585">
        <v>0</v>
      </c>
      <c r="I865" s="585">
        <v>0</v>
      </c>
      <c r="J865" s="586">
        <v>0</v>
      </c>
      <c r="K865" s="585">
        <v>0</v>
      </c>
      <c r="L865" s="585">
        <v>0</v>
      </c>
      <c r="M865" s="585">
        <v>0</v>
      </c>
      <c r="N865" s="585">
        <v>0</v>
      </c>
    </row>
    <row r="866" spans="2:14" ht="12.75" hidden="1" customHeight="1" x14ac:dyDescent="0.2">
      <c r="B866" s="832"/>
      <c r="C866" s="812"/>
      <c r="D866" s="812" t="s">
        <v>2225</v>
      </c>
      <c r="E866" s="692" t="s">
        <v>2284</v>
      </c>
      <c r="F866" s="585">
        <v>2321912</v>
      </c>
      <c r="G866" s="586">
        <v>2321912</v>
      </c>
      <c r="H866" s="585">
        <v>0</v>
      </c>
      <c r="I866" s="585">
        <v>0</v>
      </c>
      <c r="J866" s="586">
        <v>0</v>
      </c>
      <c r="K866" s="585">
        <v>0</v>
      </c>
      <c r="L866" s="585">
        <v>0</v>
      </c>
      <c r="M866" s="585">
        <v>0</v>
      </c>
      <c r="N866" s="585">
        <v>0</v>
      </c>
    </row>
    <row r="867" spans="2:14" ht="12.75" hidden="1" customHeight="1" x14ac:dyDescent="0.2">
      <c r="B867" s="832"/>
      <c r="C867" s="812"/>
      <c r="D867" s="812" t="s">
        <v>2225</v>
      </c>
      <c r="E867" s="692" t="s">
        <v>2141</v>
      </c>
      <c r="F867" s="585">
        <v>16944481</v>
      </c>
      <c r="G867" s="586">
        <v>16944481</v>
      </c>
      <c r="H867" s="585">
        <v>0</v>
      </c>
      <c r="I867" s="585">
        <v>0</v>
      </c>
      <c r="J867" s="586">
        <v>0</v>
      </c>
      <c r="K867" s="585">
        <v>0</v>
      </c>
      <c r="L867" s="585">
        <v>0</v>
      </c>
      <c r="M867" s="585">
        <v>0</v>
      </c>
      <c r="N867" s="585">
        <v>0</v>
      </c>
    </row>
    <row r="868" spans="2:14" ht="12" hidden="1" customHeight="1" x14ac:dyDescent="0.2">
      <c r="B868" s="832"/>
      <c r="C868" s="812" t="s">
        <v>1819</v>
      </c>
      <c r="D868" s="812" t="s">
        <v>1002</v>
      </c>
      <c r="E868" s="692" t="s">
        <v>26</v>
      </c>
      <c r="F868" s="585">
        <v>255005639</v>
      </c>
      <c r="G868" s="586">
        <v>255005639</v>
      </c>
      <c r="H868" s="585">
        <v>0</v>
      </c>
      <c r="I868" s="585">
        <v>0</v>
      </c>
      <c r="J868" s="586">
        <v>0</v>
      </c>
      <c r="K868" s="585">
        <v>0</v>
      </c>
      <c r="L868" s="585">
        <v>0</v>
      </c>
      <c r="M868" s="585">
        <v>0</v>
      </c>
      <c r="N868" s="585">
        <v>0</v>
      </c>
    </row>
    <row r="869" spans="2:14" ht="12.75" hidden="1" customHeight="1" x14ac:dyDescent="0.2">
      <c r="B869" s="832"/>
      <c r="C869" s="812"/>
      <c r="D869" s="812" t="s">
        <v>1002</v>
      </c>
      <c r="E869" s="692" t="s">
        <v>2136</v>
      </c>
      <c r="F869" s="585">
        <v>314624830</v>
      </c>
      <c r="G869" s="586">
        <v>314624830</v>
      </c>
      <c r="H869" s="585">
        <v>0</v>
      </c>
      <c r="I869" s="585">
        <v>0</v>
      </c>
      <c r="J869" s="586">
        <v>0</v>
      </c>
      <c r="K869" s="585">
        <v>0</v>
      </c>
      <c r="L869" s="585">
        <v>0</v>
      </c>
      <c r="M869" s="585">
        <v>0</v>
      </c>
      <c r="N869" s="585">
        <v>0</v>
      </c>
    </row>
    <row r="870" spans="2:14" ht="12.75" hidden="1" customHeight="1" x14ac:dyDescent="0.2">
      <c r="B870" s="832"/>
      <c r="C870" s="812"/>
      <c r="D870" s="812" t="s">
        <v>1002</v>
      </c>
      <c r="E870" s="692" t="s">
        <v>2284</v>
      </c>
      <c r="F870" s="585">
        <v>2336776</v>
      </c>
      <c r="G870" s="586">
        <v>2336776</v>
      </c>
      <c r="H870" s="585">
        <v>0</v>
      </c>
      <c r="I870" s="585">
        <v>0</v>
      </c>
      <c r="J870" s="586">
        <v>0</v>
      </c>
      <c r="K870" s="585">
        <v>0</v>
      </c>
      <c r="L870" s="585">
        <v>0</v>
      </c>
      <c r="M870" s="585">
        <v>0</v>
      </c>
      <c r="N870" s="585">
        <v>0</v>
      </c>
    </row>
    <row r="871" spans="2:14" ht="12.75" hidden="1" customHeight="1" x14ac:dyDescent="0.2">
      <c r="B871" s="832"/>
      <c r="C871" s="812"/>
      <c r="D871" s="812" t="s">
        <v>1002</v>
      </c>
      <c r="E871" s="692" t="s">
        <v>2141</v>
      </c>
      <c r="F871" s="585">
        <v>10833361</v>
      </c>
      <c r="G871" s="586">
        <v>10833361</v>
      </c>
      <c r="H871" s="585">
        <v>0</v>
      </c>
      <c r="I871" s="585">
        <v>0</v>
      </c>
      <c r="J871" s="586">
        <v>0</v>
      </c>
      <c r="K871" s="585">
        <v>0</v>
      </c>
      <c r="L871" s="585">
        <v>0</v>
      </c>
      <c r="M871" s="585">
        <v>0</v>
      </c>
      <c r="N871" s="585">
        <v>0</v>
      </c>
    </row>
    <row r="872" spans="2:14" ht="12.75" hidden="1" customHeight="1" x14ac:dyDescent="0.2">
      <c r="B872" s="832"/>
      <c r="C872" s="812" t="s">
        <v>1467</v>
      </c>
      <c r="D872" s="812" t="s">
        <v>2267</v>
      </c>
      <c r="E872" s="692" t="s">
        <v>26</v>
      </c>
      <c r="F872" s="585">
        <v>495602767</v>
      </c>
      <c r="G872" s="586">
        <v>495602767</v>
      </c>
      <c r="H872" s="585">
        <v>0</v>
      </c>
      <c r="I872" s="585">
        <v>0</v>
      </c>
      <c r="J872" s="586">
        <v>0</v>
      </c>
      <c r="K872" s="585">
        <v>0</v>
      </c>
      <c r="L872" s="585">
        <v>0</v>
      </c>
      <c r="M872" s="585">
        <v>0</v>
      </c>
      <c r="N872" s="585">
        <v>0</v>
      </c>
    </row>
    <row r="873" spans="2:14" ht="12.75" hidden="1" customHeight="1" x14ac:dyDescent="0.2">
      <c r="B873" s="832"/>
      <c r="C873" s="812"/>
      <c r="D873" s="812" t="s">
        <v>2267</v>
      </c>
      <c r="E873" s="692" t="s">
        <v>2284</v>
      </c>
      <c r="F873" s="585">
        <v>1806492</v>
      </c>
      <c r="G873" s="586">
        <v>1806492</v>
      </c>
      <c r="H873" s="585">
        <v>0</v>
      </c>
      <c r="I873" s="585">
        <v>0</v>
      </c>
      <c r="J873" s="586">
        <v>0</v>
      </c>
      <c r="K873" s="585">
        <v>0</v>
      </c>
      <c r="L873" s="585">
        <v>0</v>
      </c>
      <c r="M873" s="585">
        <v>0</v>
      </c>
      <c r="N873" s="585">
        <v>0</v>
      </c>
    </row>
    <row r="874" spans="2:14" ht="12.75" hidden="1" customHeight="1" x14ac:dyDescent="0.2">
      <c r="B874" s="832"/>
      <c r="C874" s="812"/>
      <c r="D874" s="812" t="s">
        <v>2267</v>
      </c>
      <c r="E874" s="692" t="s">
        <v>2141</v>
      </c>
      <c r="F874" s="585">
        <v>4469093</v>
      </c>
      <c r="G874" s="586">
        <v>4469093</v>
      </c>
      <c r="H874" s="585">
        <v>0</v>
      </c>
      <c r="I874" s="585">
        <v>0</v>
      </c>
      <c r="J874" s="586">
        <v>0</v>
      </c>
      <c r="K874" s="585">
        <v>0</v>
      </c>
      <c r="L874" s="585">
        <v>0</v>
      </c>
      <c r="M874" s="585">
        <v>0</v>
      </c>
      <c r="N874" s="585">
        <v>0</v>
      </c>
    </row>
    <row r="875" spans="2:14" ht="12.75" hidden="1" customHeight="1" x14ac:dyDescent="0.2">
      <c r="B875" s="832"/>
      <c r="C875" s="812" t="s">
        <v>1468</v>
      </c>
      <c r="D875" s="812" t="s">
        <v>1028</v>
      </c>
      <c r="E875" s="692" t="s">
        <v>26</v>
      </c>
      <c r="F875" s="585">
        <v>264704225</v>
      </c>
      <c r="G875" s="586">
        <v>264704225</v>
      </c>
      <c r="H875" s="585">
        <v>0</v>
      </c>
      <c r="I875" s="585">
        <v>0</v>
      </c>
      <c r="J875" s="586">
        <v>0</v>
      </c>
      <c r="K875" s="585">
        <v>0</v>
      </c>
      <c r="L875" s="585">
        <v>0</v>
      </c>
      <c r="M875" s="585">
        <v>0</v>
      </c>
      <c r="N875" s="585">
        <v>0</v>
      </c>
    </row>
    <row r="876" spans="2:14" ht="12.75" hidden="1" customHeight="1" x14ac:dyDescent="0.2">
      <c r="B876" s="832"/>
      <c r="C876" s="812"/>
      <c r="D876" s="812" t="s">
        <v>1028</v>
      </c>
      <c r="E876" s="692" t="s">
        <v>2083</v>
      </c>
      <c r="F876" s="585">
        <v>251480147</v>
      </c>
      <c r="G876" s="586">
        <v>251480147</v>
      </c>
      <c r="H876" s="585">
        <v>0</v>
      </c>
      <c r="I876" s="585">
        <v>0</v>
      </c>
      <c r="J876" s="586">
        <v>0</v>
      </c>
      <c r="K876" s="585">
        <v>0</v>
      </c>
      <c r="L876" s="585">
        <v>0</v>
      </c>
      <c r="M876" s="585">
        <v>0</v>
      </c>
      <c r="N876" s="585">
        <v>0</v>
      </c>
    </row>
    <row r="877" spans="2:14" ht="12.75" hidden="1" customHeight="1" x14ac:dyDescent="0.2">
      <c r="B877" s="832"/>
      <c r="C877" s="812"/>
      <c r="D877" s="812" t="s">
        <v>1028</v>
      </c>
      <c r="E877" s="692" t="s">
        <v>2284</v>
      </c>
      <c r="F877" s="585">
        <v>1811163</v>
      </c>
      <c r="G877" s="586">
        <v>1811163</v>
      </c>
      <c r="H877" s="585">
        <v>0</v>
      </c>
      <c r="I877" s="585">
        <v>0</v>
      </c>
      <c r="J877" s="586">
        <v>0</v>
      </c>
      <c r="K877" s="585">
        <v>0</v>
      </c>
      <c r="L877" s="585">
        <v>0</v>
      </c>
      <c r="M877" s="585">
        <v>0</v>
      </c>
      <c r="N877" s="585">
        <v>0</v>
      </c>
    </row>
    <row r="878" spans="2:14" ht="12.75" hidden="1" customHeight="1" x14ac:dyDescent="0.2">
      <c r="B878" s="832"/>
      <c r="C878" s="812" t="s">
        <v>1820</v>
      </c>
      <c r="D878" s="812" t="s">
        <v>1003</v>
      </c>
      <c r="E878" s="692" t="s">
        <v>26</v>
      </c>
      <c r="F878" s="585">
        <v>526352211</v>
      </c>
      <c r="G878" s="586">
        <v>526352211</v>
      </c>
      <c r="H878" s="585">
        <v>0</v>
      </c>
      <c r="I878" s="585">
        <v>0</v>
      </c>
      <c r="J878" s="586">
        <v>0</v>
      </c>
      <c r="K878" s="585">
        <v>0</v>
      </c>
      <c r="L878" s="585">
        <v>0</v>
      </c>
      <c r="M878" s="585">
        <v>0</v>
      </c>
      <c r="N878" s="585">
        <v>0</v>
      </c>
    </row>
    <row r="879" spans="2:14" ht="12.75" hidden="1" customHeight="1" x14ac:dyDescent="0.2">
      <c r="B879" s="832"/>
      <c r="C879" s="812"/>
      <c r="D879" s="812" t="s">
        <v>1003</v>
      </c>
      <c r="E879" s="692" t="s">
        <v>2284</v>
      </c>
      <c r="F879" s="585">
        <v>2055644</v>
      </c>
      <c r="G879" s="586">
        <v>2055644</v>
      </c>
      <c r="H879" s="585">
        <v>0</v>
      </c>
      <c r="I879" s="585">
        <v>0</v>
      </c>
      <c r="J879" s="586">
        <v>0</v>
      </c>
      <c r="K879" s="585">
        <v>0</v>
      </c>
      <c r="L879" s="585">
        <v>0</v>
      </c>
      <c r="M879" s="585">
        <v>0</v>
      </c>
      <c r="N879" s="585">
        <v>0</v>
      </c>
    </row>
    <row r="880" spans="2:14" ht="12.75" hidden="1" customHeight="1" x14ac:dyDescent="0.2">
      <c r="B880" s="832"/>
      <c r="C880" s="812"/>
      <c r="D880" s="812" t="s">
        <v>1003</v>
      </c>
      <c r="E880" s="692" t="s">
        <v>2141</v>
      </c>
      <c r="F880" s="585">
        <v>6225045</v>
      </c>
      <c r="G880" s="586">
        <v>6225045</v>
      </c>
      <c r="H880" s="585">
        <v>0</v>
      </c>
      <c r="I880" s="585">
        <v>0</v>
      </c>
      <c r="J880" s="586">
        <v>0</v>
      </c>
      <c r="K880" s="585">
        <v>0</v>
      </c>
      <c r="L880" s="585">
        <v>0</v>
      </c>
      <c r="M880" s="585">
        <v>0</v>
      </c>
      <c r="N880" s="585">
        <v>0</v>
      </c>
    </row>
    <row r="881" spans="2:14" ht="12.75" hidden="1" customHeight="1" x14ac:dyDescent="0.2">
      <c r="B881" s="832"/>
      <c r="C881" s="812" t="s">
        <v>1821</v>
      </c>
      <c r="D881" s="812" t="s">
        <v>2268</v>
      </c>
      <c r="E881" s="692" t="s">
        <v>26</v>
      </c>
      <c r="F881" s="585">
        <v>206800000</v>
      </c>
      <c r="G881" s="586">
        <v>206800000</v>
      </c>
      <c r="H881" s="585">
        <v>0</v>
      </c>
      <c r="I881" s="585">
        <v>0</v>
      </c>
      <c r="J881" s="586">
        <v>0</v>
      </c>
      <c r="K881" s="585">
        <v>0</v>
      </c>
      <c r="L881" s="585">
        <v>0</v>
      </c>
      <c r="M881" s="585">
        <v>0</v>
      </c>
      <c r="N881" s="585">
        <v>0</v>
      </c>
    </row>
    <row r="882" spans="2:14" ht="12.75" hidden="1" customHeight="1" x14ac:dyDescent="0.2">
      <c r="B882" s="832"/>
      <c r="C882" s="812"/>
      <c r="D882" s="812" t="s">
        <v>2268</v>
      </c>
      <c r="E882" s="692" t="s">
        <v>2083</v>
      </c>
      <c r="F882" s="585">
        <v>375930372</v>
      </c>
      <c r="G882" s="586">
        <v>375930372</v>
      </c>
      <c r="H882" s="585">
        <v>0</v>
      </c>
      <c r="I882" s="585">
        <v>0</v>
      </c>
      <c r="J882" s="586">
        <v>0</v>
      </c>
      <c r="K882" s="585">
        <v>0</v>
      </c>
      <c r="L882" s="585">
        <v>0</v>
      </c>
      <c r="M882" s="585">
        <v>0</v>
      </c>
      <c r="N882" s="585">
        <v>0</v>
      </c>
    </row>
    <row r="883" spans="2:14" ht="12.75" hidden="1" customHeight="1" x14ac:dyDescent="0.2">
      <c r="B883" s="832"/>
      <c r="C883" s="812"/>
      <c r="D883" s="812" t="s">
        <v>2268</v>
      </c>
      <c r="E883" s="692" t="s">
        <v>2284</v>
      </c>
      <c r="F883" s="585">
        <v>2065940</v>
      </c>
      <c r="G883" s="586">
        <v>2065940</v>
      </c>
      <c r="H883" s="585">
        <v>0</v>
      </c>
      <c r="I883" s="585">
        <v>0</v>
      </c>
      <c r="J883" s="586">
        <v>0</v>
      </c>
      <c r="K883" s="585">
        <v>0</v>
      </c>
      <c r="L883" s="585">
        <v>0</v>
      </c>
      <c r="M883" s="585">
        <v>0</v>
      </c>
      <c r="N883" s="585">
        <v>0</v>
      </c>
    </row>
    <row r="884" spans="2:14" ht="12.75" hidden="1" customHeight="1" x14ac:dyDescent="0.2">
      <c r="B884" s="832"/>
      <c r="C884" s="812"/>
      <c r="D884" s="812" t="s">
        <v>2268</v>
      </c>
      <c r="E884" s="692" t="s">
        <v>2221</v>
      </c>
      <c r="F884" s="585">
        <v>4000000</v>
      </c>
      <c r="G884" s="586">
        <v>4000000</v>
      </c>
      <c r="H884" s="585">
        <v>0</v>
      </c>
      <c r="I884" s="585">
        <v>0</v>
      </c>
      <c r="J884" s="586">
        <v>0</v>
      </c>
      <c r="K884" s="585">
        <v>0</v>
      </c>
      <c r="L884" s="585">
        <v>0</v>
      </c>
      <c r="M884" s="585">
        <v>0</v>
      </c>
      <c r="N884" s="585">
        <v>0</v>
      </c>
    </row>
    <row r="885" spans="2:14" ht="12.75" hidden="1" customHeight="1" x14ac:dyDescent="0.2">
      <c r="B885" s="832"/>
      <c r="C885" s="812" t="s">
        <v>1469</v>
      </c>
      <c r="D885" s="812" t="s">
        <v>2269</v>
      </c>
      <c r="E885" s="692" t="s">
        <v>26</v>
      </c>
      <c r="F885" s="585">
        <v>461334209</v>
      </c>
      <c r="G885" s="586">
        <v>461334209</v>
      </c>
      <c r="H885" s="585">
        <v>0</v>
      </c>
      <c r="I885" s="585">
        <v>0</v>
      </c>
      <c r="J885" s="586">
        <v>0</v>
      </c>
      <c r="K885" s="585">
        <v>0</v>
      </c>
      <c r="L885" s="585">
        <v>0</v>
      </c>
      <c r="M885" s="585">
        <v>0</v>
      </c>
      <c r="N885" s="585">
        <v>0</v>
      </c>
    </row>
    <row r="886" spans="2:14" ht="12.75" hidden="1" customHeight="1" x14ac:dyDescent="0.2">
      <c r="B886" s="832"/>
      <c r="C886" s="812"/>
      <c r="D886" s="812" t="s">
        <v>2269</v>
      </c>
      <c r="E886" s="692" t="s">
        <v>2284</v>
      </c>
      <c r="F886" s="585">
        <v>1805196</v>
      </c>
      <c r="G886" s="586">
        <v>1805196</v>
      </c>
      <c r="H886" s="585">
        <v>0</v>
      </c>
      <c r="I886" s="585">
        <v>0</v>
      </c>
      <c r="J886" s="586">
        <v>0</v>
      </c>
      <c r="K886" s="585">
        <v>0</v>
      </c>
      <c r="L886" s="585">
        <v>0</v>
      </c>
      <c r="M886" s="585">
        <v>0</v>
      </c>
      <c r="N886" s="585">
        <v>0</v>
      </c>
    </row>
    <row r="887" spans="2:14" ht="12.75" hidden="1" customHeight="1" x14ac:dyDescent="0.2">
      <c r="B887" s="832"/>
      <c r="C887" s="812"/>
      <c r="D887" s="812" t="s">
        <v>2269</v>
      </c>
      <c r="E887" s="692" t="s">
        <v>2141</v>
      </c>
      <c r="F887" s="585">
        <v>29958906</v>
      </c>
      <c r="G887" s="586">
        <v>29958906</v>
      </c>
      <c r="H887" s="585">
        <v>0</v>
      </c>
      <c r="I887" s="585">
        <v>0</v>
      </c>
      <c r="J887" s="586">
        <v>0</v>
      </c>
      <c r="K887" s="585">
        <v>0</v>
      </c>
      <c r="L887" s="585">
        <v>0</v>
      </c>
      <c r="M887" s="585">
        <v>0</v>
      </c>
      <c r="N887" s="585">
        <v>0</v>
      </c>
    </row>
    <row r="888" spans="2:14" ht="12.75" hidden="1" customHeight="1" x14ac:dyDescent="0.2">
      <c r="B888" s="832"/>
      <c r="C888" s="812" t="s">
        <v>1470</v>
      </c>
      <c r="D888" s="812" t="s">
        <v>2261</v>
      </c>
      <c r="E888" s="692" t="s">
        <v>26</v>
      </c>
      <c r="F888" s="585">
        <v>160000000</v>
      </c>
      <c r="G888" s="586">
        <v>160000000</v>
      </c>
      <c r="H888" s="585">
        <v>0</v>
      </c>
      <c r="I888" s="585">
        <v>0</v>
      </c>
      <c r="J888" s="586">
        <v>0</v>
      </c>
      <c r="K888" s="585">
        <v>0</v>
      </c>
      <c r="L888" s="585">
        <v>0</v>
      </c>
      <c r="M888" s="585">
        <v>0</v>
      </c>
      <c r="N888" s="585">
        <v>0</v>
      </c>
    </row>
    <row r="889" spans="2:14" ht="12.75" hidden="1" customHeight="1" x14ac:dyDescent="0.2">
      <c r="B889" s="832"/>
      <c r="C889" s="812"/>
      <c r="D889" s="812" t="s">
        <v>2261</v>
      </c>
      <c r="E889" s="692" t="s">
        <v>2083</v>
      </c>
      <c r="F889" s="585">
        <v>365421100</v>
      </c>
      <c r="G889" s="586">
        <v>365421100</v>
      </c>
      <c r="H889" s="585">
        <v>0</v>
      </c>
      <c r="I889" s="585">
        <v>0</v>
      </c>
      <c r="J889" s="586">
        <v>0</v>
      </c>
      <c r="K889" s="585">
        <v>0</v>
      </c>
      <c r="L889" s="585">
        <v>0</v>
      </c>
      <c r="M889" s="585">
        <v>0</v>
      </c>
      <c r="N889" s="585">
        <v>0</v>
      </c>
    </row>
    <row r="890" spans="2:14" ht="12.75" hidden="1" customHeight="1" x14ac:dyDescent="0.2">
      <c r="B890" s="832"/>
      <c r="C890" s="812"/>
      <c r="D890" s="812" t="s">
        <v>2261</v>
      </c>
      <c r="E890" s="692" t="s">
        <v>2284</v>
      </c>
      <c r="F890" s="585">
        <v>1798582</v>
      </c>
      <c r="G890" s="586">
        <v>1798582</v>
      </c>
      <c r="H890" s="585">
        <v>0</v>
      </c>
      <c r="I890" s="585">
        <v>0</v>
      </c>
      <c r="J890" s="586">
        <v>0</v>
      </c>
      <c r="K890" s="585">
        <v>0</v>
      </c>
      <c r="L890" s="585">
        <v>0</v>
      </c>
      <c r="M890" s="585">
        <v>0</v>
      </c>
      <c r="N890" s="585">
        <v>0</v>
      </c>
    </row>
    <row r="891" spans="2:14" ht="12.75" hidden="1" customHeight="1" x14ac:dyDescent="0.2">
      <c r="B891" s="832"/>
      <c r="C891" s="812"/>
      <c r="D891" s="812" t="s">
        <v>2261</v>
      </c>
      <c r="E891" s="692" t="s">
        <v>2141</v>
      </c>
      <c r="F891" s="585">
        <v>10458059</v>
      </c>
      <c r="G891" s="586">
        <v>10458059</v>
      </c>
      <c r="H891" s="585">
        <v>0</v>
      </c>
      <c r="I891" s="585">
        <v>0</v>
      </c>
      <c r="J891" s="586">
        <v>0</v>
      </c>
      <c r="K891" s="585">
        <v>0</v>
      </c>
      <c r="L891" s="585">
        <v>0</v>
      </c>
      <c r="M891" s="585">
        <v>0</v>
      </c>
      <c r="N891" s="585">
        <v>0</v>
      </c>
    </row>
    <row r="892" spans="2:14" ht="12.75" hidden="1" customHeight="1" x14ac:dyDescent="0.2">
      <c r="B892" s="832"/>
      <c r="C892" s="812" t="s">
        <v>1822</v>
      </c>
      <c r="D892" s="812" t="s">
        <v>1004</v>
      </c>
      <c r="E892" s="692" t="s">
        <v>26</v>
      </c>
      <c r="F892" s="585">
        <v>516869146</v>
      </c>
      <c r="G892" s="586">
        <v>516869146</v>
      </c>
      <c r="H892" s="585">
        <v>0</v>
      </c>
      <c r="I892" s="585">
        <v>0</v>
      </c>
      <c r="J892" s="586">
        <v>0</v>
      </c>
      <c r="K892" s="585">
        <v>0</v>
      </c>
      <c r="L892" s="585">
        <v>0</v>
      </c>
      <c r="M892" s="585">
        <v>0</v>
      </c>
      <c r="N892" s="585">
        <v>0</v>
      </c>
    </row>
    <row r="893" spans="2:14" ht="12.75" hidden="1" customHeight="1" x14ac:dyDescent="0.2">
      <c r="B893" s="832"/>
      <c r="C893" s="812"/>
      <c r="D893" s="812" t="s">
        <v>1004</v>
      </c>
      <c r="E893" s="692" t="s">
        <v>2284</v>
      </c>
      <c r="F893" s="585">
        <v>2040984</v>
      </c>
      <c r="G893" s="586">
        <v>2040984</v>
      </c>
      <c r="H893" s="585">
        <v>0</v>
      </c>
      <c r="I893" s="585">
        <v>0</v>
      </c>
      <c r="J893" s="586">
        <v>0</v>
      </c>
      <c r="K893" s="585">
        <v>0</v>
      </c>
      <c r="L893" s="585">
        <v>0</v>
      </c>
      <c r="M893" s="585">
        <v>0</v>
      </c>
      <c r="N893" s="585">
        <v>0</v>
      </c>
    </row>
    <row r="894" spans="2:14" ht="12.75" hidden="1" customHeight="1" x14ac:dyDescent="0.2">
      <c r="B894" s="832"/>
      <c r="C894" s="812"/>
      <c r="D894" s="812" t="s">
        <v>1004</v>
      </c>
      <c r="E894" s="692" t="s">
        <v>2141</v>
      </c>
      <c r="F894" s="585">
        <v>6796109</v>
      </c>
      <c r="G894" s="586">
        <v>6796109</v>
      </c>
      <c r="H894" s="585">
        <v>0</v>
      </c>
      <c r="I894" s="585">
        <v>0</v>
      </c>
      <c r="J894" s="586">
        <v>0</v>
      </c>
      <c r="K894" s="585">
        <v>0</v>
      </c>
      <c r="L894" s="585">
        <v>0</v>
      </c>
      <c r="M894" s="585">
        <v>0</v>
      </c>
      <c r="N894" s="585">
        <v>0</v>
      </c>
    </row>
    <row r="895" spans="2:14" ht="12.75" hidden="1" customHeight="1" x14ac:dyDescent="0.2">
      <c r="B895" s="832"/>
      <c r="C895" s="812" t="s">
        <v>1823</v>
      </c>
      <c r="D895" s="812" t="s">
        <v>2270</v>
      </c>
      <c r="E895" s="692" t="s">
        <v>26</v>
      </c>
      <c r="F895" s="585">
        <v>564560356</v>
      </c>
      <c r="G895" s="586">
        <v>564560356</v>
      </c>
      <c r="H895" s="585">
        <v>0</v>
      </c>
      <c r="I895" s="585">
        <v>0</v>
      </c>
      <c r="J895" s="586">
        <v>0</v>
      </c>
      <c r="K895" s="585">
        <v>0</v>
      </c>
      <c r="L895" s="585">
        <v>0</v>
      </c>
      <c r="M895" s="585">
        <v>0</v>
      </c>
      <c r="N895" s="585">
        <v>0</v>
      </c>
    </row>
    <row r="896" spans="2:14" ht="12.75" hidden="1" customHeight="1" x14ac:dyDescent="0.2">
      <c r="B896" s="832"/>
      <c r="C896" s="812"/>
      <c r="D896" s="812" t="s">
        <v>2270</v>
      </c>
      <c r="E896" s="692" t="s">
        <v>2284</v>
      </c>
      <c r="F896" s="585">
        <v>2063247</v>
      </c>
      <c r="G896" s="586">
        <v>2063247</v>
      </c>
      <c r="H896" s="585">
        <v>0</v>
      </c>
      <c r="I896" s="585">
        <v>0</v>
      </c>
      <c r="J896" s="586">
        <v>0</v>
      </c>
      <c r="K896" s="585">
        <v>0</v>
      </c>
      <c r="L896" s="585">
        <v>0</v>
      </c>
      <c r="M896" s="585">
        <v>0</v>
      </c>
      <c r="N896" s="585">
        <v>0</v>
      </c>
    </row>
    <row r="897" spans="2:14" ht="12.75" hidden="1" customHeight="1" x14ac:dyDescent="0.2">
      <c r="B897" s="832"/>
      <c r="C897" s="812" t="s">
        <v>1471</v>
      </c>
      <c r="D897" s="812" t="s">
        <v>1266</v>
      </c>
      <c r="E897" s="692" t="s">
        <v>26</v>
      </c>
      <c r="F897" s="585">
        <v>185200000</v>
      </c>
      <c r="G897" s="586">
        <v>185200000</v>
      </c>
      <c r="H897" s="585">
        <v>0</v>
      </c>
      <c r="I897" s="585">
        <v>0</v>
      </c>
      <c r="J897" s="586">
        <v>0</v>
      </c>
      <c r="K897" s="585">
        <v>0</v>
      </c>
      <c r="L897" s="585">
        <v>0</v>
      </c>
      <c r="M897" s="585">
        <v>0</v>
      </c>
      <c r="N897" s="585">
        <v>0</v>
      </c>
    </row>
    <row r="898" spans="2:14" ht="12.75" hidden="1" customHeight="1" x14ac:dyDescent="0.2">
      <c r="B898" s="832"/>
      <c r="C898" s="812"/>
      <c r="D898" s="812" t="s">
        <v>1266</v>
      </c>
      <c r="E898" s="692" t="s">
        <v>1019</v>
      </c>
      <c r="F898" s="585">
        <v>405552400</v>
      </c>
      <c r="G898" s="586">
        <v>405552400</v>
      </c>
      <c r="H898" s="585">
        <v>0</v>
      </c>
      <c r="I898" s="585">
        <v>0</v>
      </c>
      <c r="J898" s="586">
        <v>0</v>
      </c>
      <c r="K898" s="585">
        <v>0</v>
      </c>
      <c r="L898" s="585">
        <v>0</v>
      </c>
      <c r="M898" s="585">
        <v>0</v>
      </c>
      <c r="N898" s="585">
        <v>0</v>
      </c>
    </row>
    <row r="899" spans="2:14" ht="12.75" hidden="1" customHeight="1" x14ac:dyDescent="0.2">
      <c r="B899" s="832"/>
      <c r="C899" s="812"/>
      <c r="D899" s="812" t="s">
        <v>1266</v>
      </c>
      <c r="E899" s="692" t="s">
        <v>2284</v>
      </c>
      <c r="F899" s="585">
        <v>1818390</v>
      </c>
      <c r="G899" s="586">
        <v>1818390</v>
      </c>
      <c r="H899" s="585">
        <v>0</v>
      </c>
      <c r="I899" s="585">
        <v>0</v>
      </c>
      <c r="J899" s="586">
        <v>0</v>
      </c>
      <c r="K899" s="585">
        <v>0</v>
      </c>
      <c r="L899" s="585">
        <v>0</v>
      </c>
      <c r="M899" s="585">
        <v>0</v>
      </c>
      <c r="N899" s="585">
        <v>0</v>
      </c>
    </row>
    <row r="900" spans="2:14" ht="12.75" hidden="1" customHeight="1" x14ac:dyDescent="0.2">
      <c r="B900" s="832"/>
      <c r="C900" s="812" t="s">
        <v>1472</v>
      </c>
      <c r="D900" s="812" t="s">
        <v>1012</v>
      </c>
      <c r="E900" s="692" t="s">
        <v>26</v>
      </c>
      <c r="F900" s="585">
        <v>503880598</v>
      </c>
      <c r="G900" s="586">
        <v>503880598</v>
      </c>
      <c r="H900" s="585">
        <v>0</v>
      </c>
      <c r="I900" s="585">
        <v>0</v>
      </c>
      <c r="J900" s="586">
        <v>0</v>
      </c>
      <c r="K900" s="585">
        <v>0</v>
      </c>
      <c r="L900" s="585">
        <v>0</v>
      </c>
      <c r="M900" s="585">
        <v>0</v>
      </c>
      <c r="N900" s="585">
        <v>0</v>
      </c>
    </row>
    <row r="901" spans="2:14" ht="12.75" customHeight="1" x14ac:dyDescent="0.2">
      <c r="B901" s="832"/>
      <c r="C901" s="812"/>
      <c r="D901" s="812" t="s">
        <v>1012</v>
      </c>
      <c r="E901" s="692" t="s">
        <v>2284</v>
      </c>
      <c r="F901" s="585">
        <v>1490399</v>
      </c>
      <c r="G901" s="586">
        <v>0</v>
      </c>
      <c r="H901" s="585">
        <v>1490399</v>
      </c>
      <c r="I901" s="585">
        <v>0</v>
      </c>
      <c r="J901" s="586">
        <v>1490399</v>
      </c>
      <c r="K901" s="585">
        <v>0</v>
      </c>
      <c r="L901" s="585">
        <v>0</v>
      </c>
      <c r="M901" s="585">
        <v>0</v>
      </c>
      <c r="N901" s="585">
        <v>1490399</v>
      </c>
    </row>
    <row r="902" spans="2:14" ht="12.75" hidden="1" customHeight="1" x14ac:dyDescent="0.2">
      <c r="B902" s="832"/>
      <c r="C902" s="812"/>
      <c r="D902" s="812" t="s">
        <v>1012</v>
      </c>
      <c r="E902" s="692" t="s">
        <v>2141</v>
      </c>
      <c r="F902" s="585">
        <v>17647075</v>
      </c>
      <c r="G902" s="586">
        <v>17647075</v>
      </c>
      <c r="H902" s="585">
        <v>0</v>
      </c>
      <c r="I902" s="585">
        <v>0</v>
      </c>
      <c r="J902" s="586">
        <v>0</v>
      </c>
      <c r="K902" s="585">
        <v>0</v>
      </c>
      <c r="L902" s="585">
        <v>0</v>
      </c>
      <c r="M902" s="585">
        <v>0</v>
      </c>
      <c r="N902" s="585">
        <v>0</v>
      </c>
    </row>
    <row r="903" spans="2:14" ht="12.75" hidden="1" customHeight="1" x14ac:dyDescent="0.2">
      <c r="B903" s="832"/>
      <c r="C903" s="812" t="s">
        <v>1824</v>
      </c>
      <c r="D903" s="812" t="s">
        <v>1008</v>
      </c>
      <c r="E903" s="692" t="s">
        <v>26</v>
      </c>
      <c r="F903" s="585">
        <v>203304626</v>
      </c>
      <c r="G903" s="586">
        <v>203304626</v>
      </c>
      <c r="H903" s="585">
        <v>0</v>
      </c>
      <c r="I903" s="585">
        <v>0</v>
      </c>
      <c r="J903" s="586">
        <v>0</v>
      </c>
      <c r="K903" s="585">
        <v>0</v>
      </c>
      <c r="L903" s="585">
        <v>0</v>
      </c>
      <c r="M903" s="585">
        <v>0</v>
      </c>
      <c r="N903" s="585">
        <v>0</v>
      </c>
    </row>
    <row r="904" spans="2:14" ht="12.75" hidden="1" customHeight="1" x14ac:dyDescent="0.2">
      <c r="B904" s="832"/>
      <c r="C904" s="812"/>
      <c r="D904" s="812" t="s">
        <v>1008</v>
      </c>
      <c r="E904" s="692" t="s">
        <v>2096</v>
      </c>
      <c r="F904" s="585">
        <v>363088196</v>
      </c>
      <c r="G904" s="586">
        <v>363088196</v>
      </c>
      <c r="H904" s="585">
        <v>0</v>
      </c>
      <c r="I904" s="585">
        <v>0</v>
      </c>
      <c r="J904" s="586">
        <v>0</v>
      </c>
      <c r="K904" s="585">
        <v>0</v>
      </c>
      <c r="L904" s="585">
        <v>0</v>
      </c>
      <c r="M904" s="585">
        <v>0</v>
      </c>
      <c r="N904" s="585">
        <v>0</v>
      </c>
    </row>
    <row r="905" spans="2:14" ht="12.75" hidden="1" customHeight="1" x14ac:dyDescent="0.2">
      <c r="B905" s="832"/>
      <c r="C905" s="812"/>
      <c r="D905" s="812" t="s">
        <v>1008</v>
      </c>
      <c r="E905" s="692" t="s">
        <v>2284</v>
      </c>
      <c r="F905" s="585">
        <v>2058440</v>
      </c>
      <c r="G905" s="586">
        <v>2058440</v>
      </c>
      <c r="H905" s="585">
        <v>0</v>
      </c>
      <c r="I905" s="585">
        <v>0</v>
      </c>
      <c r="J905" s="586">
        <v>0</v>
      </c>
      <c r="K905" s="585">
        <v>0</v>
      </c>
      <c r="L905" s="585">
        <v>0</v>
      </c>
      <c r="M905" s="585">
        <v>0</v>
      </c>
      <c r="N905" s="585">
        <v>0</v>
      </c>
    </row>
    <row r="906" spans="2:14" ht="12.75" hidden="1" customHeight="1" x14ac:dyDescent="0.2">
      <c r="B906" s="832"/>
      <c r="C906" s="812"/>
      <c r="D906" s="812" t="s">
        <v>1008</v>
      </c>
      <c r="E906" s="692" t="s">
        <v>2141</v>
      </c>
      <c r="F906" s="585">
        <v>16575374</v>
      </c>
      <c r="G906" s="586">
        <v>16575374</v>
      </c>
      <c r="H906" s="585">
        <v>0</v>
      </c>
      <c r="I906" s="585">
        <v>0</v>
      </c>
      <c r="J906" s="586">
        <v>0</v>
      </c>
      <c r="K906" s="585">
        <v>0</v>
      </c>
      <c r="L906" s="585">
        <v>0</v>
      </c>
      <c r="M906" s="585">
        <v>0</v>
      </c>
      <c r="N906" s="585">
        <v>0</v>
      </c>
    </row>
    <row r="907" spans="2:14" ht="12.75" hidden="1" customHeight="1" x14ac:dyDescent="0.2">
      <c r="B907" s="832"/>
      <c r="C907" s="812" t="s">
        <v>1825</v>
      </c>
      <c r="D907" s="812" t="s">
        <v>1016</v>
      </c>
      <c r="E907" s="692" t="s">
        <v>26</v>
      </c>
      <c r="F907" s="585">
        <v>589694100</v>
      </c>
      <c r="G907" s="586">
        <v>589694100</v>
      </c>
      <c r="H907" s="585">
        <v>0</v>
      </c>
      <c r="I907" s="585">
        <v>0</v>
      </c>
      <c r="J907" s="586">
        <v>0</v>
      </c>
      <c r="K907" s="585">
        <v>0</v>
      </c>
      <c r="L907" s="585">
        <v>0</v>
      </c>
      <c r="M907" s="585">
        <v>0</v>
      </c>
      <c r="N907" s="585">
        <v>0</v>
      </c>
    </row>
    <row r="908" spans="2:14" ht="12.75" hidden="1" customHeight="1" x14ac:dyDescent="0.2">
      <c r="B908" s="832"/>
      <c r="C908" s="812"/>
      <c r="D908" s="812" t="s">
        <v>1016</v>
      </c>
      <c r="E908" s="692" t="s">
        <v>2141</v>
      </c>
      <c r="F908" s="585">
        <v>20322592</v>
      </c>
      <c r="G908" s="586">
        <v>20322592</v>
      </c>
      <c r="H908" s="585">
        <v>0</v>
      </c>
      <c r="I908" s="585">
        <v>0</v>
      </c>
      <c r="J908" s="586">
        <v>0</v>
      </c>
      <c r="K908" s="585">
        <v>0</v>
      </c>
      <c r="L908" s="585">
        <v>0</v>
      </c>
      <c r="M908" s="585">
        <v>0</v>
      </c>
      <c r="N908" s="585">
        <v>0</v>
      </c>
    </row>
    <row r="909" spans="2:14" ht="12.75" hidden="1" customHeight="1" x14ac:dyDescent="0.2">
      <c r="B909" s="832"/>
      <c r="C909" s="812" t="s">
        <v>1473</v>
      </c>
      <c r="D909" s="812" t="s">
        <v>1020</v>
      </c>
      <c r="E909" s="692" t="s">
        <v>26</v>
      </c>
      <c r="F909" s="585">
        <v>152653069</v>
      </c>
      <c r="G909" s="586">
        <v>152653069</v>
      </c>
      <c r="H909" s="585">
        <v>0</v>
      </c>
      <c r="I909" s="585">
        <v>0</v>
      </c>
      <c r="J909" s="586">
        <v>0</v>
      </c>
      <c r="K909" s="585">
        <v>0</v>
      </c>
      <c r="L909" s="585">
        <v>0</v>
      </c>
      <c r="M909" s="585">
        <v>0</v>
      </c>
      <c r="N909" s="585">
        <v>0</v>
      </c>
    </row>
    <row r="910" spans="2:14" ht="12.75" hidden="1" customHeight="1" x14ac:dyDescent="0.2">
      <c r="B910" s="832"/>
      <c r="C910" s="812"/>
      <c r="D910" s="812" t="s">
        <v>1020</v>
      </c>
      <c r="E910" s="692" t="s">
        <v>2083</v>
      </c>
      <c r="F910" s="585">
        <v>353719930</v>
      </c>
      <c r="G910" s="586">
        <v>353719930</v>
      </c>
      <c r="H910" s="585">
        <v>0</v>
      </c>
      <c r="I910" s="585">
        <v>0</v>
      </c>
      <c r="J910" s="586">
        <v>0</v>
      </c>
      <c r="K910" s="585">
        <v>0</v>
      </c>
      <c r="L910" s="585">
        <v>0</v>
      </c>
      <c r="M910" s="585">
        <v>0</v>
      </c>
      <c r="N910" s="585">
        <v>0</v>
      </c>
    </row>
    <row r="911" spans="2:14" ht="12.75" hidden="1" customHeight="1" x14ac:dyDescent="0.2">
      <c r="B911" s="832"/>
      <c r="C911" s="812"/>
      <c r="D911" s="812" t="s">
        <v>1020</v>
      </c>
      <c r="E911" s="692" t="s">
        <v>2284</v>
      </c>
      <c r="F911" s="585">
        <v>1833766</v>
      </c>
      <c r="G911" s="586">
        <v>1833766</v>
      </c>
      <c r="H911" s="585">
        <v>0</v>
      </c>
      <c r="I911" s="585">
        <v>0</v>
      </c>
      <c r="J911" s="586">
        <v>0</v>
      </c>
      <c r="K911" s="585">
        <v>0</v>
      </c>
      <c r="L911" s="585">
        <v>0</v>
      </c>
      <c r="M911" s="585">
        <v>0</v>
      </c>
      <c r="N911" s="585">
        <v>0</v>
      </c>
    </row>
    <row r="912" spans="2:14" ht="12.75" hidden="1" customHeight="1" x14ac:dyDescent="0.2">
      <c r="B912" s="832"/>
      <c r="C912" s="812"/>
      <c r="D912" s="812" t="s">
        <v>1020</v>
      </c>
      <c r="E912" s="692" t="s">
        <v>2141</v>
      </c>
      <c r="F912" s="585">
        <v>13761343</v>
      </c>
      <c r="G912" s="586">
        <v>13761343</v>
      </c>
      <c r="H912" s="585">
        <v>0</v>
      </c>
      <c r="I912" s="585">
        <v>0</v>
      </c>
      <c r="J912" s="586">
        <v>0</v>
      </c>
      <c r="K912" s="585">
        <v>0</v>
      </c>
      <c r="L912" s="585">
        <v>0</v>
      </c>
      <c r="M912" s="585">
        <v>0</v>
      </c>
      <c r="N912" s="585">
        <v>0</v>
      </c>
    </row>
    <row r="913" spans="1:16" ht="12.75" hidden="1" customHeight="1" x14ac:dyDescent="0.2">
      <c r="B913" s="832"/>
      <c r="C913" s="812" t="s">
        <v>1474</v>
      </c>
      <c r="D913" s="812" t="s">
        <v>2534</v>
      </c>
      <c r="E913" s="692" t="s">
        <v>26</v>
      </c>
      <c r="F913" s="585">
        <v>473202090</v>
      </c>
      <c r="G913" s="586">
        <v>473202090</v>
      </c>
      <c r="H913" s="585">
        <v>0</v>
      </c>
      <c r="I913" s="585">
        <v>0</v>
      </c>
      <c r="J913" s="586">
        <v>0</v>
      </c>
      <c r="K913" s="585">
        <v>0</v>
      </c>
      <c r="L913" s="585">
        <v>0</v>
      </c>
      <c r="M913" s="585">
        <v>0</v>
      </c>
      <c r="N913" s="585">
        <v>0</v>
      </c>
    </row>
    <row r="914" spans="1:16" ht="12.75" hidden="1" customHeight="1" x14ac:dyDescent="0.2">
      <c r="B914" s="832"/>
      <c r="C914" s="812"/>
      <c r="D914" s="812" t="s">
        <v>2534</v>
      </c>
      <c r="E914" s="692" t="s">
        <v>2284</v>
      </c>
      <c r="F914" s="585">
        <v>1798650</v>
      </c>
      <c r="G914" s="586">
        <v>1798650</v>
      </c>
      <c r="H914" s="585">
        <v>0</v>
      </c>
      <c r="I914" s="585">
        <v>0</v>
      </c>
      <c r="J914" s="586">
        <v>0</v>
      </c>
      <c r="K914" s="585">
        <v>0</v>
      </c>
      <c r="L914" s="585">
        <v>0</v>
      </c>
      <c r="M914" s="585">
        <v>0</v>
      </c>
      <c r="N914" s="585">
        <v>0</v>
      </c>
    </row>
    <row r="915" spans="1:16" ht="12.75" hidden="1" customHeight="1" x14ac:dyDescent="0.2">
      <c r="B915" s="832"/>
      <c r="C915" s="812"/>
      <c r="D915" s="812" t="s">
        <v>2534</v>
      </c>
      <c r="E915" s="692" t="s">
        <v>2141</v>
      </c>
      <c r="F915" s="585">
        <v>11462843</v>
      </c>
      <c r="G915" s="586">
        <v>11462843</v>
      </c>
      <c r="H915" s="585">
        <v>0</v>
      </c>
      <c r="I915" s="585">
        <v>0</v>
      </c>
      <c r="J915" s="586">
        <v>0</v>
      </c>
      <c r="K915" s="585">
        <v>0</v>
      </c>
      <c r="L915" s="585">
        <v>0</v>
      </c>
      <c r="M915" s="585">
        <v>0</v>
      </c>
      <c r="N915" s="585">
        <v>0</v>
      </c>
    </row>
    <row r="916" spans="1:16" ht="12.75" hidden="1" customHeight="1" x14ac:dyDescent="0.2">
      <c r="B916" s="832"/>
      <c r="C916" s="812" t="s">
        <v>1826</v>
      </c>
      <c r="D916" s="812" t="s">
        <v>1005</v>
      </c>
      <c r="E916" s="692" t="s">
        <v>26</v>
      </c>
      <c r="F916" s="585">
        <v>551102800</v>
      </c>
      <c r="G916" s="586">
        <v>551102800</v>
      </c>
      <c r="H916" s="585">
        <v>0</v>
      </c>
      <c r="I916" s="585">
        <v>0</v>
      </c>
      <c r="J916" s="586">
        <v>0</v>
      </c>
      <c r="K916" s="585">
        <v>0</v>
      </c>
      <c r="L916" s="585">
        <v>0</v>
      </c>
      <c r="M916" s="585">
        <v>0</v>
      </c>
      <c r="N916" s="585">
        <v>0</v>
      </c>
    </row>
    <row r="917" spans="1:16" ht="12.75" hidden="1" customHeight="1" x14ac:dyDescent="0.2">
      <c r="B917" s="832"/>
      <c r="C917" s="812"/>
      <c r="D917" s="812" t="s">
        <v>1005</v>
      </c>
      <c r="E917" s="692" t="s">
        <v>2083</v>
      </c>
      <c r="F917" s="585">
        <v>0</v>
      </c>
      <c r="G917" s="586">
        <v>0</v>
      </c>
      <c r="H917" s="585">
        <v>0</v>
      </c>
      <c r="I917" s="585">
        <v>0</v>
      </c>
      <c r="J917" s="586">
        <v>0</v>
      </c>
      <c r="K917" s="585">
        <v>0</v>
      </c>
      <c r="L917" s="585">
        <v>0</v>
      </c>
      <c r="M917" s="585">
        <v>0</v>
      </c>
      <c r="N917" s="585">
        <v>0</v>
      </c>
    </row>
    <row r="918" spans="1:16" ht="12.75" hidden="1" customHeight="1" x14ac:dyDescent="0.2">
      <c r="B918" s="832"/>
      <c r="C918" s="812"/>
      <c r="D918" s="812" t="s">
        <v>1005</v>
      </c>
      <c r="E918" s="692" t="s">
        <v>2284</v>
      </c>
      <c r="F918" s="585">
        <v>2054758</v>
      </c>
      <c r="G918" s="586">
        <v>2054758</v>
      </c>
      <c r="H918" s="585">
        <v>0</v>
      </c>
      <c r="I918" s="585">
        <v>0</v>
      </c>
      <c r="J918" s="586">
        <v>0</v>
      </c>
      <c r="K918" s="585">
        <v>0</v>
      </c>
      <c r="L918" s="585">
        <v>0</v>
      </c>
      <c r="M918" s="585">
        <v>0</v>
      </c>
      <c r="N918" s="585">
        <v>0</v>
      </c>
    </row>
    <row r="919" spans="1:16" ht="12.75" hidden="1" customHeight="1" x14ac:dyDescent="0.2">
      <c r="B919" s="832"/>
      <c r="C919" s="812"/>
      <c r="D919" s="812" t="s">
        <v>1005</v>
      </c>
      <c r="E919" s="692" t="s">
        <v>2141</v>
      </c>
      <c r="F919" s="585">
        <v>22627231</v>
      </c>
      <c r="G919" s="586">
        <v>22627231</v>
      </c>
      <c r="H919" s="585">
        <v>0</v>
      </c>
      <c r="I919" s="585">
        <v>0</v>
      </c>
      <c r="J919" s="586">
        <v>0</v>
      </c>
      <c r="K919" s="585">
        <v>0</v>
      </c>
      <c r="L919" s="585">
        <v>0</v>
      </c>
      <c r="M919" s="585">
        <v>0</v>
      </c>
      <c r="N919" s="585">
        <v>0</v>
      </c>
    </row>
    <row r="920" spans="1:16" ht="12.75" hidden="1" customHeight="1" x14ac:dyDescent="0.2">
      <c r="B920" s="832"/>
      <c r="C920" s="812" t="s">
        <v>1827</v>
      </c>
      <c r="D920" s="812" t="s">
        <v>1009</v>
      </c>
      <c r="E920" s="692" t="s">
        <v>26</v>
      </c>
      <c r="F920" s="585">
        <v>545755162</v>
      </c>
      <c r="G920" s="586">
        <v>545755162</v>
      </c>
      <c r="H920" s="585">
        <v>0</v>
      </c>
      <c r="I920" s="585">
        <v>0</v>
      </c>
      <c r="J920" s="586">
        <v>0</v>
      </c>
      <c r="K920" s="585">
        <v>0</v>
      </c>
      <c r="L920" s="585">
        <v>0</v>
      </c>
      <c r="M920" s="585">
        <v>0</v>
      </c>
      <c r="N920" s="585">
        <v>0</v>
      </c>
    </row>
    <row r="921" spans="1:16" ht="12.75" hidden="1" customHeight="1" x14ac:dyDescent="0.2">
      <c r="B921" s="832"/>
      <c r="C921" s="812"/>
      <c r="D921" s="812" t="s">
        <v>1009</v>
      </c>
      <c r="E921" s="692" t="s">
        <v>2284</v>
      </c>
      <c r="F921" s="585">
        <v>2077941</v>
      </c>
      <c r="G921" s="586">
        <v>2077941</v>
      </c>
      <c r="H921" s="585">
        <v>0</v>
      </c>
      <c r="I921" s="585">
        <v>0</v>
      </c>
      <c r="J921" s="586">
        <v>0</v>
      </c>
      <c r="K921" s="585">
        <v>0</v>
      </c>
      <c r="L921" s="585">
        <v>0</v>
      </c>
      <c r="M921" s="585">
        <v>0</v>
      </c>
      <c r="N921" s="585">
        <v>0</v>
      </c>
    </row>
    <row r="922" spans="1:16" ht="12.75" hidden="1" customHeight="1" x14ac:dyDescent="0.2">
      <c r="B922" s="832"/>
      <c r="C922" s="812"/>
      <c r="D922" s="812" t="s">
        <v>1009</v>
      </c>
      <c r="E922" s="692" t="s">
        <v>2141</v>
      </c>
      <c r="F922" s="585">
        <v>10398536</v>
      </c>
      <c r="G922" s="586">
        <v>10398536</v>
      </c>
      <c r="H922" s="585">
        <v>0</v>
      </c>
      <c r="I922" s="585">
        <v>0</v>
      </c>
      <c r="J922" s="586">
        <v>0</v>
      </c>
      <c r="K922" s="585">
        <v>0</v>
      </c>
      <c r="L922" s="585">
        <v>0</v>
      </c>
      <c r="M922" s="585">
        <v>0</v>
      </c>
      <c r="N922" s="585">
        <v>0</v>
      </c>
    </row>
    <row r="923" spans="1:16" ht="12.75" hidden="1" customHeight="1" x14ac:dyDescent="0.2">
      <c r="B923" s="832"/>
      <c r="C923" s="748" t="s">
        <v>2384</v>
      </c>
      <c r="D923" s="748" t="s">
        <v>1020</v>
      </c>
      <c r="E923" s="740" t="s">
        <v>26</v>
      </c>
      <c r="F923" s="741">
        <v>10000000</v>
      </c>
      <c r="G923" s="742">
        <v>10000000</v>
      </c>
      <c r="H923" s="741">
        <v>0</v>
      </c>
      <c r="I923" s="741">
        <v>0</v>
      </c>
      <c r="J923" s="742">
        <v>0</v>
      </c>
      <c r="K923" s="741">
        <v>0</v>
      </c>
      <c r="L923" s="741">
        <v>0</v>
      </c>
      <c r="M923" s="741">
        <v>0</v>
      </c>
      <c r="N923" s="741">
        <v>0</v>
      </c>
    </row>
    <row r="924" spans="1:16" s="182" customFormat="1" x14ac:dyDescent="0.2">
      <c r="A924" s="194"/>
      <c r="B924" s="442"/>
      <c r="C924" s="559">
        <v>20</v>
      </c>
      <c r="D924" s="598" t="s">
        <v>993</v>
      </c>
      <c r="E924" s="554"/>
      <c r="F924" s="553">
        <v>10953532153</v>
      </c>
      <c r="G924" s="553">
        <v>10952041754</v>
      </c>
      <c r="H924" s="553">
        <v>1490399</v>
      </c>
      <c r="I924" s="553">
        <v>0</v>
      </c>
      <c r="J924" s="553">
        <v>1490399</v>
      </c>
      <c r="K924" s="553">
        <v>0</v>
      </c>
      <c r="L924" s="553">
        <v>0</v>
      </c>
      <c r="M924" s="553">
        <v>0</v>
      </c>
      <c r="N924" s="553">
        <v>1490399</v>
      </c>
      <c r="O924" s="479"/>
      <c r="P924" s="440"/>
    </row>
    <row r="925" spans="1:16" ht="13.5" thickBot="1" x14ac:dyDescent="0.25">
      <c r="B925" s="443"/>
      <c r="C925" s="444">
        <v>292</v>
      </c>
      <c r="D925" s="599" t="s">
        <v>58</v>
      </c>
      <c r="E925" s="445"/>
      <c r="F925" s="446">
        <v>161065925720</v>
      </c>
      <c r="G925" s="446">
        <v>144801232024</v>
      </c>
      <c r="H925" s="446">
        <v>16264693696</v>
      </c>
      <c r="I925" s="446">
        <v>3514311859</v>
      </c>
      <c r="J925" s="446">
        <v>12750381837</v>
      </c>
      <c r="K925" s="446">
        <v>8472214721</v>
      </c>
      <c r="L925" s="446">
        <v>3580172129</v>
      </c>
      <c r="M925" s="446">
        <v>496201258</v>
      </c>
      <c r="N925" s="446">
        <v>201793729</v>
      </c>
      <c r="O925" s="446"/>
    </row>
  </sheetData>
  <autoFilter ref="C5:N925" xr:uid="{00000000-0009-0000-0000-000002000000}">
    <filterColumn colId="5">
      <filters>
        <filter val="1.094.306"/>
        <filter val="1.363.793"/>
        <filter val="1.439.614"/>
        <filter val="1.454.102"/>
        <filter val="1.490.399"/>
        <filter val="1.811.197"/>
        <filter val="1.813.495"/>
        <filter val="10.625.153"/>
        <filter val="13.242.021"/>
        <filter val="130.712.174"/>
        <filter val="132.957.348"/>
        <filter val="14.248.987"/>
        <filter val="15.956.396"/>
        <filter val="152.702.099"/>
        <filter val="153.315.088"/>
        <filter val="16.264.693.696"/>
        <filter val="160.643.853"/>
        <filter val="17.074.292"/>
        <filter val="173.608.075"/>
        <filter val="185.140.307"/>
        <filter val="190.629.562"/>
        <filter val="2.138.969"/>
        <filter val="2.298"/>
        <filter val="2.534.682.757"/>
        <filter val="2.817.895"/>
        <filter val="210.000.000"/>
        <filter val="216.571.874"/>
        <filter val="223.612.375"/>
        <filter val="223.751.013"/>
        <filter val="248.959.608"/>
        <filter val="250.000.000"/>
        <filter val="261.577.820"/>
        <filter val="281.743.560"/>
        <filter val="292.490.393"/>
        <filter val="3.390.141.140"/>
        <filter val="3.500.000"/>
        <filter val="3.533.941.311"/>
        <filter val="307.464.990"/>
        <filter val="320.000.000"/>
        <filter val="332.979.011"/>
        <filter val="340.048.000"/>
        <filter val="341.726.948"/>
        <filter val="344.013.604"/>
        <filter val="346.274.128"/>
        <filter val="350.000.000"/>
        <filter val="350.538.695"/>
        <filter val="359.000.000"/>
        <filter val="360.967.106"/>
        <filter val="373.133.810"/>
        <filter val="381.956.000"/>
        <filter val="395.000.000"/>
        <filter val="396.000.000"/>
        <filter val="399.999.768"/>
        <filter val="427.000.000"/>
        <filter val="431.918.604"/>
        <filter val="437.518.020"/>
        <filter val="442.132.096"/>
        <filter val="448.070"/>
        <filter val="449.091.000"/>
        <filter val="470.253.000"/>
        <filter val="475.799.610"/>
        <filter val="490.560.386"/>
        <filter val="500.000.000"/>
        <filter val="538.909"/>
        <filter val="564.326.922"/>
        <filter val="568.324.169"/>
        <filter val="571.423.184"/>
        <filter val="6.419.502"/>
        <filter val="6.529.780.807"/>
        <filter val="614.595.800"/>
        <filter val="620.630.675"/>
        <filter val="70.948.258"/>
        <filter val="8.000.000"/>
        <filter val="8.273.052"/>
        <filter val="8.448.070"/>
        <filter val="95.111.520"/>
      </filters>
    </filterColumn>
  </autoFilter>
  <sortState xmlns:xlrd2="http://schemas.microsoft.com/office/spreadsheetml/2017/richdata2" ref="C1591:N1598">
    <sortCondition ref="C1591:C1598"/>
    <sortCondition ref="E1591:E1598"/>
  </sortState>
  <mergeCells count="584">
    <mergeCell ref="C634:C637"/>
    <mergeCell ref="D634:D637"/>
    <mergeCell ref="C638:C639"/>
    <mergeCell ref="D638:D639"/>
    <mergeCell ref="C640:C643"/>
    <mergeCell ref="D640:D643"/>
    <mergeCell ref="C644:C645"/>
    <mergeCell ref="D644:D645"/>
    <mergeCell ref="C646:C647"/>
    <mergeCell ref="D646:D647"/>
    <mergeCell ref="C582:C584"/>
    <mergeCell ref="D582:D584"/>
    <mergeCell ref="C617:C619"/>
    <mergeCell ref="D617:D619"/>
    <mergeCell ref="C601:C602"/>
    <mergeCell ref="D601:D602"/>
    <mergeCell ref="C603:C604"/>
    <mergeCell ref="D603:D604"/>
    <mergeCell ref="C615:C616"/>
    <mergeCell ref="D615:D616"/>
    <mergeCell ref="C562:C564"/>
    <mergeCell ref="D562:D564"/>
    <mergeCell ref="C577:C578"/>
    <mergeCell ref="D577:D578"/>
    <mergeCell ref="C579:C581"/>
    <mergeCell ref="D579:D581"/>
    <mergeCell ref="C569:C572"/>
    <mergeCell ref="D569:D572"/>
    <mergeCell ref="C573:C574"/>
    <mergeCell ref="D573:D574"/>
    <mergeCell ref="C575:C576"/>
    <mergeCell ref="D575:D576"/>
    <mergeCell ref="C553:C554"/>
    <mergeCell ref="D553:D554"/>
    <mergeCell ref="C548:C549"/>
    <mergeCell ref="D548:D549"/>
    <mergeCell ref="C550:C552"/>
    <mergeCell ref="D550:D552"/>
    <mergeCell ref="C555:C556"/>
    <mergeCell ref="D555:D556"/>
    <mergeCell ref="C559:C561"/>
    <mergeCell ref="D559:D561"/>
    <mergeCell ref="C513:C515"/>
    <mergeCell ref="D513:D515"/>
    <mergeCell ref="C546:C547"/>
    <mergeCell ref="D546:D547"/>
    <mergeCell ref="C539:C540"/>
    <mergeCell ref="D539:D540"/>
    <mergeCell ref="C533:C534"/>
    <mergeCell ref="D533:D534"/>
    <mergeCell ref="C535:C538"/>
    <mergeCell ref="D535:D538"/>
    <mergeCell ref="C541:C542"/>
    <mergeCell ref="D541:D542"/>
    <mergeCell ref="C543:C545"/>
    <mergeCell ref="D543:D545"/>
    <mergeCell ref="D481:D483"/>
    <mergeCell ref="D485:D489"/>
    <mergeCell ref="C503:C505"/>
    <mergeCell ref="D503:D505"/>
    <mergeCell ref="C506:C508"/>
    <mergeCell ref="D506:D508"/>
    <mergeCell ref="C509:C510"/>
    <mergeCell ref="D509:D510"/>
    <mergeCell ref="C511:C512"/>
    <mergeCell ref="D511:D512"/>
    <mergeCell ref="B6:B72"/>
    <mergeCell ref="C493:C495"/>
    <mergeCell ref="D493:D495"/>
    <mergeCell ref="C433:C435"/>
    <mergeCell ref="D433:D435"/>
    <mergeCell ref="C406:C408"/>
    <mergeCell ref="D406:D408"/>
    <mergeCell ref="C409:C411"/>
    <mergeCell ref="D409:D411"/>
    <mergeCell ref="C412:C414"/>
    <mergeCell ref="D412:D414"/>
    <mergeCell ref="C415:C417"/>
    <mergeCell ref="D415:D417"/>
    <mergeCell ref="C418:C421"/>
    <mergeCell ref="D418:D421"/>
    <mergeCell ref="C422:C423"/>
    <mergeCell ref="D422:D423"/>
    <mergeCell ref="C424:C427"/>
    <mergeCell ref="C470:C471"/>
    <mergeCell ref="D470:D471"/>
    <mergeCell ref="C472:C475"/>
    <mergeCell ref="D472:D475"/>
    <mergeCell ref="C476:C477"/>
    <mergeCell ref="D476:D477"/>
    <mergeCell ref="C770:C772"/>
    <mergeCell ref="D770:D772"/>
    <mergeCell ref="C773:C774"/>
    <mergeCell ref="D773:D774"/>
    <mergeCell ref="C775:C777"/>
    <mergeCell ref="D775:D777"/>
    <mergeCell ref="C724:C727"/>
    <mergeCell ref="D724:D727"/>
    <mergeCell ref="D424:D427"/>
    <mergeCell ref="C428:C431"/>
    <mergeCell ref="D428:D431"/>
    <mergeCell ref="C669:C671"/>
    <mergeCell ref="D669:D671"/>
    <mergeCell ref="C449:C450"/>
    <mergeCell ref="D449:D450"/>
    <mergeCell ref="C451:C454"/>
    <mergeCell ref="D451:D454"/>
    <mergeCell ref="C496:C498"/>
    <mergeCell ref="D496:D498"/>
    <mergeCell ref="C499:C502"/>
    <mergeCell ref="D499:D502"/>
    <mergeCell ref="C478:C480"/>
    <mergeCell ref="D478:D480"/>
    <mergeCell ref="C481:C483"/>
    <mergeCell ref="C721:C723"/>
    <mergeCell ref="D759:D761"/>
    <mergeCell ref="C762:C764"/>
    <mergeCell ref="D762:D764"/>
    <mergeCell ref="C852:C854"/>
    <mergeCell ref="D852:D854"/>
    <mergeCell ref="C832:C834"/>
    <mergeCell ref="D832:D834"/>
    <mergeCell ref="C838:C840"/>
    <mergeCell ref="D838:D840"/>
    <mergeCell ref="C841:C844"/>
    <mergeCell ref="D841:D844"/>
    <mergeCell ref="C845:C846"/>
    <mergeCell ref="D845:D846"/>
    <mergeCell ref="C847:C848"/>
    <mergeCell ref="D847:D848"/>
    <mergeCell ref="D835:D837"/>
    <mergeCell ref="D797:D800"/>
    <mergeCell ref="C801:C803"/>
    <mergeCell ref="D801:D803"/>
    <mergeCell ref="C765:C766"/>
    <mergeCell ref="D765:D766"/>
    <mergeCell ref="C767:C769"/>
    <mergeCell ref="D767:D769"/>
    <mergeCell ref="C530:C532"/>
    <mergeCell ref="D530:D532"/>
    <mergeCell ref="C697:C698"/>
    <mergeCell ref="D697:D698"/>
    <mergeCell ref="C699:C702"/>
    <mergeCell ref="D699:D702"/>
    <mergeCell ref="D612:D614"/>
    <mergeCell ref="C606:C607"/>
    <mergeCell ref="D606:D607"/>
    <mergeCell ref="C654:C656"/>
    <mergeCell ref="C676:C677"/>
    <mergeCell ref="D676:D677"/>
    <mergeCell ref="C678:C680"/>
    <mergeCell ref="D678:D680"/>
    <mergeCell ref="C681:C683"/>
    <mergeCell ref="D681:D683"/>
    <mergeCell ref="C684:C685"/>
    <mergeCell ref="D684:D685"/>
    <mergeCell ref="C686:C689"/>
    <mergeCell ref="D686:D689"/>
    <mergeCell ref="C690:C692"/>
    <mergeCell ref="D690:D692"/>
    <mergeCell ref="C693:C696"/>
    <mergeCell ref="D693:D696"/>
    <mergeCell ref="C523:C524"/>
    <mergeCell ref="D523:D524"/>
    <mergeCell ref="C516:C518"/>
    <mergeCell ref="D516:D518"/>
    <mergeCell ref="C519:C522"/>
    <mergeCell ref="D519:D522"/>
    <mergeCell ref="C525:C526"/>
    <mergeCell ref="D525:D526"/>
    <mergeCell ref="C527:C529"/>
    <mergeCell ref="D527:D529"/>
    <mergeCell ref="C131:C134"/>
    <mergeCell ref="D131:D134"/>
    <mergeCell ref="C136:C138"/>
    <mergeCell ref="D136:D138"/>
    <mergeCell ref="C139:C141"/>
    <mergeCell ref="D139:D141"/>
    <mergeCell ref="C377:C379"/>
    <mergeCell ref="D367:D369"/>
    <mergeCell ref="D245:D247"/>
    <mergeCell ref="D248:D250"/>
    <mergeCell ref="D154:D156"/>
    <mergeCell ref="C197:C200"/>
    <mergeCell ref="D197:D200"/>
    <mergeCell ref="C170:C172"/>
    <mergeCell ref="D170:D172"/>
    <mergeCell ref="C173:C175"/>
    <mergeCell ref="D173:D175"/>
    <mergeCell ref="C176:C180"/>
    <mergeCell ref="D176:D180"/>
    <mergeCell ref="C181:C185"/>
    <mergeCell ref="D251:D253"/>
    <mergeCell ref="D256:D258"/>
    <mergeCell ref="D254:D255"/>
    <mergeCell ref="D230:D233"/>
    <mergeCell ref="C163:C165"/>
    <mergeCell ref="D286:D289"/>
    <mergeCell ref="D290:D292"/>
    <mergeCell ref="C336:C338"/>
    <mergeCell ref="D336:D338"/>
    <mergeCell ref="D259:D260"/>
    <mergeCell ref="D265:D268"/>
    <mergeCell ref="D277:D279"/>
    <mergeCell ref="D280:D282"/>
    <mergeCell ref="D283:D285"/>
    <mergeCell ref="D269:D270"/>
    <mergeCell ref="C265:C268"/>
    <mergeCell ref="C214:C216"/>
    <mergeCell ref="D214:D216"/>
    <mergeCell ref="C205:C207"/>
    <mergeCell ref="C329:C331"/>
    <mergeCell ref="D224:D226"/>
    <mergeCell ref="D227:D229"/>
    <mergeCell ref="D271:D273"/>
    <mergeCell ref="C322:C324"/>
    <mergeCell ref="D322:D324"/>
    <mergeCell ref="C325:C328"/>
    <mergeCell ref="D325:D328"/>
    <mergeCell ref="C218:C220"/>
    <mergeCell ref="C107:C110"/>
    <mergeCell ref="D107:D110"/>
    <mergeCell ref="C127:C130"/>
    <mergeCell ref="D127:D130"/>
    <mergeCell ref="C111:C113"/>
    <mergeCell ref="D111:D113"/>
    <mergeCell ref="C114:C116"/>
    <mergeCell ref="D114:D116"/>
    <mergeCell ref="C117:C119"/>
    <mergeCell ref="D117:D119"/>
    <mergeCell ref="C120:C122"/>
    <mergeCell ref="D120:D122"/>
    <mergeCell ref="C123:C126"/>
    <mergeCell ref="D123:D126"/>
    <mergeCell ref="D892:D894"/>
    <mergeCell ref="C888:C891"/>
    <mergeCell ref="C892:C894"/>
    <mergeCell ref="D881:D884"/>
    <mergeCell ref="D804:D806"/>
    <mergeCell ref="C797:C800"/>
    <mergeCell ref="C41:C44"/>
    <mergeCell ref="D41:D44"/>
    <mergeCell ref="C45:C47"/>
    <mergeCell ref="D45:D47"/>
    <mergeCell ref="C48:C50"/>
    <mergeCell ref="D48:D50"/>
    <mergeCell ref="C51:C53"/>
    <mergeCell ref="D51:D53"/>
    <mergeCell ref="C54:C55"/>
    <mergeCell ref="D54:D55"/>
    <mergeCell ref="C63:C65"/>
    <mergeCell ref="D63:D65"/>
    <mergeCell ref="C66:C68"/>
    <mergeCell ref="D66:D68"/>
    <mergeCell ref="C69:C70"/>
    <mergeCell ref="D69:D70"/>
    <mergeCell ref="C103:C106"/>
    <mergeCell ref="D103:D106"/>
    <mergeCell ref="C731:C733"/>
    <mergeCell ref="D731:D733"/>
    <mergeCell ref="C612:C614"/>
    <mergeCell ref="C608:C611"/>
    <mergeCell ref="D608:D611"/>
    <mergeCell ref="B731:B791"/>
    <mergeCell ref="B857:B923"/>
    <mergeCell ref="B793:B855"/>
    <mergeCell ref="C900:C902"/>
    <mergeCell ref="D900:D902"/>
    <mergeCell ref="C903:C906"/>
    <mergeCell ref="D903:D906"/>
    <mergeCell ref="C816:C818"/>
    <mergeCell ref="D816:D818"/>
    <mergeCell ref="C819:C821"/>
    <mergeCell ref="D819:D821"/>
    <mergeCell ref="C822:C824"/>
    <mergeCell ref="D822:D824"/>
    <mergeCell ref="C825:C827"/>
    <mergeCell ref="D825:D827"/>
    <mergeCell ref="C828:C831"/>
    <mergeCell ref="D828:D831"/>
    <mergeCell ref="D885:D887"/>
    <mergeCell ref="C861:C863"/>
    <mergeCell ref="B662:B729"/>
    <mergeCell ref="B606:B660"/>
    <mergeCell ref="D662:D664"/>
    <mergeCell ref="C662:C664"/>
    <mergeCell ref="C665:C668"/>
    <mergeCell ref="D665:D668"/>
    <mergeCell ref="C672:C675"/>
    <mergeCell ref="D672:D675"/>
    <mergeCell ref="C344:C345"/>
    <mergeCell ref="D344:D345"/>
    <mergeCell ref="C346:C348"/>
    <mergeCell ref="D346:D348"/>
    <mergeCell ref="B433:B483"/>
    <mergeCell ref="B485:B564"/>
    <mergeCell ref="B566:B604"/>
    <mergeCell ref="C566:C568"/>
    <mergeCell ref="D566:D568"/>
    <mergeCell ref="B372:B431"/>
    <mergeCell ref="B311:B370"/>
    <mergeCell ref="C389:C390"/>
    <mergeCell ref="C353:C355"/>
    <mergeCell ref="C356:C358"/>
    <mergeCell ref="C359:C361"/>
    <mergeCell ref="C399:C401"/>
    <mergeCell ref="D375:D376"/>
    <mergeCell ref="D353:D355"/>
    <mergeCell ref="D356:D358"/>
    <mergeCell ref="D359:D361"/>
    <mergeCell ref="C367:C369"/>
    <mergeCell ref="D377:D379"/>
    <mergeCell ref="C380:C382"/>
    <mergeCell ref="D380:D382"/>
    <mergeCell ref="C384:C388"/>
    <mergeCell ref="D384:D388"/>
    <mergeCell ref="C230:C233"/>
    <mergeCell ref="C296:C298"/>
    <mergeCell ref="C301:C304"/>
    <mergeCell ref="C349:C352"/>
    <mergeCell ref="C221:C223"/>
    <mergeCell ref="C227:C229"/>
    <mergeCell ref="C339:C341"/>
    <mergeCell ref="D208:D211"/>
    <mergeCell ref="C212:C213"/>
    <mergeCell ref="D311:D312"/>
    <mergeCell ref="C333:C335"/>
    <mergeCell ref="D333:D335"/>
    <mergeCell ref="D349:D352"/>
    <mergeCell ref="D339:D341"/>
    <mergeCell ref="C342:C343"/>
    <mergeCell ref="D342:D343"/>
    <mergeCell ref="D329:D331"/>
    <mergeCell ref="C234:C236"/>
    <mergeCell ref="C237:C238"/>
    <mergeCell ref="C254:C255"/>
    <mergeCell ref="C277:C279"/>
    <mergeCell ref="B145:B216"/>
    <mergeCell ref="D157:D159"/>
    <mergeCell ref="C149:C153"/>
    <mergeCell ref="D149:D153"/>
    <mergeCell ref="C154:C156"/>
    <mergeCell ref="B218:B309"/>
    <mergeCell ref="C283:C285"/>
    <mergeCell ref="C286:C289"/>
    <mergeCell ref="C290:C292"/>
    <mergeCell ref="C269:C270"/>
    <mergeCell ref="C271:C273"/>
    <mergeCell ref="C299:C300"/>
    <mergeCell ref="C259:C260"/>
    <mergeCell ref="C261:C264"/>
    <mergeCell ref="C256:C258"/>
    <mergeCell ref="C239:C241"/>
    <mergeCell ref="C242:C244"/>
    <mergeCell ref="C245:C247"/>
    <mergeCell ref="C248:C250"/>
    <mergeCell ref="C251:C253"/>
    <mergeCell ref="C224:C226"/>
    <mergeCell ref="C280:C282"/>
    <mergeCell ref="C293:C295"/>
    <mergeCell ref="D242:D244"/>
    <mergeCell ref="D261:D264"/>
    <mergeCell ref="C31:C33"/>
    <mergeCell ref="D31:D33"/>
    <mergeCell ref="C34:C36"/>
    <mergeCell ref="D34:D36"/>
    <mergeCell ref="C37:C40"/>
    <mergeCell ref="D37:D40"/>
    <mergeCell ref="B74:B143"/>
    <mergeCell ref="C145:C148"/>
    <mergeCell ref="D145:D148"/>
    <mergeCell ref="C74:C77"/>
    <mergeCell ref="D74:D77"/>
    <mergeCell ref="C78:C80"/>
    <mergeCell ref="D78:D80"/>
    <mergeCell ref="C85:C86"/>
    <mergeCell ref="D85:D86"/>
    <mergeCell ref="C87:C89"/>
    <mergeCell ref="D87:D89"/>
    <mergeCell ref="C90:C96"/>
    <mergeCell ref="D90:D96"/>
    <mergeCell ref="C97:C99"/>
    <mergeCell ref="D97:D99"/>
    <mergeCell ref="C100:C102"/>
    <mergeCell ref="D100:D102"/>
    <mergeCell ref="D793:D796"/>
    <mergeCell ref="C857:C860"/>
    <mergeCell ref="D857:D860"/>
    <mergeCell ref="D878:D880"/>
    <mergeCell ref="C810:C811"/>
    <mergeCell ref="D810:D811"/>
    <mergeCell ref="C895:C896"/>
    <mergeCell ref="D895:D896"/>
    <mergeCell ref="D2:M2"/>
    <mergeCell ref="D3:M3"/>
    <mergeCell ref="C311:C312"/>
    <mergeCell ref="C160:C162"/>
    <mergeCell ref="D160:D162"/>
    <mergeCell ref="C81:C84"/>
    <mergeCell ref="C314:C317"/>
    <mergeCell ref="D314:D317"/>
    <mergeCell ref="C318:C321"/>
    <mergeCell ref="D318:D321"/>
    <mergeCell ref="C208:C211"/>
    <mergeCell ref="D163:D165"/>
    <mergeCell ref="C166:C169"/>
    <mergeCell ref="D166:D169"/>
    <mergeCell ref="C192:C196"/>
    <mergeCell ref="D192:D196"/>
    <mergeCell ref="D755:D758"/>
    <mergeCell ref="C759:C761"/>
    <mergeCell ref="C920:C922"/>
    <mergeCell ref="D920:D922"/>
    <mergeCell ref="C907:C908"/>
    <mergeCell ref="D907:D908"/>
    <mergeCell ref="C909:C912"/>
    <mergeCell ref="D909:D912"/>
    <mergeCell ref="C913:C915"/>
    <mergeCell ref="D913:D915"/>
    <mergeCell ref="C916:C919"/>
    <mergeCell ref="D916:D919"/>
    <mergeCell ref="C897:C899"/>
    <mergeCell ref="D897:D899"/>
    <mergeCell ref="C864:C867"/>
    <mergeCell ref="D864:D867"/>
    <mergeCell ref="C868:C871"/>
    <mergeCell ref="C878:C880"/>
    <mergeCell ref="C872:C874"/>
    <mergeCell ref="D872:D874"/>
    <mergeCell ref="D868:D871"/>
    <mergeCell ref="D888:D891"/>
    <mergeCell ref="C885:C887"/>
    <mergeCell ref="C793:C796"/>
    <mergeCell ref="C881:C884"/>
    <mergeCell ref="C835:C837"/>
    <mergeCell ref="C812:C815"/>
    <mergeCell ref="D812:D815"/>
    <mergeCell ref="C807:C809"/>
    <mergeCell ref="D807:D809"/>
    <mergeCell ref="C849:C851"/>
    <mergeCell ref="D849:D851"/>
    <mergeCell ref="C804:C806"/>
    <mergeCell ref="D861:D863"/>
    <mergeCell ref="C875:C877"/>
    <mergeCell ref="D875:D877"/>
    <mergeCell ref="C6:C8"/>
    <mergeCell ref="D6:D8"/>
    <mergeCell ref="C9:C12"/>
    <mergeCell ref="D9:D12"/>
    <mergeCell ref="C13:C16"/>
    <mergeCell ref="D13:D16"/>
    <mergeCell ref="C17:C19"/>
    <mergeCell ref="D17:D19"/>
    <mergeCell ref="C20:C25"/>
    <mergeCell ref="D20:D25"/>
    <mergeCell ref="C186:C188"/>
    <mergeCell ref="D201:D204"/>
    <mergeCell ref="D205:D207"/>
    <mergeCell ref="D218:D220"/>
    <mergeCell ref="D221:D223"/>
    <mergeCell ref="D234:D236"/>
    <mergeCell ref="D237:D238"/>
    <mergeCell ref="D239:D241"/>
    <mergeCell ref="C26:C28"/>
    <mergeCell ref="D26:D28"/>
    <mergeCell ref="C29:C30"/>
    <mergeCell ref="D29:D30"/>
    <mergeCell ref="C157:C159"/>
    <mergeCell ref="D186:D188"/>
    <mergeCell ref="C189:C191"/>
    <mergeCell ref="D189:D191"/>
    <mergeCell ref="C201:C204"/>
    <mergeCell ref="C56:C60"/>
    <mergeCell ref="D56:D60"/>
    <mergeCell ref="C61:C62"/>
    <mergeCell ref="D61:D62"/>
    <mergeCell ref="D81:D84"/>
    <mergeCell ref="D212:D213"/>
    <mergeCell ref="D181:D185"/>
    <mergeCell ref="D399:D401"/>
    <mergeCell ref="C402:C405"/>
    <mergeCell ref="D293:D295"/>
    <mergeCell ref="D296:D298"/>
    <mergeCell ref="D490:D492"/>
    <mergeCell ref="D274:D276"/>
    <mergeCell ref="D299:D300"/>
    <mergeCell ref="C305:C309"/>
    <mergeCell ref="D305:D309"/>
    <mergeCell ref="C274:C276"/>
    <mergeCell ref="D301:D304"/>
    <mergeCell ref="D402:D405"/>
    <mergeCell ref="D389:D390"/>
    <mergeCell ref="C362:C366"/>
    <mergeCell ref="D362:D366"/>
    <mergeCell ref="D372:D374"/>
    <mergeCell ref="C372:C374"/>
    <mergeCell ref="C392:C394"/>
    <mergeCell ref="D392:D394"/>
    <mergeCell ref="C395:C398"/>
    <mergeCell ref="D395:D398"/>
    <mergeCell ref="C485:C489"/>
    <mergeCell ref="C490:C492"/>
    <mergeCell ref="C375:C376"/>
    <mergeCell ref="C436:C438"/>
    <mergeCell ref="D436:D438"/>
    <mergeCell ref="C439:C441"/>
    <mergeCell ref="D439:D441"/>
    <mergeCell ref="C442:C443"/>
    <mergeCell ref="D442:D443"/>
    <mergeCell ref="C444:C446"/>
    <mergeCell ref="D444:D446"/>
    <mergeCell ref="C447:C448"/>
    <mergeCell ref="D447:D448"/>
    <mergeCell ref="C455:C456"/>
    <mergeCell ref="D455:D456"/>
    <mergeCell ref="C457:C460"/>
    <mergeCell ref="D457:D460"/>
    <mergeCell ref="C461:C464"/>
    <mergeCell ref="D461:D464"/>
    <mergeCell ref="C465:C467"/>
    <mergeCell ref="D465:D467"/>
    <mergeCell ref="C468:C469"/>
    <mergeCell ref="D468:D469"/>
    <mergeCell ref="C585:C587"/>
    <mergeCell ref="D585:D587"/>
    <mergeCell ref="C588:C590"/>
    <mergeCell ref="D588:D590"/>
    <mergeCell ref="C592:C595"/>
    <mergeCell ref="D592:D595"/>
    <mergeCell ref="C596:C598"/>
    <mergeCell ref="D596:D598"/>
    <mergeCell ref="C599:C600"/>
    <mergeCell ref="D599:D600"/>
    <mergeCell ref="C620:C622"/>
    <mergeCell ref="D620:D622"/>
    <mergeCell ref="C623:C624"/>
    <mergeCell ref="D623:D624"/>
    <mergeCell ref="C625:C626"/>
    <mergeCell ref="D625:D626"/>
    <mergeCell ref="C627:C630"/>
    <mergeCell ref="D627:D630"/>
    <mergeCell ref="C631:C633"/>
    <mergeCell ref="D631:D633"/>
    <mergeCell ref="D648:D650"/>
    <mergeCell ref="C651:C653"/>
    <mergeCell ref="D651:D653"/>
    <mergeCell ref="C657:C660"/>
    <mergeCell ref="D657:D660"/>
    <mergeCell ref="D706:D710"/>
    <mergeCell ref="D711:D715"/>
    <mergeCell ref="D716:D718"/>
    <mergeCell ref="D719:D720"/>
    <mergeCell ref="C703:C705"/>
    <mergeCell ref="D703:D705"/>
    <mergeCell ref="C706:C710"/>
    <mergeCell ref="C711:C715"/>
    <mergeCell ref="C716:C718"/>
    <mergeCell ref="C719:C720"/>
    <mergeCell ref="D654:D656"/>
    <mergeCell ref="C648:C650"/>
    <mergeCell ref="C778:C780"/>
    <mergeCell ref="D778:D780"/>
    <mergeCell ref="C781:C783"/>
    <mergeCell ref="D781:D783"/>
    <mergeCell ref="C784:C786"/>
    <mergeCell ref="D784:D786"/>
    <mergeCell ref="C787:C790"/>
    <mergeCell ref="D787:D790"/>
    <mergeCell ref="D721:D723"/>
    <mergeCell ref="C734:C735"/>
    <mergeCell ref="D734:D735"/>
    <mergeCell ref="C736:C738"/>
    <mergeCell ref="D736:D738"/>
    <mergeCell ref="C739:C742"/>
    <mergeCell ref="D739:D742"/>
    <mergeCell ref="C743:C746"/>
    <mergeCell ref="D743:D746"/>
    <mergeCell ref="C747:C749"/>
    <mergeCell ref="D747:D749"/>
    <mergeCell ref="C750:C752"/>
    <mergeCell ref="D750:D752"/>
    <mergeCell ref="C753:C754"/>
    <mergeCell ref="D753:D754"/>
    <mergeCell ref="C755:C758"/>
  </mergeCells>
  <phoneticPr fontId="60" type="noConversion"/>
  <printOptions horizontalCentered="1" verticalCentered="1"/>
  <pageMargins left="0.51181102362204722" right="0.47244094488188981" top="0.35433070866141736" bottom="0.39370078740157483" header="0" footer="0"/>
  <pageSetup scale="7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115"/>
  <sheetViews>
    <sheetView showGridLines="0" zoomScale="85" workbookViewId="0">
      <pane xSplit="1" ySplit="10" topLeftCell="B79" activePane="bottomRight" state="frozen"/>
      <selection activeCell="H13" sqref="H13"/>
      <selection pane="topRight" activeCell="H13" sqref="H13"/>
      <selection pane="bottomLeft" activeCell="H13" sqref="H13"/>
      <selection pane="bottomRight" activeCell="H83" sqref="H83"/>
    </sheetView>
  </sheetViews>
  <sheetFormatPr baseColWidth="10" defaultColWidth="0" defaultRowHeight="12.75" x14ac:dyDescent="0.2"/>
  <cols>
    <col min="1" max="1" width="17.7109375" style="348" customWidth="1"/>
    <col min="2" max="2" width="14.7109375" style="348" customWidth="1"/>
    <col min="3" max="3" width="24.42578125" style="348" bestFit="1" customWidth="1"/>
    <col min="4" max="4" width="15.42578125" style="408" customWidth="1"/>
    <col min="5" max="5" width="17" style="409" bestFit="1" customWidth="1"/>
    <col min="6" max="6" width="15" style="409" bestFit="1" customWidth="1"/>
    <col min="7" max="7" width="19.42578125" style="409" bestFit="1" customWidth="1"/>
    <col min="8" max="8" width="9.5703125" style="409" bestFit="1" customWidth="1"/>
    <col min="9" max="9" width="20.42578125" style="409" bestFit="1" customWidth="1"/>
    <col min="10" max="10" width="18.5703125" style="409" bestFit="1" customWidth="1"/>
    <col min="11" max="11" width="17.7109375" style="348" bestFit="1" customWidth="1"/>
    <col min="12" max="14" width="2.28515625" style="348" customWidth="1"/>
    <col min="15" max="16384" width="11.42578125" style="348" hidden="1"/>
  </cols>
  <sheetData>
    <row r="1" spans="1:13" ht="21" customHeight="1" x14ac:dyDescent="0.2">
      <c r="A1" s="380"/>
      <c r="B1" s="380"/>
      <c r="C1" s="380"/>
      <c r="D1" s="380"/>
      <c r="E1" s="380"/>
      <c r="F1" s="380"/>
      <c r="G1" s="380"/>
      <c r="H1" s="380"/>
      <c r="I1" s="381"/>
      <c r="J1" s="381"/>
      <c r="K1" s="380"/>
    </row>
    <row r="2" spans="1:13" ht="24" customHeight="1" x14ac:dyDescent="0.35">
      <c r="A2" s="380"/>
      <c r="B2" s="839" t="s">
        <v>66</v>
      </c>
      <c r="C2" s="839"/>
      <c r="D2" s="839"/>
      <c r="E2" s="839"/>
      <c r="F2" s="839"/>
      <c r="G2" s="839"/>
      <c r="H2" s="839"/>
      <c r="I2" s="382"/>
      <c r="J2" s="382"/>
      <c r="K2" s="380"/>
    </row>
    <row r="3" spans="1:13" s="385" customFormat="1" ht="18.75" x14ac:dyDescent="0.3">
      <c r="A3" s="383"/>
      <c r="B3" s="840">
        <f>+'Datos globales '!B12:C12</f>
        <v>45900</v>
      </c>
      <c r="C3" s="840"/>
      <c r="D3" s="840"/>
      <c r="E3" s="840"/>
      <c r="F3" s="840"/>
      <c r="G3" s="840"/>
      <c r="H3" s="840"/>
      <c r="I3" s="384"/>
      <c r="J3" s="384"/>
      <c r="K3" s="383"/>
      <c r="L3" s="348"/>
      <c r="M3" s="348"/>
    </row>
    <row r="4" spans="1:13" ht="0.75" customHeight="1" x14ac:dyDescent="0.2">
      <c r="A4" s="380"/>
      <c r="B4" s="380"/>
      <c r="C4" s="380"/>
      <c r="D4" s="380"/>
      <c r="E4" s="380"/>
      <c r="F4" s="380"/>
      <c r="G4" s="380"/>
      <c r="H4" s="380"/>
      <c r="I4" s="380"/>
      <c r="J4" s="380"/>
      <c r="K4" s="380"/>
    </row>
    <row r="5" spans="1:13" ht="20.100000000000001" customHeight="1" x14ac:dyDescent="0.2">
      <c r="A5" s="380"/>
      <c r="B5" s="380"/>
      <c r="C5" s="424" t="s">
        <v>67</v>
      </c>
      <c r="D5" s="386">
        <v>292</v>
      </c>
      <c r="E5" s="387"/>
      <c r="F5" s="426" t="s">
        <v>68</v>
      </c>
      <c r="G5" s="427"/>
      <c r="H5" s="843">
        <v>40</v>
      </c>
      <c r="I5" s="844"/>
      <c r="J5" s="388"/>
      <c r="K5" s="380"/>
    </row>
    <row r="6" spans="1:13" x14ac:dyDescent="0.2">
      <c r="A6" s="380"/>
      <c r="B6" s="380"/>
      <c r="C6" s="425" t="s">
        <v>69</v>
      </c>
      <c r="D6" s="389">
        <v>158045012539</v>
      </c>
      <c r="E6" s="387"/>
      <c r="F6" s="426" t="s">
        <v>69</v>
      </c>
      <c r="G6" s="427"/>
      <c r="H6" s="841">
        <v>21705204528</v>
      </c>
      <c r="I6" s="842"/>
      <c r="J6" s="390"/>
      <c r="K6" s="380"/>
    </row>
    <row r="7" spans="1:13" x14ac:dyDescent="0.2">
      <c r="A7" s="380"/>
      <c r="B7" s="380"/>
      <c r="C7" s="425" t="s">
        <v>70</v>
      </c>
      <c r="D7" s="386">
        <v>3.9459459459459461</v>
      </c>
      <c r="E7" s="380"/>
      <c r="F7" s="380"/>
      <c r="G7" s="380"/>
      <c r="H7" s="380"/>
      <c r="I7" s="391"/>
      <c r="J7" s="391"/>
      <c r="K7" s="380"/>
    </row>
    <row r="8" spans="1:13" ht="3.75" customHeight="1" x14ac:dyDescent="0.2">
      <c r="A8" s="380"/>
      <c r="B8" s="380"/>
      <c r="C8" s="380"/>
      <c r="D8" s="380"/>
      <c r="E8" s="380"/>
      <c r="F8" s="380"/>
      <c r="G8" s="380"/>
      <c r="H8" s="380"/>
      <c r="I8" s="380"/>
      <c r="J8" s="380"/>
      <c r="K8" s="380"/>
    </row>
    <row r="9" spans="1:13" ht="9.75" hidden="1" customHeight="1" x14ac:dyDescent="0.2">
      <c r="A9" s="380"/>
      <c r="B9" s="380"/>
      <c r="C9" s="380"/>
      <c r="D9" s="380"/>
      <c r="E9" s="380"/>
      <c r="F9" s="380"/>
      <c r="G9" s="380"/>
      <c r="H9" s="380"/>
      <c r="I9" s="392"/>
      <c r="J9" s="392"/>
      <c r="K9" s="380"/>
    </row>
    <row r="10" spans="1:13" s="393" customFormat="1" ht="25.5" x14ac:dyDescent="0.2">
      <c r="A10" s="410" t="s">
        <v>27</v>
      </c>
      <c r="B10" s="410" t="s">
        <v>142</v>
      </c>
      <c r="C10" s="410" t="s">
        <v>71</v>
      </c>
      <c r="D10" s="410" t="s">
        <v>72</v>
      </c>
      <c r="E10" s="410" t="s">
        <v>73</v>
      </c>
      <c r="F10" s="411" t="s">
        <v>127</v>
      </c>
      <c r="G10" s="410" t="s">
        <v>433</v>
      </c>
      <c r="H10" s="410" t="s">
        <v>432</v>
      </c>
      <c r="I10" s="410" t="s">
        <v>434</v>
      </c>
      <c r="J10" s="412" t="s">
        <v>202</v>
      </c>
      <c r="K10" s="412" t="s">
        <v>435</v>
      </c>
    </row>
    <row r="11" spans="1:13" s="395" customFormat="1" ht="15" customHeight="1" x14ac:dyDescent="0.2">
      <c r="A11" s="464" t="s">
        <v>962</v>
      </c>
      <c r="B11" s="744">
        <v>5</v>
      </c>
      <c r="C11" s="706">
        <v>1786705151</v>
      </c>
      <c r="D11" s="394">
        <v>0</v>
      </c>
      <c r="E11" s="745">
        <v>0</v>
      </c>
      <c r="F11" s="704">
        <v>5</v>
      </c>
      <c r="G11" s="705">
        <v>1786705151</v>
      </c>
      <c r="H11" s="706">
        <v>5</v>
      </c>
      <c r="I11" s="705">
        <v>170000000</v>
      </c>
      <c r="J11" s="707">
        <v>1956705151</v>
      </c>
      <c r="K11" s="706">
        <v>0</v>
      </c>
    </row>
    <row r="12" spans="1:13" s="395" customFormat="1" ht="11.25" customHeight="1" x14ac:dyDescent="0.2">
      <c r="A12" s="464">
        <v>43678</v>
      </c>
      <c r="B12" s="744">
        <v>17</v>
      </c>
      <c r="C12" s="706">
        <v>7284534032</v>
      </c>
      <c r="D12" s="394">
        <v>0</v>
      </c>
      <c r="E12" s="745">
        <v>0</v>
      </c>
      <c r="F12" s="704">
        <v>17</v>
      </c>
      <c r="G12" s="705">
        <v>7284534032</v>
      </c>
      <c r="H12" s="706">
        <v>18</v>
      </c>
      <c r="I12" s="705">
        <v>580000000</v>
      </c>
      <c r="J12" s="707">
        <v>7864534032</v>
      </c>
      <c r="K12" s="706">
        <v>0</v>
      </c>
    </row>
    <row r="13" spans="1:13" s="395" customFormat="1" x14ac:dyDescent="0.2">
      <c r="A13" s="464">
        <v>43709</v>
      </c>
      <c r="B13" s="744">
        <v>18</v>
      </c>
      <c r="C13" s="706">
        <v>6700817684</v>
      </c>
      <c r="D13" s="394">
        <v>0</v>
      </c>
      <c r="E13" s="745">
        <v>0</v>
      </c>
      <c r="F13" s="704">
        <v>18</v>
      </c>
      <c r="G13" s="705">
        <v>6700817684</v>
      </c>
      <c r="H13" s="706">
        <v>11</v>
      </c>
      <c r="I13" s="705">
        <v>600000000</v>
      </c>
      <c r="J13" s="707">
        <v>7300817684</v>
      </c>
      <c r="K13" s="706">
        <v>0</v>
      </c>
    </row>
    <row r="14" spans="1:13" s="395" customFormat="1" x14ac:dyDescent="0.2">
      <c r="A14" s="464">
        <v>43739</v>
      </c>
      <c r="B14" s="744">
        <v>7</v>
      </c>
      <c r="C14" s="706">
        <v>2766251533</v>
      </c>
      <c r="D14" s="394">
        <v>0</v>
      </c>
      <c r="E14" s="745">
        <v>0</v>
      </c>
      <c r="F14" s="704">
        <v>7</v>
      </c>
      <c r="G14" s="705">
        <v>2766251533</v>
      </c>
      <c r="H14" s="706">
        <v>14</v>
      </c>
      <c r="I14" s="705">
        <v>220000000</v>
      </c>
      <c r="J14" s="707">
        <v>2986251533</v>
      </c>
      <c r="K14" s="706">
        <v>0</v>
      </c>
    </row>
    <row r="15" spans="1:13" s="395" customFormat="1" x14ac:dyDescent="0.2">
      <c r="A15" s="464">
        <v>43770</v>
      </c>
      <c r="B15" s="744">
        <v>10</v>
      </c>
      <c r="C15" s="706">
        <v>4723606620</v>
      </c>
      <c r="D15" s="394">
        <v>0</v>
      </c>
      <c r="E15" s="745">
        <v>0</v>
      </c>
      <c r="F15" s="704">
        <v>10</v>
      </c>
      <c r="G15" s="705">
        <v>4723606620</v>
      </c>
      <c r="H15" s="706">
        <v>10</v>
      </c>
      <c r="I15" s="705">
        <v>370000000</v>
      </c>
      <c r="J15" s="707">
        <v>5093606620</v>
      </c>
      <c r="K15" s="706">
        <v>0</v>
      </c>
    </row>
    <row r="16" spans="1:13" s="395" customFormat="1" x14ac:dyDescent="0.2">
      <c r="A16" s="464">
        <v>43800</v>
      </c>
      <c r="B16" s="744">
        <v>10</v>
      </c>
      <c r="C16" s="706">
        <v>4258933265</v>
      </c>
      <c r="D16" s="394">
        <v>2</v>
      </c>
      <c r="E16" s="745">
        <v>867016900</v>
      </c>
      <c r="F16" s="704">
        <v>8</v>
      </c>
      <c r="G16" s="705">
        <v>3391916365</v>
      </c>
      <c r="H16" s="706">
        <v>8</v>
      </c>
      <c r="I16" s="705">
        <v>280000000</v>
      </c>
      <c r="J16" s="707">
        <v>3671916365</v>
      </c>
      <c r="K16" s="706">
        <v>0</v>
      </c>
    </row>
    <row r="17" spans="1:11" s="395" customFormat="1" x14ac:dyDescent="0.2">
      <c r="A17" s="464">
        <v>43831</v>
      </c>
      <c r="B17" s="744">
        <v>7</v>
      </c>
      <c r="C17" s="706">
        <v>2543890499</v>
      </c>
      <c r="D17" s="394">
        <v>0</v>
      </c>
      <c r="E17" s="745">
        <v>0</v>
      </c>
      <c r="F17" s="704">
        <v>7</v>
      </c>
      <c r="G17" s="705">
        <v>2543890499</v>
      </c>
      <c r="H17" s="706">
        <v>8</v>
      </c>
      <c r="I17" s="705">
        <v>255000000</v>
      </c>
      <c r="J17" s="707">
        <v>2798890499</v>
      </c>
      <c r="K17" s="706">
        <v>0</v>
      </c>
    </row>
    <row r="18" spans="1:11" s="395" customFormat="1" x14ac:dyDescent="0.2">
      <c r="A18" s="464">
        <v>43862</v>
      </c>
      <c r="B18" s="744">
        <v>8</v>
      </c>
      <c r="C18" s="706">
        <v>3632694809</v>
      </c>
      <c r="D18" s="394">
        <v>1</v>
      </c>
      <c r="E18" s="745">
        <v>398483164</v>
      </c>
      <c r="F18" s="704">
        <v>7</v>
      </c>
      <c r="G18" s="705">
        <v>3234211645</v>
      </c>
      <c r="H18" s="706">
        <v>11</v>
      </c>
      <c r="I18" s="705">
        <v>280000000</v>
      </c>
      <c r="J18" s="707">
        <v>3514211645</v>
      </c>
      <c r="K18" s="706">
        <v>0</v>
      </c>
    </row>
    <row r="19" spans="1:11" s="395" customFormat="1" x14ac:dyDescent="0.2">
      <c r="A19" s="464">
        <v>43891</v>
      </c>
      <c r="B19" s="744">
        <v>4</v>
      </c>
      <c r="C19" s="706">
        <v>1744942130</v>
      </c>
      <c r="D19" s="394">
        <v>1</v>
      </c>
      <c r="E19" s="745">
        <v>396480995</v>
      </c>
      <c r="F19" s="704">
        <v>3</v>
      </c>
      <c r="G19" s="705">
        <v>1348461135</v>
      </c>
      <c r="H19" s="706">
        <v>3</v>
      </c>
      <c r="I19" s="705">
        <v>90000000</v>
      </c>
      <c r="J19" s="707">
        <v>1438461135</v>
      </c>
      <c r="K19" s="706">
        <v>0</v>
      </c>
    </row>
    <row r="20" spans="1:11" s="395" customFormat="1" x14ac:dyDescent="0.2">
      <c r="A20" s="464">
        <v>43922</v>
      </c>
      <c r="B20" s="744">
        <v>0</v>
      </c>
      <c r="C20" s="706">
        <v>0</v>
      </c>
      <c r="D20" s="394">
        <v>0</v>
      </c>
      <c r="E20" s="745">
        <v>0</v>
      </c>
      <c r="F20" s="704">
        <v>0</v>
      </c>
      <c r="G20" s="705">
        <v>0</v>
      </c>
      <c r="H20" s="706">
        <v>0</v>
      </c>
      <c r="I20" s="705">
        <v>0</v>
      </c>
      <c r="J20" s="707">
        <v>0</v>
      </c>
      <c r="K20" s="706">
        <v>0</v>
      </c>
    </row>
    <row r="21" spans="1:11" s="395" customFormat="1" x14ac:dyDescent="0.2">
      <c r="A21" s="464">
        <v>43952</v>
      </c>
      <c r="B21" s="744">
        <v>2</v>
      </c>
      <c r="C21" s="706">
        <v>907440337</v>
      </c>
      <c r="D21" s="394">
        <v>1</v>
      </c>
      <c r="E21" s="745">
        <v>405008349</v>
      </c>
      <c r="F21" s="704">
        <v>1</v>
      </c>
      <c r="G21" s="705">
        <v>502431988</v>
      </c>
      <c r="H21" s="706">
        <v>1</v>
      </c>
      <c r="I21" s="705">
        <v>30000000</v>
      </c>
      <c r="J21" s="707">
        <v>532431988</v>
      </c>
      <c r="K21" s="706">
        <v>0</v>
      </c>
    </row>
    <row r="22" spans="1:11" s="395" customFormat="1" x14ac:dyDescent="0.2">
      <c r="A22" s="464">
        <v>43983</v>
      </c>
      <c r="B22" s="744">
        <v>0</v>
      </c>
      <c r="C22" s="706">
        <v>0</v>
      </c>
      <c r="D22" s="394">
        <v>0</v>
      </c>
      <c r="E22" s="745">
        <v>0</v>
      </c>
      <c r="F22" s="704">
        <v>0</v>
      </c>
      <c r="G22" s="705">
        <v>0</v>
      </c>
      <c r="H22" s="706">
        <v>0</v>
      </c>
      <c r="I22" s="705">
        <v>0</v>
      </c>
      <c r="J22" s="707">
        <v>0</v>
      </c>
      <c r="K22" s="706">
        <v>0</v>
      </c>
    </row>
    <row r="23" spans="1:11" s="395" customFormat="1" x14ac:dyDescent="0.2">
      <c r="A23" s="464">
        <v>44013</v>
      </c>
      <c r="B23" s="744">
        <v>5</v>
      </c>
      <c r="C23" s="706">
        <v>2088270015</v>
      </c>
      <c r="D23" s="394">
        <v>2</v>
      </c>
      <c r="E23" s="745">
        <v>889188205</v>
      </c>
      <c r="F23" s="704">
        <v>3</v>
      </c>
      <c r="G23" s="705">
        <v>1199081810</v>
      </c>
      <c r="H23" s="706">
        <v>3</v>
      </c>
      <c r="I23" s="705">
        <v>110000000</v>
      </c>
      <c r="J23" s="707">
        <v>1309081810</v>
      </c>
      <c r="K23" s="706">
        <v>0</v>
      </c>
    </row>
    <row r="24" spans="1:11" s="395" customFormat="1" x14ac:dyDescent="0.2">
      <c r="A24" s="464">
        <v>44044</v>
      </c>
      <c r="B24" s="744">
        <v>8</v>
      </c>
      <c r="C24" s="706">
        <v>3366068272</v>
      </c>
      <c r="D24" s="394">
        <v>0</v>
      </c>
      <c r="E24" s="745">
        <v>0</v>
      </c>
      <c r="F24" s="704">
        <v>8</v>
      </c>
      <c r="G24" s="705">
        <v>3366068272</v>
      </c>
      <c r="H24" s="706">
        <v>9</v>
      </c>
      <c r="I24" s="705">
        <v>270000000</v>
      </c>
      <c r="J24" s="707">
        <v>3636068272</v>
      </c>
      <c r="K24" s="706">
        <v>0</v>
      </c>
    </row>
    <row r="25" spans="1:11" s="395" customFormat="1" x14ac:dyDescent="0.2">
      <c r="A25" s="464">
        <v>44075</v>
      </c>
      <c r="B25" s="744">
        <v>10</v>
      </c>
      <c r="C25" s="706">
        <v>4760290359</v>
      </c>
      <c r="D25" s="394">
        <v>1</v>
      </c>
      <c r="E25" s="745">
        <v>507010600</v>
      </c>
      <c r="F25" s="704">
        <v>9</v>
      </c>
      <c r="G25" s="705">
        <v>4253279759</v>
      </c>
      <c r="H25" s="706">
        <v>11</v>
      </c>
      <c r="I25" s="705">
        <v>320000000</v>
      </c>
      <c r="J25" s="707">
        <v>4573279759</v>
      </c>
      <c r="K25" s="706">
        <v>0</v>
      </c>
    </row>
    <row r="26" spans="1:11" s="395" customFormat="1" x14ac:dyDescent="0.2">
      <c r="A26" s="464">
        <v>44105</v>
      </c>
      <c r="B26" s="744">
        <v>2</v>
      </c>
      <c r="C26" s="706">
        <v>659156700</v>
      </c>
      <c r="D26" s="394">
        <v>0</v>
      </c>
      <c r="E26" s="745">
        <v>0</v>
      </c>
      <c r="F26" s="704">
        <v>2</v>
      </c>
      <c r="G26" s="705">
        <v>659156700</v>
      </c>
      <c r="H26" s="706">
        <v>2</v>
      </c>
      <c r="I26" s="705">
        <v>70000000</v>
      </c>
      <c r="J26" s="707">
        <v>729156700</v>
      </c>
      <c r="K26" s="706">
        <v>0</v>
      </c>
    </row>
    <row r="27" spans="1:11" s="395" customFormat="1" x14ac:dyDescent="0.2">
      <c r="A27" s="464">
        <v>44136</v>
      </c>
      <c r="B27" s="744">
        <v>12</v>
      </c>
      <c r="C27" s="706">
        <v>5553240633</v>
      </c>
      <c r="D27" s="394">
        <v>0</v>
      </c>
      <c r="E27" s="745">
        <v>0</v>
      </c>
      <c r="F27" s="704">
        <v>12</v>
      </c>
      <c r="G27" s="705">
        <v>5553240633</v>
      </c>
      <c r="H27" s="706">
        <v>12</v>
      </c>
      <c r="I27" s="705">
        <v>415000000</v>
      </c>
      <c r="J27" s="707">
        <v>5968240633</v>
      </c>
      <c r="K27" s="706">
        <v>0</v>
      </c>
    </row>
    <row r="28" spans="1:11" s="395" customFormat="1" x14ac:dyDescent="0.2">
      <c r="A28" s="464">
        <v>44166</v>
      </c>
      <c r="B28" s="744">
        <v>10</v>
      </c>
      <c r="C28" s="706">
        <v>5447414819</v>
      </c>
      <c r="D28" s="394">
        <v>0</v>
      </c>
      <c r="E28" s="745">
        <v>0</v>
      </c>
      <c r="F28" s="704">
        <v>10</v>
      </c>
      <c r="G28" s="705">
        <v>5447414819</v>
      </c>
      <c r="H28" s="706">
        <v>11</v>
      </c>
      <c r="I28" s="705">
        <v>365000000</v>
      </c>
      <c r="J28" s="707">
        <v>5812414819</v>
      </c>
      <c r="K28" s="706">
        <v>0</v>
      </c>
    </row>
    <row r="29" spans="1:11" s="395" customFormat="1" x14ac:dyDescent="0.2">
      <c r="A29" s="464">
        <v>44197</v>
      </c>
      <c r="B29" s="744">
        <v>14</v>
      </c>
      <c r="C29" s="706">
        <v>7192320095</v>
      </c>
      <c r="D29" s="394">
        <v>1</v>
      </c>
      <c r="E29" s="745">
        <v>491271045</v>
      </c>
      <c r="F29" s="704">
        <v>13</v>
      </c>
      <c r="G29" s="705">
        <v>6701049050</v>
      </c>
      <c r="H29" s="706">
        <v>15</v>
      </c>
      <c r="I29" s="705">
        <v>440000000</v>
      </c>
      <c r="J29" s="707">
        <v>7141049050</v>
      </c>
      <c r="K29" s="706">
        <v>0</v>
      </c>
    </row>
    <row r="30" spans="1:11" s="395" customFormat="1" x14ac:dyDescent="0.2">
      <c r="A30" s="464">
        <v>44228</v>
      </c>
      <c r="B30" s="744">
        <v>7</v>
      </c>
      <c r="C30" s="706">
        <v>3593436860</v>
      </c>
      <c r="D30" s="394">
        <v>0</v>
      </c>
      <c r="E30" s="745">
        <v>0</v>
      </c>
      <c r="F30" s="704">
        <v>7</v>
      </c>
      <c r="G30" s="705">
        <v>3593436860</v>
      </c>
      <c r="H30" s="706">
        <v>5</v>
      </c>
      <c r="I30" s="705">
        <v>215000000</v>
      </c>
      <c r="J30" s="707">
        <v>3808436860</v>
      </c>
      <c r="K30" s="706">
        <v>0</v>
      </c>
    </row>
    <row r="31" spans="1:11" s="395" customFormat="1" x14ac:dyDescent="0.2">
      <c r="A31" s="464">
        <v>44256</v>
      </c>
      <c r="B31" s="744">
        <v>10</v>
      </c>
      <c r="C31" s="706">
        <v>4684323513</v>
      </c>
      <c r="D31" s="394">
        <v>0</v>
      </c>
      <c r="E31" s="745">
        <v>0</v>
      </c>
      <c r="F31" s="704">
        <v>10</v>
      </c>
      <c r="G31" s="705">
        <v>4684323513</v>
      </c>
      <c r="H31" s="706">
        <v>5</v>
      </c>
      <c r="I31" s="705">
        <v>325000000</v>
      </c>
      <c r="J31" s="707">
        <v>5009323513</v>
      </c>
      <c r="K31" s="706">
        <v>0</v>
      </c>
    </row>
    <row r="32" spans="1:11" s="395" customFormat="1" x14ac:dyDescent="0.2">
      <c r="A32" s="464">
        <v>44287</v>
      </c>
      <c r="B32" s="744">
        <v>2</v>
      </c>
      <c r="C32" s="706">
        <v>1121290070</v>
      </c>
      <c r="D32" s="394">
        <v>0</v>
      </c>
      <c r="E32" s="745">
        <v>0</v>
      </c>
      <c r="F32" s="704">
        <v>2</v>
      </c>
      <c r="G32" s="705">
        <v>1121290070</v>
      </c>
      <c r="H32" s="706">
        <v>2</v>
      </c>
      <c r="I32" s="705">
        <v>80000000</v>
      </c>
      <c r="J32" s="707">
        <v>1201290070</v>
      </c>
      <c r="K32" s="706">
        <v>0</v>
      </c>
    </row>
    <row r="33" spans="1:11" s="395" customFormat="1" x14ac:dyDescent="0.2">
      <c r="A33" s="464">
        <v>44317</v>
      </c>
      <c r="B33" s="744">
        <v>3</v>
      </c>
      <c r="C33" s="706">
        <v>1464273628</v>
      </c>
      <c r="D33" s="394">
        <v>1</v>
      </c>
      <c r="E33" s="745">
        <v>610326000</v>
      </c>
      <c r="F33" s="704">
        <v>2</v>
      </c>
      <c r="G33" s="705">
        <v>853947628</v>
      </c>
      <c r="H33" s="706">
        <v>12</v>
      </c>
      <c r="I33" s="705">
        <v>45000000</v>
      </c>
      <c r="J33" s="707">
        <v>898947628</v>
      </c>
      <c r="K33" s="706">
        <v>0</v>
      </c>
    </row>
    <row r="34" spans="1:11" s="395" customFormat="1" x14ac:dyDescent="0.2">
      <c r="A34" s="464">
        <v>44348</v>
      </c>
      <c r="B34" s="744">
        <v>4</v>
      </c>
      <c r="C34" s="706">
        <v>1857920550</v>
      </c>
      <c r="D34" s="394">
        <v>0</v>
      </c>
      <c r="E34" s="745">
        <v>0</v>
      </c>
      <c r="F34" s="704">
        <v>4</v>
      </c>
      <c r="G34" s="705">
        <v>1857920550</v>
      </c>
      <c r="H34" s="706">
        <v>2</v>
      </c>
      <c r="I34" s="705">
        <v>140000000</v>
      </c>
      <c r="J34" s="707">
        <v>1997920550</v>
      </c>
      <c r="K34" s="706">
        <v>0</v>
      </c>
    </row>
    <row r="35" spans="1:11" s="395" customFormat="1" x14ac:dyDescent="0.2">
      <c r="A35" s="464">
        <v>44378</v>
      </c>
      <c r="B35" s="744">
        <v>4</v>
      </c>
      <c r="C35" s="706">
        <v>1945870320</v>
      </c>
      <c r="D35" s="394">
        <v>1</v>
      </c>
      <c r="E35" s="745">
        <v>638858850</v>
      </c>
      <c r="F35" s="704">
        <v>3</v>
      </c>
      <c r="G35" s="705">
        <v>1307011470</v>
      </c>
      <c r="H35" s="706">
        <v>3</v>
      </c>
      <c r="I35" s="705">
        <v>65000000</v>
      </c>
      <c r="J35" s="707">
        <v>1372011470</v>
      </c>
      <c r="K35" s="706">
        <v>0</v>
      </c>
    </row>
    <row r="36" spans="1:11" s="395" customFormat="1" x14ac:dyDescent="0.2">
      <c r="A36" s="464">
        <v>44409</v>
      </c>
      <c r="B36" s="744">
        <v>6</v>
      </c>
      <c r="C36" s="706">
        <v>3138853405</v>
      </c>
      <c r="D36" s="394">
        <v>0</v>
      </c>
      <c r="E36" s="745">
        <v>0</v>
      </c>
      <c r="F36" s="704">
        <v>6</v>
      </c>
      <c r="G36" s="705">
        <v>3138853405</v>
      </c>
      <c r="H36" s="706">
        <v>6</v>
      </c>
      <c r="I36" s="705">
        <v>180000000</v>
      </c>
      <c r="J36" s="707">
        <v>3318853405</v>
      </c>
      <c r="K36" s="706">
        <v>0</v>
      </c>
    </row>
    <row r="37" spans="1:11" s="395" customFormat="1" x14ac:dyDescent="0.2">
      <c r="A37" s="464">
        <v>44440</v>
      </c>
      <c r="B37" s="744">
        <v>2</v>
      </c>
      <c r="C37" s="706">
        <v>1010656300</v>
      </c>
      <c r="D37" s="394">
        <v>0</v>
      </c>
      <c r="E37" s="745">
        <v>0</v>
      </c>
      <c r="F37" s="704">
        <v>2</v>
      </c>
      <c r="G37" s="705">
        <v>1010656300</v>
      </c>
      <c r="H37" s="706">
        <v>2</v>
      </c>
      <c r="I37" s="705">
        <v>60000000</v>
      </c>
      <c r="J37" s="707">
        <v>1070656300</v>
      </c>
      <c r="K37" s="706">
        <v>0</v>
      </c>
    </row>
    <row r="38" spans="1:11" s="395" customFormat="1" x14ac:dyDescent="0.2">
      <c r="A38" s="464">
        <v>44470</v>
      </c>
      <c r="B38" s="744">
        <v>5</v>
      </c>
      <c r="C38" s="706">
        <v>2104561918</v>
      </c>
      <c r="D38" s="394">
        <v>1</v>
      </c>
      <c r="E38" s="745">
        <v>351142800</v>
      </c>
      <c r="F38" s="704">
        <v>4</v>
      </c>
      <c r="G38" s="705">
        <v>1753419118</v>
      </c>
      <c r="H38" s="706">
        <v>3</v>
      </c>
      <c r="I38" s="705">
        <v>90000000</v>
      </c>
      <c r="J38" s="707">
        <v>1843419118</v>
      </c>
      <c r="K38" s="706">
        <v>0</v>
      </c>
    </row>
    <row r="39" spans="1:11" s="395" customFormat="1" x14ac:dyDescent="0.2">
      <c r="A39" s="464">
        <v>44501</v>
      </c>
      <c r="B39" s="744">
        <v>8</v>
      </c>
      <c r="C39" s="706">
        <v>4913676579</v>
      </c>
      <c r="D39" s="394">
        <v>2</v>
      </c>
      <c r="E39" s="745">
        <v>1289660177</v>
      </c>
      <c r="F39" s="704">
        <v>6</v>
      </c>
      <c r="G39" s="705">
        <v>3624016402</v>
      </c>
      <c r="H39" s="706">
        <v>4</v>
      </c>
      <c r="I39" s="705">
        <v>195000000</v>
      </c>
      <c r="J39" s="707">
        <v>3819016402</v>
      </c>
      <c r="K39" s="706">
        <v>0</v>
      </c>
    </row>
    <row r="40" spans="1:11" s="395" customFormat="1" x14ac:dyDescent="0.2">
      <c r="A40" s="464">
        <v>44531</v>
      </c>
      <c r="B40" s="744">
        <v>7</v>
      </c>
      <c r="C40" s="706">
        <v>4475199558</v>
      </c>
      <c r="D40" s="394">
        <v>0</v>
      </c>
      <c r="E40" s="745">
        <v>0</v>
      </c>
      <c r="F40" s="704">
        <v>7</v>
      </c>
      <c r="G40" s="705">
        <v>4475199558</v>
      </c>
      <c r="H40" s="706">
        <v>7</v>
      </c>
      <c r="I40" s="705">
        <v>230000000</v>
      </c>
      <c r="J40" s="707">
        <v>4705199558</v>
      </c>
      <c r="K40" s="706">
        <v>0</v>
      </c>
    </row>
    <row r="41" spans="1:11" s="395" customFormat="1" x14ac:dyDescent="0.2">
      <c r="A41" s="464">
        <v>44562</v>
      </c>
      <c r="B41" s="744">
        <v>6</v>
      </c>
      <c r="C41" s="706">
        <v>3049395700</v>
      </c>
      <c r="D41" s="394">
        <v>1</v>
      </c>
      <c r="E41" s="745">
        <v>765862000</v>
      </c>
      <c r="F41" s="704">
        <v>5</v>
      </c>
      <c r="G41" s="705">
        <v>2283533700</v>
      </c>
      <c r="H41" s="706">
        <v>6</v>
      </c>
      <c r="I41" s="705">
        <v>125000000</v>
      </c>
      <c r="J41" s="707">
        <v>2408533700</v>
      </c>
      <c r="K41" s="706">
        <v>0</v>
      </c>
    </row>
    <row r="42" spans="1:11" s="395" customFormat="1" x14ac:dyDescent="0.2">
      <c r="A42" s="464">
        <v>44593</v>
      </c>
      <c r="B42" s="744">
        <v>6</v>
      </c>
      <c r="C42" s="706">
        <v>3451594376</v>
      </c>
      <c r="D42" s="394">
        <v>0</v>
      </c>
      <c r="E42" s="745">
        <v>0</v>
      </c>
      <c r="F42" s="704">
        <v>6</v>
      </c>
      <c r="G42" s="705">
        <v>3451594376</v>
      </c>
      <c r="H42" s="706">
        <v>9</v>
      </c>
      <c r="I42" s="705">
        <v>190000000</v>
      </c>
      <c r="J42" s="707">
        <v>3641594376</v>
      </c>
      <c r="K42" s="706">
        <v>0</v>
      </c>
    </row>
    <row r="43" spans="1:11" s="395" customFormat="1" x14ac:dyDescent="0.2">
      <c r="A43" s="464">
        <v>44621</v>
      </c>
      <c r="B43" s="744">
        <v>3</v>
      </c>
      <c r="C43" s="706">
        <v>1612154887</v>
      </c>
      <c r="D43" s="394">
        <v>0</v>
      </c>
      <c r="E43" s="745">
        <v>0</v>
      </c>
      <c r="F43" s="704">
        <v>3</v>
      </c>
      <c r="G43" s="705">
        <v>1612154887</v>
      </c>
      <c r="H43" s="706">
        <v>3</v>
      </c>
      <c r="I43" s="705">
        <v>85000000</v>
      </c>
      <c r="J43" s="707">
        <v>1697154887</v>
      </c>
      <c r="K43" s="706">
        <v>0</v>
      </c>
    </row>
    <row r="44" spans="1:11" s="395" customFormat="1" x14ac:dyDescent="0.2">
      <c r="A44" s="464">
        <v>44652</v>
      </c>
      <c r="B44" s="744">
        <v>3</v>
      </c>
      <c r="C44" s="706">
        <v>1721905990</v>
      </c>
      <c r="D44" s="394">
        <v>1</v>
      </c>
      <c r="E44" s="745">
        <v>619199805</v>
      </c>
      <c r="F44" s="704">
        <v>2</v>
      </c>
      <c r="G44" s="705">
        <v>1102706185</v>
      </c>
      <c r="H44" s="706">
        <v>2</v>
      </c>
      <c r="I44" s="705">
        <v>60000000</v>
      </c>
      <c r="J44" s="707">
        <v>1162706185</v>
      </c>
      <c r="K44" s="706">
        <v>0</v>
      </c>
    </row>
    <row r="45" spans="1:11" s="395" customFormat="1" x14ac:dyDescent="0.2">
      <c r="A45" s="464">
        <v>44682</v>
      </c>
      <c r="B45" s="744">
        <v>1</v>
      </c>
      <c r="C45" s="706">
        <v>824681343</v>
      </c>
      <c r="D45" s="394">
        <v>1</v>
      </c>
      <c r="E45" s="745">
        <v>735830000</v>
      </c>
      <c r="F45" s="704">
        <v>0</v>
      </c>
      <c r="G45" s="705">
        <v>88851343</v>
      </c>
      <c r="H45" s="706">
        <v>0</v>
      </c>
      <c r="I45" s="705">
        <v>0</v>
      </c>
      <c r="J45" s="707">
        <v>88851343</v>
      </c>
      <c r="K45" s="706">
        <v>0</v>
      </c>
    </row>
    <row r="46" spans="1:11" s="395" customFormat="1" x14ac:dyDescent="0.2">
      <c r="A46" s="464">
        <v>44713</v>
      </c>
      <c r="B46" s="744">
        <v>2</v>
      </c>
      <c r="C46" s="706">
        <v>1331748045</v>
      </c>
      <c r="D46" s="394">
        <v>0</v>
      </c>
      <c r="E46" s="745">
        <v>0</v>
      </c>
      <c r="F46" s="704">
        <v>2</v>
      </c>
      <c r="G46" s="705">
        <v>1331748045</v>
      </c>
      <c r="H46" s="706">
        <v>1</v>
      </c>
      <c r="I46" s="705">
        <v>78250600</v>
      </c>
      <c r="J46" s="707">
        <v>1409998645</v>
      </c>
      <c r="K46" s="706">
        <v>0</v>
      </c>
    </row>
    <row r="47" spans="1:11" s="395" customFormat="1" x14ac:dyDescent="0.2">
      <c r="A47" s="464">
        <v>44743</v>
      </c>
      <c r="B47" s="744">
        <v>3</v>
      </c>
      <c r="C47" s="706">
        <v>2162318232</v>
      </c>
      <c r="D47" s="394">
        <v>2</v>
      </c>
      <c r="E47" s="745">
        <v>1161440746</v>
      </c>
      <c r="F47" s="704">
        <v>1</v>
      </c>
      <c r="G47" s="705">
        <v>1000877486</v>
      </c>
      <c r="H47" s="706">
        <v>3</v>
      </c>
      <c r="I47" s="705">
        <v>40000000</v>
      </c>
      <c r="J47" s="707">
        <v>1040877486</v>
      </c>
      <c r="K47" s="706">
        <v>0</v>
      </c>
    </row>
    <row r="48" spans="1:11" s="395" customFormat="1" x14ac:dyDescent="0.2">
      <c r="A48" s="464">
        <v>44774</v>
      </c>
      <c r="B48" s="744">
        <v>2</v>
      </c>
      <c r="C48" s="706">
        <v>1267445808</v>
      </c>
      <c r="D48" s="394">
        <v>0</v>
      </c>
      <c r="E48" s="745">
        <v>0</v>
      </c>
      <c r="F48" s="704">
        <v>2</v>
      </c>
      <c r="G48" s="705">
        <v>1267445808</v>
      </c>
      <c r="H48" s="706">
        <v>0</v>
      </c>
      <c r="I48" s="705">
        <v>60000000</v>
      </c>
      <c r="J48" s="707">
        <v>1327445808</v>
      </c>
      <c r="K48" s="706">
        <v>0</v>
      </c>
    </row>
    <row r="49" spans="1:11" s="395" customFormat="1" x14ac:dyDescent="0.2">
      <c r="A49" s="464">
        <v>44805</v>
      </c>
      <c r="B49" s="744">
        <v>4</v>
      </c>
      <c r="C49" s="706">
        <v>2435175510</v>
      </c>
      <c r="D49" s="394">
        <v>0</v>
      </c>
      <c r="E49" s="745">
        <v>0</v>
      </c>
      <c r="F49" s="704">
        <v>4</v>
      </c>
      <c r="G49" s="705">
        <v>2435175510</v>
      </c>
      <c r="H49" s="706">
        <v>6</v>
      </c>
      <c r="I49" s="705">
        <v>140000000</v>
      </c>
      <c r="J49" s="707">
        <v>2575175510</v>
      </c>
      <c r="K49" s="706">
        <v>0</v>
      </c>
    </row>
    <row r="50" spans="1:11" s="395" customFormat="1" x14ac:dyDescent="0.2">
      <c r="A50" s="464">
        <v>44835</v>
      </c>
      <c r="B50" s="744">
        <v>2</v>
      </c>
      <c r="C50" s="706">
        <v>1244758240</v>
      </c>
      <c r="D50" s="394">
        <v>0</v>
      </c>
      <c r="E50" s="745">
        <v>0</v>
      </c>
      <c r="F50" s="704">
        <v>2</v>
      </c>
      <c r="G50" s="705">
        <v>1244758240</v>
      </c>
      <c r="H50" s="706">
        <v>2</v>
      </c>
      <c r="I50" s="705">
        <v>60000000</v>
      </c>
      <c r="J50" s="707">
        <v>1304758240</v>
      </c>
      <c r="K50" s="706">
        <v>0</v>
      </c>
    </row>
    <row r="51" spans="1:11" s="395" customFormat="1" x14ac:dyDescent="0.2">
      <c r="A51" s="464">
        <v>44866</v>
      </c>
      <c r="B51" s="744">
        <v>3</v>
      </c>
      <c r="C51" s="706">
        <v>2148518198</v>
      </c>
      <c r="D51" s="394">
        <v>1</v>
      </c>
      <c r="E51" s="745">
        <v>607724540</v>
      </c>
      <c r="F51" s="704">
        <v>2</v>
      </c>
      <c r="G51" s="705">
        <v>1540793658</v>
      </c>
      <c r="H51" s="706">
        <v>0</v>
      </c>
      <c r="I51" s="705">
        <v>85000000</v>
      </c>
      <c r="J51" s="707">
        <v>1625793658</v>
      </c>
      <c r="K51" s="706">
        <v>0</v>
      </c>
    </row>
    <row r="52" spans="1:11" s="395" customFormat="1" x14ac:dyDescent="0.2">
      <c r="A52" s="464">
        <v>44896</v>
      </c>
      <c r="B52" s="744">
        <v>1</v>
      </c>
      <c r="C52" s="706">
        <v>561533553</v>
      </c>
      <c r="D52" s="394">
        <v>0</v>
      </c>
      <c r="E52" s="745">
        <v>0</v>
      </c>
      <c r="F52" s="704">
        <v>1</v>
      </c>
      <c r="G52" s="705">
        <v>561533553</v>
      </c>
      <c r="H52" s="706">
        <v>4</v>
      </c>
      <c r="I52" s="705">
        <v>40000000</v>
      </c>
      <c r="J52" s="707">
        <v>601533553</v>
      </c>
      <c r="K52" s="706">
        <v>0</v>
      </c>
    </row>
    <row r="53" spans="1:11" s="395" customFormat="1" x14ac:dyDescent="0.2">
      <c r="A53" s="464">
        <v>44927</v>
      </c>
      <c r="B53" s="744">
        <v>2</v>
      </c>
      <c r="C53" s="706">
        <v>1347244818</v>
      </c>
      <c r="D53" s="394">
        <v>0</v>
      </c>
      <c r="E53" s="745">
        <v>0</v>
      </c>
      <c r="F53" s="704">
        <v>2</v>
      </c>
      <c r="G53" s="705">
        <v>1347244818</v>
      </c>
      <c r="H53" s="706">
        <v>2</v>
      </c>
      <c r="I53" s="705">
        <v>75000000</v>
      </c>
      <c r="J53" s="707">
        <v>1422244818</v>
      </c>
      <c r="K53" s="706">
        <v>45000000</v>
      </c>
    </row>
    <row r="54" spans="1:11" s="395" customFormat="1" x14ac:dyDescent="0.2">
      <c r="A54" s="464">
        <v>44958</v>
      </c>
      <c r="B54" s="744">
        <v>6</v>
      </c>
      <c r="C54" s="706">
        <v>3696364685</v>
      </c>
      <c r="D54" s="394">
        <v>1</v>
      </c>
      <c r="E54" s="745">
        <v>625098020</v>
      </c>
      <c r="F54" s="704">
        <v>5</v>
      </c>
      <c r="G54" s="705">
        <v>3071266665</v>
      </c>
      <c r="H54" s="706">
        <v>5</v>
      </c>
      <c r="I54" s="705">
        <v>170000000</v>
      </c>
      <c r="J54" s="707">
        <v>3241266665</v>
      </c>
      <c r="K54" s="706">
        <v>1188207313</v>
      </c>
    </row>
    <row r="55" spans="1:11" s="395" customFormat="1" x14ac:dyDescent="0.2">
      <c r="A55" s="464">
        <v>44986</v>
      </c>
      <c r="B55" s="744">
        <v>3</v>
      </c>
      <c r="C55" s="706">
        <v>1744767581</v>
      </c>
      <c r="D55" s="394">
        <v>0</v>
      </c>
      <c r="E55" s="745">
        <v>0</v>
      </c>
      <c r="F55" s="704">
        <v>3</v>
      </c>
      <c r="G55" s="705">
        <v>1744767581</v>
      </c>
      <c r="H55" s="706">
        <v>3</v>
      </c>
      <c r="I55" s="705">
        <v>110000000</v>
      </c>
      <c r="J55" s="707">
        <v>1854767581</v>
      </c>
      <c r="K55" s="706">
        <v>51763448</v>
      </c>
    </row>
    <row r="56" spans="1:11" s="395" customFormat="1" x14ac:dyDescent="0.2">
      <c r="A56" s="464">
        <v>45017</v>
      </c>
      <c r="B56" s="744">
        <v>3</v>
      </c>
      <c r="C56" s="706">
        <v>1635076198</v>
      </c>
      <c r="D56" s="394">
        <v>1</v>
      </c>
      <c r="E56" s="745">
        <v>740130449</v>
      </c>
      <c r="F56" s="704">
        <v>2</v>
      </c>
      <c r="G56" s="705">
        <v>894945749</v>
      </c>
      <c r="H56" s="706">
        <v>2</v>
      </c>
      <c r="I56" s="705">
        <v>95000000</v>
      </c>
      <c r="J56" s="707">
        <v>989945749</v>
      </c>
      <c r="K56" s="706">
        <v>-7518959</v>
      </c>
    </row>
    <row r="57" spans="1:11" s="395" customFormat="1" x14ac:dyDescent="0.2">
      <c r="A57" s="464">
        <v>45047</v>
      </c>
      <c r="B57" s="744">
        <v>1</v>
      </c>
      <c r="C57" s="706">
        <v>591598264</v>
      </c>
      <c r="D57" s="394">
        <v>0</v>
      </c>
      <c r="E57" s="745">
        <v>0</v>
      </c>
      <c r="F57" s="704">
        <v>1</v>
      </c>
      <c r="G57" s="705">
        <v>591598264</v>
      </c>
      <c r="H57" s="706">
        <v>2</v>
      </c>
      <c r="I57" s="705">
        <v>65000000</v>
      </c>
      <c r="J57" s="707">
        <v>656598264</v>
      </c>
      <c r="K57" s="706">
        <v>7916257</v>
      </c>
    </row>
    <row r="58" spans="1:11" s="395" customFormat="1" x14ac:dyDescent="0.2">
      <c r="A58" s="464">
        <v>45078</v>
      </c>
      <c r="B58" s="744">
        <v>2</v>
      </c>
      <c r="C58" s="706">
        <v>1173676377</v>
      </c>
      <c r="D58" s="394">
        <v>0</v>
      </c>
      <c r="E58" s="745">
        <v>0</v>
      </c>
      <c r="F58" s="704">
        <v>2</v>
      </c>
      <c r="G58" s="705">
        <v>1173676377</v>
      </c>
      <c r="H58" s="706">
        <v>2</v>
      </c>
      <c r="I58" s="705">
        <v>80000000</v>
      </c>
      <c r="J58" s="707">
        <v>1253676377</v>
      </c>
      <c r="K58" s="706">
        <v>17556585</v>
      </c>
    </row>
    <row r="59" spans="1:11" s="395" customFormat="1" x14ac:dyDescent="0.2">
      <c r="A59" s="464">
        <v>45108</v>
      </c>
      <c r="B59" s="744">
        <v>8</v>
      </c>
      <c r="C59" s="706">
        <v>3748073182</v>
      </c>
      <c r="D59" s="394">
        <v>3</v>
      </c>
      <c r="E59" s="745">
        <v>1494333435</v>
      </c>
      <c r="F59" s="704">
        <v>5</v>
      </c>
      <c r="G59" s="705">
        <v>2253739747</v>
      </c>
      <c r="H59" s="706">
        <v>5</v>
      </c>
      <c r="I59" s="705">
        <v>190000000</v>
      </c>
      <c r="J59" s="707">
        <v>2443739747</v>
      </c>
      <c r="K59" s="706">
        <v>43286502</v>
      </c>
    </row>
    <row r="60" spans="1:11" s="395" customFormat="1" x14ac:dyDescent="0.2">
      <c r="A60" s="464">
        <v>45139</v>
      </c>
      <c r="B60" s="744">
        <v>4</v>
      </c>
      <c r="C60" s="706">
        <v>2407583743</v>
      </c>
      <c r="D60" s="394">
        <v>0</v>
      </c>
      <c r="E60" s="745">
        <v>0</v>
      </c>
      <c r="F60" s="704">
        <v>4</v>
      </c>
      <c r="G60" s="705">
        <v>2407583743</v>
      </c>
      <c r="H60" s="706">
        <v>4</v>
      </c>
      <c r="I60" s="705">
        <v>130000000</v>
      </c>
      <c r="J60" s="707">
        <v>2537583743</v>
      </c>
      <c r="K60" s="706">
        <v>-549179</v>
      </c>
    </row>
    <row r="61" spans="1:11" s="395" customFormat="1" x14ac:dyDescent="0.2">
      <c r="A61" s="464">
        <v>45170</v>
      </c>
      <c r="B61" s="744">
        <v>7</v>
      </c>
      <c r="C61" s="706">
        <v>3662494263</v>
      </c>
      <c r="D61" s="394">
        <v>3</v>
      </c>
      <c r="E61" s="745">
        <v>1425984077</v>
      </c>
      <c r="F61" s="704">
        <v>4</v>
      </c>
      <c r="G61" s="705">
        <v>2236510186</v>
      </c>
      <c r="H61" s="706">
        <v>4</v>
      </c>
      <c r="I61" s="705">
        <v>115000000</v>
      </c>
      <c r="J61" s="707">
        <v>2351510186</v>
      </c>
      <c r="K61" s="706">
        <v>6329152</v>
      </c>
    </row>
    <row r="62" spans="1:11" s="395" customFormat="1" x14ac:dyDescent="0.2">
      <c r="A62" s="464">
        <v>45200</v>
      </c>
      <c r="B62" s="744">
        <v>4</v>
      </c>
      <c r="C62" s="706">
        <v>2428879654</v>
      </c>
      <c r="D62" s="394">
        <v>0</v>
      </c>
      <c r="E62" s="745">
        <v>0</v>
      </c>
      <c r="F62" s="704">
        <v>4</v>
      </c>
      <c r="G62" s="705">
        <v>2428879654</v>
      </c>
      <c r="H62" s="706">
        <v>4</v>
      </c>
      <c r="I62" s="705">
        <v>160000000</v>
      </c>
      <c r="J62" s="707">
        <v>2588879654</v>
      </c>
      <c r="K62" s="706">
        <v>101387975</v>
      </c>
    </row>
    <row r="63" spans="1:11" s="395" customFormat="1" x14ac:dyDescent="0.2">
      <c r="A63" s="464">
        <v>45231</v>
      </c>
      <c r="B63" s="744">
        <v>6</v>
      </c>
      <c r="C63" s="706">
        <v>3342571531</v>
      </c>
      <c r="D63" s="394">
        <v>1</v>
      </c>
      <c r="E63" s="745">
        <v>641559197</v>
      </c>
      <c r="F63" s="704">
        <v>5</v>
      </c>
      <c r="G63" s="705">
        <v>2701012334</v>
      </c>
      <c r="H63" s="706">
        <v>8</v>
      </c>
      <c r="I63" s="705">
        <v>189000000</v>
      </c>
      <c r="J63" s="707">
        <v>2890012334</v>
      </c>
      <c r="K63" s="706">
        <v>37969148</v>
      </c>
    </row>
    <row r="64" spans="1:11" s="395" customFormat="1" x14ac:dyDescent="0.2">
      <c r="A64" s="464">
        <v>45261</v>
      </c>
      <c r="B64" s="744">
        <v>2</v>
      </c>
      <c r="C64" s="706">
        <v>620951228</v>
      </c>
      <c r="D64" s="394">
        <v>1</v>
      </c>
      <c r="E64" s="745">
        <v>295000000</v>
      </c>
      <c r="F64" s="704">
        <v>1</v>
      </c>
      <c r="G64" s="705">
        <v>325951228</v>
      </c>
      <c r="H64" s="706">
        <v>1</v>
      </c>
      <c r="I64" s="705">
        <v>40000000</v>
      </c>
      <c r="J64" s="707">
        <v>365951228</v>
      </c>
      <c r="K64" s="706">
        <v>17818048</v>
      </c>
    </row>
    <row r="65" spans="1:11" s="395" customFormat="1" x14ac:dyDescent="0.2">
      <c r="A65" s="464">
        <v>45292</v>
      </c>
      <c r="B65" s="744">
        <v>7</v>
      </c>
      <c r="C65" s="706">
        <v>3722751479</v>
      </c>
      <c r="D65" s="394">
        <v>2</v>
      </c>
      <c r="E65" s="745">
        <v>1024858820</v>
      </c>
      <c r="F65" s="704">
        <v>5</v>
      </c>
      <c r="G65" s="705">
        <v>2697892659</v>
      </c>
      <c r="H65" s="706">
        <v>6</v>
      </c>
      <c r="I65" s="705">
        <v>160000000</v>
      </c>
      <c r="J65" s="707">
        <v>2857892659</v>
      </c>
      <c r="K65" s="706">
        <v>4403647</v>
      </c>
    </row>
    <row r="66" spans="1:11" s="395" customFormat="1" x14ac:dyDescent="0.2">
      <c r="A66" s="464">
        <v>45323</v>
      </c>
      <c r="B66" s="744">
        <v>3</v>
      </c>
      <c r="C66" s="706">
        <v>1423702673</v>
      </c>
      <c r="D66" s="394">
        <v>2</v>
      </c>
      <c r="E66" s="745">
        <v>971580233</v>
      </c>
      <c r="F66" s="704">
        <v>1</v>
      </c>
      <c r="G66" s="705">
        <v>452122440</v>
      </c>
      <c r="H66" s="706">
        <v>2</v>
      </c>
      <c r="I66" s="705">
        <v>95000000</v>
      </c>
      <c r="J66" s="707">
        <v>547122440</v>
      </c>
      <c r="K66" s="706">
        <v>137248698</v>
      </c>
    </row>
    <row r="67" spans="1:11" s="395" customFormat="1" x14ac:dyDescent="0.2">
      <c r="A67" s="464">
        <v>45352</v>
      </c>
      <c r="B67" s="744">
        <v>1</v>
      </c>
      <c r="C67" s="706">
        <v>651046038</v>
      </c>
      <c r="D67" s="394">
        <v>1</v>
      </c>
      <c r="E67" s="745">
        <v>435000000</v>
      </c>
      <c r="F67" s="704">
        <v>0</v>
      </c>
      <c r="G67" s="705">
        <v>216046038</v>
      </c>
      <c r="H67" s="706">
        <v>1</v>
      </c>
      <c r="I67" s="705">
        <v>40000000</v>
      </c>
      <c r="J67" s="707">
        <v>256046038</v>
      </c>
      <c r="K67" s="706">
        <v>41959591</v>
      </c>
    </row>
    <row r="68" spans="1:11" s="395" customFormat="1" x14ac:dyDescent="0.2">
      <c r="A68" s="464">
        <v>45383</v>
      </c>
      <c r="B68" s="744">
        <v>1</v>
      </c>
      <c r="C68" s="706">
        <v>491969826</v>
      </c>
      <c r="D68" s="394">
        <v>0</v>
      </c>
      <c r="E68" s="745">
        <v>0</v>
      </c>
      <c r="F68" s="704">
        <v>1</v>
      </c>
      <c r="G68" s="705">
        <v>491969826</v>
      </c>
      <c r="H68" s="706">
        <v>4</v>
      </c>
      <c r="I68" s="705">
        <v>64000000</v>
      </c>
      <c r="J68" s="707">
        <v>555969826</v>
      </c>
      <c r="K68" s="706">
        <v>2247331</v>
      </c>
    </row>
    <row r="69" spans="1:11" s="395" customFormat="1" x14ac:dyDescent="0.2">
      <c r="A69" s="464">
        <v>45413</v>
      </c>
      <c r="B69" s="744">
        <v>0</v>
      </c>
      <c r="C69" s="706">
        <v>-66663162</v>
      </c>
      <c r="D69" s="394">
        <v>0</v>
      </c>
      <c r="E69" s="745">
        <v>0</v>
      </c>
      <c r="F69" s="704">
        <v>0</v>
      </c>
      <c r="G69" s="705">
        <v>-66663162</v>
      </c>
      <c r="H69" s="706">
        <v>0</v>
      </c>
      <c r="I69" s="705">
        <v>0</v>
      </c>
      <c r="J69" s="707">
        <v>-66663162</v>
      </c>
      <c r="K69" s="706">
        <v>215601876</v>
      </c>
    </row>
    <row r="70" spans="1:11" s="395" customFormat="1" x14ac:dyDescent="0.2">
      <c r="A70" s="464">
        <v>45444</v>
      </c>
      <c r="B70" s="744">
        <v>3</v>
      </c>
      <c r="C70" s="706">
        <v>1664502086</v>
      </c>
      <c r="D70" s="394">
        <v>0</v>
      </c>
      <c r="E70" s="745">
        <v>0</v>
      </c>
      <c r="F70" s="704">
        <v>3</v>
      </c>
      <c r="G70" s="705">
        <v>1664502086</v>
      </c>
      <c r="H70" s="706">
        <v>3</v>
      </c>
      <c r="I70" s="705">
        <v>120000000</v>
      </c>
      <c r="J70" s="707">
        <v>1784502086</v>
      </c>
      <c r="K70" s="706">
        <v>56504628</v>
      </c>
    </row>
    <row r="71" spans="1:11" s="395" customFormat="1" x14ac:dyDescent="0.2">
      <c r="A71" s="464">
        <v>45474</v>
      </c>
      <c r="B71" s="744">
        <v>0</v>
      </c>
      <c r="C71" s="706">
        <v>-26839927</v>
      </c>
      <c r="D71" s="394">
        <v>0</v>
      </c>
      <c r="E71" s="745">
        <v>0</v>
      </c>
      <c r="F71" s="704">
        <v>0</v>
      </c>
      <c r="G71" s="705">
        <v>-26839927</v>
      </c>
      <c r="H71" s="706">
        <v>0</v>
      </c>
      <c r="I71" s="705">
        <v>0</v>
      </c>
      <c r="J71" s="707">
        <v>-26839927</v>
      </c>
      <c r="K71" s="706">
        <v>176651945</v>
      </c>
    </row>
    <row r="72" spans="1:11" s="395" customFormat="1" x14ac:dyDescent="0.2">
      <c r="A72" s="464">
        <v>45505</v>
      </c>
      <c r="B72" s="744">
        <v>3</v>
      </c>
      <c r="C72" s="706">
        <v>2063226192</v>
      </c>
      <c r="D72" s="394">
        <v>1</v>
      </c>
      <c r="E72" s="745">
        <v>556656790</v>
      </c>
      <c r="F72" s="704">
        <v>2</v>
      </c>
      <c r="G72" s="705">
        <v>1506569402</v>
      </c>
      <c r="H72" s="706">
        <v>2</v>
      </c>
      <c r="I72" s="705">
        <v>60000000</v>
      </c>
      <c r="J72" s="707">
        <v>1566569402</v>
      </c>
      <c r="K72" s="706">
        <v>189878246</v>
      </c>
    </row>
    <row r="73" spans="1:11" s="395" customFormat="1" x14ac:dyDescent="0.2">
      <c r="A73" s="464">
        <v>45536</v>
      </c>
      <c r="B73" s="744">
        <v>0</v>
      </c>
      <c r="C73" s="706">
        <v>-41657181</v>
      </c>
      <c r="D73" s="394">
        <v>0</v>
      </c>
      <c r="E73" s="745">
        <v>0</v>
      </c>
      <c r="F73" s="704">
        <v>0</v>
      </c>
      <c r="G73" s="705">
        <v>-41657181</v>
      </c>
      <c r="H73" s="706">
        <v>0</v>
      </c>
      <c r="I73" s="705">
        <v>40000000</v>
      </c>
      <c r="J73" s="707">
        <v>-1657181</v>
      </c>
      <c r="K73" s="706">
        <v>88418490</v>
      </c>
    </row>
    <row r="74" spans="1:11" s="395" customFormat="1" x14ac:dyDescent="0.2">
      <c r="A74" s="464">
        <v>45566</v>
      </c>
      <c r="B74" s="744">
        <v>2</v>
      </c>
      <c r="C74" s="706">
        <v>1282514088</v>
      </c>
      <c r="D74" s="394">
        <v>0</v>
      </c>
      <c r="E74" s="745">
        <v>0</v>
      </c>
      <c r="F74" s="704">
        <v>2</v>
      </c>
      <c r="G74" s="705">
        <v>1282514088</v>
      </c>
      <c r="H74" s="706">
        <v>2</v>
      </c>
      <c r="I74" s="705">
        <v>80000000</v>
      </c>
      <c r="J74" s="707">
        <v>1362514088</v>
      </c>
      <c r="K74" s="706">
        <v>20333551</v>
      </c>
    </row>
    <row r="75" spans="1:11" s="395" customFormat="1" x14ac:dyDescent="0.2">
      <c r="A75" s="464">
        <v>45597</v>
      </c>
      <c r="B75" s="744">
        <v>1</v>
      </c>
      <c r="C75" s="706">
        <v>750000000</v>
      </c>
      <c r="D75" s="394">
        <v>0</v>
      </c>
      <c r="E75" s="745">
        <v>0</v>
      </c>
      <c r="F75" s="704">
        <v>1</v>
      </c>
      <c r="G75" s="705">
        <v>750000000</v>
      </c>
      <c r="H75" s="706">
        <v>1</v>
      </c>
      <c r="I75" s="705">
        <v>40000000</v>
      </c>
      <c r="J75" s="707">
        <v>790000000</v>
      </c>
      <c r="K75" s="706">
        <v>60246321</v>
      </c>
    </row>
    <row r="76" spans="1:11" s="395" customFormat="1" x14ac:dyDescent="0.2">
      <c r="A76" s="464">
        <v>45627</v>
      </c>
      <c r="B76" s="744">
        <v>6</v>
      </c>
      <c r="C76" s="706">
        <v>4308881640</v>
      </c>
      <c r="D76" s="394">
        <v>2</v>
      </c>
      <c r="E76" s="745">
        <v>1373155716</v>
      </c>
      <c r="F76" s="704">
        <v>4</v>
      </c>
      <c r="G76" s="705">
        <v>2935725924</v>
      </c>
      <c r="H76" s="706">
        <v>4</v>
      </c>
      <c r="I76" s="705">
        <v>170000000</v>
      </c>
      <c r="J76" s="707">
        <v>3105725924</v>
      </c>
      <c r="K76" s="706">
        <v>7369794</v>
      </c>
    </row>
    <row r="77" spans="1:11" s="395" customFormat="1" x14ac:dyDescent="0.2">
      <c r="A77" s="464">
        <v>45658</v>
      </c>
      <c r="B77" s="744">
        <v>1</v>
      </c>
      <c r="C77" s="706">
        <v>601700000</v>
      </c>
      <c r="D77" s="394">
        <v>0</v>
      </c>
      <c r="E77" s="745">
        <v>0</v>
      </c>
      <c r="F77" s="704">
        <v>1</v>
      </c>
      <c r="G77" s="705">
        <v>601700000</v>
      </c>
      <c r="H77" s="706">
        <v>1</v>
      </c>
      <c r="I77" s="705">
        <v>40000000</v>
      </c>
      <c r="J77" s="707">
        <v>641700000</v>
      </c>
      <c r="K77" s="706">
        <v>-28</v>
      </c>
    </row>
    <row r="78" spans="1:11" s="395" customFormat="1" x14ac:dyDescent="0.2">
      <c r="A78" s="464">
        <v>45689</v>
      </c>
      <c r="B78" s="744">
        <v>1</v>
      </c>
      <c r="C78" s="706">
        <v>896818846</v>
      </c>
      <c r="D78" s="394">
        <v>0</v>
      </c>
      <c r="E78" s="745">
        <v>0</v>
      </c>
      <c r="F78" s="704">
        <v>1</v>
      </c>
      <c r="G78" s="705">
        <v>896818846</v>
      </c>
      <c r="H78" s="706">
        <v>1</v>
      </c>
      <c r="I78" s="705">
        <v>40000000</v>
      </c>
      <c r="J78" s="707">
        <v>936818846</v>
      </c>
      <c r="K78" s="706">
        <v>24819154</v>
      </c>
    </row>
    <row r="79" spans="1:11" s="395" customFormat="1" x14ac:dyDescent="0.2">
      <c r="A79" s="464">
        <v>45717</v>
      </c>
      <c r="B79" s="744">
        <v>2</v>
      </c>
      <c r="C79" s="706">
        <v>1473735786</v>
      </c>
      <c r="D79" s="394">
        <v>0</v>
      </c>
      <c r="E79" s="745">
        <v>0</v>
      </c>
      <c r="F79" s="704">
        <v>2</v>
      </c>
      <c r="G79" s="705">
        <v>1473735786</v>
      </c>
      <c r="H79" s="706">
        <v>3</v>
      </c>
      <c r="I79" s="705">
        <v>95000000</v>
      </c>
      <c r="J79" s="707">
        <v>1568735786</v>
      </c>
      <c r="K79" s="706">
        <v>22026133</v>
      </c>
    </row>
    <row r="80" spans="1:11" s="395" customFormat="1" x14ac:dyDescent="0.2">
      <c r="A80" s="464">
        <v>45748</v>
      </c>
      <c r="B80" s="744">
        <v>2</v>
      </c>
      <c r="C80" s="706">
        <v>1349654676</v>
      </c>
      <c r="D80" s="394">
        <v>0</v>
      </c>
      <c r="E80" s="745">
        <v>0</v>
      </c>
      <c r="F80" s="704">
        <v>2</v>
      </c>
      <c r="G80" s="705">
        <v>1349654676</v>
      </c>
      <c r="H80" s="706">
        <v>3</v>
      </c>
      <c r="I80" s="705">
        <v>88000000</v>
      </c>
      <c r="J80" s="707">
        <v>1437654676</v>
      </c>
      <c r="K80" s="706">
        <v>29782657</v>
      </c>
    </row>
    <row r="81" spans="1:11" s="395" customFormat="1" x14ac:dyDescent="0.2">
      <c r="A81" s="464">
        <v>45778</v>
      </c>
      <c r="B81" s="744">
        <v>1</v>
      </c>
      <c r="C81" s="706">
        <v>723978605</v>
      </c>
      <c r="D81" s="394">
        <v>1</v>
      </c>
      <c r="E81" s="745">
        <v>688826332</v>
      </c>
      <c r="F81" s="704">
        <v>0</v>
      </c>
      <c r="G81" s="705">
        <v>35152273</v>
      </c>
      <c r="H81" s="706">
        <v>1</v>
      </c>
      <c r="I81" s="705">
        <v>28000000</v>
      </c>
      <c r="J81" s="707">
        <v>63152273</v>
      </c>
      <c r="K81" s="706">
        <v>18946573</v>
      </c>
    </row>
    <row r="82" spans="1:11" s="395" customFormat="1" x14ac:dyDescent="0.2">
      <c r="A82" s="464">
        <v>45809</v>
      </c>
      <c r="B82" s="744">
        <v>2</v>
      </c>
      <c r="C82" s="706">
        <v>1019215187</v>
      </c>
      <c r="D82" s="394">
        <v>0</v>
      </c>
      <c r="E82" s="745">
        <v>0</v>
      </c>
      <c r="F82" s="704">
        <v>2</v>
      </c>
      <c r="G82" s="705">
        <v>1019215187</v>
      </c>
      <c r="H82" s="706">
        <v>5</v>
      </c>
      <c r="I82" s="705">
        <v>165000000</v>
      </c>
      <c r="J82" s="707">
        <v>1184215187</v>
      </c>
      <c r="K82" s="706">
        <v>12267187</v>
      </c>
    </row>
    <row r="83" spans="1:11" s="395" customFormat="1" x14ac:dyDescent="0.2">
      <c r="A83" s="464">
        <v>45839</v>
      </c>
      <c r="B83" s="744">
        <v>2</v>
      </c>
      <c r="C83" s="706">
        <v>890221554</v>
      </c>
      <c r="D83" s="394">
        <v>1</v>
      </c>
      <c r="E83" s="745">
        <v>698517283</v>
      </c>
      <c r="F83" s="704">
        <v>1</v>
      </c>
      <c r="G83" s="705">
        <v>191704271</v>
      </c>
      <c r="H83" s="706">
        <v>1</v>
      </c>
      <c r="I83" s="705">
        <v>40000000</v>
      </c>
      <c r="J83" s="707">
        <v>231704271</v>
      </c>
      <c r="K83" s="706">
        <v>-150628</v>
      </c>
    </row>
    <row r="84" spans="1:11" s="395" customFormat="1" x14ac:dyDescent="0.2">
      <c r="A84" s="464">
        <v>45870</v>
      </c>
      <c r="B84" s="744">
        <v>3</v>
      </c>
      <c r="C84" s="706">
        <v>2269057001</v>
      </c>
      <c r="D84" s="394">
        <v>0</v>
      </c>
      <c r="E84" s="745">
        <v>0</v>
      </c>
      <c r="F84" s="704">
        <v>3</v>
      </c>
      <c r="G84" s="705">
        <v>2269057001</v>
      </c>
      <c r="H84" s="706">
        <v>4</v>
      </c>
      <c r="I84" s="705">
        <v>128000000</v>
      </c>
      <c r="J84" s="707">
        <v>2397057001</v>
      </c>
      <c r="K84" s="706">
        <v>69137759</v>
      </c>
    </row>
    <row r="85" spans="1:11" s="696" customFormat="1" ht="15.75" x14ac:dyDescent="0.2">
      <c r="A85" s="428" t="s">
        <v>62</v>
      </c>
      <c r="B85" s="695">
        <v>332</v>
      </c>
      <c r="C85" s="695">
        <v>169384966467</v>
      </c>
      <c r="D85" s="695">
        <v>40</v>
      </c>
      <c r="E85" s="695">
        <v>21705204528</v>
      </c>
      <c r="F85" s="695">
        <v>292</v>
      </c>
      <c r="G85" s="695">
        <v>147679761939</v>
      </c>
      <c r="H85" s="695">
        <v>325</v>
      </c>
      <c r="I85" s="695">
        <v>10365250600</v>
      </c>
      <c r="J85" s="695">
        <v>158045012539</v>
      </c>
      <c r="K85" s="695">
        <v>2686859215</v>
      </c>
    </row>
    <row r="86" spans="1:11" s="351" customFormat="1" x14ac:dyDescent="0.2">
      <c r="A86" s="396"/>
      <c r="B86" s="397"/>
      <c r="C86" s="397"/>
      <c r="D86" s="398"/>
      <c r="E86" s="398"/>
      <c r="F86" s="398"/>
      <c r="G86" s="503"/>
      <c r="H86" s="530"/>
      <c r="I86" s="530"/>
      <c r="J86" s="530"/>
      <c r="K86" s="500"/>
    </row>
    <row r="87" spans="1:11" x14ac:dyDescent="0.2">
      <c r="A87" s="399"/>
      <c r="B87" s="400"/>
      <c r="C87" s="400"/>
      <c r="D87" s="401"/>
      <c r="E87" s="401"/>
      <c r="F87" s="401"/>
      <c r="G87" s="401"/>
      <c r="H87" s="401"/>
      <c r="I87" s="401" t="s">
        <v>195</v>
      </c>
      <c r="J87" s="401"/>
      <c r="K87" s="399" t="s">
        <v>195</v>
      </c>
    </row>
    <row r="88" spans="1:11" x14ac:dyDescent="0.2">
      <c r="A88" s="399"/>
      <c r="B88" s="399"/>
      <c r="C88" s="399"/>
      <c r="D88" s="401"/>
      <c r="E88" s="401"/>
      <c r="F88" s="401"/>
      <c r="G88" s="401"/>
      <c r="H88" s="401"/>
      <c r="I88" s="401"/>
      <c r="J88" s="401"/>
      <c r="K88" s="402"/>
    </row>
    <row r="89" spans="1:11" x14ac:dyDescent="0.2">
      <c r="A89" s="399"/>
      <c r="B89" s="399"/>
      <c r="C89" s="399"/>
      <c r="D89" s="401"/>
      <c r="E89" s="401"/>
      <c r="F89" s="401"/>
      <c r="G89" s="401"/>
      <c r="H89" s="401"/>
      <c r="I89" s="403"/>
      <c r="J89" s="403"/>
      <c r="K89" s="708"/>
    </row>
    <row r="90" spans="1:11" x14ac:dyDescent="0.2">
      <c r="A90" s="399"/>
      <c r="B90" s="399"/>
      <c r="C90" s="399"/>
      <c r="D90" s="401"/>
      <c r="E90" s="401"/>
      <c r="F90" s="401"/>
      <c r="G90" s="401"/>
      <c r="H90" s="401"/>
      <c r="I90" s="403"/>
      <c r="J90" s="401"/>
      <c r="K90" s="402"/>
    </row>
    <row r="91" spans="1:11" x14ac:dyDescent="0.2">
      <c r="A91" s="399"/>
      <c r="B91" s="399"/>
      <c r="C91" s="399"/>
      <c r="D91" s="401"/>
      <c r="E91" s="401"/>
      <c r="F91" s="401"/>
      <c r="G91" s="401"/>
      <c r="H91" s="401"/>
      <c r="I91" s="401"/>
      <c r="J91" s="401"/>
      <c r="K91" s="708"/>
    </row>
    <row r="92" spans="1:11" x14ac:dyDescent="0.2">
      <c r="A92" s="399"/>
      <c r="B92" s="399"/>
      <c r="C92" s="399"/>
      <c r="D92" s="401"/>
      <c r="E92" s="401"/>
      <c r="F92" s="401"/>
      <c r="G92" s="401"/>
      <c r="H92" s="401"/>
      <c r="I92" s="404"/>
      <c r="J92" s="404"/>
      <c r="K92" s="400"/>
    </row>
    <row r="93" spans="1:11" x14ac:dyDescent="0.2">
      <c r="A93" s="399"/>
      <c r="B93" s="399"/>
      <c r="C93" s="399"/>
      <c r="D93" s="401"/>
      <c r="E93" s="401"/>
      <c r="F93" s="401"/>
      <c r="G93" s="401"/>
      <c r="H93" s="401"/>
      <c r="I93" s="404"/>
      <c r="J93" s="404"/>
      <c r="K93" s="708"/>
    </row>
    <row r="94" spans="1:11" x14ac:dyDescent="0.2">
      <c r="A94" s="399"/>
      <c r="B94" s="399"/>
      <c r="C94" s="399"/>
      <c r="D94" s="401"/>
      <c r="E94" s="401"/>
      <c r="F94" s="401"/>
      <c r="G94" s="401"/>
      <c r="H94" s="401"/>
      <c r="I94" s="404"/>
      <c r="J94" s="404"/>
      <c r="K94" s="399"/>
    </row>
    <row r="95" spans="1:11" x14ac:dyDescent="0.2">
      <c r="A95" s="399"/>
      <c r="B95" s="399"/>
      <c r="C95" s="399"/>
      <c r="D95" s="401"/>
      <c r="E95" s="401"/>
      <c r="F95" s="401"/>
      <c r="G95" s="401"/>
      <c r="H95" s="401"/>
      <c r="I95" s="405"/>
      <c r="J95" s="405"/>
      <c r="K95" s="399"/>
    </row>
    <row r="96" spans="1:11" x14ac:dyDescent="0.2">
      <c r="A96" s="399"/>
      <c r="B96" s="399"/>
      <c r="C96" s="399"/>
      <c r="D96" s="401"/>
      <c r="E96" s="401"/>
      <c r="F96" s="401"/>
      <c r="G96" s="401"/>
      <c r="H96" s="401"/>
      <c r="I96" s="401"/>
      <c r="J96" s="401"/>
      <c r="K96" s="399"/>
    </row>
    <row r="97" spans="1:11" x14ac:dyDescent="0.2">
      <c r="A97" s="380"/>
      <c r="B97" s="399"/>
      <c r="C97" s="399"/>
      <c r="D97" s="406"/>
      <c r="E97" s="406"/>
      <c r="F97" s="406"/>
      <c r="G97" s="406"/>
      <c r="H97" s="406"/>
      <c r="I97" s="406"/>
      <c r="J97" s="406"/>
      <c r="K97" s="399"/>
    </row>
    <row r="98" spans="1:11" x14ac:dyDescent="0.2">
      <c r="A98" s="380"/>
      <c r="B98" s="399"/>
      <c r="C98" s="399"/>
      <c r="D98" s="406"/>
      <c r="E98" s="406"/>
      <c r="F98" s="406"/>
      <c r="G98" s="406"/>
      <c r="H98" s="406"/>
      <c r="I98" s="406"/>
      <c r="J98" s="406"/>
      <c r="K98" s="399"/>
    </row>
    <row r="99" spans="1:11" x14ac:dyDescent="0.2">
      <c r="A99" s="380"/>
      <c r="B99" s="399"/>
      <c r="C99" s="399"/>
      <c r="D99" s="406"/>
      <c r="E99" s="406"/>
      <c r="F99" s="406"/>
      <c r="G99" s="406"/>
      <c r="H99" s="406"/>
      <c r="I99" s="406"/>
      <c r="J99" s="406"/>
      <c r="K99" s="399"/>
    </row>
    <row r="100" spans="1:11" x14ac:dyDescent="0.2">
      <c r="A100" s="380"/>
      <c r="B100" s="399"/>
      <c r="C100" s="399"/>
      <c r="D100" s="406"/>
      <c r="E100" s="406"/>
      <c r="F100" s="406"/>
      <c r="G100" s="406"/>
      <c r="H100" s="406"/>
      <c r="I100" s="406"/>
      <c r="J100" s="406"/>
      <c r="K100" s="399"/>
    </row>
    <row r="101" spans="1:11" x14ac:dyDescent="0.2">
      <c r="A101" s="380"/>
      <c r="B101" s="399"/>
      <c r="C101" s="399"/>
      <c r="D101" s="406"/>
      <c r="E101" s="406"/>
      <c r="F101" s="406"/>
      <c r="G101" s="406"/>
      <c r="H101" s="406"/>
      <c r="I101" s="406"/>
      <c r="J101" s="406"/>
      <c r="K101" s="399"/>
    </row>
    <row r="102" spans="1:11" x14ac:dyDescent="0.2">
      <c r="A102" s="380"/>
      <c r="B102" s="399"/>
      <c r="C102" s="399"/>
      <c r="D102" s="406"/>
      <c r="E102" s="406"/>
      <c r="F102" s="406"/>
      <c r="G102" s="406"/>
      <c r="H102" s="406"/>
      <c r="I102" s="406"/>
      <c r="J102" s="406"/>
      <c r="K102" s="399"/>
    </row>
    <row r="103" spans="1:11" x14ac:dyDescent="0.2">
      <c r="A103" s="380"/>
      <c r="B103" s="399"/>
      <c r="C103" s="399"/>
      <c r="D103" s="406"/>
      <c r="E103" s="406"/>
      <c r="F103" s="406"/>
      <c r="G103" s="406"/>
      <c r="H103" s="406"/>
      <c r="I103" s="406"/>
      <c r="J103" s="406"/>
      <c r="K103" s="399"/>
    </row>
    <row r="104" spans="1:11" x14ac:dyDescent="0.2">
      <c r="A104" s="380"/>
      <c r="B104" s="399"/>
      <c r="C104" s="399"/>
      <c r="D104" s="401"/>
      <c r="E104" s="401"/>
      <c r="F104" s="401"/>
      <c r="G104" s="401"/>
      <c r="H104" s="401"/>
      <c r="I104" s="401"/>
      <c r="J104" s="401"/>
      <c r="K104" s="399"/>
    </row>
    <row r="105" spans="1:11" x14ac:dyDescent="0.2">
      <c r="A105" s="380"/>
      <c r="B105" s="380"/>
      <c r="C105" s="380"/>
      <c r="D105" s="387"/>
      <c r="E105" s="401"/>
      <c r="F105" s="401"/>
      <c r="G105" s="401"/>
      <c r="H105" s="401"/>
      <c r="I105" s="401"/>
      <c r="J105" s="401"/>
      <c r="K105" s="380"/>
    </row>
    <row r="106" spans="1:11" x14ac:dyDescent="0.2">
      <c r="A106" s="380"/>
      <c r="B106" s="380"/>
      <c r="C106" s="380"/>
      <c r="D106" s="387"/>
      <c r="E106" s="401"/>
      <c r="F106" s="401"/>
      <c r="G106" s="401"/>
      <c r="H106" s="401"/>
      <c r="I106" s="401"/>
      <c r="J106" s="401"/>
      <c r="K106" s="380"/>
    </row>
    <row r="107" spans="1:11" x14ac:dyDescent="0.2">
      <c r="A107" s="380"/>
      <c r="B107" s="380"/>
      <c r="C107" s="380"/>
      <c r="D107" s="387"/>
      <c r="E107" s="401"/>
      <c r="F107" s="401"/>
      <c r="G107" s="401"/>
      <c r="H107" s="401"/>
      <c r="I107" s="401"/>
      <c r="J107" s="401"/>
      <c r="K107" s="380"/>
    </row>
    <row r="108" spans="1:11" x14ac:dyDescent="0.2">
      <c r="A108" s="380"/>
      <c r="B108" s="380"/>
      <c r="C108" s="380"/>
      <c r="D108" s="387"/>
      <c r="E108" s="401"/>
      <c r="F108" s="401"/>
      <c r="G108" s="401"/>
      <c r="H108" s="401"/>
      <c r="I108" s="401"/>
      <c r="J108" s="401"/>
      <c r="K108" s="380"/>
    </row>
    <row r="109" spans="1:11" x14ac:dyDescent="0.2">
      <c r="A109" s="380"/>
      <c r="B109" s="380"/>
      <c r="C109" s="380"/>
      <c r="D109" s="387"/>
      <c r="E109" s="401"/>
      <c r="F109" s="401"/>
      <c r="G109" s="401"/>
      <c r="H109" s="401"/>
      <c r="I109" s="401"/>
      <c r="J109" s="401"/>
      <c r="K109" s="380"/>
    </row>
    <row r="110" spans="1:11" x14ac:dyDescent="0.2">
      <c r="A110" s="380"/>
      <c r="B110" s="380"/>
      <c r="C110" s="380"/>
      <c r="D110" s="387"/>
      <c r="E110" s="401"/>
      <c r="F110" s="401"/>
      <c r="G110" s="401"/>
      <c r="H110" s="401"/>
      <c r="I110" s="401"/>
      <c r="J110" s="401"/>
      <c r="K110" s="380"/>
    </row>
    <row r="111" spans="1:11" x14ac:dyDescent="0.2">
      <c r="A111" s="380"/>
      <c r="B111" s="380"/>
      <c r="C111" s="391" t="s">
        <v>195</v>
      </c>
      <c r="D111" s="387"/>
      <c r="E111" s="401"/>
      <c r="F111" s="407"/>
      <c r="G111" s="401"/>
      <c r="H111" s="407"/>
      <c r="I111" s="403"/>
      <c r="J111" s="401"/>
      <c r="K111" s="380" t="s">
        <v>195</v>
      </c>
    </row>
    <row r="112" spans="1:11" x14ac:dyDescent="0.2">
      <c r="A112" s="380"/>
      <c r="B112" s="380"/>
      <c r="C112" s="380"/>
      <c r="D112" s="387"/>
      <c r="E112" s="401"/>
      <c r="F112" s="401"/>
      <c r="G112" s="401"/>
      <c r="H112" s="401"/>
      <c r="I112" s="401"/>
      <c r="J112" s="401"/>
      <c r="K112" s="391" t="s">
        <v>195</v>
      </c>
    </row>
    <row r="113" spans="1:11" x14ac:dyDescent="0.2">
      <c r="A113" s="380"/>
      <c r="B113" s="380"/>
      <c r="C113" s="380"/>
      <c r="D113" s="387"/>
      <c r="E113" s="401"/>
      <c r="F113" s="401"/>
      <c r="G113" s="401"/>
      <c r="H113" s="401"/>
      <c r="I113" s="401"/>
      <c r="J113" s="401"/>
      <c r="K113" s="391" t="s">
        <v>195</v>
      </c>
    </row>
    <row r="114" spans="1:11" x14ac:dyDescent="0.2">
      <c r="A114" s="380"/>
      <c r="B114" s="380"/>
      <c r="C114" s="380"/>
      <c r="D114" s="387"/>
      <c r="E114" s="401"/>
      <c r="F114" s="401"/>
      <c r="G114" s="401"/>
      <c r="H114" s="401"/>
      <c r="I114" s="401"/>
      <c r="J114" s="401"/>
      <c r="K114" s="391" t="s">
        <v>195</v>
      </c>
    </row>
    <row r="115" spans="1:11" x14ac:dyDescent="0.2">
      <c r="K115" s="348" t="s">
        <v>195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74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DG76"/>
  <sheetViews>
    <sheetView zoomScale="90" workbookViewId="0">
      <pane xSplit="1" ySplit="6" topLeftCell="AY39" activePane="bottomRight" state="frozen"/>
      <selection activeCell="H13" sqref="H13"/>
      <selection pane="topRight" activeCell="H13" sqref="H13"/>
      <selection pane="bottomLeft" activeCell="H13" sqref="H13"/>
      <selection pane="bottomRight" activeCell="BF63" sqref="BF63"/>
    </sheetView>
  </sheetViews>
  <sheetFormatPr baseColWidth="10" defaultColWidth="0" defaultRowHeight="12.75" x14ac:dyDescent="0.2"/>
  <cols>
    <col min="1" max="1" width="7.140625" style="373" bestFit="1" customWidth="1"/>
    <col min="2" max="2" width="13.42578125" style="373" hidden="1" customWidth="1"/>
    <col min="3" max="3" width="13.5703125" style="373" hidden="1" customWidth="1"/>
    <col min="4" max="4" width="9.5703125" style="373" hidden="1" customWidth="1"/>
    <col min="5" max="5" width="12.42578125" style="373" hidden="1" customWidth="1"/>
    <col min="6" max="6" width="11.42578125" style="373" hidden="1" customWidth="1"/>
    <col min="7" max="7" width="11.42578125" style="373" bestFit="1" customWidth="1"/>
    <col min="8" max="8" width="12.42578125" style="373" bestFit="1" customWidth="1"/>
    <col min="9" max="9" width="6.7109375" style="373" hidden="1" customWidth="1"/>
    <col min="10" max="10" width="6.42578125" style="373" hidden="1" customWidth="1"/>
    <col min="11" max="11" width="13.5703125" style="373" hidden="1" customWidth="1"/>
    <col min="12" max="12" width="9.5703125" style="373" hidden="1" customWidth="1"/>
    <col min="13" max="13" width="9.28515625" style="373" hidden="1" customWidth="1"/>
    <col min="14" max="14" width="11.42578125" style="373" customWidth="1"/>
    <col min="15" max="15" width="11.42578125" style="373" bestFit="1" customWidth="1"/>
    <col min="16" max="16" width="6.28515625" style="373" hidden="1" customWidth="1"/>
    <col min="17" max="17" width="11.85546875" style="373" bestFit="1" customWidth="1"/>
    <col min="18" max="18" width="6.7109375" style="373" hidden="1" customWidth="1"/>
    <col min="19" max="19" width="13.5703125" style="373" hidden="1" customWidth="1"/>
    <col min="20" max="20" width="9.5703125" style="373" hidden="1" customWidth="1"/>
    <col min="21" max="21" width="9.28515625" style="373" hidden="1" customWidth="1"/>
    <col min="22" max="22" width="11.28515625" style="373" hidden="1" customWidth="1"/>
    <col min="23" max="23" width="11.42578125" style="373" hidden="1" customWidth="1"/>
    <col min="24" max="26" width="11.85546875" style="373" hidden="1" customWidth="1"/>
    <col min="27" max="27" width="9.5703125" style="373" hidden="1" customWidth="1"/>
    <col min="28" max="28" width="9.28515625" style="373" hidden="1" customWidth="1"/>
    <col min="29" max="29" width="11.28515625" style="373" hidden="1" customWidth="1"/>
    <col min="30" max="30" width="11.42578125" style="373" hidden="1" customWidth="1"/>
    <col min="31" max="31" width="11.85546875" style="373" hidden="1" customWidth="1"/>
    <col min="32" max="33" width="13.42578125" style="373" hidden="1" customWidth="1"/>
    <col min="34" max="34" width="11.42578125" style="373" hidden="1" customWidth="1"/>
    <col min="35" max="35" width="13.42578125" style="373" hidden="1" customWidth="1"/>
    <col min="36" max="37" width="14.85546875" style="373" customWidth="1"/>
    <col min="38" max="38" width="10" style="373" hidden="1" customWidth="1"/>
    <col min="39" max="39" width="14.85546875" style="373" bestFit="1" customWidth="1"/>
    <col min="40" max="40" width="13.42578125" style="373" bestFit="1" customWidth="1"/>
    <col min="41" max="41" width="14.85546875" style="373" bestFit="1" customWidth="1"/>
    <col min="42" max="42" width="12.42578125" style="373" customWidth="1"/>
    <col min="43" max="45" width="14.85546875" style="373" bestFit="1" customWidth="1"/>
    <col min="46" max="46" width="13.42578125" style="373" bestFit="1" customWidth="1"/>
    <col min="47" max="47" width="10" style="373" hidden="1" customWidth="1"/>
    <col min="48" max="48" width="10" style="373" customWidth="1"/>
    <col min="49" max="49" width="14.85546875" style="373" bestFit="1" customWidth="1"/>
    <col min="50" max="50" width="13.42578125" style="373" bestFit="1" customWidth="1"/>
    <col min="51" max="51" width="14.85546875" style="373" bestFit="1" customWidth="1"/>
    <col min="52" max="52" width="13.42578125" style="373" bestFit="1" customWidth="1"/>
    <col min="53" max="53" width="14.85546875" style="373" bestFit="1" customWidth="1"/>
    <col min="54" max="54" width="13.42578125" style="373" bestFit="1" customWidth="1"/>
    <col min="55" max="55" width="14.85546875" style="373" bestFit="1" customWidth="1"/>
    <col min="56" max="56" width="13.42578125" style="373" bestFit="1" customWidth="1"/>
    <col min="57" max="57" width="10" style="373" hidden="1" customWidth="1"/>
    <col min="58" max="58" width="14.85546875" style="373" bestFit="1" customWidth="1"/>
    <col min="59" max="59" width="13.42578125" style="373" customWidth="1"/>
    <col min="60" max="60" width="13.5703125" style="373" hidden="1" customWidth="1"/>
    <col min="61" max="61" width="9.5703125" style="373" hidden="1" customWidth="1"/>
    <col min="62" max="62" width="9.28515625" style="373" hidden="1" customWidth="1"/>
    <col min="63" max="63" width="11.28515625" style="373" hidden="1" customWidth="1"/>
    <col min="64" max="64" width="11.42578125" style="373" bestFit="1" customWidth="1"/>
    <col min="65" max="65" width="13.42578125" style="373" bestFit="1" customWidth="1"/>
    <col min="66" max="66" width="13.42578125" style="373" hidden="1" customWidth="1"/>
    <col min="67" max="67" width="13.5703125" style="373" hidden="1" customWidth="1"/>
    <col min="68" max="68" width="9.5703125" style="373" hidden="1" customWidth="1"/>
    <col min="69" max="69" width="9.28515625" style="373" hidden="1" customWidth="1"/>
    <col min="70" max="70" width="11.28515625" style="373" hidden="1" customWidth="1"/>
    <col min="71" max="71" width="11.42578125" style="373" hidden="1" customWidth="1"/>
    <col min="72" max="72" width="13.7109375" style="373" hidden="1" customWidth="1"/>
    <col min="73" max="73" width="6.7109375" style="373" hidden="1" customWidth="1"/>
    <col min="74" max="74" width="12.5703125" style="373" hidden="1" customWidth="1"/>
    <col min="75" max="75" width="9.5703125" style="373" hidden="1" customWidth="1"/>
    <col min="76" max="76" width="10" style="373" hidden="1" customWidth="1"/>
    <col min="77" max="77" width="11.28515625" style="373" hidden="1" customWidth="1"/>
    <col min="78" max="78" width="11.42578125" style="373" hidden="1" customWidth="1"/>
    <col min="79" max="79" width="12" style="373" hidden="1" customWidth="1"/>
    <col min="80" max="80" width="6.7109375" style="373" hidden="1" customWidth="1"/>
    <col min="81" max="81" width="12.5703125" style="373" hidden="1" customWidth="1"/>
    <col min="82" max="82" width="9.5703125" style="373" hidden="1" customWidth="1"/>
    <col min="83" max="83" width="9.28515625" style="373" hidden="1" customWidth="1"/>
    <col min="84" max="84" width="9.42578125" style="373" hidden="1" customWidth="1"/>
    <col min="85" max="85" width="11.42578125" style="373" bestFit="1" customWidth="1"/>
    <col min="86" max="86" width="12" style="373" bestFit="1" customWidth="1"/>
    <col min="87" max="90" width="6.28515625" style="373" hidden="1" customWidth="1"/>
    <col min="91" max="91" width="15.85546875" style="373" bestFit="1" customWidth="1"/>
    <col min="92" max="92" width="6.7109375" style="373" customWidth="1"/>
    <col min="93" max="111" width="0" style="373" hidden="1" customWidth="1"/>
    <col min="112" max="16384" width="8" style="373" hidden="1"/>
  </cols>
  <sheetData>
    <row r="1" spans="1:92" s="297" customFormat="1" ht="6" customHeight="1" x14ac:dyDescent="0.2">
      <c r="A1" s="360"/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/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/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61"/>
      <c r="BN1" s="361"/>
      <c r="BO1" s="361"/>
      <c r="BP1" s="361"/>
      <c r="BQ1" s="361"/>
      <c r="BR1" s="361"/>
      <c r="BS1" s="361"/>
      <c r="BT1" s="361"/>
      <c r="BU1" s="361"/>
      <c r="BV1" s="361"/>
      <c r="BW1" s="361"/>
      <c r="BX1" s="361"/>
      <c r="BY1" s="361"/>
      <c r="BZ1" s="361"/>
      <c r="CA1" s="361"/>
      <c r="CB1" s="361"/>
      <c r="CC1" s="361"/>
      <c r="CD1" s="361"/>
      <c r="CE1" s="361"/>
      <c r="CF1" s="361"/>
      <c r="CG1" s="361"/>
      <c r="CH1" s="361"/>
      <c r="CI1" s="361"/>
      <c r="CJ1" s="361"/>
      <c r="CK1" s="361"/>
      <c r="CL1" s="361"/>
      <c r="CM1" s="361"/>
    </row>
    <row r="2" spans="1:92" s="297" customFormat="1" ht="21" x14ac:dyDescent="0.35">
      <c r="A2" s="362"/>
      <c r="B2" s="813" t="s">
        <v>958</v>
      </c>
      <c r="C2" s="813"/>
      <c r="D2" s="813"/>
      <c r="E2" s="813"/>
      <c r="F2" s="813"/>
      <c r="G2" s="813"/>
      <c r="H2" s="813"/>
      <c r="I2" s="813"/>
      <c r="J2" s="813"/>
      <c r="K2" s="813"/>
      <c r="L2" s="813"/>
      <c r="M2" s="813"/>
      <c r="N2" s="813"/>
      <c r="O2" s="813"/>
      <c r="P2" s="813"/>
      <c r="Q2" s="813"/>
      <c r="R2" s="813"/>
      <c r="S2" s="813"/>
      <c r="T2" s="813"/>
      <c r="U2" s="813"/>
      <c r="V2" s="813"/>
      <c r="W2" s="813"/>
      <c r="X2" s="813"/>
      <c r="Y2" s="813"/>
      <c r="Z2" s="813"/>
      <c r="AA2" s="813"/>
      <c r="AB2" s="813"/>
      <c r="AC2" s="813"/>
      <c r="AD2" s="813"/>
      <c r="AE2" s="813"/>
      <c r="AF2" s="813"/>
      <c r="AG2" s="813"/>
      <c r="AH2" s="813"/>
      <c r="AI2" s="813"/>
      <c r="AJ2" s="813"/>
      <c r="AK2" s="813"/>
      <c r="AL2" s="813"/>
      <c r="AM2" s="813"/>
      <c r="AN2" s="813"/>
      <c r="AO2" s="813"/>
      <c r="AP2" s="813"/>
      <c r="AQ2" s="813"/>
      <c r="AR2" s="813"/>
      <c r="AS2" s="813"/>
      <c r="AT2" s="813"/>
      <c r="AU2" s="813"/>
      <c r="AV2" s="813"/>
      <c r="AW2" s="813"/>
      <c r="AX2" s="813"/>
      <c r="AY2" s="813"/>
      <c r="AZ2" s="813"/>
      <c r="BA2" s="813"/>
      <c r="BB2" s="813"/>
      <c r="BC2" s="813"/>
      <c r="BD2" s="813"/>
      <c r="BE2" s="813"/>
      <c r="BF2" s="813"/>
      <c r="BG2" s="813"/>
      <c r="BH2" s="813"/>
      <c r="BI2" s="813"/>
      <c r="BJ2" s="813"/>
      <c r="BK2" s="813"/>
      <c r="BL2" s="813"/>
      <c r="BM2" s="813"/>
      <c r="BN2" s="813"/>
      <c r="BO2" s="813"/>
      <c r="BP2" s="813"/>
      <c r="BQ2" s="813"/>
      <c r="BR2" s="813"/>
      <c r="BS2" s="813"/>
      <c r="BT2" s="813"/>
      <c r="BU2" s="813"/>
      <c r="BV2" s="813"/>
      <c r="BW2" s="813"/>
      <c r="BX2" s="813"/>
      <c r="BY2" s="813"/>
      <c r="BZ2" s="813"/>
      <c r="CA2" s="813"/>
      <c r="CB2" s="813"/>
      <c r="CC2" s="813"/>
      <c r="CD2" s="813"/>
      <c r="CE2" s="813"/>
      <c r="CF2" s="813"/>
      <c r="CG2" s="813"/>
      <c r="CH2" s="813"/>
      <c r="CI2" s="813"/>
      <c r="CJ2" s="813"/>
      <c r="CK2" s="813"/>
      <c r="CL2" s="813"/>
      <c r="CM2" s="813"/>
    </row>
    <row r="3" spans="1:92" s="297" customFormat="1" ht="18.75" x14ac:dyDescent="0.3">
      <c r="A3" s="362"/>
      <c r="B3" s="848">
        <v>45900</v>
      </c>
      <c r="C3" s="848"/>
      <c r="D3" s="848"/>
      <c r="E3" s="848"/>
      <c r="F3" s="848"/>
      <c r="G3" s="848"/>
      <c r="H3" s="848"/>
      <c r="I3" s="848"/>
      <c r="J3" s="848"/>
      <c r="K3" s="848"/>
      <c r="L3" s="848"/>
      <c r="M3" s="848"/>
      <c r="N3" s="848"/>
      <c r="O3" s="848"/>
      <c r="P3" s="848"/>
      <c r="Q3" s="848"/>
      <c r="R3" s="848"/>
      <c r="S3" s="848"/>
      <c r="T3" s="848"/>
      <c r="U3" s="848"/>
      <c r="V3" s="848"/>
      <c r="W3" s="848"/>
      <c r="X3" s="848"/>
      <c r="Y3" s="848"/>
      <c r="Z3" s="848"/>
      <c r="AA3" s="848"/>
      <c r="AB3" s="848"/>
      <c r="AC3" s="848"/>
      <c r="AD3" s="848"/>
      <c r="AE3" s="848"/>
      <c r="AF3" s="848"/>
      <c r="AG3" s="848"/>
      <c r="AH3" s="848"/>
      <c r="AI3" s="848"/>
      <c r="AJ3" s="848"/>
      <c r="AK3" s="848"/>
      <c r="AL3" s="848"/>
      <c r="AM3" s="848"/>
      <c r="AN3" s="848"/>
      <c r="AO3" s="848"/>
      <c r="AP3" s="848"/>
      <c r="AQ3" s="848"/>
      <c r="AR3" s="848"/>
      <c r="AS3" s="848"/>
      <c r="AT3" s="848"/>
      <c r="AU3" s="848"/>
      <c r="AV3" s="848"/>
      <c r="AW3" s="848"/>
      <c r="AX3" s="848"/>
      <c r="AY3" s="848"/>
      <c r="AZ3" s="848"/>
      <c r="BA3" s="848"/>
      <c r="BB3" s="848"/>
      <c r="BC3" s="848"/>
      <c r="BD3" s="848"/>
      <c r="BE3" s="848"/>
      <c r="BF3" s="848"/>
      <c r="BG3" s="848"/>
      <c r="BH3" s="848"/>
      <c r="BI3" s="848"/>
      <c r="BJ3" s="848"/>
      <c r="BK3" s="848"/>
      <c r="BL3" s="848"/>
      <c r="BM3" s="848"/>
      <c r="BN3" s="848"/>
      <c r="BO3" s="848"/>
      <c r="BP3" s="848"/>
      <c r="BQ3" s="848"/>
      <c r="BR3" s="848"/>
      <c r="BS3" s="848"/>
      <c r="BT3" s="848"/>
      <c r="BU3" s="848"/>
      <c r="BV3" s="848"/>
      <c r="BW3" s="848"/>
      <c r="BX3" s="848"/>
      <c r="BY3" s="848"/>
      <c r="BZ3" s="848"/>
      <c r="CA3" s="848"/>
      <c r="CB3" s="848"/>
      <c r="CC3" s="848"/>
      <c r="CD3" s="848"/>
      <c r="CE3" s="848"/>
      <c r="CF3" s="848"/>
      <c r="CG3" s="848"/>
      <c r="CH3" s="848"/>
      <c r="CI3" s="848"/>
      <c r="CJ3" s="848"/>
      <c r="CK3" s="848"/>
      <c r="CL3" s="848"/>
      <c r="CM3" s="848"/>
    </row>
    <row r="4" spans="1:92" s="297" customFormat="1" ht="6" customHeight="1" x14ac:dyDescent="0.25">
      <c r="A4" s="363"/>
      <c r="B4" s="847"/>
      <c r="C4" s="847"/>
      <c r="D4" s="847"/>
      <c r="E4" s="847"/>
      <c r="F4" s="847"/>
      <c r="G4" s="847"/>
      <c r="H4" s="847"/>
      <c r="I4" s="847"/>
      <c r="J4" s="847"/>
      <c r="K4" s="847"/>
      <c r="L4" s="847"/>
      <c r="M4" s="847"/>
      <c r="N4" s="847"/>
      <c r="O4" s="847"/>
      <c r="P4" s="847"/>
      <c r="Q4" s="847"/>
      <c r="R4" s="847"/>
      <c r="S4" s="847"/>
      <c r="T4" s="847"/>
      <c r="U4" s="847"/>
      <c r="V4" s="847"/>
      <c r="W4" s="847"/>
      <c r="X4" s="847"/>
      <c r="Y4" s="847"/>
      <c r="Z4" s="847"/>
      <c r="AA4" s="847"/>
      <c r="AB4" s="847"/>
      <c r="AC4" s="847"/>
      <c r="AD4" s="847"/>
      <c r="AE4" s="847"/>
      <c r="AF4" s="847"/>
      <c r="AG4" s="847"/>
      <c r="AH4" s="847"/>
      <c r="AI4" s="847"/>
      <c r="AJ4" s="847"/>
      <c r="AK4" s="847"/>
      <c r="AL4" s="847"/>
      <c r="AM4" s="847"/>
      <c r="AN4" s="847"/>
      <c r="AO4" s="847"/>
      <c r="AP4" s="847"/>
      <c r="AQ4" s="847"/>
      <c r="AR4" s="847"/>
      <c r="AS4" s="847"/>
      <c r="AT4" s="847"/>
      <c r="AU4" s="847"/>
      <c r="AV4" s="847"/>
      <c r="AW4" s="847"/>
      <c r="AX4" s="847"/>
      <c r="AY4" s="847"/>
      <c r="AZ4" s="847"/>
      <c r="BA4" s="847"/>
      <c r="BB4" s="847"/>
      <c r="BC4" s="847"/>
      <c r="BD4" s="847"/>
      <c r="BE4" s="847"/>
      <c r="BF4" s="847"/>
      <c r="BG4" s="847"/>
      <c r="BH4" s="847"/>
      <c r="BI4" s="847"/>
      <c r="BJ4" s="847"/>
      <c r="BK4" s="847"/>
      <c r="BL4" s="847"/>
      <c r="BM4" s="847"/>
      <c r="BN4" s="847"/>
      <c r="BO4" s="847"/>
      <c r="BP4" s="847"/>
      <c r="BQ4" s="847"/>
      <c r="BR4" s="847"/>
      <c r="BS4" s="847"/>
      <c r="BT4" s="847"/>
      <c r="BU4" s="847"/>
      <c r="BV4" s="847"/>
      <c r="BW4" s="847"/>
      <c r="BX4" s="847"/>
      <c r="BY4" s="847"/>
      <c r="BZ4" s="847"/>
      <c r="CA4" s="847"/>
      <c r="CB4" s="847"/>
      <c r="CC4" s="847"/>
      <c r="CD4" s="847"/>
      <c r="CE4" s="847"/>
      <c r="CF4" s="847"/>
      <c r="CG4" s="847"/>
      <c r="CH4" s="847"/>
      <c r="CI4" s="847"/>
      <c r="CJ4" s="847"/>
      <c r="CK4" s="847"/>
      <c r="CL4" s="847"/>
      <c r="CM4" s="847"/>
    </row>
    <row r="5" spans="1:92" s="297" customFormat="1" ht="15.75" x14ac:dyDescent="0.25">
      <c r="A5" s="363"/>
      <c r="B5" s="845" t="s">
        <v>1150</v>
      </c>
      <c r="C5" s="845"/>
      <c r="D5" s="845"/>
      <c r="E5" s="845"/>
      <c r="F5" s="845"/>
      <c r="G5" s="845"/>
      <c r="H5" s="845"/>
      <c r="I5" s="851" t="s">
        <v>1151</v>
      </c>
      <c r="J5" s="851"/>
      <c r="K5" s="851"/>
      <c r="L5" s="851"/>
      <c r="M5" s="851"/>
      <c r="N5" s="851"/>
      <c r="O5" s="851"/>
      <c r="P5" s="851"/>
      <c r="Q5" s="851"/>
      <c r="R5" s="852" t="s">
        <v>1152</v>
      </c>
      <c r="S5" s="852"/>
      <c r="T5" s="852"/>
      <c r="U5" s="852"/>
      <c r="V5" s="852"/>
      <c r="W5" s="852"/>
      <c r="X5" s="852"/>
      <c r="Y5" s="851" t="s">
        <v>1153</v>
      </c>
      <c r="Z5" s="851"/>
      <c r="AA5" s="851"/>
      <c r="AB5" s="851"/>
      <c r="AC5" s="851"/>
      <c r="AD5" s="851"/>
      <c r="AE5" s="851"/>
      <c r="AF5" s="852" t="s">
        <v>1154</v>
      </c>
      <c r="AG5" s="852"/>
      <c r="AH5" s="852"/>
      <c r="AI5" s="852"/>
      <c r="AJ5" s="853" t="s">
        <v>1155</v>
      </c>
      <c r="AK5" s="853"/>
      <c r="AL5" s="853"/>
      <c r="AM5" s="853"/>
      <c r="AN5" s="846" t="s">
        <v>1165</v>
      </c>
      <c r="AO5" s="846"/>
      <c r="AP5" s="846"/>
      <c r="AQ5" s="846"/>
      <c r="AR5" s="845" t="s">
        <v>1172</v>
      </c>
      <c r="AS5" s="845"/>
      <c r="AT5" s="845"/>
      <c r="AU5" s="845"/>
      <c r="AV5" s="845"/>
      <c r="AW5" s="845"/>
      <c r="AX5" s="846" t="s">
        <v>1179</v>
      </c>
      <c r="AY5" s="846"/>
      <c r="AZ5" s="846"/>
      <c r="BA5" s="846"/>
      <c r="BB5" s="845" t="s">
        <v>1210</v>
      </c>
      <c r="BC5" s="845"/>
      <c r="BD5" s="845"/>
      <c r="BE5" s="845"/>
      <c r="BF5" s="845"/>
      <c r="BG5" s="846" t="s">
        <v>1156</v>
      </c>
      <c r="BH5" s="846"/>
      <c r="BI5" s="846"/>
      <c r="BJ5" s="846"/>
      <c r="BK5" s="846"/>
      <c r="BL5" s="846"/>
      <c r="BM5" s="846"/>
      <c r="BN5" s="845" t="s">
        <v>1157</v>
      </c>
      <c r="BO5" s="845"/>
      <c r="BP5" s="845"/>
      <c r="BQ5" s="845"/>
      <c r="BR5" s="845"/>
      <c r="BS5" s="845"/>
      <c r="BT5" s="845"/>
      <c r="BU5" s="846" t="s">
        <v>1158</v>
      </c>
      <c r="BV5" s="846"/>
      <c r="BW5" s="846"/>
      <c r="BX5" s="846"/>
      <c r="BY5" s="846"/>
      <c r="BZ5" s="846"/>
      <c r="CA5" s="846"/>
      <c r="CB5" s="845" t="s">
        <v>1159</v>
      </c>
      <c r="CC5" s="845"/>
      <c r="CD5" s="845"/>
      <c r="CE5" s="845"/>
      <c r="CF5" s="845"/>
      <c r="CG5" s="845"/>
      <c r="CH5" s="845"/>
      <c r="CI5" s="533"/>
      <c r="CJ5" s="533"/>
      <c r="CK5" s="533"/>
      <c r="CL5" s="533"/>
      <c r="CM5" s="849" t="s">
        <v>97</v>
      </c>
    </row>
    <row r="6" spans="1:92" s="366" customFormat="1" ht="25.5" x14ac:dyDescent="0.2">
      <c r="A6" s="361"/>
      <c r="B6" s="364" t="s">
        <v>26</v>
      </c>
      <c r="C6" s="364" t="s">
        <v>805</v>
      </c>
      <c r="D6" s="364" t="s">
        <v>22</v>
      </c>
      <c r="E6" s="364" t="s">
        <v>435</v>
      </c>
      <c r="F6" s="364" t="s">
        <v>437</v>
      </c>
      <c r="G6" s="364" t="s">
        <v>910</v>
      </c>
      <c r="H6" s="364" t="s">
        <v>196</v>
      </c>
      <c r="I6" s="364" t="s">
        <v>26</v>
      </c>
      <c r="J6" s="364" t="s">
        <v>2139</v>
      </c>
      <c r="K6" s="364" t="s">
        <v>805</v>
      </c>
      <c r="L6" s="364" t="s">
        <v>22</v>
      </c>
      <c r="M6" s="364" t="s">
        <v>435</v>
      </c>
      <c r="N6" s="364" t="s">
        <v>437</v>
      </c>
      <c r="O6" s="364" t="s">
        <v>910</v>
      </c>
      <c r="P6" s="364" t="s">
        <v>195</v>
      </c>
      <c r="Q6" s="364" t="s">
        <v>197</v>
      </c>
      <c r="R6" s="364" t="s">
        <v>26</v>
      </c>
      <c r="S6" s="364" t="s">
        <v>805</v>
      </c>
      <c r="T6" s="364" t="s">
        <v>22</v>
      </c>
      <c r="U6" s="364" t="s">
        <v>435</v>
      </c>
      <c r="V6" s="364" t="s">
        <v>437</v>
      </c>
      <c r="W6" s="364" t="s">
        <v>910</v>
      </c>
      <c r="X6" s="364" t="s">
        <v>198</v>
      </c>
      <c r="Y6" s="364" t="s">
        <v>26</v>
      </c>
      <c r="Z6" s="364" t="s">
        <v>805</v>
      </c>
      <c r="AA6" s="364" t="s">
        <v>22</v>
      </c>
      <c r="AB6" s="364" t="s">
        <v>435</v>
      </c>
      <c r="AC6" s="364" t="s">
        <v>437</v>
      </c>
      <c r="AD6" s="364" t="s">
        <v>910</v>
      </c>
      <c r="AE6" s="364" t="s">
        <v>199</v>
      </c>
      <c r="AF6" s="364" t="s">
        <v>26</v>
      </c>
      <c r="AG6" s="364" t="s">
        <v>805</v>
      </c>
      <c r="AH6" s="364" t="s">
        <v>910</v>
      </c>
      <c r="AI6" s="364" t="s">
        <v>1051</v>
      </c>
      <c r="AJ6" s="364" t="s">
        <v>26</v>
      </c>
      <c r="AK6" s="364" t="s">
        <v>805</v>
      </c>
      <c r="AL6" s="364" t="s">
        <v>910</v>
      </c>
      <c r="AM6" s="364" t="s">
        <v>1054</v>
      </c>
      <c r="AN6" s="364" t="s">
        <v>26</v>
      </c>
      <c r="AO6" s="364" t="s">
        <v>805</v>
      </c>
      <c r="AP6" s="364" t="s">
        <v>435</v>
      </c>
      <c r="AQ6" s="364" t="s">
        <v>1169</v>
      </c>
      <c r="AR6" s="364" t="s">
        <v>26</v>
      </c>
      <c r="AS6" s="364" t="s">
        <v>805</v>
      </c>
      <c r="AT6" s="364" t="s">
        <v>435</v>
      </c>
      <c r="AU6" s="364" t="s">
        <v>910</v>
      </c>
      <c r="AV6" s="364" t="s">
        <v>2562</v>
      </c>
      <c r="AW6" s="364" t="s">
        <v>1176</v>
      </c>
      <c r="AX6" s="364" t="s">
        <v>26</v>
      </c>
      <c r="AY6" s="364" t="s">
        <v>805</v>
      </c>
      <c r="AZ6" s="364" t="s">
        <v>435</v>
      </c>
      <c r="BA6" s="364" t="s">
        <v>1183</v>
      </c>
      <c r="BB6" s="364" t="s">
        <v>26</v>
      </c>
      <c r="BC6" s="364" t="s">
        <v>805</v>
      </c>
      <c r="BD6" s="364" t="s">
        <v>435</v>
      </c>
      <c r="BE6" s="364" t="s">
        <v>910</v>
      </c>
      <c r="BF6" s="364" t="s">
        <v>1189</v>
      </c>
      <c r="BG6" s="364" t="s">
        <v>26</v>
      </c>
      <c r="BH6" s="364" t="s">
        <v>805</v>
      </c>
      <c r="BI6" s="364" t="s">
        <v>22</v>
      </c>
      <c r="BJ6" s="364" t="s">
        <v>435</v>
      </c>
      <c r="BK6" s="364" t="s">
        <v>437</v>
      </c>
      <c r="BL6" s="364" t="s">
        <v>910</v>
      </c>
      <c r="BM6" s="364" t="s">
        <v>1035</v>
      </c>
      <c r="BN6" s="364" t="s">
        <v>26</v>
      </c>
      <c r="BO6" s="364" t="s">
        <v>805</v>
      </c>
      <c r="BP6" s="364" t="s">
        <v>22</v>
      </c>
      <c r="BQ6" s="364" t="s">
        <v>435</v>
      </c>
      <c r="BR6" s="364" t="s">
        <v>437</v>
      </c>
      <c r="BS6" s="364" t="s">
        <v>910</v>
      </c>
      <c r="BT6" s="364" t="s">
        <v>1034</v>
      </c>
      <c r="BU6" s="364" t="s">
        <v>26</v>
      </c>
      <c r="BV6" s="364" t="s">
        <v>805</v>
      </c>
      <c r="BW6" s="364" t="s">
        <v>22</v>
      </c>
      <c r="BX6" s="364" t="s">
        <v>435</v>
      </c>
      <c r="BY6" s="364" t="s">
        <v>437</v>
      </c>
      <c r="BZ6" s="364" t="s">
        <v>910</v>
      </c>
      <c r="CA6" s="364" t="s">
        <v>985</v>
      </c>
      <c r="CB6" s="364" t="s">
        <v>26</v>
      </c>
      <c r="CC6" s="364" t="s">
        <v>805</v>
      </c>
      <c r="CD6" s="364" t="s">
        <v>22</v>
      </c>
      <c r="CE6" s="364" t="s">
        <v>435</v>
      </c>
      <c r="CF6" s="364" t="s">
        <v>437</v>
      </c>
      <c r="CG6" s="364" t="s">
        <v>910</v>
      </c>
      <c r="CH6" s="364" t="s">
        <v>984</v>
      </c>
      <c r="CI6" s="534"/>
      <c r="CJ6" s="534"/>
      <c r="CK6" s="534"/>
      <c r="CL6" s="534"/>
      <c r="CM6" s="850"/>
      <c r="CN6" s="365"/>
    </row>
    <row r="7" spans="1:92" s="366" customFormat="1" hidden="1" x14ac:dyDescent="0.2">
      <c r="A7" s="367">
        <v>43831</v>
      </c>
      <c r="B7" s="368">
        <v>0</v>
      </c>
      <c r="C7" s="368">
        <v>0</v>
      </c>
      <c r="D7" s="368">
        <v>0</v>
      </c>
      <c r="E7" s="368">
        <v>0</v>
      </c>
      <c r="F7" s="368">
        <v>0</v>
      </c>
      <c r="G7" s="368">
        <v>0</v>
      </c>
      <c r="H7" s="369">
        <v>0</v>
      </c>
      <c r="I7" s="472">
        <v>0</v>
      </c>
      <c r="J7" s="472"/>
      <c r="K7" s="472">
        <v>0</v>
      </c>
      <c r="L7" s="472">
        <v>0</v>
      </c>
      <c r="M7" s="472">
        <v>0</v>
      </c>
      <c r="N7" s="368">
        <v>0</v>
      </c>
      <c r="O7" s="368">
        <v>0</v>
      </c>
      <c r="P7" s="370"/>
      <c r="Q7" s="369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69">
        <v>0</v>
      </c>
      <c r="Y7" s="368">
        <v>0</v>
      </c>
      <c r="Z7" s="368">
        <v>0</v>
      </c>
      <c r="AA7" s="368">
        <v>0</v>
      </c>
      <c r="AB7" s="368">
        <v>0</v>
      </c>
      <c r="AC7" s="368">
        <v>0</v>
      </c>
      <c r="AD7" s="368">
        <v>0</v>
      </c>
      <c r="AE7" s="369">
        <v>0</v>
      </c>
      <c r="AF7" s="368">
        <v>0</v>
      </c>
      <c r="AG7" s="368">
        <v>0</v>
      </c>
      <c r="AH7" s="368">
        <v>0</v>
      </c>
      <c r="AI7" s="369">
        <v>0</v>
      </c>
      <c r="AJ7" s="368">
        <v>0</v>
      </c>
      <c r="AK7" s="368"/>
      <c r="AL7" s="368">
        <v>0</v>
      </c>
      <c r="AM7" s="369">
        <v>0</v>
      </c>
      <c r="AN7" s="369"/>
      <c r="AO7" s="369"/>
      <c r="AP7" s="369"/>
      <c r="AQ7" s="369"/>
      <c r="AR7" s="369"/>
      <c r="AS7" s="369"/>
      <c r="AT7" s="369"/>
      <c r="AU7" s="369"/>
      <c r="AV7" s="369"/>
      <c r="AW7" s="369"/>
      <c r="AX7" s="369"/>
      <c r="AY7" s="369"/>
      <c r="AZ7" s="369"/>
      <c r="BA7" s="369"/>
      <c r="BB7" s="369"/>
      <c r="BC7" s="369"/>
      <c r="BD7" s="369"/>
      <c r="BE7" s="369"/>
      <c r="BF7" s="369"/>
      <c r="BG7" s="368">
        <v>0</v>
      </c>
      <c r="BH7" s="368">
        <v>0</v>
      </c>
      <c r="BI7" s="368">
        <v>0</v>
      </c>
      <c r="BJ7" s="368">
        <v>0</v>
      </c>
      <c r="BK7" s="368">
        <v>0</v>
      </c>
      <c r="BL7" s="368">
        <v>0</v>
      </c>
      <c r="BM7" s="369">
        <v>0</v>
      </c>
      <c r="BN7" s="368">
        <v>0</v>
      </c>
      <c r="BO7" s="368">
        <v>0</v>
      </c>
      <c r="BP7" s="368">
        <v>0</v>
      </c>
      <c r="BQ7" s="368">
        <v>0</v>
      </c>
      <c r="BR7" s="368">
        <v>0</v>
      </c>
      <c r="BS7" s="368">
        <v>0</v>
      </c>
      <c r="BT7" s="369">
        <v>0</v>
      </c>
      <c r="BU7" s="368">
        <v>0</v>
      </c>
      <c r="BV7" s="368">
        <v>0</v>
      </c>
      <c r="BW7" s="368">
        <v>0</v>
      </c>
      <c r="BX7" s="368">
        <v>0</v>
      </c>
      <c r="BY7" s="368">
        <v>0</v>
      </c>
      <c r="BZ7" s="368">
        <v>0</v>
      </c>
      <c r="CA7" s="369">
        <v>0</v>
      </c>
      <c r="CB7" s="368">
        <v>0</v>
      </c>
      <c r="CC7" s="368">
        <v>0</v>
      </c>
      <c r="CD7" s="368">
        <v>0</v>
      </c>
      <c r="CE7" s="368">
        <v>0</v>
      </c>
      <c r="CF7" s="368">
        <v>0</v>
      </c>
      <c r="CG7" s="368">
        <v>0</v>
      </c>
      <c r="CH7" s="369">
        <v>0</v>
      </c>
      <c r="CI7" s="369"/>
      <c r="CJ7" s="369"/>
      <c r="CK7" s="369"/>
      <c r="CL7" s="369"/>
      <c r="CM7" s="369">
        <v>0</v>
      </c>
      <c r="CN7" s="371"/>
    </row>
    <row r="8" spans="1:92" s="366" customFormat="1" hidden="1" x14ac:dyDescent="0.2">
      <c r="A8" s="367">
        <v>43862</v>
      </c>
      <c r="B8" s="368">
        <v>0</v>
      </c>
      <c r="C8" s="368">
        <v>0</v>
      </c>
      <c r="D8" s="368">
        <v>0</v>
      </c>
      <c r="E8" s="368">
        <v>0</v>
      </c>
      <c r="F8" s="368">
        <v>0</v>
      </c>
      <c r="G8" s="368">
        <v>0</v>
      </c>
      <c r="H8" s="369">
        <v>0</v>
      </c>
      <c r="I8" s="472">
        <v>0</v>
      </c>
      <c r="J8" s="472"/>
      <c r="K8" s="472">
        <v>0</v>
      </c>
      <c r="L8" s="472">
        <v>0</v>
      </c>
      <c r="M8" s="472">
        <v>0</v>
      </c>
      <c r="N8" s="368">
        <v>0</v>
      </c>
      <c r="O8" s="368">
        <v>0</v>
      </c>
      <c r="P8" s="370"/>
      <c r="Q8" s="369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69">
        <v>0</v>
      </c>
      <c r="Y8" s="368">
        <v>0</v>
      </c>
      <c r="Z8" s="368">
        <v>0</v>
      </c>
      <c r="AA8" s="368">
        <v>0</v>
      </c>
      <c r="AB8" s="368">
        <v>0</v>
      </c>
      <c r="AC8" s="368">
        <v>0</v>
      </c>
      <c r="AD8" s="368">
        <v>0</v>
      </c>
      <c r="AE8" s="369">
        <v>0</v>
      </c>
      <c r="AF8" s="368">
        <v>0</v>
      </c>
      <c r="AG8" s="368">
        <v>0</v>
      </c>
      <c r="AH8" s="368">
        <v>0</v>
      </c>
      <c r="AI8" s="369">
        <v>0</v>
      </c>
      <c r="AJ8" s="368">
        <v>0</v>
      </c>
      <c r="AK8" s="368"/>
      <c r="AL8" s="368">
        <v>0</v>
      </c>
      <c r="AM8" s="369">
        <v>0</v>
      </c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8">
        <v>0</v>
      </c>
      <c r="BH8" s="368">
        <v>0</v>
      </c>
      <c r="BI8" s="368">
        <v>0</v>
      </c>
      <c r="BJ8" s="368">
        <v>0</v>
      </c>
      <c r="BK8" s="368">
        <v>0</v>
      </c>
      <c r="BL8" s="368">
        <v>0</v>
      </c>
      <c r="BM8" s="369">
        <v>0</v>
      </c>
      <c r="BN8" s="368">
        <v>0</v>
      </c>
      <c r="BO8" s="368">
        <v>0</v>
      </c>
      <c r="BP8" s="368">
        <v>0</v>
      </c>
      <c r="BQ8" s="368">
        <v>0</v>
      </c>
      <c r="BR8" s="368">
        <v>0</v>
      </c>
      <c r="BS8" s="368">
        <v>0</v>
      </c>
      <c r="BT8" s="369">
        <v>0</v>
      </c>
      <c r="BU8" s="368">
        <v>0</v>
      </c>
      <c r="BV8" s="368">
        <v>0</v>
      </c>
      <c r="BW8" s="368">
        <v>0</v>
      </c>
      <c r="BX8" s="368">
        <v>0</v>
      </c>
      <c r="BY8" s="368">
        <v>0</v>
      </c>
      <c r="BZ8" s="368">
        <v>0</v>
      </c>
      <c r="CA8" s="369">
        <v>0</v>
      </c>
      <c r="CB8" s="368">
        <v>0</v>
      </c>
      <c r="CC8" s="368">
        <v>0</v>
      </c>
      <c r="CD8" s="368">
        <v>0</v>
      </c>
      <c r="CE8" s="368">
        <v>0</v>
      </c>
      <c r="CF8" s="368">
        <v>0</v>
      </c>
      <c r="CG8" s="368">
        <v>0</v>
      </c>
      <c r="CH8" s="369">
        <v>0</v>
      </c>
      <c r="CI8" s="369"/>
      <c r="CJ8" s="369"/>
      <c r="CK8" s="369"/>
      <c r="CL8" s="369"/>
      <c r="CM8" s="369">
        <v>0</v>
      </c>
      <c r="CN8" s="371"/>
    </row>
    <row r="9" spans="1:92" s="366" customFormat="1" hidden="1" x14ac:dyDescent="0.2">
      <c r="A9" s="367">
        <v>43891</v>
      </c>
      <c r="B9" s="368">
        <v>0</v>
      </c>
      <c r="C9" s="368">
        <v>0</v>
      </c>
      <c r="D9" s="368">
        <v>0</v>
      </c>
      <c r="E9" s="368">
        <v>0</v>
      </c>
      <c r="F9" s="368">
        <v>0</v>
      </c>
      <c r="G9" s="368">
        <v>0</v>
      </c>
      <c r="H9" s="369">
        <v>0</v>
      </c>
      <c r="I9" s="472">
        <v>0</v>
      </c>
      <c r="J9" s="472"/>
      <c r="K9" s="472">
        <v>0</v>
      </c>
      <c r="L9" s="472">
        <v>0</v>
      </c>
      <c r="M9" s="472">
        <v>0</v>
      </c>
      <c r="N9" s="368">
        <v>0</v>
      </c>
      <c r="O9" s="368">
        <v>0</v>
      </c>
      <c r="P9" s="370"/>
      <c r="Q9" s="369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69">
        <v>0</v>
      </c>
      <c r="Y9" s="368">
        <v>0</v>
      </c>
      <c r="Z9" s="368">
        <v>0</v>
      </c>
      <c r="AA9" s="368">
        <v>0</v>
      </c>
      <c r="AB9" s="368">
        <v>0</v>
      </c>
      <c r="AC9" s="368">
        <v>0</v>
      </c>
      <c r="AD9" s="368">
        <v>0</v>
      </c>
      <c r="AE9" s="369">
        <v>0</v>
      </c>
      <c r="AF9" s="368">
        <v>0</v>
      </c>
      <c r="AG9" s="368">
        <v>0</v>
      </c>
      <c r="AH9" s="368">
        <v>0</v>
      </c>
      <c r="AI9" s="369">
        <v>0</v>
      </c>
      <c r="AJ9" s="368">
        <v>0</v>
      </c>
      <c r="AK9" s="368"/>
      <c r="AL9" s="368">
        <v>0</v>
      </c>
      <c r="AM9" s="369">
        <v>0</v>
      </c>
      <c r="AN9" s="369"/>
      <c r="AO9" s="369"/>
      <c r="AP9" s="369"/>
      <c r="AQ9" s="369"/>
      <c r="AR9" s="369"/>
      <c r="AS9" s="369"/>
      <c r="AT9" s="369"/>
      <c r="AU9" s="369"/>
      <c r="AV9" s="369"/>
      <c r="AW9" s="369"/>
      <c r="AX9" s="369"/>
      <c r="AY9" s="369"/>
      <c r="AZ9" s="369"/>
      <c r="BA9" s="369"/>
      <c r="BB9" s="369"/>
      <c r="BC9" s="369"/>
      <c r="BD9" s="369"/>
      <c r="BE9" s="369"/>
      <c r="BF9" s="369"/>
      <c r="BG9" s="368">
        <v>0</v>
      </c>
      <c r="BH9" s="368">
        <v>0</v>
      </c>
      <c r="BI9" s="368">
        <v>0</v>
      </c>
      <c r="BJ9" s="368">
        <v>0</v>
      </c>
      <c r="BK9" s="368">
        <v>0</v>
      </c>
      <c r="BL9" s="368">
        <v>0</v>
      </c>
      <c r="BM9" s="369">
        <v>0</v>
      </c>
      <c r="BN9" s="368">
        <v>0</v>
      </c>
      <c r="BO9" s="368">
        <v>0</v>
      </c>
      <c r="BP9" s="368">
        <v>0</v>
      </c>
      <c r="BQ9" s="368">
        <v>0</v>
      </c>
      <c r="BR9" s="368">
        <v>0</v>
      </c>
      <c r="BS9" s="368">
        <v>0</v>
      </c>
      <c r="BT9" s="369">
        <v>0</v>
      </c>
      <c r="BU9" s="368">
        <v>0</v>
      </c>
      <c r="BV9" s="368">
        <v>0</v>
      </c>
      <c r="BW9" s="368">
        <v>0</v>
      </c>
      <c r="BX9" s="368">
        <v>0</v>
      </c>
      <c r="BY9" s="368">
        <v>0</v>
      </c>
      <c r="BZ9" s="368">
        <v>0</v>
      </c>
      <c r="CA9" s="369">
        <v>0</v>
      </c>
      <c r="CB9" s="368">
        <v>0</v>
      </c>
      <c r="CC9" s="368">
        <v>0</v>
      </c>
      <c r="CD9" s="368">
        <v>0</v>
      </c>
      <c r="CE9" s="368">
        <v>0</v>
      </c>
      <c r="CF9" s="368">
        <v>0</v>
      </c>
      <c r="CG9" s="368">
        <v>0</v>
      </c>
      <c r="CH9" s="369">
        <v>0</v>
      </c>
      <c r="CI9" s="369"/>
      <c r="CJ9" s="369"/>
      <c r="CK9" s="369"/>
      <c r="CL9" s="369"/>
      <c r="CM9" s="369">
        <v>0</v>
      </c>
      <c r="CN9" s="371"/>
    </row>
    <row r="10" spans="1:92" s="366" customFormat="1" hidden="1" x14ac:dyDescent="0.2">
      <c r="A10" s="367">
        <v>43922</v>
      </c>
      <c r="B10" s="368">
        <v>0</v>
      </c>
      <c r="C10" s="368">
        <v>0</v>
      </c>
      <c r="D10" s="368">
        <v>0</v>
      </c>
      <c r="E10" s="368">
        <v>0</v>
      </c>
      <c r="F10" s="368">
        <v>0</v>
      </c>
      <c r="G10" s="368">
        <v>0</v>
      </c>
      <c r="H10" s="369">
        <v>0</v>
      </c>
      <c r="I10" s="472">
        <v>0</v>
      </c>
      <c r="J10" s="472"/>
      <c r="K10" s="472">
        <v>0</v>
      </c>
      <c r="L10" s="472">
        <v>0</v>
      </c>
      <c r="M10" s="472">
        <v>0</v>
      </c>
      <c r="N10" s="368">
        <v>0</v>
      </c>
      <c r="O10" s="368">
        <v>0</v>
      </c>
      <c r="P10" s="370"/>
      <c r="Q10" s="369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69">
        <v>0</v>
      </c>
      <c r="Y10" s="368">
        <v>0</v>
      </c>
      <c r="Z10" s="368">
        <v>0</v>
      </c>
      <c r="AA10" s="368">
        <v>0</v>
      </c>
      <c r="AB10" s="368">
        <v>0</v>
      </c>
      <c r="AC10" s="368">
        <v>0</v>
      </c>
      <c r="AD10" s="368">
        <v>0</v>
      </c>
      <c r="AE10" s="369">
        <v>0</v>
      </c>
      <c r="AF10" s="368">
        <v>0</v>
      </c>
      <c r="AG10" s="368">
        <v>0</v>
      </c>
      <c r="AH10" s="368">
        <v>0</v>
      </c>
      <c r="AI10" s="369">
        <v>0</v>
      </c>
      <c r="AJ10" s="368">
        <v>0</v>
      </c>
      <c r="AK10" s="368"/>
      <c r="AL10" s="368">
        <v>0</v>
      </c>
      <c r="AM10" s="369">
        <v>0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8">
        <v>0</v>
      </c>
      <c r="BH10" s="368">
        <v>0</v>
      </c>
      <c r="BI10" s="368">
        <v>0</v>
      </c>
      <c r="BJ10" s="368">
        <v>0</v>
      </c>
      <c r="BK10" s="368">
        <v>0</v>
      </c>
      <c r="BL10" s="368">
        <v>0</v>
      </c>
      <c r="BM10" s="369">
        <v>0</v>
      </c>
      <c r="BN10" s="368">
        <v>0</v>
      </c>
      <c r="BO10" s="368">
        <v>0</v>
      </c>
      <c r="BP10" s="368">
        <v>0</v>
      </c>
      <c r="BQ10" s="368">
        <v>0</v>
      </c>
      <c r="BR10" s="368">
        <v>0</v>
      </c>
      <c r="BS10" s="368">
        <v>0</v>
      </c>
      <c r="BT10" s="369">
        <v>0</v>
      </c>
      <c r="BU10" s="368">
        <v>0</v>
      </c>
      <c r="BV10" s="368">
        <v>0</v>
      </c>
      <c r="BW10" s="368">
        <v>0</v>
      </c>
      <c r="BX10" s="368">
        <v>0</v>
      </c>
      <c r="BY10" s="368">
        <v>0</v>
      </c>
      <c r="BZ10" s="368">
        <v>0</v>
      </c>
      <c r="CA10" s="369">
        <v>0</v>
      </c>
      <c r="CB10" s="368">
        <v>0</v>
      </c>
      <c r="CC10" s="368">
        <v>0</v>
      </c>
      <c r="CD10" s="368">
        <v>0</v>
      </c>
      <c r="CE10" s="368">
        <v>0</v>
      </c>
      <c r="CF10" s="368">
        <v>0</v>
      </c>
      <c r="CG10" s="368">
        <v>0</v>
      </c>
      <c r="CH10" s="369">
        <v>0</v>
      </c>
      <c r="CI10" s="369"/>
      <c r="CJ10" s="369"/>
      <c r="CK10" s="369"/>
      <c r="CL10" s="369"/>
      <c r="CM10" s="369">
        <v>0</v>
      </c>
      <c r="CN10" s="371"/>
    </row>
    <row r="11" spans="1:92" s="366" customFormat="1" hidden="1" x14ac:dyDescent="0.2">
      <c r="A11" s="367">
        <v>43952</v>
      </c>
      <c r="B11" s="368">
        <v>0</v>
      </c>
      <c r="C11" s="368">
        <v>0</v>
      </c>
      <c r="D11" s="368">
        <v>0</v>
      </c>
      <c r="E11" s="368">
        <v>0</v>
      </c>
      <c r="F11" s="368">
        <v>0</v>
      </c>
      <c r="G11" s="368">
        <v>0</v>
      </c>
      <c r="H11" s="369">
        <v>0</v>
      </c>
      <c r="I11" s="472">
        <v>0</v>
      </c>
      <c r="J11" s="472"/>
      <c r="K11" s="472">
        <v>0</v>
      </c>
      <c r="L11" s="472">
        <v>0</v>
      </c>
      <c r="M11" s="472">
        <v>0</v>
      </c>
      <c r="N11" s="368">
        <v>0</v>
      </c>
      <c r="O11" s="368">
        <v>0</v>
      </c>
      <c r="P11" s="370"/>
      <c r="Q11" s="369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69">
        <v>0</v>
      </c>
      <c r="Y11" s="368">
        <v>0</v>
      </c>
      <c r="Z11" s="368">
        <v>0</v>
      </c>
      <c r="AA11" s="368">
        <v>0</v>
      </c>
      <c r="AB11" s="368">
        <v>0</v>
      </c>
      <c r="AC11" s="368">
        <v>0</v>
      </c>
      <c r="AD11" s="368">
        <v>0</v>
      </c>
      <c r="AE11" s="369">
        <v>0</v>
      </c>
      <c r="AF11" s="368">
        <v>0</v>
      </c>
      <c r="AG11" s="368">
        <v>0</v>
      </c>
      <c r="AH11" s="368">
        <v>0</v>
      </c>
      <c r="AI11" s="369">
        <v>0</v>
      </c>
      <c r="AJ11" s="368">
        <v>0</v>
      </c>
      <c r="AK11" s="368"/>
      <c r="AL11" s="368">
        <v>0</v>
      </c>
      <c r="AM11" s="369">
        <v>0</v>
      </c>
      <c r="AN11" s="368">
        <v>0</v>
      </c>
      <c r="AO11" s="368">
        <v>0</v>
      </c>
      <c r="AP11" s="368"/>
      <c r="AQ11" s="369">
        <v>0</v>
      </c>
      <c r="AR11" s="368">
        <v>0</v>
      </c>
      <c r="AS11" s="368">
        <v>0</v>
      </c>
      <c r="AT11" s="368"/>
      <c r="AU11" s="368"/>
      <c r="AV11" s="368"/>
      <c r="AW11" s="369">
        <v>0</v>
      </c>
      <c r="AX11" s="368">
        <v>0</v>
      </c>
      <c r="AY11" s="368">
        <v>0</v>
      </c>
      <c r="AZ11" s="368"/>
      <c r="BA11" s="369">
        <v>0</v>
      </c>
      <c r="BB11" s="368">
        <v>0</v>
      </c>
      <c r="BC11" s="368">
        <v>0</v>
      </c>
      <c r="BD11" s="368"/>
      <c r="BE11" s="368"/>
      <c r="BF11" s="369">
        <v>0</v>
      </c>
      <c r="BG11" s="368">
        <v>0</v>
      </c>
      <c r="BH11" s="368">
        <v>0</v>
      </c>
      <c r="BI11" s="368">
        <v>0</v>
      </c>
      <c r="BJ11" s="368">
        <v>0</v>
      </c>
      <c r="BK11" s="368">
        <v>0</v>
      </c>
      <c r="BL11" s="368">
        <v>0</v>
      </c>
      <c r="BM11" s="369">
        <v>0</v>
      </c>
      <c r="BN11" s="368">
        <v>0</v>
      </c>
      <c r="BO11" s="368">
        <v>0</v>
      </c>
      <c r="BP11" s="368">
        <v>0</v>
      </c>
      <c r="BQ11" s="368">
        <v>0</v>
      </c>
      <c r="BR11" s="368">
        <v>0</v>
      </c>
      <c r="BS11" s="368">
        <v>0</v>
      </c>
      <c r="BT11" s="369">
        <v>0</v>
      </c>
      <c r="BU11" s="368">
        <v>0</v>
      </c>
      <c r="BV11" s="368">
        <v>0</v>
      </c>
      <c r="BW11" s="368">
        <v>0</v>
      </c>
      <c r="BX11" s="368">
        <v>0</v>
      </c>
      <c r="BY11" s="368">
        <v>0</v>
      </c>
      <c r="BZ11" s="368">
        <v>0</v>
      </c>
      <c r="CA11" s="369">
        <v>0</v>
      </c>
      <c r="CB11" s="368">
        <v>0</v>
      </c>
      <c r="CC11" s="368">
        <v>0</v>
      </c>
      <c r="CD11" s="368">
        <v>0</v>
      </c>
      <c r="CE11" s="368">
        <v>0</v>
      </c>
      <c r="CF11" s="368">
        <v>0</v>
      </c>
      <c r="CG11" s="368">
        <v>0</v>
      </c>
      <c r="CH11" s="369">
        <v>0</v>
      </c>
      <c r="CI11" s="369"/>
      <c r="CJ11" s="369"/>
      <c r="CK11" s="369"/>
      <c r="CL11" s="369"/>
      <c r="CM11" s="369">
        <v>0</v>
      </c>
      <c r="CN11" s="371"/>
    </row>
    <row r="12" spans="1:92" s="366" customFormat="1" hidden="1" x14ac:dyDescent="0.2">
      <c r="A12" s="367">
        <v>43983</v>
      </c>
      <c r="B12" s="368">
        <v>0</v>
      </c>
      <c r="C12" s="368">
        <v>0</v>
      </c>
      <c r="D12" s="368">
        <v>0</v>
      </c>
      <c r="E12" s="368">
        <v>0</v>
      </c>
      <c r="F12" s="368">
        <v>0</v>
      </c>
      <c r="G12" s="368">
        <v>0</v>
      </c>
      <c r="H12" s="369">
        <v>0</v>
      </c>
      <c r="I12" s="472">
        <v>0</v>
      </c>
      <c r="J12" s="472"/>
      <c r="K12" s="472">
        <v>0</v>
      </c>
      <c r="L12" s="472">
        <v>0</v>
      </c>
      <c r="M12" s="472">
        <v>0</v>
      </c>
      <c r="N12" s="368">
        <v>0</v>
      </c>
      <c r="O12" s="368">
        <v>0</v>
      </c>
      <c r="P12" s="370"/>
      <c r="Q12" s="369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69">
        <v>0</v>
      </c>
      <c r="Y12" s="368">
        <v>0</v>
      </c>
      <c r="Z12" s="368">
        <v>0</v>
      </c>
      <c r="AA12" s="368">
        <v>0</v>
      </c>
      <c r="AB12" s="368">
        <v>0</v>
      </c>
      <c r="AC12" s="368">
        <v>0</v>
      </c>
      <c r="AD12" s="368">
        <v>0</v>
      </c>
      <c r="AE12" s="369">
        <v>0</v>
      </c>
      <c r="AF12" s="368">
        <v>0</v>
      </c>
      <c r="AG12" s="368">
        <v>0</v>
      </c>
      <c r="AH12" s="368">
        <v>0</v>
      </c>
      <c r="AI12" s="369">
        <v>0</v>
      </c>
      <c r="AJ12" s="368">
        <v>0</v>
      </c>
      <c r="AK12" s="368"/>
      <c r="AL12" s="368">
        <v>0</v>
      </c>
      <c r="AM12" s="369">
        <v>0</v>
      </c>
      <c r="AN12" s="368">
        <v>0</v>
      </c>
      <c r="AO12" s="368">
        <v>0</v>
      </c>
      <c r="AP12" s="368"/>
      <c r="AQ12" s="369">
        <v>0</v>
      </c>
      <c r="AR12" s="368">
        <v>0</v>
      </c>
      <c r="AS12" s="368">
        <v>0</v>
      </c>
      <c r="AT12" s="368"/>
      <c r="AU12" s="368"/>
      <c r="AV12" s="368"/>
      <c r="AW12" s="369">
        <v>0</v>
      </c>
      <c r="AX12" s="368">
        <v>0</v>
      </c>
      <c r="AY12" s="368">
        <v>0</v>
      </c>
      <c r="AZ12" s="368"/>
      <c r="BA12" s="369">
        <v>0</v>
      </c>
      <c r="BB12" s="368">
        <v>0</v>
      </c>
      <c r="BC12" s="368">
        <v>0</v>
      </c>
      <c r="BD12" s="368"/>
      <c r="BE12" s="368"/>
      <c r="BF12" s="369">
        <v>0</v>
      </c>
      <c r="BG12" s="368">
        <v>0</v>
      </c>
      <c r="BH12" s="368">
        <v>0</v>
      </c>
      <c r="BI12" s="368">
        <v>0</v>
      </c>
      <c r="BJ12" s="368">
        <v>0</v>
      </c>
      <c r="BK12" s="368">
        <v>0</v>
      </c>
      <c r="BL12" s="368">
        <v>0</v>
      </c>
      <c r="BM12" s="369">
        <v>0</v>
      </c>
      <c r="BN12" s="368">
        <v>0</v>
      </c>
      <c r="BO12" s="368">
        <v>0</v>
      </c>
      <c r="BP12" s="368">
        <v>0</v>
      </c>
      <c r="BQ12" s="368">
        <v>0</v>
      </c>
      <c r="BR12" s="368">
        <v>0</v>
      </c>
      <c r="BS12" s="368">
        <v>0</v>
      </c>
      <c r="BT12" s="369">
        <v>0</v>
      </c>
      <c r="BU12" s="368">
        <v>0</v>
      </c>
      <c r="BV12" s="368">
        <v>0</v>
      </c>
      <c r="BW12" s="368">
        <v>0</v>
      </c>
      <c r="BX12" s="368">
        <v>0</v>
      </c>
      <c r="BY12" s="368">
        <v>0</v>
      </c>
      <c r="BZ12" s="368">
        <v>0</v>
      </c>
      <c r="CA12" s="369">
        <v>0</v>
      </c>
      <c r="CB12" s="368">
        <v>0</v>
      </c>
      <c r="CC12" s="368">
        <v>0</v>
      </c>
      <c r="CD12" s="368">
        <v>0</v>
      </c>
      <c r="CE12" s="368">
        <v>0</v>
      </c>
      <c r="CF12" s="368">
        <v>0</v>
      </c>
      <c r="CG12" s="368">
        <v>0</v>
      </c>
      <c r="CH12" s="369">
        <v>0</v>
      </c>
      <c r="CI12" s="369"/>
      <c r="CJ12" s="369"/>
      <c r="CK12" s="369"/>
      <c r="CL12" s="369"/>
      <c r="CM12" s="369">
        <v>0</v>
      </c>
      <c r="CN12" s="371"/>
    </row>
    <row r="13" spans="1:92" s="366" customFormat="1" hidden="1" x14ac:dyDescent="0.2">
      <c r="A13" s="367">
        <v>44013</v>
      </c>
      <c r="B13" s="368">
        <v>0</v>
      </c>
      <c r="C13" s="368">
        <v>0</v>
      </c>
      <c r="D13" s="368">
        <v>0</v>
      </c>
      <c r="E13" s="368">
        <v>0</v>
      </c>
      <c r="F13" s="368">
        <v>0</v>
      </c>
      <c r="G13" s="368">
        <v>0</v>
      </c>
      <c r="H13" s="369">
        <v>0</v>
      </c>
      <c r="I13" s="472">
        <v>0</v>
      </c>
      <c r="J13" s="472"/>
      <c r="K13" s="472">
        <v>0</v>
      </c>
      <c r="L13" s="472">
        <v>0</v>
      </c>
      <c r="M13" s="472">
        <v>0</v>
      </c>
      <c r="N13" s="368">
        <v>0</v>
      </c>
      <c r="O13" s="368">
        <v>0</v>
      </c>
      <c r="P13" s="370"/>
      <c r="Q13" s="369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69">
        <v>0</v>
      </c>
      <c r="Y13" s="368">
        <v>0</v>
      </c>
      <c r="Z13" s="368">
        <v>0</v>
      </c>
      <c r="AA13" s="368">
        <v>0</v>
      </c>
      <c r="AB13" s="368">
        <v>0</v>
      </c>
      <c r="AC13" s="368">
        <v>0</v>
      </c>
      <c r="AD13" s="368">
        <v>0</v>
      </c>
      <c r="AE13" s="369">
        <v>0</v>
      </c>
      <c r="AF13" s="368">
        <v>0</v>
      </c>
      <c r="AG13" s="368">
        <v>0</v>
      </c>
      <c r="AH13" s="368">
        <v>0</v>
      </c>
      <c r="AI13" s="369">
        <v>0</v>
      </c>
      <c r="AJ13" s="368">
        <v>0</v>
      </c>
      <c r="AK13" s="368"/>
      <c r="AL13" s="368">
        <v>0</v>
      </c>
      <c r="AM13" s="369">
        <v>0</v>
      </c>
      <c r="AN13" s="368">
        <v>0</v>
      </c>
      <c r="AO13" s="368">
        <v>0</v>
      </c>
      <c r="AP13" s="368"/>
      <c r="AQ13" s="369">
        <v>0</v>
      </c>
      <c r="AR13" s="368">
        <v>0</v>
      </c>
      <c r="AS13" s="368">
        <v>0</v>
      </c>
      <c r="AT13" s="368"/>
      <c r="AU13" s="368"/>
      <c r="AV13" s="368"/>
      <c r="AW13" s="369">
        <v>0</v>
      </c>
      <c r="AX13" s="368">
        <v>0</v>
      </c>
      <c r="AY13" s="368">
        <v>0</v>
      </c>
      <c r="AZ13" s="368"/>
      <c r="BA13" s="369">
        <v>0</v>
      </c>
      <c r="BB13" s="368">
        <v>0</v>
      </c>
      <c r="BC13" s="368">
        <v>0</v>
      </c>
      <c r="BD13" s="368"/>
      <c r="BE13" s="368"/>
      <c r="BF13" s="369">
        <v>0</v>
      </c>
      <c r="BG13" s="368">
        <v>0</v>
      </c>
      <c r="BH13" s="368">
        <v>0</v>
      </c>
      <c r="BI13" s="368">
        <v>0</v>
      </c>
      <c r="BJ13" s="368">
        <v>0</v>
      </c>
      <c r="BK13" s="368">
        <v>0</v>
      </c>
      <c r="BL13" s="368">
        <v>0</v>
      </c>
      <c r="BM13" s="369">
        <v>0</v>
      </c>
      <c r="BN13" s="368">
        <v>0</v>
      </c>
      <c r="BO13" s="368">
        <v>0</v>
      </c>
      <c r="BP13" s="368">
        <v>0</v>
      </c>
      <c r="BQ13" s="368">
        <v>0</v>
      </c>
      <c r="BR13" s="368">
        <v>0</v>
      </c>
      <c r="BS13" s="368">
        <v>0</v>
      </c>
      <c r="BT13" s="369">
        <v>0</v>
      </c>
      <c r="BU13" s="368">
        <v>0</v>
      </c>
      <c r="BV13" s="368">
        <v>0</v>
      </c>
      <c r="BW13" s="368">
        <v>0</v>
      </c>
      <c r="BX13" s="368">
        <v>0</v>
      </c>
      <c r="BY13" s="368">
        <v>0</v>
      </c>
      <c r="BZ13" s="368">
        <v>0</v>
      </c>
      <c r="CA13" s="369">
        <v>0</v>
      </c>
      <c r="CB13" s="368">
        <v>0</v>
      </c>
      <c r="CC13" s="368">
        <v>0</v>
      </c>
      <c r="CD13" s="368">
        <v>0</v>
      </c>
      <c r="CE13" s="368">
        <v>0</v>
      </c>
      <c r="CF13" s="368">
        <v>0</v>
      </c>
      <c r="CG13" s="368">
        <v>0</v>
      </c>
      <c r="CH13" s="369">
        <v>0</v>
      </c>
      <c r="CI13" s="369"/>
      <c r="CJ13" s="369"/>
      <c r="CK13" s="369"/>
      <c r="CL13" s="369"/>
      <c r="CM13" s="369">
        <v>0</v>
      </c>
      <c r="CN13" s="371"/>
    </row>
    <row r="14" spans="1:92" s="366" customFormat="1" hidden="1" x14ac:dyDescent="0.2">
      <c r="A14" s="367">
        <v>44044</v>
      </c>
      <c r="B14" s="368">
        <v>0</v>
      </c>
      <c r="C14" s="368">
        <v>0</v>
      </c>
      <c r="D14" s="368">
        <v>0</v>
      </c>
      <c r="E14" s="368">
        <v>0</v>
      </c>
      <c r="F14" s="368">
        <v>0</v>
      </c>
      <c r="G14" s="368">
        <v>0</v>
      </c>
      <c r="H14" s="369">
        <v>0</v>
      </c>
      <c r="I14" s="472">
        <v>0</v>
      </c>
      <c r="J14" s="472"/>
      <c r="K14" s="472">
        <v>0</v>
      </c>
      <c r="L14" s="472">
        <v>0</v>
      </c>
      <c r="M14" s="472">
        <v>0</v>
      </c>
      <c r="N14" s="368">
        <v>0</v>
      </c>
      <c r="O14" s="368">
        <v>0</v>
      </c>
      <c r="P14" s="370"/>
      <c r="Q14" s="369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69">
        <v>0</v>
      </c>
      <c r="Y14" s="368">
        <v>0</v>
      </c>
      <c r="Z14" s="368">
        <v>0</v>
      </c>
      <c r="AA14" s="368">
        <v>0</v>
      </c>
      <c r="AB14" s="368">
        <v>0</v>
      </c>
      <c r="AC14" s="368">
        <v>0</v>
      </c>
      <c r="AD14" s="368">
        <v>0</v>
      </c>
      <c r="AE14" s="369">
        <v>0</v>
      </c>
      <c r="AF14" s="368">
        <v>0</v>
      </c>
      <c r="AG14" s="368">
        <v>0</v>
      </c>
      <c r="AH14" s="368">
        <v>0</v>
      </c>
      <c r="AI14" s="369">
        <v>0</v>
      </c>
      <c r="AJ14" s="368">
        <v>0</v>
      </c>
      <c r="AK14" s="368"/>
      <c r="AL14" s="368">
        <v>0</v>
      </c>
      <c r="AM14" s="369">
        <v>0</v>
      </c>
      <c r="AN14" s="368">
        <v>0</v>
      </c>
      <c r="AO14" s="368">
        <v>0</v>
      </c>
      <c r="AP14" s="368"/>
      <c r="AQ14" s="369">
        <v>0</v>
      </c>
      <c r="AR14" s="368">
        <v>0</v>
      </c>
      <c r="AS14" s="368">
        <v>0</v>
      </c>
      <c r="AT14" s="368"/>
      <c r="AU14" s="368"/>
      <c r="AV14" s="368"/>
      <c r="AW14" s="369">
        <v>0</v>
      </c>
      <c r="AX14" s="368">
        <v>0</v>
      </c>
      <c r="AY14" s="368">
        <v>0</v>
      </c>
      <c r="AZ14" s="368"/>
      <c r="BA14" s="369">
        <v>0</v>
      </c>
      <c r="BB14" s="368">
        <v>0</v>
      </c>
      <c r="BC14" s="368">
        <v>0</v>
      </c>
      <c r="BD14" s="368"/>
      <c r="BE14" s="368"/>
      <c r="BF14" s="369">
        <v>0</v>
      </c>
      <c r="BG14" s="368">
        <v>0</v>
      </c>
      <c r="BH14" s="368">
        <v>0</v>
      </c>
      <c r="BI14" s="368">
        <v>0</v>
      </c>
      <c r="BJ14" s="368">
        <v>0</v>
      </c>
      <c r="BK14" s="368">
        <v>0</v>
      </c>
      <c r="BL14" s="368">
        <v>0</v>
      </c>
      <c r="BM14" s="369">
        <v>0</v>
      </c>
      <c r="BN14" s="368">
        <v>0</v>
      </c>
      <c r="BO14" s="368">
        <v>0</v>
      </c>
      <c r="BP14" s="368">
        <v>0</v>
      </c>
      <c r="BQ14" s="368">
        <v>0</v>
      </c>
      <c r="BR14" s="368">
        <v>0</v>
      </c>
      <c r="BS14" s="368">
        <v>0</v>
      </c>
      <c r="BT14" s="369">
        <v>0</v>
      </c>
      <c r="BU14" s="368">
        <v>0</v>
      </c>
      <c r="BV14" s="368">
        <v>0</v>
      </c>
      <c r="BW14" s="368">
        <v>0</v>
      </c>
      <c r="BX14" s="368">
        <v>0</v>
      </c>
      <c r="BY14" s="368">
        <v>0</v>
      </c>
      <c r="BZ14" s="368">
        <v>0</v>
      </c>
      <c r="CA14" s="369">
        <v>0</v>
      </c>
      <c r="CB14" s="368">
        <v>0</v>
      </c>
      <c r="CC14" s="368">
        <v>0</v>
      </c>
      <c r="CD14" s="368">
        <v>0</v>
      </c>
      <c r="CE14" s="368">
        <v>0</v>
      </c>
      <c r="CF14" s="368">
        <v>0</v>
      </c>
      <c r="CG14" s="368">
        <v>0</v>
      </c>
      <c r="CH14" s="369">
        <v>0</v>
      </c>
      <c r="CI14" s="369"/>
      <c r="CJ14" s="369"/>
      <c r="CK14" s="369"/>
      <c r="CL14" s="369"/>
      <c r="CM14" s="369">
        <v>0</v>
      </c>
      <c r="CN14" s="371"/>
    </row>
    <row r="15" spans="1:92" s="366" customFormat="1" hidden="1" x14ac:dyDescent="0.2">
      <c r="A15" s="367">
        <v>44075</v>
      </c>
      <c r="B15" s="368">
        <v>0</v>
      </c>
      <c r="C15" s="368">
        <v>0</v>
      </c>
      <c r="D15" s="368">
        <v>0</v>
      </c>
      <c r="E15" s="368">
        <v>0</v>
      </c>
      <c r="F15" s="368">
        <v>0</v>
      </c>
      <c r="G15" s="368">
        <v>0</v>
      </c>
      <c r="H15" s="369">
        <v>0</v>
      </c>
      <c r="I15" s="472">
        <v>0</v>
      </c>
      <c r="J15" s="472"/>
      <c r="K15" s="472">
        <v>0</v>
      </c>
      <c r="L15" s="472">
        <v>0</v>
      </c>
      <c r="M15" s="472">
        <v>0</v>
      </c>
      <c r="N15" s="368">
        <v>0</v>
      </c>
      <c r="O15" s="368">
        <v>0</v>
      </c>
      <c r="P15" s="370"/>
      <c r="Q15" s="369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69">
        <v>0</v>
      </c>
      <c r="Y15" s="368">
        <v>0</v>
      </c>
      <c r="Z15" s="368">
        <v>0</v>
      </c>
      <c r="AA15" s="368">
        <v>0</v>
      </c>
      <c r="AB15" s="368">
        <v>0</v>
      </c>
      <c r="AC15" s="368">
        <v>0</v>
      </c>
      <c r="AD15" s="368">
        <v>0</v>
      </c>
      <c r="AE15" s="369">
        <v>0</v>
      </c>
      <c r="AF15" s="368">
        <v>0</v>
      </c>
      <c r="AG15" s="368">
        <v>0</v>
      </c>
      <c r="AH15" s="368">
        <v>0</v>
      </c>
      <c r="AI15" s="369">
        <v>0</v>
      </c>
      <c r="AJ15" s="368">
        <v>0</v>
      </c>
      <c r="AK15" s="368"/>
      <c r="AL15" s="368">
        <v>0</v>
      </c>
      <c r="AM15" s="369">
        <v>0</v>
      </c>
      <c r="AN15" s="368">
        <v>0</v>
      </c>
      <c r="AO15" s="368">
        <v>0</v>
      </c>
      <c r="AP15" s="368"/>
      <c r="AQ15" s="369">
        <v>0</v>
      </c>
      <c r="AR15" s="368">
        <v>0</v>
      </c>
      <c r="AS15" s="368">
        <v>0</v>
      </c>
      <c r="AT15" s="368"/>
      <c r="AU15" s="368"/>
      <c r="AV15" s="368"/>
      <c r="AW15" s="369">
        <v>0</v>
      </c>
      <c r="AX15" s="368">
        <v>0</v>
      </c>
      <c r="AY15" s="368">
        <v>0</v>
      </c>
      <c r="AZ15" s="368"/>
      <c r="BA15" s="369">
        <v>0</v>
      </c>
      <c r="BB15" s="368">
        <v>0</v>
      </c>
      <c r="BC15" s="368">
        <v>0</v>
      </c>
      <c r="BD15" s="368"/>
      <c r="BE15" s="368"/>
      <c r="BF15" s="369">
        <v>0</v>
      </c>
      <c r="BG15" s="368">
        <v>0</v>
      </c>
      <c r="BH15" s="368">
        <v>0</v>
      </c>
      <c r="BI15" s="368">
        <v>0</v>
      </c>
      <c r="BJ15" s="368">
        <v>0</v>
      </c>
      <c r="BK15" s="368">
        <v>0</v>
      </c>
      <c r="BL15" s="368">
        <v>0</v>
      </c>
      <c r="BM15" s="369">
        <v>0</v>
      </c>
      <c r="BN15" s="368">
        <v>0</v>
      </c>
      <c r="BO15" s="368">
        <v>0</v>
      </c>
      <c r="BP15" s="368">
        <v>0</v>
      </c>
      <c r="BQ15" s="368">
        <v>0</v>
      </c>
      <c r="BR15" s="368">
        <v>0</v>
      </c>
      <c r="BS15" s="368">
        <v>0</v>
      </c>
      <c r="BT15" s="369">
        <v>0</v>
      </c>
      <c r="BU15" s="368">
        <v>0</v>
      </c>
      <c r="BV15" s="368">
        <v>0</v>
      </c>
      <c r="BW15" s="368">
        <v>0</v>
      </c>
      <c r="BX15" s="368">
        <v>0</v>
      </c>
      <c r="BY15" s="368">
        <v>0</v>
      </c>
      <c r="BZ15" s="368">
        <v>0</v>
      </c>
      <c r="CA15" s="369">
        <v>0</v>
      </c>
      <c r="CB15" s="368">
        <v>0</v>
      </c>
      <c r="CC15" s="368">
        <v>0</v>
      </c>
      <c r="CD15" s="368">
        <v>0</v>
      </c>
      <c r="CE15" s="368">
        <v>0</v>
      </c>
      <c r="CF15" s="368">
        <v>0</v>
      </c>
      <c r="CG15" s="368">
        <v>0</v>
      </c>
      <c r="CH15" s="369">
        <v>0</v>
      </c>
      <c r="CI15" s="369"/>
      <c r="CJ15" s="369"/>
      <c r="CK15" s="369"/>
      <c r="CL15" s="369"/>
      <c r="CM15" s="369">
        <v>0</v>
      </c>
      <c r="CN15" s="371"/>
    </row>
    <row r="16" spans="1:92" s="366" customFormat="1" hidden="1" x14ac:dyDescent="0.2">
      <c r="A16" s="367">
        <v>44105</v>
      </c>
      <c r="B16" s="368">
        <v>0</v>
      </c>
      <c r="C16" s="368">
        <v>0</v>
      </c>
      <c r="D16" s="368">
        <v>0</v>
      </c>
      <c r="E16" s="368">
        <v>0</v>
      </c>
      <c r="F16" s="368">
        <v>0</v>
      </c>
      <c r="G16" s="368">
        <v>0</v>
      </c>
      <c r="H16" s="369">
        <v>0</v>
      </c>
      <c r="I16" s="472">
        <v>0</v>
      </c>
      <c r="J16" s="472"/>
      <c r="K16" s="472">
        <v>0</v>
      </c>
      <c r="L16" s="472">
        <v>0</v>
      </c>
      <c r="M16" s="472">
        <v>0</v>
      </c>
      <c r="N16" s="368">
        <v>0</v>
      </c>
      <c r="O16" s="368">
        <v>0</v>
      </c>
      <c r="P16" s="370"/>
      <c r="Q16" s="369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69">
        <v>0</v>
      </c>
      <c r="Y16" s="368">
        <v>0</v>
      </c>
      <c r="Z16" s="368">
        <v>0</v>
      </c>
      <c r="AA16" s="368">
        <v>0</v>
      </c>
      <c r="AB16" s="368">
        <v>0</v>
      </c>
      <c r="AC16" s="368">
        <v>0</v>
      </c>
      <c r="AD16" s="368">
        <v>0</v>
      </c>
      <c r="AE16" s="369">
        <v>0</v>
      </c>
      <c r="AF16" s="368">
        <v>0</v>
      </c>
      <c r="AG16" s="368">
        <v>0</v>
      </c>
      <c r="AH16" s="368">
        <v>0</v>
      </c>
      <c r="AI16" s="369">
        <v>0</v>
      </c>
      <c r="AJ16" s="368">
        <v>0</v>
      </c>
      <c r="AK16" s="368"/>
      <c r="AL16" s="368">
        <v>0</v>
      </c>
      <c r="AM16" s="369">
        <v>0</v>
      </c>
      <c r="AN16" s="368">
        <v>0</v>
      </c>
      <c r="AO16" s="368">
        <v>0</v>
      </c>
      <c r="AP16" s="368"/>
      <c r="AQ16" s="369">
        <v>0</v>
      </c>
      <c r="AR16" s="368">
        <v>0</v>
      </c>
      <c r="AS16" s="368">
        <v>0</v>
      </c>
      <c r="AT16" s="368"/>
      <c r="AU16" s="368"/>
      <c r="AV16" s="368"/>
      <c r="AW16" s="369">
        <v>0</v>
      </c>
      <c r="AX16" s="368">
        <v>0</v>
      </c>
      <c r="AY16" s="368">
        <v>0</v>
      </c>
      <c r="AZ16" s="368"/>
      <c r="BA16" s="369">
        <v>0</v>
      </c>
      <c r="BB16" s="368">
        <v>0</v>
      </c>
      <c r="BC16" s="368">
        <v>0</v>
      </c>
      <c r="BD16" s="368"/>
      <c r="BE16" s="368"/>
      <c r="BF16" s="369">
        <v>0</v>
      </c>
      <c r="BG16" s="368">
        <v>0</v>
      </c>
      <c r="BH16" s="368">
        <v>0</v>
      </c>
      <c r="BI16" s="368">
        <v>0</v>
      </c>
      <c r="BJ16" s="368">
        <v>0</v>
      </c>
      <c r="BK16" s="368">
        <v>0</v>
      </c>
      <c r="BL16" s="368">
        <v>0</v>
      </c>
      <c r="BM16" s="369">
        <v>0</v>
      </c>
      <c r="BN16" s="368">
        <v>0</v>
      </c>
      <c r="BO16" s="368">
        <v>0</v>
      </c>
      <c r="BP16" s="368">
        <v>0</v>
      </c>
      <c r="BQ16" s="368">
        <v>0</v>
      </c>
      <c r="BR16" s="368">
        <v>0</v>
      </c>
      <c r="BS16" s="368">
        <v>0</v>
      </c>
      <c r="BT16" s="369">
        <v>0</v>
      </c>
      <c r="BU16" s="368">
        <v>0</v>
      </c>
      <c r="BV16" s="368">
        <v>0</v>
      </c>
      <c r="BW16" s="368">
        <v>0</v>
      </c>
      <c r="BX16" s="368">
        <v>0</v>
      </c>
      <c r="BY16" s="368">
        <v>0</v>
      </c>
      <c r="BZ16" s="368">
        <v>0</v>
      </c>
      <c r="CA16" s="369">
        <v>0</v>
      </c>
      <c r="CB16" s="368">
        <v>0</v>
      </c>
      <c r="CC16" s="368">
        <v>0</v>
      </c>
      <c r="CD16" s="368">
        <v>0</v>
      </c>
      <c r="CE16" s="368">
        <v>0</v>
      </c>
      <c r="CF16" s="368">
        <v>0</v>
      </c>
      <c r="CG16" s="368">
        <v>0</v>
      </c>
      <c r="CH16" s="369">
        <v>0</v>
      </c>
      <c r="CI16" s="369"/>
      <c r="CJ16" s="369"/>
      <c r="CK16" s="369"/>
      <c r="CL16" s="369"/>
      <c r="CM16" s="369">
        <v>0</v>
      </c>
      <c r="CN16" s="371"/>
    </row>
    <row r="17" spans="1:92" s="366" customFormat="1" hidden="1" x14ac:dyDescent="0.2">
      <c r="A17" s="367">
        <v>44136</v>
      </c>
      <c r="B17" s="368">
        <v>0</v>
      </c>
      <c r="C17" s="368">
        <v>0</v>
      </c>
      <c r="D17" s="368">
        <v>0</v>
      </c>
      <c r="E17" s="368">
        <v>0</v>
      </c>
      <c r="F17" s="368">
        <v>0</v>
      </c>
      <c r="G17" s="368">
        <v>0</v>
      </c>
      <c r="H17" s="369">
        <v>0</v>
      </c>
      <c r="I17" s="472">
        <v>0</v>
      </c>
      <c r="J17" s="472"/>
      <c r="K17" s="472">
        <v>0</v>
      </c>
      <c r="L17" s="472">
        <v>0</v>
      </c>
      <c r="M17" s="472">
        <v>0</v>
      </c>
      <c r="N17" s="368">
        <v>0</v>
      </c>
      <c r="O17" s="368">
        <v>0</v>
      </c>
      <c r="P17" s="370"/>
      <c r="Q17" s="369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69">
        <v>0</v>
      </c>
      <c r="Y17" s="368">
        <v>0</v>
      </c>
      <c r="Z17" s="368">
        <v>0</v>
      </c>
      <c r="AA17" s="368">
        <v>0</v>
      </c>
      <c r="AB17" s="368">
        <v>0</v>
      </c>
      <c r="AC17" s="368">
        <v>0</v>
      </c>
      <c r="AD17" s="368">
        <v>0</v>
      </c>
      <c r="AE17" s="369">
        <v>0</v>
      </c>
      <c r="AF17" s="368">
        <v>0</v>
      </c>
      <c r="AG17" s="368">
        <v>0</v>
      </c>
      <c r="AH17" s="368">
        <v>0</v>
      </c>
      <c r="AI17" s="369">
        <v>0</v>
      </c>
      <c r="AJ17" s="368">
        <v>0</v>
      </c>
      <c r="AK17" s="368"/>
      <c r="AL17" s="368">
        <v>0</v>
      </c>
      <c r="AM17" s="369">
        <v>0</v>
      </c>
      <c r="AN17" s="368">
        <v>0</v>
      </c>
      <c r="AO17" s="368">
        <v>0</v>
      </c>
      <c r="AP17" s="368"/>
      <c r="AQ17" s="369">
        <v>0</v>
      </c>
      <c r="AR17" s="368">
        <v>0</v>
      </c>
      <c r="AS17" s="368">
        <v>0</v>
      </c>
      <c r="AT17" s="368"/>
      <c r="AU17" s="368"/>
      <c r="AV17" s="368"/>
      <c r="AW17" s="369">
        <v>0</v>
      </c>
      <c r="AX17" s="368">
        <v>0</v>
      </c>
      <c r="AY17" s="368">
        <v>0</v>
      </c>
      <c r="AZ17" s="368"/>
      <c r="BA17" s="369">
        <v>0</v>
      </c>
      <c r="BB17" s="368">
        <v>0</v>
      </c>
      <c r="BC17" s="368">
        <v>0</v>
      </c>
      <c r="BD17" s="368"/>
      <c r="BE17" s="368"/>
      <c r="BF17" s="369">
        <v>0</v>
      </c>
      <c r="BG17" s="368">
        <v>0</v>
      </c>
      <c r="BH17" s="368">
        <v>0</v>
      </c>
      <c r="BI17" s="368">
        <v>0</v>
      </c>
      <c r="BJ17" s="368">
        <v>0</v>
      </c>
      <c r="BK17" s="368">
        <v>0</v>
      </c>
      <c r="BL17" s="368">
        <v>0</v>
      </c>
      <c r="BM17" s="369">
        <v>0</v>
      </c>
      <c r="BN17" s="368">
        <v>0</v>
      </c>
      <c r="BO17" s="368">
        <v>0</v>
      </c>
      <c r="BP17" s="368">
        <v>0</v>
      </c>
      <c r="BQ17" s="368">
        <v>0</v>
      </c>
      <c r="BR17" s="368">
        <v>0</v>
      </c>
      <c r="BS17" s="368">
        <v>0</v>
      </c>
      <c r="BT17" s="369">
        <v>0</v>
      </c>
      <c r="BU17" s="368">
        <v>0</v>
      </c>
      <c r="BV17" s="368">
        <v>0</v>
      </c>
      <c r="BW17" s="368">
        <v>0</v>
      </c>
      <c r="BX17" s="368">
        <v>0</v>
      </c>
      <c r="BY17" s="368">
        <v>0</v>
      </c>
      <c r="BZ17" s="368">
        <v>0</v>
      </c>
      <c r="CA17" s="369">
        <v>0</v>
      </c>
      <c r="CB17" s="368">
        <v>0</v>
      </c>
      <c r="CC17" s="368">
        <v>0</v>
      </c>
      <c r="CD17" s="368">
        <v>0</v>
      </c>
      <c r="CE17" s="368">
        <v>0</v>
      </c>
      <c r="CF17" s="368">
        <v>0</v>
      </c>
      <c r="CG17" s="368">
        <v>0</v>
      </c>
      <c r="CH17" s="369">
        <v>0</v>
      </c>
      <c r="CI17" s="369"/>
      <c r="CJ17" s="369"/>
      <c r="CK17" s="369"/>
      <c r="CL17" s="369"/>
      <c r="CM17" s="369">
        <v>0</v>
      </c>
      <c r="CN17" s="371"/>
    </row>
    <row r="18" spans="1:92" s="366" customFormat="1" hidden="1" x14ac:dyDescent="0.2">
      <c r="A18" s="367">
        <v>44166</v>
      </c>
      <c r="B18" s="368">
        <v>0</v>
      </c>
      <c r="C18" s="368">
        <v>0</v>
      </c>
      <c r="D18" s="368">
        <v>0</v>
      </c>
      <c r="E18" s="368">
        <v>0</v>
      </c>
      <c r="F18" s="368">
        <v>0</v>
      </c>
      <c r="G18" s="368">
        <v>0</v>
      </c>
      <c r="H18" s="369">
        <v>0</v>
      </c>
      <c r="I18" s="472">
        <v>0</v>
      </c>
      <c r="J18" s="472"/>
      <c r="K18" s="472">
        <v>0</v>
      </c>
      <c r="L18" s="472">
        <v>0</v>
      </c>
      <c r="M18" s="472">
        <v>0</v>
      </c>
      <c r="N18" s="368">
        <v>0</v>
      </c>
      <c r="O18" s="368">
        <v>0</v>
      </c>
      <c r="P18" s="370"/>
      <c r="Q18" s="369">
        <v>0</v>
      </c>
      <c r="R18" s="370">
        <v>0</v>
      </c>
      <c r="S18" s="370">
        <v>0</v>
      </c>
      <c r="T18" s="370">
        <v>0</v>
      </c>
      <c r="U18" s="370">
        <v>0</v>
      </c>
      <c r="V18" s="370">
        <v>0</v>
      </c>
      <c r="W18" s="370">
        <v>0</v>
      </c>
      <c r="X18" s="369">
        <v>0</v>
      </c>
      <c r="Y18" s="368">
        <v>0</v>
      </c>
      <c r="Z18" s="368">
        <v>0</v>
      </c>
      <c r="AA18" s="368">
        <v>0</v>
      </c>
      <c r="AB18" s="368">
        <v>0</v>
      </c>
      <c r="AC18" s="368">
        <v>0</v>
      </c>
      <c r="AD18" s="368">
        <v>0</v>
      </c>
      <c r="AE18" s="369">
        <v>0</v>
      </c>
      <c r="AF18" s="368">
        <v>0</v>
      </c>
      <c r="AG18" s="368">
        <v>0</v>
      </c>
      <c r="AH18" s="368">
        <v>0</v>
      </c>
      <c r="AI18" s="369">
        <v>0</v>
      </c>
      <c r="AJ18" s="368">
        <v>0</v>
      </c>
      <c r="AK18" s="368"/>
      <c r="AL18" s="368">
        <v>0</v>
      </c>
      <c r="AM18" s="369">
        <v>0</v>
      </c>
      <c r="AN18" s="368">
        <v>0</v>
      </c>
      <c r="AO18" s="368">
        <v>0</v>
      </c>
      <c r="AP18" s="368"/>
      <c r="AQ18" s="369">
        <v>0</v>
      </c>
      <c r="AR18" s="368">
        <v>0</v>
      </c>
      <c r="AS18" s="368">
        <v>0</v>
      </c>
      <c r="AT18" s="368"/>
      <c r="AU18" s="368"/>
      <c r="AV18" s="368"/>
      <c r="AW18" s="369">
        <v>0</v>
      </c>
      <c r="AX18" s="368">
        <v>0</v>
      </c>
      <c r="AY18" s="368">
        <v>0</v>
      </c>
      <c r="AZ18" s="368"/>
      <c r="BA18" s="369">
        <v>0</v>
      </c>
      <c r="BB18" s="368">
        <v>0</v>
      </c>
      <c r="BC18" s="368">
        <v>0</v>
      </c>
      <c r="BD18" s="368"/>
      <c r="BE18" s="368"/>
      <c r="BF18" s="369">
        <v>0</v>
      </c>
      <c r="BG18" s="368">
        <v>0</v>
      </c>
      <c r="BH18" s="368">
        <v>0</v>
      </c>
      <c r="BI18" s="368">
        <v>0</v>
      </c>
      <c r="BJ18" s="368">
        <v>0</v>
      </c>
      <c r="BK18" s="368">
        <v>0</v>
      </c>
      <c r="BL18" s="368">
        <v>0</v>
      </c>
      <c r="BM18" s="369">
        <v>0</v>
      </c>
      <c r="BN18" s="368">
        <v>0</v>
      </c>
      <c r="BO18" s="368">
        <v>0</v>
      </c>
      <c r="BP18" s="368">
        <v>0</v>
      </c>
      <c r="BQ18" s="368">
        <v>0</v>
      </c>
      <c r="BR18" s="368">
        <v>0</v>
      </c>
      <c r="BS18" s="368">
        <v>0</v>
      </c>
      <c r="BT18" s="369">
        <v>0</v>
      </c>
      <c r="BU18" s="368">
        <v>0</v>
      </c>
      <c r="BV18" s="368">
        <v>0</v>
      </c>
      <c r="BW18" s="368">
        <v>0</v>
      </c>
      <c r="BX18" s="368">
        <v>0</v>
      </c>
      <c r="BY18" s="368">
        <v>0</v>
      </c>
      <c r="BZ18" s="368">
        <v>0</v>
      </c>
      <c r="CA18" s="369">
        <v>0</v>
      </c>
      <c r="CB18" s="368">
        <v>0</v>
      </c>
      <c r="CC18" s="368">
        <v>0</v>
      </c>
      <c r="CD18" s="368">
        <v>0</v>
      </c>
      <c r="CE18" s="368">
        <v>0</v>
      </c>
      <c r="CF18" s="368">
        <v>0</v>
      </c>
      <c r="CG18" s="368">
        <v>0</v>
      </c>
      <c r="CH18" s="369">
        <v>0</v>
      </c>
      <c r="CI18" s="369"/>
      <c r="CJ18" s="369"/>
      <c r="CK18" s="369"/>
      <c r="CL18" s="369"/>
      <c r="CM18" s="369">
        <v>0</v>
      </c>
      <c r="CN18" s="371"/>
    </row>
    <row r="19" spans="1:92" s="366" customFormat="1" hidden="1" x14ac:dyDescent="0.2">
      <c r="A19" s="367">
        <v>44197</v>
      </c>
      <c r="B19" s="368">
        <v>0</v>
      </c>
      <c r="C19" s="368">
        <v>0</v>
      </c>
      <c r="D19" s="368">
        <v>0</v>
      </c>
      <c r="E19" s="368">
        <v>0</v>
      </c>
      <c r="F19" s="368">
        <v>0</v>
      </c>
      <c r="G19" s="368">
        <v>0</v>
      </c>
      <c r="H19" s="369">
        <v>0</v>
      </c>
      <c r="I19" s="472">
        <v>0</v>
      </c>
      <c r="J19" s="472"/>
      <c r="K19" s="472">
        <v>0</v>
      </c>
      <c r="L19" s="472">
        <v>0</v>
      </c>
      <c r="M19" s="472">
        <v>0</v>
      </c>
      <c r="N19" s="368">
        <v>0</v>
      </c>
      <c r="O19" s="368">
        <v>0</v>
      </c>
      <c r="P19" s="370"/>
      <c r="Q19" s="369">
        <v>0</v>
      </c>
      <c r="R19" s="370">
        <v>0</v>
      </c>
      <c r="S19" s="370">
        <v>0</v>
      </c>
      <c r="T19" s="370">
        <v>0</v>
      </c>
      <c r="U19" s="370">
        <v>0</v>
      </c>
      <c r="V19" s="370">
        <v>0</v>
      </c>
      <c r="W19" s="370">
        <v>0</v>
      </c>
      <c r="X19" s="369">
        <v>0</v>
      </c>
      <c r="Y19" s="368">
        <v>0</v>
      </c>
      <c r="Z19" s="368">
        <v>0</v>
      </c>
      <c r="AA19" s="368">
        <v>0</v>
      </c>
      <c r="AB19" s="368">
        <v>0</v>
      </c>
      <c r="AC19" s="368">
        <v>0</v>
      </c>
      <c r="AD19" s="368">
        <v>0</v>
      </c>
      <c r="AE19" s="369">
        <v>0</v>
      </c>
      <c r="AF19" s="368">
        <v>0</v>
      </c>
      <c r="AG19" s="368">
        <v>0</v>
      </c>
      <c r="AH19" s="368">
        <v>0</v>
      </c>
      <c r="AI19" s="369">
        <v>0</v>
      </c>
      <c r="AJ19" s="368">
        <v>0</v>
      </c>
      <c r="AK19" s="368"/>
      <c r="AL19" s="368">
        <v>0</v>
      </c>
      <c r="AM19" s="369">
        <v>0</v>
      </c>
      <c r="AN19" s="368">
        <v>0</v>
      </c>
      <c r="AO19" s="368">
        <v>0</v>
      </c>
      <c r="AP19" s="368"/>
      <c r="AQ19" s="369">
        <v>0</v>
      </c>
      <c r="AR19" s="368">
        <v>0</v>
      </c>
      <c r="AS19" s="368">
        <v>0</v>
      </c>
      <c r="AT19" s="368"/>
      <c r="AU19" s="368"/>
      <c r="AV19" s="368"/>
      <c r="AW19" s="369">
        <v>0</v>
      </c>
      <c r="AX19" s="368">
        <v>0</v>
      </c>
      <c r="AY19" s="368">
        <v>0</v>
      </c>
      <c r="AZ19" s="368"/>
      <c r="BA19" s="369">
        <v>0</v>
      </c>
      <c r="BB19" s="368">
        <v>0</v>
      </c>
      <c r="BC19" s="368">
        <v>0</v>
      </c>
      <c r="BD19" s="368"/>
      <c r="BE19" s="368"/>
      <c r="BF19" s="369">
        <v>0</v>
      </c>
      <c r="BG19" s="368">
        <v>0</v>
      </c>
      <c r="BH19" s="368">
        <v>0</v>
      </c>
      <c r="BI19" s="368">
        <v>0</v>
      </c>
      <c r="BJ19" s="368">
        <v>0</v>
      </c>
      <c r="BK19" s="368">
        <v>0</v>
      </c>
      <c r="BL19" s="368">
        <v>0</v>
      </c>
      <c r="BM19" s="369">
        <v>0</v>
      </c>
      <c r="BN19" s="368">
        <v>0</v>
      </c>
      <c r="BO19" s="368">
        <v>0</v>
      </c>
      <c r="BP19" s="368">
        <v>0</v>
      </c>
      <c r="BQ19" s="368">
        <v>0</v>
      </c>
      <c r="BR19" s="368">
        <v>0</v>
      </c>
      <c r="BS19" s="368">
        <v>0</v>
      </c>
      <c r="BT19" s="369">
        <v>0</v>
      </c>
      <c r="BU19" s="368">
        <v>0</v>
      </c>
      <c r="BV19" s="368">
        <v>0</v>
      </c>
      <c r="BW19" s="368">
        <v>0</v>
      </c>
      <c r="BX19" s="368">
        <v>0</v>
      </c>
      <c r="BY19" s="368">
        <v>0</v>
      </c>
      <c r="BZ19" s="368">
        <v>0</v>
      </c>
      <c r="CA19" s="369">
        <v>0</v>
      </c>
      <c r="CB19" s="368">
        <v>0</v>
      </c>
      <c r="CC19" s="368">
        <v>0</v>
      </c>
      <c r="CD19" s="368">
        <v>0</v>
      </c>
      <c r="CE19" s="368">
        <v>0</v>
      </c>
      <c r="CF19" s="368">
        <v>0</v>
      </c>
      <c r="CG19" s="368">
        <v>0</v>
      </c>
      <c r="CH19" s="369">
        <v>0</v>
      </c>
      <c r="CI19" s="369"/>
      <c r="CJ19" s="369"/>
      <c r="CK19" s="369"/>
      <c r="CL19" s="369"/>
      <c r="CM19" s="369">
        <v>0</v>
      </c>
      <c r="CN19" s="371"/>
    </row>
    <row r="20" spans="1:92" s="366" customFormat="1" hidden="1" x14ac:dyDescent="0.2">
      <c r="A20" s="367">
        <v>44228</v>
      </c>
      <c r="B20" s="368">
        <v>0</v>
      </c>
      <c r="C20" s="368">
        <v>0</v>
      </c>
      <c r="D20" s="368">
        <v>0</v>
      </c>
      <c r="E20" s="368">
        <v>0</v>
      </c>
      <c r="F20" s="368">
        <v>0</v>
      </c>
      <c r="G20" s="368">
        <v>0</v>
      </c>
      <c r="H20" s="369">
        <v>0</v>
      </c>
      <c r="I20" s="472">
        <v>0</v>
      </c>
      <c r="J20" s="472"/>
      <c r="K20" s="472">
        <v>0</v>
      </c>
      <c r="L20" s="472">
        <v>0</v>
      </c>
      <c r="M20" s="472">
        <v>0</v>
      </c>
      <c r="N20" s="368">
        <v>0</v>
      </c>
      <c r="O20" s="368">
        <v>0</v>
      </c>
      <c r="P20" s="370"/>
      <c r="Q20" s="369">
        <v>0</v>
      </c>
      <c r="R20" s="370">
        <v>0</v>
      </c>
      <c r="S20" s="370">
        <v>0</v>
      </c>
      <c r="T20" s="370">
        <v>0</v>
      </c>
      <c r="U20" s="370">
        <v>0</v>
      </c>
      <c r="V20" s="370">
        <v>0</v>
      </c>
      <c r="W20" s="370">
        <v>0</v>
      </c>
      <c r="X20" s="369">
        <v>0</v>
      </c>
      <c r="Y20" s="368">
        <v>0</v>
      </c>
      <c r="Z20" s="368">
        <v>0</v>
      </c>
      <c r="AA20" s="368">
        <v>0</v>
      </c>
      <c r="AB20" s="368">
        <v>0</v>
      </c>
      <c r="AC20" s="368">
        <v>0</v>
      </c>
      <c r="AD20" s="368">
        <v>0</v>
      </c>
      <c r="AE20" s="369">
        <v>0</v>
      </c>
      <c r="AF20" s="368">
        <v>0</v>
      </c>
      <c r="AG20" s="368">
        <v>0</v>
      </c>
      <c r="AH20" s="368">
        <v>0</v>
      </c>
      <c r="AI20" s="369">
        <v>0</v>
      </c>
      <c r="AJ20" s="368">
        <v>0</v>
      </c>
      <c r="AK20" s="368"/>
      <c r="AL20" s="368">
        <v>0</v>
      </c>
      <c r="AM20" s="369">
        <v>0</v>
      </c>
      <c r="AN20" s="368">
        <v>0</v>
      </c>
      <c r="AO20" s="368">
        <v>0</v>
      </c>
      <c r="AP20" s="368"/>
      <c r="AQ20" s="369">
        <v>0</v>
      </c>
      <c r="AR20" s="368">
        <v>0</v>
      </c>
      <c r="AS20" s="368">
        <v>0</v>
      </c>
      <c r="AT20" s="368"/>
      <c r="AU20" s="368"/>
      <c r="AV20" s="368"/>
      <c r="AW20" s="369">
        <v>0</v>
      </c>
      <c r="AX20" s="368">
        <v>0</v>
      </c>
      <c r="AY20" s="368">
        <v>0</v>
      </c>
      <c r="AZ20" s="368"/>
      <c r="BA20" s="369">
        <v>0</v>
      </c>
      <c r="BB20" s="368">
        <v>0</v>
      </c>
      <c r="BC20" s="368">
        <v>0</v>
      </c>
      <c r="BD20" s="368"/>
      <c r="BE20" s="368"/>
      <c r="BF20" s="369">
        <v>0</v>
      </c>
      <c r="BG20" s="368">
        <v>0</v>
      </c>
      <c r="BH20" s="368">
        <v>0</v>
      </c>
      <c r="BI20" s="368">
        <v>0</v>
      </c>
      <c r="BJ20" s="368">
        <v>0</v>
      </c>
      <c r="BK20" s="368">
        <v>0</v>
      </c>
      <c r="BL20" s="368">
        <v>0</v>
      </c>
      <c r="BM20" s="369">
        <v>0</v>
      </c>
      <c r="BN20" s="368">
        <v>0</v>
      </c>
      <c r="BO20" s="368">
        <v>0</v>
      </c>
      <c r="BP20" s="368">
        <v>0</v>
      </c>
      <c r="BQ20" s="368">
        <v>0</v>
      </c>
      <c r="BR20" s="368">
        <v>0</v>
      </c>
      <c r="BS20" s="368">
        <v>0</v>
      </c>
      <c r="BT20" s="369">
        <v>0</v>
      </c>
      <c r="BU20" s="368">
        <v>0</v>
      </c>
      <c r="BV20" s="368">
        <v>0</v>
      </c>
      <c r="BW20" s="368">
        <v>0</v>
      </c>
      <c r="BX20" s="368">
        <v>0</v>
      </c>
      <c r="BY20" s="368">
        <v>0</v>
      </c>
      <c r="BZ20" s="368">
        <v>0</v>
      </c>
      <c r="CA20" s="369">
        <v>0</v>
      </c>
      <c r="CB20" s="368">
        <v>0</v>
      </c>
      <c r="CC20" s="368">
        <v>0</v>
      </c>
      <c r="CD20" s="368">
        <v>0</v>
      </c>
      <c r="CE20" s="368">
        <v>0</v>
      </c>
      <c r="CF20" s="368">
        <v>0</v>
      </c>
      <c r="CG20" s="368">
        <v>0</v>
      </c>
      <c r="CH20" s="369">
        <v>0</v>
      </c>
      <c r="CI20" s="369"/>
      <c r="CJ20" s="369"/>
      <c r="CK20" s="369"/>
      <c r="CL20" s="369"/>
      <c r="CM20" s="369">
        <v>0</v>
      </c>
      <c r="CN20" s="371"/>
    </row>
    <row r="21" spans="1:92" s="366" customFormat="1" hidden="1" x14ac:dyDescent="0.2">
      <c r="A21" s="367">
        <v>44256</v>
      </c>
      <c r="B21" s="368">
        <v>0</v>
      </c>
      <c r="C21" s="368">
        <v>0</v>
      </c>
      <c r="D21" s="368">
        <v>0</v>
      </c>
      <c r="E21" s="368">
        <v>0</v>
      </c>
      <c r="F21" s="368">
        <v>0</v>
      </c>
      <c r="G21" s="368">
        <v>0</v>
      </c>
      <c r="H21" s="369">
        <v>0</v>
      </c>
      <c r="I21" s="472">
        <v>0</v>
      </c>
      <c r="J21" s="472"/>
      <c r="K21" s="472">
        <v>0</v>
      </c>
      <c r="L21" s="472">
        <v>0</v>
      </c>
      <c r="M21" s="472">
        <v>0</v>
      </c>
      <c r="N21" s="368">
        <v>0</v>
      </c>
      <c r="O21" s="368">
        <v>0</v>
      </c>
      <c r="P21" s="370"/>
      <c r="Q21" s="369">
        <v>0</v>
      </c>
      <c r="R21" s="370">
        <v>0</v>
      </c>
      <c r="S21" s="370">
        <v>0</v>
      </c>
      <c r="T21" s="370">
        <v>0</v>
      </c>
      <c r="U21" s="370">
        <v>0</v>
      </c>
      <c r="V21" s="370">
        <v>0</v>
      </c>
      <c r="W21" s="370">
        <v>0</v>
      </c>
      <c r="X21" s="369">
        <v>0</v>
      </c>
      <c r="Y21" s="368">
        <v>0</v>
      </c>
      <c r="Z21" s="368">
        <v>0</v>
      </c>
      <c r="AA21" s="368">
        <v>0</v>
      </c>
      <c r="AB21" s="368">
        <v>0</v>
      </c>
      <c r="AC21" s="368">
        <v>0</v>
      </c>
      <c r="AD21" s="368">
        <v>0</v>
      </c>
      <c r="AE21" s="369">
        <v>0</v>
      </c>
      <c r="AF21" s="368">
        <v>0</v>
      </c>
      <c r="AG21" s="368">
        <v>0</v>
      </c>
      <c r="AH21" s="368">
        <v>0</v>
      </c>
      <c r="AI21" s="369">
        <v>0</v>
      </c>
      <c r="AJ21" s="368">
        <v>0</v>
      </c>
      <c r="AK21" s="368"/>
      <c r="AL21" s="368">
        <v>0</v>
      </c>
      <c r="AM21" s="369">
        <v>0</v>
      </c>
      <c r="AN21" s="368">
        <v>0</v>
      </c>
      <c r="AO21" s="368">
        <v>0</v>
      </c>
      <c r="AP21" s="368"/>
      <c r="AQ21" s="369">
        <v>0</v>
      </c>
      <c r="AR21" s="368">
        <v>0</v>
      </c>
      <c r="AS21" s="368">
        <v>0</v>
      </c>
      <c r="AT21" s="368"/>
      <c r="AU21" s="368"/>
      <c r="AV21" s="368"/>
      <c r="AW21" s="369">
        <v>0</v>
      </c>
      <c r="AX21" s="368">
        <v>0</v>
      </c>
      <c r="AY21" s="368">
        <v>0</v>
      </c>
      <c r="AZ21" s="368"/>
      <c r="BA21" s="369">
        <v>0</v>
      </c>
      <c r="BB21" s="368">
        <v>0</v>
      </c>
      <c r="BC21" s="368">
        <v>0</v>
      </c>
      <c r="BD21" s="368"/>
      <c r="BE21" s="368"/>
      <c r="BF21" s="369">
        <v>0</v>
      </c>
      <c r="BG21" s="368">
        <v>0</v>
      </c>
      <c r="BH21" s="368">
        <v>0</v>
      </c>
      <c r="BI21" s="368">
        <v>0</v>
      </c>
      <c r="BJ21" s="368">
        <v>0</v>
      </c>
      <c r="BK21" s="368">
        <v>0</v>
      </c>
      <c r="BL21" s="368">
        <v>0</v>
      </c>
      <c r="BM21" s="369">
        <v>0</v>
      </c>
      <c r="BN21" s="368">
        <v>0</v>
      </c>
      <c r="BO21" s="368">
        <v>0</v>
      </c>
      <c r="BP21" s="368">
        <v>0</v>
      </c>
      <c r="BQ21" s="368">
        <v>0</v>
      </c>
      <c r="BR21" s="368">
        <v>0</v>
      </c>
      <c r="BS21" s="368">
        <v>0</v>
      </c>
      <c r="BT21" s="369">
        <v>0</v>
      </c>
      <c r="BU21" s="368">
        <v>0</v>
      </c>
      <c r="BV21" s="368">
        <v>0</v>
      </c>
      <c r="BW21" s="368">
        <v>0</v>
      </c>
      <c r="BX21" s="368">
        <v>0</v>
      </c>
      <c r="BY21" s="368">
        <v>0</v>
      </c>
      <c r="BZ21" s="368">
        <v>0</v>
      </c>
      <c r="CA21" s="369">
        <v>0</v>
      </c>
      <c r="CB21" s="368">
        <v>0</v>
      </c>
      <c r="CC21" s="368">
        <v>0</v>
      </c>
      <c r="CD21" s="368">
        <v>0</v>
      </c>
      <c r="CE21" s="368">
        <v>0</v>
      </c>
      <c r="CF21" s="368">
        <v>0</v>
      </c>
      <c r="CG21" s="368">
        <v>0</v>
      </c>
      <c r="CH21" s="369">
        <v>0</v>
      </c>
      <c r="CI21" s="369"/>
      <c r="CJ21" s="369"/>
      <c r="CK21" s="369"/>
      <c r="CL21" s="369"/>
      <c r="CM21" s="369">
        <v>0</v>
      </c>
      <c r="CN21" s="371"/>
    </row>
    <row r="22" spans="1:92" s="366" customFormat="1" hidden="1" x14ac:dyDescent="0.2">
      <c r="A22" s="367">
        <v>44287</v>
      </c>
      <c r="B22" s="368">
        <v>0</v>
      </c>
      <c r="C22" s="368">
        <v>0</v>
      </c>
      <c r="D22" s="368">
        <v>0</v>
      </c>
      <c r="E22" s="368">
        <v>0</v>
      </c>
      <c r="F22" s="368">
        <v>0</v>
      </c>
      <c r="G22" s="368">
        <v>0</v>
      </c>
      <c r="H22" s="369">
        <v>0</v>
      </c>
      <c r="I22" s="472">
        <v>0</v>
      </c>
      <c r="J22" s="472"/>
      <c r="K22" s="472">
        <v>0</v>
      </c>
      <c r="L22" s="472">
        <v>0</v>
      </c>
      <c r="M22" s="472">
        <v>0</v>
      </c>
      <c r="N22" s="368">
        <v>0</v>
      </c>
      <c r="O22" s="368">
        <v>0</v>
      </c>
      <c r="P22" s="370"/>
      <c r="Q22" s="369">
        <v>0</v>
      </c>
      <c r="R22" s="370">
        <v>0</v>
      </c>
      <c r="S22" s="370">
        <v>0</v>
      </c>
      <c r="T22" s="370">
        <v>0</v>
      </c>
      <c r="U22" s="370">
        <v>0</v>
      </c>
      <c r="V22" s="370">
        <v>0</v>
      </c>
      <c r="W22" s="370">
        <v>0</v>
      </c>
      <c r="X22" s="369">
        <v>0</v>
      </c>
      <c r="Y22" s="368">
        <v>0</v>
      </c>
      <c r="Z22" s="368">
        <v>0</v>
      </c>
      <c r="AA22" s="368">
        <v>0</v>
      </c>
      <c r="AB22" s="368">
        <v>0</v>
      </c>
      <c r="AC22" s="368">
        <v>0</v>
      </c>
      <c r="AD22" s="368">
        <v>0</v>
      </c>
      <c r="AE22" s="369">
        <v>0</v>
      </c>
      <c r="AF22" s="368">
        <v>0</v>
      </c>
      <c r="AG22" s="368">
        <v>0</v>
      </c>
      <c r="AH22" s="368">
        <v>0</v>
      </c>
      <c r="AI22" s="369">
        <v>0</v>
      </c>
      <c r="AJ22" s="368">
        <v>0</v>
      </c>
      <c r="AK22" s="368"/>
      <c r="AL22" s="368">
        <v>0</v>
      </c>
      <c r="AM22" s="369">
        <v>0</v>
      </c>
      <c r="AN22" s="368">
        <v>0</v>
      </c>
      <c r="AO22" s="368">
        <v>0</v>
      </c>
      <c r="AP22" s="368"/>
      <c r="AQ22" s="369">
        <v>0</v>
      </c>
      <c r="AR22" s="368">
        <v>0</v>
      </c>
      <c r="AS22" s="368">
        <v>0</v>
      </c>
      <c r="AT22" s="368"/>
      <c r="AU22" s="368"/>
      <c r="AV22" s="368"/>
      <c r="AW22" s="369">
        <v>0</v>
      </c>
      <c r="AX22" s="368">
        <v>0</v>
      </c>
      <c r="AY22" s="368">
        <v>0</v>
      </c>
      <c r="AZ22" s="368"/>
      <c r="BA22" s="369">
        <v>0</v>
      </c>
      <c r="BB22" s="368">
        <v>0</v>
      </c>
      <c r="BC22" s="368">
        <v>0</v>
      </c>
      <c r="BD22" s="368"/>
      <c r="BE22" s="368"/>
      <c r="BF22" s="369">
        <v>0</v>
      </c>
      <c r="BG22" s="368">
        <v>0</v>
      </c>
      <c r="BH22" s="368">
        <v>0</v>
      </c>
      <c r="BI22" s="368">
        <v>0</v>
      </c>
      <c r="BJ22" s="368">
        <v>0</v>
      </c>
      <c r="BK22" s="368">
        <v>0</v>
      </c>
      <c r="BL22" s="368">
        <v>0</v>
      </c>
      <c r="BM22" s="369">
        <v>0</v>
      </c>
      <c r="BN22" s="368">
        <v>0</v>
      </c>
      <c r="BO22" s="368">
        <v>0</v>
      </c>
      <c r="BP22" s="368">
        <v>0</v>
      </c>
      <c r="BQ22" s="368">
        <v>0</v>
      </c>
      <c r="BR22" s="368">
        <v>0</v>
      </c>
      <c r="BS22" s="368">
        <v>0</v>
      </c>
      <c r="BT22" s="369">
        <v>0</v>
      </c>
      <c r="BU22" s="368">
        <v>0</v>
      </c>
      <c r="BV22" s="368">
        <v>0</v>
      </c>
      <c r="BW22" s="368">
        <v>0</v>
      </c>
      <c r="BX22" s="368">
        <v>0</v>
      </c>
      <c r="BY22" s="368">
        <v>0</v>
      </c>
      <c r="BZ22" s="368">
        <v>0</v>
      </c>
      <c r="CA22" s="369">
        <v>0</v>
      </c>
      <c r="CB22" s="368">
        <v>0</v>
      </c>
      <c r="CC22" s="368">
        <v>0</v>
      </c>
      <c r="CD22" s="368">
        <v>0</v>
      </c>
      <c r="CE22" s="368">
        <v>0</v>
      </c>
      <c r="CF22" s="368">
        <v>0</v>
      </c>
      <c r="CG22" s="368">
        <v>0</v>
      </c>
      <c r="CH22" s="369">
        <v>0</v>
      </c>
      <c r="CI22" s="369"/>
      <c r="CJ22" s="369"/>
      <c r="CK22" s="369"/>
      <c r="CL22" s="369"/>
      <c r="CM22" s="369">
        <v>0</v>
      </c>
      <c r="CN22" s="371"/>
    </row>
    <row r="23" spans="1:92" s="366" customFormat="1" hidden="1" x14ac:dyDescent="0.2">
      <c r="A23" s="367">
        <v>44317</v>
      </c>
      <c r="B23" s="368">
        <v>0</v>
      </c>
      <c r="C23" s="368">
        <v>0</v>
      </c>
      <c r="D23" s="368">
        <v>0</v>
      </c>
      <c r="E23" s="368">
        <v>0</v>
      </c>
      <c r="F23" s="368">
        <v>0</v>
      </c>
      <c r="G23" s="368">
        <v>0</v>
      </c>
      <c r="H23" s="369">
        <v>0</v>
      </c>
      <c r="I23" s="472">
        <v>0</v>
      </c>
      <c r="J23" s="472"/>
      <c r="K23" s="472">
        <v>0</v>
      </c>
      <c r="L23" s="472">
        <v>0</v>
      </c>
      <c r="M23" s="472">
        <v>0</v>
      </c>
      <c r="N23" s="368">
        <v>0</v>
      </c>
      <c r="O23" s="368">
        <v>0</v>
      </c>
      <c r="P23" s="370"/>
      <c r="Q23" s="369">
        <v>0</v>
      </c>
      <c r="R23" s="370">
        <v>0</v>
      </c>
      <c r="S23" s="370">
        <v>0</v>
      </c>
      <c r="T23" s="370">
        <v>0</v>
      </c>
      <c r="U23" s="370">
        <v>0</v>
      </c>
      <c r="V23" s="370">
        <v>0</v>
      </c>
      <c r="W23" s="370">
        <v>0</v>
      </c>
      <c r="X23" s="369">
        <v>0</v>
      </c>
      <c r="Y23" s="368">
        <v>0</v>
      </c>
      <c r="Z23" s="368">
        <v>0</v>
      </c>
      <c r="AA23" s="368">
        <v>0</v>
      </c>
      <c r="AB23" s="368">
        <v>0</v>
      </c>
      <c r="AC23" s="368">
        <v>0</v>
      </c>
      <c r="AD23" s="368">
        <v>0</v>
      </c>
      <c r="AE23" s="369">
        <v>0</v>
      </c>
      <c r="AF23" s="368">
        <v>0</v>
      </c>
      <c r="AG23" s="368">
        <v>0</v>
      </c>
      <c r="AH23" s="368">
        <v>0</v>
      </c>
      <c r="AI23" s="369">
        <v>0</v>
      </c>
      <c r="AJ23" s="368">
        <v>0</v>
      </c>
      <c r="AK23" s="368"/>
      <c r="AL23" s="368">
        <v>0</v>
      </c>
      <c r="AM23" s="369">
        <v>0</v>
      </c>
      <c r="AN23" s="368">
        <v>0</v>
      </c>
      <c r="AO23" s="368">
        <v>0</v>
      </c>
      <c r="AP23" s="368"/>
      <c r="AQ23" s="369">
        <v>0</v>
      </c>
      <c r="AR23" s="368">
        <v>0</v>
      </c>
      <c r="AS23" s="368">
        <v>0</v>
      </c>
      <c r="AT23" s="368"/>
      <c r="AU23" s="368"/>
      <c r="AV23" s="368"/>
      <c r="AW23" s="369">
        <v>0</v>
      </c>
      <c r="AX23" s="368">
        <v>0</v>
      </c>
      <c r="AY23" s="368">
        <v>0</v>
      </c>
      <c r="AZ23" s="368"/>
      <c r="BA23" s="369">
        <v>0</v>
      </c>
      <c r="BB23" s="368">
        <v>0</v>
      </c>
      <c r="BC23" s="368">
        <v>0</v>
      </c>
      <c r="BD23" s="368"/>
      <c r="BE23" s="368"/>
      <c r="BF23" s="369">
        <v>0</v>
      </c>
      <c r="BG23" s="368">
        <v>0</v>
      </c>
      <c r="BH23" s="368">
        <v>0</v>
      </c>
      <c r="BI23" s="368">
        <v>0</v>
      </c>
      <c r="BJ23" s="368">
        <v>0</v>
      </c>
      <c r="BK23" s="368">
        <v>0</v>
      </c>
      <c r="BL23" s="368">
        <v>0</v>
      </c>
      <c r="BM23" s="369">
        <v>0</v>
      </c>
      <c r="BN23" s="368">
        <v>0</v>
      </c>
      <c r="BO23" s="368">
        <v>0</v>
      </c>
      <c r="BP23" s="368">
        <v>0</v>
      </c>
      <c r="BQ23" s="368">
        <v>0</v>
      </c>
      <c r="BR23" s="368">
        <v>0</v>
      </c>
      <c r="BS23" s="368">
        <v>0</v>
      </c>
      <c r="BT23" s="369">
        <v>0</v>
      </c>
      <c r="BU23" s="368">
        <v>0</v>
      </c>
      <c r="BV23" s="368">
        <v>0</v>
      </c>
      <c r="BW23" s="368">
        <v>0</v>
      </c>
      <c r="BX23" s="368">
        <v>0</v>
      </c>
      <c r="BY23" s="368">
        <v>0</v>
      </c>
      <c r="BZ23" s="368">
        <v>0</v>
      </c>
      <c r="CA23" s="369">
        <v>0</v>
      </c>
      <c r="CB23" s="368">
        <v>0</v>
      </c>
      <c r="CC23" s="368">
        <v>0</v>
      </c>
      <c r="CD23" s="368">
        <v>0</v>
      </c>
      <c r="CE23" s="368">
        <v>0</v>
      </c>
      <c r="CF23" s="368">
        <v>0</v>
      </c>
      <c r="CG23" s="368">
        <v>0</v>
      </c>
      <c r="CH23" s="369">
        <v>0</v>
      </c>
      <c r="CI23" s="369"/>
      <c r="CJ23" s="369"/>
      <c r="CK23" s="369"/>
      <c r="CL23" s="369"/>
      <c r="CM23" s="369">
        <v>0</v>
      </c>
      <c r="CN23" s="371"/>
    </row>
    <row r="24" spans="1:92" s="366" customFormat="1" hidden="1" x14ac:dyDescent="0.2">
      <c r="A24" s="367">
        <v>44348</v>
      </c>
      <c r="B24" s="368">
        <v>0</v>
      </c>
      <c r="C24" s="368">
        <v>0</v>
      </c>
      <c r="D24" s="368">
        <v>0</v>
      </c>
      <c r="E24" s="368">
        <v>0</v>
      </c>
      <c r="F24" s="368">
        <v>0</v>
      </c>
      <c r="G24" s="368">
        <v>0</v>
      </c>
      <c r="H24" s="369">
        <v>0</v>
      </c>
      <c r="I24" s="472">
        <v>0</v>
      </c>
      <c r="J24" s="472"/>
      <c r="K24" s="472">
        <v>0</v>
      </c>
      <c r="L24" s="472">
        <v>0</v>
      </c>
      <c r="M24" s="472">
        <v>0</v>
      </c>
      <c r="N24" s="368">
        <v>0</v>
      </c>
      <c r="O24" s="368">
        <v>0</v>
      </c>
      <c r="P24" s="370"/>
      <c r="Q24" s="369">
        <v>0</v>
      </c>
      <c r="R24" s="370">
        <v>0</v>
      </c>
      <c r="S24" s="370">
        <v>0</v>
      </c>
      <c r="T24" s="370">
        <v>0</v>
      </c>
      <c r="U24" s="370">
        <v>0</v>
      </c>
      <c r="V24" s="370">
        <v>0</v>
      </c>
      <c r="W24" s="370">
        <v>0</v>
      </c>
      <c r="X24" s="369">
        <v>0</v>
      </c>
      <c r="Y24" s="368">
        <v>0</v>
      </c>
      <c r="Z24" s="368">
        <v>0</v>
      </c>
      <c r="AA24" s="368">
        <v>0</v>
      </c>
      <c r="AB24" s="368">
        <v>0</v>
      </c>
      <c r="AC24" s="368">
        <v>0</v>
      </c>
      <c r="AD24" s="368">
        <v>0</v>
      </c>
      <c r="AE24" s="369">
        <v>0</v>
      </c>
      <c r="AF24" s="368">
        <v>0</v>
      </c>
      <c r="AG24" s="368">
        <v>0</v>
      </c>
      <c r="AH24" s="368">
        <v>0</v>
      </c>
      <c r="AI24" s="369">
        <v>0</v>
      </c>
      <c r="AJ24" s="368">
        <v>0</v>
      </c>
      <c r="AK24" s="368"/>
      <c r="AL24" s="368">
        <v>0</v>
      </c>
      <c r="AM24" s="369">
        <v>0</v>
      </c>
      <c r="AN24" s="368">
        <v>0</v>
      </c>
      <c r="AO24" s="368">
        <v>0</v>
      </c>
      <c r="AP24" s="368"/>
      <c r="AQ24" s="369">
        <v>0</v>
      </c>
      <c r="AR24" s="368">
        <v>0</v>
      </c>
      <c r="AS24" s="368">
        <v>0</v>
      </c>
      <c r="AT24" s="368"/>
      <c r="AU24" s="368"/>
      <c r="AV24" s="368"/>
      <c r="AW24" s="369">
        <v>0</v>
      </c>
      <c r="AX24" s="368">
        <v>0</v>
      </c>
      <c r="AY24" s="368">
        <v>0</v>
      </c>
      <c r="AZ24" s="368"/>
      <c r="BA24" s="369">
        <v>0</v>
      </c>
      <c r="BB24" s="368">
        <v>0</v>
      </c>
      <c r="BC24" s="368">
        <v>0</v>
      </c>
      <c r="BD24" s="368"/>
      <c r="BE24" s="368"/>
      <c r="BF24" s="369">
        <v>0</v>
      </c>
      <c r="BG24" s="368">
        <v>0</v>
      </c>
      <c r="BH24" s="368">
        <v>0</v>
      </c>
      <c r="BI24" s="368">
        <v>0</v>
      </c>
      <c r="BJ24" s="368">
        <v>0</v>
      </c>
      <c r="BK24" s="368">
        <v>0</v>
      </c>
      <c r="BL24" s="368">
        <v>0</v>
      </c>
      <c r="BM24" s="369">
        <v>0</v>
      </c>
      <c r="BN24" s="368">
        <v>0</v>
      </c>
      <c r="BO24" s="368">
        <v>0</v>
      </c>
      <c r="BP24" s="368">
        <v>0</v>
      </c>
      <c r="BQ24" s="368">
        <v>0</v>
      </c>
      <c r="BR24" s="368">
        <v>0</v>
      </c>
      <c r="BS24" s="368">
        <v>0</v>
      </c>
      <c r="BT24" s="369">
        <v>0</v>
      </c>
      <c r="BU24" s="368">
        <v>0</v>
      </c>
      <c r="BV24" s="368">
        <v>0</v>
      </c>
      <c r="BW24" s="368">
        <v>0</v>
      </c>
      <c r="BX24" s="368">
        <v>0</v>
      </c>
      <c r="BY24" s="368">
        <v>0</v>
      </c>
      <c r="BZ24" s="368">
        <v>0</v>
      </c>
      <c r="CA24" s="369">
        <v>0</v>
      </c>
      <c r="CB24" s="368">
        <v>0</v>
      </c>
      <c r="CC24" s="368">
        <v>0</v>
      </c>
      <c r="CD24" s="368">
        <v>0</v>
      </c>
      <c r="CE24" s="368">
        <v>0</v>
      </c>
      <c r="CF24" s="368">
        <v>0</v>
      </c>
      <c r="CG24" s="368">
        <v>0</v>
      </c>
      <c r="CH24" s="369">
        <v>0</v>
      </c>
      <c r="CI24" s="369"/>
      <c r="CJ24" s="369"/>
      <c r="CK24" s="369"/>
      <c r="CL24" s="369"/>
      <c r="CM24" s="369">
        <v>0</v>
      </c>
      <c r="CN24" s="371"/>
    </row>
    <row r="25" spans="1:92" s="366" customFormat="1" hidden="1" x14ac:dyDescent="0.2">
      <c r="A25" s="367">
        <v>44378</v>
      </c>
      <c r="B25" s="368">
        <v>0</v>
      </c>
      <c r="C25" s="368">
        <v>0</v>
      </c>
      <c r="D25" s="368">
        <v>0</v>
      </c>
      <c r="E25" s="368">
        <v>0</v>
      </c>
      <c r="F25" s="368">
        <v>0</v>
      </c>
      <c r="G25" s="368">
        <v>0</v>
      </c>
      <c r="H25" s="369">
        <v>0</v>
      </c>
      <c r="I25" s="472">
        <v>0</v>
      </c>
      <c r="J25" s="472"/>
      <c r="K25" s="472">
        <v>0</v>
      </c>
      <c r="L25" s="472">
        <v>0</v>
      </c>
      <c r="M25" s="472">
        <v>0</v>
      </c>
      <c r="N25" s="368">
        <v>0</v>
      </c>
      <c r="O25" s="368">
        <v>0</v>
      </c>
      <c r="P25" s="370"/>
      <c r="Q25" s="369">
        <v>0</v>
      </c>
      <c r="R25" s="370">
        <v>0</v>
      </c>
      <c r="S25" s="370">
        <v>0</v>
      </c>
      <c r="T25" s="370">
        <v>0</v>
      </c>
      <c r="U25" s="370">
        <v>0</v>
      </c>
      <c r="V25" s="370">
        <v>0</v>
      </c>
      <c r="W25" s="370">
        <v>0</v>
      </c>
      <c r="X25" s="369">
        <v>0</v>
      </c>
      <c r="Y25" s="368">
        <v>0</v>
      </c>
      <c r="Z25" s="368">
        <v>0</v>
      </c>
      <c r="AA25" s="368">
        <v>0</v>
      </c>
      <c r="AB25" s="368">
        <v>0</v>
      </c>
      <c r="AC25" s="368">
        <v>0</v>
      </c>
      <c r="AD25" s="368">
        <v>0</v>
      </c>
      <c r="AE25" s="369">
        <v>0</v>
      </c>
      <c r="AF25" s="368">
        <v>0</v>
      </c>
      <c r="AG25" s="368">
        <v>0</v>
      </c>
      <c r="AH25" s="368">
        <v>0</v>
      </c>
      <c r="AI25" s="369">
        <v>0</v>
      </c>
      <c r="AJ25" s="368">
        <v>0</v>
      </c>
      <c r="AK25" s="368"/>
      <c r="AL25" s="368">
        <v>0</v>
      </c>
      <c r="AM25" s="369">
        <v>0</v>
      </c>
      <c r="AN25" s="368">
        <v>0</v>
      </c>
      <c r="AO25" s="368">
        <v>0</v>
      </c>
      <c r="AP25" s="368"/>
      <c r="AQ25" s="369">
        <v>0</v>
      </c>
      <c r="AR25" s="368">
        <v>0</v>
      </c>
      <c r="AS25" s="368">
        <v>0</v>
      </c>
      <c r="AT25" s="368"/>
      <c r="AU25" s="368"/>
      <c r="AV25" s="368"/>
      <c r="AW25" s="369">
        <v>0</v>
      </c>
      <c r="AX25" s="368">
        <v>0</v>
      </c>
      <c r="AY25" s="368">
        <v>0</v>
      </c>
      <c r="AZ25" s="368"/>
      <c r="BA25" s="369">
        <v>0</v>
      </c>
      <c r="BB25" s="368">
        <v>0</v>
      </c>
      <c r="BC25" s="368">
        <v>0</v>
      </c>
      <c r="BD25" s="368"/>
      <c r="BE25" s="368"/>
      <c r="BF25" s="369">
        <v>0</v>
      </c>
      <c r="BG25" s="368">
        <v>0</v>
      </c>
      <c r="BH25" s="368">
        <v>0</v>
      </c>
      <c r="BI25" s="368">
        <v>0</v>
      </c>
      <c r="BJ25" s="368">
        <v>0</v>
      </c>
      <c r="BK25" s="368">
        <v>0</v>
      </c>
      <c r="BL25" s="368">
        <v>0</v>
      </c>
      <c r="BM25" s="369">
        <v>0</v>
      </c>
      <c r="BN25" s="368">
        <v>0</v>
      </c>
      <c r="BO25" s="368">
        <v>0</v>
      </c>
      <c r="BP25" s="368">
        <v>0</v>
      </c>
      <c r="BQ25" s="368">
        <v>0</v>
      </c>
      <c r="BR25" s="368">
        <v>0</v>
      </c>
      <c r="BS25" s="368">
        <v>0</v>
      </c>
      <c r="BT25" s="369">
        <v>0</v>
      </c>
      <c r="BU25" s="368">
        <v>0</v>
      </c>
      <c r="BV25" s="368">
        <v>0</v>
      </c>
      <c r="BW25" s="368">
        <v>0</v>
      </c>
      <c r="BX25" s="368">
        <v>0</v>
      </c>
      <c r="BY25" s="368">
        <v>0</v>
      </c>
      <c r="BZ25" s="368">
        <v>0</v>
      </c>
      <c r="CA25" s="369">
        <v>0</v>
      </c>
      <c r="CB25" s="368">
        <v>0</v>
      </c>
      <c r="CC25" s="368">
        <v>0</v>
      </c>
      <c r="CD25" s="368">
        <v>0</v>
      </c>
      <c r="CE25" s="368">
        <v>0</v>
      </c>
      <c r="CF25" s="368">
        <v>0</v>
      </c>
      <c r="CG25" s="368">
        <v>0</v>
      </c>
      <c r="CH25" s="369">
        <v>0</v>
      </c>
      <c r="CI25" s="369"/>
      <c r="CJ25" s="369"/>
      <c r="CK25" s="369"/>
      <c r="CL25" s="369"/>
      <c r="CM25" s="369">
        <v>0</v>
      </c>
      <c r="CN25" s="371"/>
    </row>
    <row r="26" spans="1:92" s="366" customFormat="1" hidden="1" x14ac:dyDescent="0.2">
      <c r="A26" s="367">
        <v>44409</v>
      </c>
      <c r="B26" s="368">
        <v>0</v>
      </c>
      <c r="C26" s="368">
        <v>0</v>
      </c>
      <c r="D26" s="368">
        <v>0</v>
      </c>
      <c r="E26" s="368">
        <v>0</v>
      </c>
      <c r="F26" s="368">
        <v>0</v>
      </c>
      <c r="G26" s="368">
        <v>0</v>
      </c>
      <c r="H26" s="369">
        <v>0</v>
      </c>
      <c r="I26" s="472">
        <v>0</v>
      </c>
      <c r="J26" s="472"/>
      <c r="K26" s="472">
        <v>0</v>
      </c>
      <c r="L26" s="472">
        <v>0</v>
      </c>
      <c r="M26" s="472">
        <v>0</v>
      </c>
      <c r="N26" s="368">
        <v>0</v>
      </c>
      <c r="O26" s="368">
        <v>0</v>
      </c>
      <c r="P26" s="370"/>
      <c r="Q26" s="369">
        <v>0</v>
      </c>
      <c r="R26" s="370">
        <v>0</v>
      </c>
      <c r="S26" s="370">
        <v>0</v>
      </c>
      <c r="T26" s="370">
        <v>0</v>
      </c>
      <c r="U26" s="370">
        <v>0</v>
      </c>
      <c r="V26" s="370">
        <v>0</v>
      </c>
      <c r="W26" s="370">
        <v>0</v>
      </c>
      <c r="X26" s="369">
        <v>0</v>
      </c>
      <c r="Y26" s="368">
        <v>0</v>
      </c>
      <c r="Z26" s="368">
        <v>0</v>
      </c>
      <c r="AA26" s="368">
        <v>0</v>
      </c>
      <c r="AB26" s="368">
        <v>0</v>
      </c>
      <c r="AC26" s="368">
        <v>0</v>
      </c>
      <c r="AD26" s="368">
        <v>0</v>
      </c>
      <c r="AE26" s="369">
        <v>0</v>
      </c>
      <c r="AF26" s="368">
        <v>0</v>
      </c>
      <c r="AG26" s="368">
        <v>0</v>
      </c>
      <c r="AH26" s="368">
        <v>0</v>
      </c>
      <c r="AI26" s="369">
        <v>0</v>
      </c>
      <c r="AJ26" s="368">
        <v>0</v>
      </c>
      <c r="AK26" s="368"/>
      <c r="AL26" s="368">
        <v>0</v>
      </c>
      <c r="AM26" s="369">
        <v>0</v>
      </c>
      <c r="AN26" s="368">
        <v>0</v>
      </c>
      <c r="AO26" s="368">
        <v>0</v>
      </c>
      <c r="AP26" s="368"/>
      <c r="AQ26" s="369">
        <v>0</v>
      </c>
      <c r="AR26" s="368">
        <v>0</v>
      </c>
      <c r="AS26" s="368">
        <v>0</v>
      </c>
      <c r="AT26" s="368"/>
      <c r="AU26" s="368"/>
      <c r="AV26" s="368"/>
      <c r="AW26" s="369">
        <v>0</v>
      </c>
      <c r="AX26" s="368">
        <v>0</v>
      </c>
      <c r="AY26" s="368">
        <v>0</v>
      </c>
      <c r="AZ26" s="368"/>
      <c r="BA26" s="369">
        <v>0</v>
      </c>
      <c r="BB26" s="368">
        <v>0</v>
      </c>
      <c r="BC26" s="368">
        <v>0</v>
      </c>
      <c r="BD26" s="368"/>
      <c r="BE26" s="368"/>
      <c r="BF26" s="369">
        <v>0</v>
      </c>
      <c r="BG26" s="368">
        <v>0</v>
      </c>
      <c r="BH26" s="368">
        <v>0</v>
      </c>
      <c r="BI26" s="368">
        <v>0</v>
      </c>
      <c r="BJ26" s="368">
        <v>0</v>
      </c>
      <c r="BK26" s="368">
        <v>0</v>
      </c>
      <c r="BL26" s="368">
        <v>0</v>
      </c>
      <c r="BM26" s="369">
        <v>0</v>
      </c>
      <c r="BN26" s="368">
        <v>0</v>
      </c>
      <c r="BO26" s="368">
        <v>0</v>
      </c>
      <c r="BP26" s="368">
        <v>0</v>
      </c>
      <c r="BQ26" s="368">
        <v>0</v>
      </c>
      <c r="BR26" s="368">
        <v>0</v>
      </c>
      <c r="BS26" s="368">
        <v>0</v>
      </c>
      <c r="BT26" s="369">
        <v>0</v>
      </c>
      <c r="BU26" s="368">
        <v>0</v>
      </c>
      <c r="BV26" s="368">
        <v>0</v>
      </c>
      <c r="BW26" s="368">
        <v>0</v>
      </c>
      <c r="BX26" s="368">
        <v>0</v>
      </c>
      <c r="BY26" s="368">
        <v>0</v>
      </c>
      <c r="BZ26" s="368">
        <v>0</v>
      </c>
      <c r="CA26" s="369">
        <v>0</v>
      </c>
      <c r="CB26" s="368">
        <v>0</v>
      </c>
      <c r="CC26" s="368">
        <v>0</v>
      </c>
      <c r="CD26" s="368">
        <v>0</v>
      </c>
      <c r="CE26" s="368">
        <v>0</v>
      </c>
      <c r="CF26" s="368">
        <v>0</v>
      </c>
      <c r="CG26" s="368">
        <v>0</v>
      </c>
      <c r="CH26" s="369">
        <v>0</v>
      </c>
      <c r="CI26" s="369"/>
      <c r="CJ26" s="369"/>
      <c r="CK26" s="369"/>
      <c r="CL26" s="369"/>
      <c r="CM26" s="369">
        <v>0</v>
      </c>
      <c r="CN26" s="371"/>
    </row>
    <row r="27" spans="1:92" s="366" customFormat="1" hidden="1" x14ac:dyDescent="0.2">
      <c r="A27" s="367">
        <v>44440</v>
      </c>
      <c r="B27" s="368">
        <v>0</v>
      </c>
      <c r="C27" s="368">
        <v>0</v>
      </c>
      <c r="D27" s="368">
        <v>0</v>
      </c>
      <c r="E27" s="368">
        <v>0</v>
      </c>
      <c r="F27" s="368">
        <v>0</v>
      </c>
      <c r="G27" s="368">
        <v>0</v>
      </c>
      <c r="H27" s="369">
        <v>0</v>
      </c>
      <c r="I27" s="472">
        <v>0</v>
      </c>
      <c r="J27" s="472"/>
      <c r="K27" s="472">
        <v>0</v>
      </c>
      <c r="L27" s="472">
        <v>0</v>
      </c>
      <c r="M27" s="472">
        <v>0</v>
      </c>
      <c r="N27" s="368">
        <v>0</v>
      </c>
      <c r="O27" s="368">
        <v>0</v>
      </c>
      <c r="P27" s="370"/>
      <c r="Q27" s="369">
        <v>0</v>
      </c>
      <c r="R27" s="370">
        <v>0</v>
      </c>
      <c r="S27" s="370">
        <v>0</v>
      </c>
      <c r="T27" s="370">
        <v>0</v>
      </c>
      <c r="U27" s="370">
        <v>0</v>
      </c>
      <c r="V27" s="370">
        <v>0</v>
      </c>
      <c r="W27" s="370">
        <v>0</v>
      </c>
      <c r="X27" s="369">
        <v>0</v>
      </c>
      <c r="Y27" s="368">
        <v>0</v>
      </c>
      <c r="Z27" s="368">
        <v>0</v>
      </c>
      <c r="AA27" s="368">
        <v>0</v>
      </c>
      <c r="AB27" s="368">
        <v>0</v>
      </c>
      <c r="AC27" s="368">
        <v>0</v>
      </c>
      <c r="AD27" s="368">
        <v>0</v>
      </c>
      <c r="AE27" s="369">
        <v>0</v>
      </c>
      <c r="AF27" s="368">
        <v>0</v>
      </c>
      <c r="AG27" s="368">
        <v>0</v>
      </c>
      <c r="AH27" s="368">
        <v>0</v>
      </c>
      <c r="AI27" s="369">
        <v>0</v>
      </c>
      <c r="AJ27" s="368">
        <v>0</v>
      </c>
      <c r="AK27" s="368"/>
      <c r="AL27" s="368">
        <v>0</v>
      </c>
      <c r="AM27" s="369">
        <v>0</v>
      </c>
      <c r="AN27" s="368">
        <v>0</v>
      </c>
      <c r="AO27" s="368">
        <v>0</v>
      </c>
      <c r="AP27" s="368"/>
      <c r="AQ27" s="369">
        <v>0</v>
      </c>
      <c r="AR27" s="368">
        <v>0</v>
      </c>
      <c r="AS27" s="368">
        <v>0</v>
      </c>
      <c r="AT27" s="368"/>
      <c r="AU27" s="368"/>
      <c r="AV27" s="368"/>
      <c r="AW27" s="369">
        <v>0</v>
      </c>
      <c r="AX27" s="368">
        <v>0</v>
      </c>
      <c r="AY27" s="368">
        <v>0</v>
      </c>
      <c r="AZ27" s="368"/>
      <c r="BA27" s="369">
        <v>0</v>
      </c>
      <c r="BB27" s="368">
        <v>0</v>
      </c>
      <c r="BC27" s="368">
        <v>0</v>
      </c>
      <c r="BD27" s="368"/>
      <c r="BE27" s="368"/>
      <c r="BF27" s="369">
        <v>0</v>
      </c>
      <c r="BG27" s="368">
        <v>0</v>
      </c>
      <c r="BH27" s="368">
        <v>0</v>
      </c>
      <c r="BI27" s="368">
        <v>0</v>
      </c>
      <c r="BJ27" s="368">
        <v>0</v>
      </c>
      <c r="BK27" s="368">
        <v>0</v>
      </c>
      <c r="BL27" s="368">
        <v>0</v>
      </c>
      <c r="BM27" s="369">
        <v>0</v>
      </c>
      <c r="BN27" s="368">
        <v>0</v>
      </c>
      <c r="BO27" s="368">
        <v>0</v>
      </c>
      <c r="BP27" s="368">
        <v>0</v>
      </c>
      <c r="BQ27" s="368">
        <v>0</v>
      </c>
      <c r="BR27" s="368">
        <v>0</v>
      </c>
      <c r="BS27" s="368">
        <v>0</v>
      </c>
      <c r="BT27" s="369">
        <v>0</v>
      </c>
      <c r="BU27" s="368">
        <v>0</v>
      </c>
      <c r="BV27" s="368">
        <v>0</v>
      </c>
      <c r="BW27" s="368">
        <v>0</v>
      </c>
      <c r="BX27" s="368">
        <v>0</v>
      </c>
      <c r="BY27" s="368">
        <v>0</v>
      </c>
      <c r="BZ27" s="368">
        <v>0</v>
      </c>
      <c r="CA27" s="369">
        <v>0</v>
      </c>
      <c r="CB27" s="368">
        <v>0</v>
      </c>
      <c r="CC27" s="368">
        <v>0</v>
      </c>
      <c r="CD27" s="368">
        <v>0</v>
      </c>
      <c r="CE27" s="368">
        <v>0</v>
      </c>
      <c r="CF27" s="368">
        <v>0</v>
      </c>
      <c r="CG27" s="368">
        <v>0</v>
      </c>
      <c r="CH27" s="369">
        <v>0</v>
      </c>
      <c r="CI27" s="369"/>
      <c r="CJ27" s="369"/>
      <c r="CK27" s="369"/>
      <c r="CL27" s="369"/>
      <c r="CM27" s="369">
        <v>0</v>
      </c>
      <c r="CN27" s="371"/>
    </row>
    <row r="28" spans="1:92" s="366" customFormat="1" hidden="1" x14ac:dyDescent="0.2">
      <c r="A28" s="367">
        <v>44470</v>
      </c>
      <c r="B28" s="368">
        <v>0</v>
      </c>
      <c r="C28" s="368">
        <v>0</v>
      </c>
      <c r="D28" s="368">
        <v>0</v>
      </c>
      <c r="E28" s="368">
        <v>0</v>
      </c>
      <c r="F28" s="368">
        <v>0</v>
      </c>
      <c r="G28" s="368">
        <v>0</v>
      </c>
      <c r="H28" s="369">
        <v>0</v>
      </c>
      <c r="I28" s="472">
        <v>0</v>
      </c>
      <c r="J28" s="472"/>
      <c r="K28" s="472">
        <v>0</v>
      </c>
      <c r="L28" s="472">
        <v>0</v>
      </c>
      <c r="M28" s="472">
        <v>0</v>
      </c>
      <c r="N28" s="368">
        <v>0</v>
      </c>
      <c r="O28" s="368">
        <v>0</v>
      </c>
      <c r="P28" s="370"/>
      <c r="Q28" s="369">
        <v>0</v>
      </c>
      <c r="R28" s="370">
        <v>0</v>
      </c>
      <c r="S28" s="370">
        <v>0</v>
      </c>
      <c r="T28" s="370">
        <v>0</v>
      </c>
      <c r="U28" s="370">
        <v>0</v>
      </c>
      <c r="V28" s="370">
        <v>0</v>
      </c>
      <c r="W28" s="370">
        <v>0</v>
      </c>
      <c r="X28" s="369">
        <v>0</v>
      </c>
      <c r="Y28" s="368">
        <v>0</v>
      </c>
      <c r="Z28" s="368">
        <v>0</v>
      </c>
      <c r="AA28" s="368">
        <v>0</v>
      </c>
      <c r="AB28" s="368">
        <v>0</v>
      </c>
      <c r="AC28" s="368">
        <v>0</v>
      </c>
      <c r="AD28" s="368">
        <v>0</v>
      </c>
      <c r="AE28" s="369">
        <v>0</v>
      </c>
      <c r="AF28" s="368">
        <v>0</v>
      </c>
      <c r="AG28" s="368">
        <v>0</v>
      </c>
      <c r="AH28" s="368">
        <v>0</v>
      </c>
      <c r="AI28" s="369">
        <v>0</v>
      </c>
      <c r="AJ28" s="368">
        <v>0</v>
      </c>
      <c r="AK28" s="368"/>
      <c r="AL28" s="368">
        <v>0</v>
      </c>
      <c r="AM28" s="369">
        <v>0</v>
      </c>
      <c r="AN28" s="368">
        <v>0</v>
      </c>
      <c r="AO28" s="368">
        <v>0</v>
      </c>
      <c r="AP28" s="368"/>
      <c r="AQ28" s="369">
        <v>0</v>
      </c>
      <c r="AR28" s="368">
        <v>0</v>
      </c>
      <c r="AS28" s="368">
        <v>0</v>
      </c>
      <c r="AT28" s="368"/>
      <c r="AU28" s="368"/>
      <c r="AV28" s="368"/>
      <c r="AW28" s="369">
        <v>0</v>
      </c>
      <c r="AX28" s="368">
        <v>0</v>
      </c>
      <c r="AY28" s="368">
        <v>0</v>
      </c>
      <c r="AZ28" s="368"/>
      <c r="BA28" s="369">
        <v>0</v>
      </c>
      <c r="BB28" s="368">
        <v>0</v>
      </c>
      <c r="BC28" s="368">
        <v>0</v>
      </c>
      <c r="BD28" s="368"/>
      <c r="BE28" s="368"/>
      <c r="BF28" s="369">
        <v>0</v>
      </c>
      <c r="BG28" s="368">
        <v>0</v>
      </c>
      <c r="BH28" s="368">
        <v>0</v>
      </c>
      <c r="BI28" s="368">
        <v>0</v>
      </c>
      <c r="BJ28" s="368">
        <v>0</v>
      </c>
      <c r="BK28" s="368">
        <v>0</v>
      </c>
      <c r="BL28" s="368">
        <v>0</v>
      </c>
      <c r="BM28" s="369">
        <v>0</v>
      </c>
      <c r="BN28" s="368">
        <v>0</v>
      </c>
      <c r="BO28" s="368">
        <v>0</v>
      </c>
      <c r="BP28" s="368">
        <v>0</v>
      </c>
      <c r="BQ28" s="368">
        <v>0</v>
      </c>
      <c r="BR28" s="368">
        <v>0</v>
      </c>
      <c r="BS28" s="368">
        <v>0</v>
      </c>
      <c r="BT28" s="369">
        <v>0</v>
      </c>
      <c r="BU28" s="368">
        <v>0</v>
      </c>
      <c r="BV28" s="368">
        <v>0</v>
      </c>
      <c r="BW28" s="368">
        <v>0</v>
      </c>
      <c r="BX28" s="368">
        <v>0</v>
      </c>
      <c r="BY28" s="368">
        <v>0</v>
      </c>
      <c r="BZ28" s="368">
        <v>0</v>
      </c>
      <c r="CA28" s="369">
        <v>0</v>
      </c>
      <c r="CB28" s="368">
        <v>0</v>
      </c>
      <c r="CC28" s="368">
        <v>0</v>
      </c>
      <c r="CD28" s="368">
        <v>0</v>
      </c>
      <c r="CE28" s="368">
        <v>0</v>
      </c>
      <c r="CF28" s="368">
        <v>0</v>
      </c>
      <c r="CG28" s="368">
        <v>0</v>
      </c>
      <c r="CH28" s="369">
        <v>0</v>
      </c>
      <c r="CI28" s="369"/>
      <c r="CJ28" s="369"/>
      <c r="CK28" s="369"/>
      <c r="CL28" s="369"/>
      <c r="CM28" s="369">
        <v>0</v>
      </c>
      <c r="CN28" s="371"/>
    </row>
    <row r="29" spans="1:92" s="366" customFormat="1" hidden="1" x14ac:dyDescent="0.2">
      <c r="A29" s="367">
        <v>44501</v>
      </c>
      <c r="B29" s="368">
        <v>0</v>
      </c>
      <c r="C29" s="368">
        <v>0</v>
      </c>
      <c r="D29" s="368">
        <v>0</v>
      </c>
      <c r="E29" s="368">
        <v>0</v>
      </c>
      <c r="F29" s="368">
        <v>0</v>
      </c>
      <c r="G29" s="368">
        <v>0</v>
      </c>
      <c r="H29" s="369">
        <v>0</v>
      </c>
      <c r="I29" s="472">
        <v>0</v>
      </c>
      <c r="J29" s="472"/>
      <c r="K29" s="472">
        <v>0</v>
      </c>
      <c r="L29" s="472">
        <v>0</v>
      </c>
      <c r="M29" s="472">
        <v>0</v>
      </c>
      <c r="N29" s="368">
        <v>0</v>
      </c>
      <c r="O29" s="368">
        <v>0</v>
      </c>
      <c r="P29" s="370"/>
      <c r="Q29" s="369">
        <v>0</v>
      </c>
      <c r="R29" s="370">
        <v>0</v>
      </c>
      <c r="S29" s="370">
        <v>0</v>
      </c>
      <c r="T29" s="370">
        <v>0</v>
      </c>
      <c r="U29" s="370">
        <v>0</v>
      </c>
      <c r="V29" s="370">
        <v>0</v>
      </c>
      <c r="W29" s="370">
        <v>0</v>
      </c>
      <c r="X29" s="369">
        <v>0</v>
      </c>
      <c r="Y29" s="368">
        <v>0</v>
      </c>
      <c r="Z29" s="368">
        <v>0</v>
      </c>
      <c r="AA29" s="368">
        <v>0</v>
      </c>
      <c r="AB29" s="368">
        <v>0</v>
      </c>
      <c r="AC29" s="368">
        <v>0</v>
      </c>
      <c r="AD29" s="368">
        <v>0</v>
      </c>
      <c r="AE29" s="369">
        <v>0</v>
      </c>
      <c r="AF29" s="368">
        <v>0</v>
      </c>
      <c r="AG29" s="368">
        <v>0</v>
      </c>
      <c r="AH29" s="368">
        <v>0</v>
      </c>
      <c r="AI29" s="369">
        <v>0</v>
      </c>
      <c r="AJ29" s="368">
        <v>0</v>
      </c>
      <c r="AK29" s="368"/>
      <c r="AL29" s="368">
        <v>0</v>
      </c>
      <c r="AM29" s="369">
        <v>0</v>
      </c>
      <c r="AN29" s="368">
        <v>0</v>
      </c>
      <c r="AO29" s="368">
        <v>0</v>
      </c>
      <c r="AP29" s="368"/>
      <c r="AQ29" s="369">
        <v>0</v>
      </c>
      <c r="AR29" s="368">
        <v>0</v>
      </c>
      <c r="AS29" s="368">
        <v>0</v>
      </c>
      <c r="AT29" s="368"/>
      <c r="AU29" s="368"/>
      <c r="AV29" s="368"/>
      <c r="AW29" s="369">
        <v>0</v>
      </c>
      <c r="AX29" s="368">
        <v>0</v>
      </c>
      <c r="AY29" s="368">
        <v>0</v>
      </c>
      <c r="AZ29" s="368"/>
      <c r="BA29" s="369">
        <v>0</v>
      </c>
      <c r="BB29" s="368">
        <v>0</v>
      </c>
      <c r="BC29" s="368">
        <v>0</v>
      </c>
      <c r="BD29" s="368"/>
      <c r="BE29" s="368"/>
      <c r="BF29" s="369">
        <v>0</v>
      </c>
      <c r="BG29" s="368">
        <v>0</v>
      </c>
      <c r="BH29" s="368">
        <v>0</v>
      </c>
      <c r="BI29" s="368">
        <v>0</v>
      </c>
      <c r="BJ29" s="368">
        <v>0</v>
      </c>
      <c r="BK29" s="368">
        <v>0</v>
      </c>
      <c r="BL29" s="368">
        <v>0</v>
      </c>
      <c r="BM29" s="369">
        <v>0</v>
      </c>
      <c r="BN29" s="368">
        <v>0</v>
      </c>
      <c r="BO29" s="368">
        <v>0</v>
      </c>
      <c r="BP29" s="368">
        <v>0</v>
      </c>
      <c r="BQ29" s="368">
        <v>0</v>
      </c>
      <c r="BR29" s="368">
        <v>0</v>
      </c>
      <c r="BS29" s="368">
        <v>0</v>
      </c>
      <c r="BT29" s="369">
        <v>0</v>
      </c>
      <c r="BU29" s="368">
        <v>0</v>
      </c>
      <c r="BV29" s="368">
        <v>0</v>
      </c>
      <c r="BW29" s="368">
        <v>0</v>
      </c>
      <c r="BX29" s="368">
        <v>0</v>
      </c>
      <c r="BY29" s="368">
        <v>0</v>
      </c>
      <c r="BZ29" s="368">
        <v>0</v>
      </c>
      <c r="CA29" s="369">
        <v>0</v>
      </c>
      <c r="CB29" s="368">
        <v>0</v>
      </c>
      <c r="CC29" s="368">
        <v>0</v>
      </c>
      <c r="CD29" s="368">
        <v>0</v>
      </c>
      <c r="CE29" s="368">
        <v>0</v>
      </c>
      <c r="CF29" s="368">
        <v>0</v>
      </c>
      <c r="CG29" s="368">
        <v>0</v>
      </c>
      <c r="CH29" s="369">
        <v>0</v>
      </c>
      <c r="CI29" s="369"/>
      <c r="CJ29" s="369"/>
      <c r="CK29" s="369"/>
      <c r="CL29" s="369"/>
      <c r="CM29" s="369">
        <v>0</v>
      </c>
      <c r="CN29" s="371"/>
    </row>
    <row r="30" spans="1:92" s="366" customFormat="1" hidden="1" x14ac:dyDescent="0.2">
      <c r="A30" s="367">
        <v>44531</v>
      </c>
      <c r="B30" s="368">
        <v>0</v>
      </c>
      <c r="C30" s="368">
        <v>0</v>
      </c>
      <c r="D30" s="368">
        <v>0</v>
      </c>
      <c r="E30" s="368">
        <v>0</v>
      </c>
      <c r="F30" s="368">
        <v>0</v>
      </c>
      <c r="G30" s="368">
        <v>0</v>
      </c>
      <c r="H30" s="369">
        <v>0</v>
      </c>
      <c r="I30" s="472">
        <v>0</v>
      </c>
      <c r="J30" s="472"/>
      <c r="K30" s="472">
        <v>0</v>
      </c>
      <c r="L30" s="472">
        <v>0</v>
      </c>
      <c r="M30" s="472">
        <v>0</v>
      </c>
      <c r="N30" s="368">
        <v>0</v>
      </c>
      <c r="O30" s="368">
        <v>0</v>
      </c>
      <c r="P30" s="370"/>
      <c r="Q30" s="369">
        <v>0</v>
      </c>
      <c r="R30" s="370">
        <v>0</v>
      </c>
      <c r="S30" s="370">
        <v>0</v>
      </c>
      <c r="T30" s="370">
        <v>0</v>
      </c>
      <c r="U30" s="370">
        <v>0</v>
      </c>
      <c r="V30" s="370">
        <v>0</v>
      </c>
      <c r="W30" s="370">
        <v>0</v>
      </c>
      <c r="X30" s="369">
        <v>0</v>
      </c>
      <c r="Y30" s="368">
        <v>0</v>
      </c>
      <c r="Z30" s="368">
        <v>0</v>
      </c>
      <c r="AA30" s="368">
        <v>0</v>
      </c>
      <c r="AB30" s="368">
        <v>0</v>
      </c>
      <c r="AC30" s="368">
        <v>0</v>
      </c>
      <c r="AD30" s="368">
        <v>0</v>
      </c>
      <c r="AE30" s="369">
        <v>0</v>
      </c>
      <c r="AF30" s="368">
        <v>0</v>
      </c>
      <c r="AG30" s="368">
        <v>0</v>
      </c>
      <c r="AH30" s="368">
        <v>0</v>
      </c>
      <c r="AI30" s="369">
        <v>0</v>
      </c>
      <c r="AJ30" s="368">
        <v>0</v>
      </c>
      <c r="AK30" s="368"/>
      <c r="AL30" s="368">
        <v>0</v>
      </c>
      <c r="AM30" s="369">
        <v>0</v>
      </c>
      <c r="AN30" s="368">
        <v>0</v>
      </c>
      <c r="AO30" s="368">
        <v>0</v>
      </c>
      <c r="AP30" s="368"/>
      <c r="AQ30" s="369">
        <v>0</v>
      </c>
      <c r="AR30" s="368">
        <v>0</v>
      </c>
      <c r="AS30" s="368">
        <v>0</v>
      </c>
      <c r="AT30" s="368"/>
      <c r="AU30" s="368"/>
      <c r="AV30" s="368"/>
      <c r="AW30" s="369">
        <v>0</v>
      </c>
      <c r="AX30" s="368">
        <v>0</v>
      </c>
      <c r="AY30" s="368">
        <v>0</v>
      </c>
      <c r="AZ30" s="368"/>
      <c r="BA30" s="369">
        <v>0</v>
      </c>
      <c r="BB30" s="368">
        <v>0</v>
      </c>
      <c r="BC30" s="368">
        <v>0</v>
      </c>
      <c r="BD30" s="368"/>
      <c r="BE30" s="368"/>
      <c r="BF30" s="369">
        <v>0</v>
      </c>
      <c r="BG30" s="368">
        <v>0</v>
      </c>
      <c r="BH30" s="368">
        <v>0</v>
      </c>
      <c r="BI30" s="368">
        <v>0</v>
      </c>
      <c r="BJ30" s="368">
        <v>0</v>
      </c>
      <c r="BK30" s="368">
        <v>0</v>
      </c>
      <c r="BL30" s="368">
        <v>0</v>
      </c>
      <c r="BM30" s="369">
        <v>0</v>
      </c>
      <c r="BN30" s="368">
        <v>0</v>
      </c>
      <c r="BO30" s="368">
        <v>0</v>
      </c>
      <c r="BP30" s="368">
        <v>0</v>
      </c>
      <c r="BQ30" s="368">
        <v>0</v>
      </c>
      <c r="BR30" s="368">
        <v>0</v>
      </c>
      <c r="BS30" s="368">
        <v>0</v>
      </c>
      <c r="BT30" s="369">
        <v>0</v>
      </c>
      <c r="BU30" s="368">
        <v>0</v>
      </c>
      <c r="BV30" s="368">
        <v>0</v>
      </c>
      <c r="BW30" s="368">
        <v>0</v>
      </c>
      <c r="BX30" s="368">
        <v>0</v>
      </c>
      <c r="BY30" s="368">
        <v>0</v>
      </c>
      <c r="BZ30" s="368">
        <v>0</v>
      </c>
      <c r="CA30" s="369">
        <v>0</v>
      </c>
      <c r="CB30" s="368">
        <v>0</v>
      </c>
      <c r="CC30" s="368">
        <v>0</v>
      </c>
      <c r="CD30" s="368">
        <v>0</v>
      </c>
      <c r="CE30" s="368">
        <v>0</v>
      </c>
      <c r="CF30" s="368">
        <v>0</v>
      </c>
      <c r="CG30" s="368">
        <v>0</v>
      </c>
      <c r="CH30" s="369">
        <v>0</v>
      </c>
      <c r="CI30" s="369"/>
      <c r="CJ30" s="369"/>
      <c r="CK30" s="369"/>
      <c r="CL30" s="369"/>
      <c r="CM30" s="369">
        <v>0</v>
      </c>
      <c r="CN30" s="371"/>
    </row>
    <row r="31" spans="1:92" s="366" customFormat="1" hidden="1" x14ac:dyDescent="0.2">
      <c r="A31" s="367">
        <v>44562</v>
      </c>
      <c r="B31" s="368">
        <v>0</v>
      </c>
      <c r="C31" s="368">
        <v>0</v>
      </c>
      <c r="D31" s="368">
        <v>0</v>
      </c>
      <c r="E31" s="368">
        <v>0</v>
      </c>
      <c r="F31" s="368">
        <v>0</v>
      </c>
      <c r="G31" s="368">
        <v>0</v>
      </c>
      <c r="H31" s="369">
        <v>0</v>
      </c>
      <c r="I31" s="472">
        <v>0</v>
      </c>
      <c r="J31" s="472"/>
      <c r="K31" s="472">
        <v>0</v>
      </c>
      <c r="L31" s="472">
        <v>0</v>
      </c>
      <c r="M31" s="472">
        <v>0</v>
      </c>
      <c r="N31" s="368">
        <v>0</v>
      </c>
      <c r="O31" s="368">
        <v>0</v>
      </c>
      <c r="P31" s="370"/>
      <c r="Q31" s="369">
        <v>0</v>
      </c>
      <c r="R31" s="370">
        <v>0</v>
      </c>
      <c r="S31" s="370">
        <v>0</v>
      </c>
      <c r="T31" s="370">
        <v>0</v>
      </c>
      <c r="U31" s="370">
        <v>0</v>
      </c>
      <c r="V31" s="370">
        <v>0</v>
      </c>
      <c r="W31" s="370">
        <v>0</v>
      </c>
      <c r="X31" s="369">
        <v>0</v>
      </c>
      <c r="Y31" s="368">
        <v>0</v>
      </c>
      <c r="Z31" s="368">
        <v>0</v>
      </c>
      <c r="AA31" s="368">
        <v>0</v>
      </c>
      <c r="AB31" s="368">
        <v>0</v>
      </c>
      <c r="AC31" s="368">
        <v>0</v>
      </c>
      <c r="AD31" s="368">
        <v>0</v>
      </c>
      <c r="AE31" s="369">
        <v>0</v>
      </c>
      <c r="AF31" s="368">
        <v>0</v>
      </c>
      <c r="AG31" s="368">
        <v>0</v>
      </c>
      <c r="AH31" s="368">
        <v>0</v>
      </c>
      <c r="AI31" s="369">
        <v>0</v>
      </c>
      <c r="AJ31" s="368">
        <v>0</v>
      </c>
      <c r="AK31" s="368"/>
      <c r="AL31" s="368">
        <v>0</v>
      </c>
      <c r="AM31" s="369">
        <v>0</v>
      </c>
      <c r="AN31" s="368">
        <v>0</v>
      </c>
      <c r="AO31" s="368">
        <v>0</v>
      </c>
      <c r="AP31" s="368"/>
      <c r="AQ31" s="369">
        <v>0</v>
      </c>
      <c r="AR31" s="368">
        <v>0</v>
      </c>
      <c r="AS31" s="368">
        <v>0</v>
      </c>
      <c r="AT31" s="368"/>
      <c r="AU31" s="368"/>
      <c r="AV31" s="368"/>
      <c r="AW31" s="369">
        <v>0</v>
      </c>
      <c r="AX31" s="368">
        <v>0</v>
      </c>
      <c r="AY31" s="368">
        <v>0</v>
      </c>
      <c r="AZ31" s="368"/>
      <c r="BA31" s="369">
        <v>0</v>
      </c>
      <c r="BB31" s="368">
        <v>0</v>
      </c>
      <c r="BC31" s="368">
        <v>0</v>
      </c>
      <c r="BD31" s="368"/>
      <c r="BE31" s="368"/>
      <c r="BF31" s="369">
        <v>0</v>
      </c>
      <c r="BG31" s="368">
        <v>0</v>
      </c>
      <c r="BH31" s="368">
        <v>0</v>
      </c>
      <c r="BI31" s="368">
        <v>0</v>
      </c>
      <c r="BJ31" s="368">
        <v>0</v>
      </c>
      <c r="BK31" s="368">
        <v>0</v>
      </c>
      <c r="BL31" s="368">
        <v>0</v>
      </c>
      <c r="BM31" s="369">
        <v>0</v>
      </c>
      <c r="BN31" s="368">
        <v>0</v>
      </c>
      <c r="BO31" s="368">
        <v>0</v>
      </c>
      <c r="BP31" s="368">
        <v>0</v>
      </c>
      <c r="BQ31" s="368">
        <v>0</v>
      </c>
      <c r="BR31" s="368">
        <v>0</v>
      </c>
      <c r="BS31" s="368">
        <v>0</v>
      </c>
      <c r="BT31" s="369">
        <v>0</v>
      </c>
      <c r="BU31" s="368">
        <v>0</v>
      </c>
      <c r="BV31" s="368">
        <v>0</v>
      </c>
      <c r="BW31" s="368">
        <v>0</v>
      </c>
      <c r="BX31" s="368">
        <v>0</v>
      </c>
      <c r="BY31" s="368">
        <v>0</v>
      </c>
      <c r="BZ31" s="368">
        <v>0</v>
      </c>
      <c r="CA31" s="369">
        <v>0</v>
      </c>
      <c r="CB31" s="368">
        <v>0</v>
      </c>
      <c r="CC31" s="368">
        <v>0</v>
      </c>
      <c r="CD31" s="368">
        <v>0</v>
      </c>
      <c r="CE31" s="368">
        <v>0</v>
      </c>
      <c r="CF31" s="368">
        <v>0</v>
      </c>
      <c r="CG31" s="368">
        <v>0</v>
      </c>
      <c r="CH31" s="369">
        <v>0</v>
      </c>
      <c r="CI31" s="369"/>
      <c r="CJ31" s="369"/>
      <c r="CK31" s="369"/>
      <c r="CL31" s="369"/>
      <c r="CM31" s="369">
        <v>0</v>
      </c>
      <c r="CN31" s="371"/>
    </row>
    <row r="32" spans="1:92" s="366" customFormat="1" hidden="1" x14ac:dyDescent="0.2">
      <c r="A32" s="367">
        <v>44593</v>
      </c>
      <c r="B32" s="368">
        <v>0</v>
      </c>
      <c r="C32" s="368">
        <v>0</v>
      </c>
      <c r="D32" s="368">
        <v>0</v>
      </c>
      <c r="E32" s="368">
        <v>0</v>
      </c>
      <c r="F32" s="368">
        <v>0</v>
      </c>
      <c r="G32" s="368">
        <v>0</v>
      </c>
      <c r="H32" s="369">
        <v>0</v>
      </c>
      <c r="I32" s="472">
        <v>0</v>
      </c>
      <c r="J32" s="472"/>
      <c r="K32" s="472">
        <v>0</v>
      </c>
      <c r="L32" s="472">
        <v>0</v>
      </c>
      <c r="M32" s="472">
        <v>0</v>
      </c>
      <c r="N32" s="368">
        <v>0</v>
      </c>
      <c r="O32" s="368">
        <v>0</v>
      </c>
      <c r="P32" s="370"/>
      <c r="Q32" s="369">
        <v>0</v>
      </c>
      <c r="R32" s="370">
        <v>0</v>
      </c>
      <c r="S32" s="370">
        <v>0</v>
      </c>
      <c r="T32" s="370">
        <v>0</v>
      </c>
      <c r="U32" s="370">
        <v>0</v>
      </c>
      <c r="V32" s="370">
        <v>0</v>
      </c>
      <c r="W32" s="370">
        <v>0</v>
      </c>
      <c r="X32" s="369">
        <v>0</v>
      </c>
      <c r="Y32" s="368">
        <v>0</v>
      </c>
      <c r="Z32" s="368">
        <v>0</v>
      </c>
      <c r="AA32" s="368">
        <v>0</v>
      </c>
      <c r="AB32" s="368">
        <v>0</v>
      </c>
      <c r="AC32" s="368">
        <v>0</v>
      </c>
      <c r="AD32" s="368">
        <v>0</v>
      </c>
      <c r="AE32" s="369">
        <v>0</v>
      </c>
      <c r="AF32" s="368">
        <v>0</v>
      </c>
      <c r="AG32" s="368">
        <v>0</v>
      </c>
      <c r="AH32" s="368">
        <v>0</v>
      </c>
      <c r="AI32" s="369">
        <v>0</v>
      </c>
      <c r="AJ32" s="368">
        <v>0</v>
      </c>
      <c r="AK32" s="368"/>
      <c r="AL32" s="368">
        <v>0</v>
      </c>
      <c r="AM32" s="369">
        <v>0</v>
      </c>
      <c r="AN32" s="368">
        <v>0</v>
      </c>
      <c r="AO32" s="368">
        <v>0</v>
      </c>
      <c r="AP32" s="368"/>
      <c r="AQ32" s="369">
        <v>0</v>
      </c>
      <c r="AR32" s="368">
        <v>0</v>
      </c>
      <c r="AS32" s="368">
        <v>0</v>
      </c>
      <c r="AT32" s="368"/>
      <c r="AU32" s="368"/>
      <c r="AV32" s="368"/>
      <c r="AW32" s="369">
        <v>0</v>
      </c>
      <c r="AX32" s="368">
        <v>0</v>
      </c>
      <c r="AY32" s="368">
        <v>0</v>
      </c>
      <c r="AZ32" s="368"/>
      <c r="BA32" s="369">
        <v>0</v>
      </c>
      <c r="BB32" s="368">
        <v>0</v>
      </c>
      <c r="BC32" s="368">
        <v>0</v>
      </c>
      <c r="BD32" s="368"/>
      <c r="BE32" s="368"/>
      <c r="BF32" s="369">
        <v>0</v>
      </c>
      <c r="BG32" s="368">
        <v>0</v>
      </c>
      <c r="BH32" s="368">
        <v>0</v>
      </c>
      <c r="BI32" s="368">
        <v>0</v>
      </c>
      <c r="BJ32" s="368">
        <v>0</v>
      </c>
      <c r="BK32" s="368">
        <v>0</v>
      </c>
      <c r="BL32" s="368">
        <v>0</v>
      </c>
      <c r="BM32" s="369">
        <v>0</v>
      </c>
      <c r="BN32" s="368">
        <v>0</v>
      </c>
      <c r="BO32" s="368">
        <v>0</v>
      </c>
      <c r="BP32" s="368">
        <v>0</v>
      </c>
      <c r="BQ32" s="368">
        <v>0</v>
      </c>
      <c r="BR32" s="368">
        <v>0</v>
      </c>
      <c r="BS32" s="368">
        <v>0</v>
      </c>
      <c r="BT32" s="369">
        <v>0</v>
      </c>
      <c r="BU32" s="368">
        <v>0</v>
      </c>
      <c r="BV32" s="368">
        <v>0</v>
      </c>
      <c r="BW32" s="368">
        <v>0</v>
      </c>
      <c r="BX32" s="368">
        <v>0</v>
      </c>
      <c r="BY32" s="368">
        <v>0</v>
      </c>
      <c r="BZ32" s="368">
        <v>0</v>
      </c>
      <c r="CA32" s="369">
        <v>0</v>
      </c>
      <c r="CB32" s="368">
        <v>0</v>
      </c>
      <c r="CC32" s="368">
        <v>0</v>
      </c>
      <c r="CD32" s="368">
        <v>0</v>
      </c>
      <c r="CE32" s="368">
        <v>0</v>
      </c>
      <c r="CF32" s="368">
        <v>0</v>
      </c>
      <c r="CG32" s="368">
        <v>0</v>
      </c>
      <c r="CH32" s="369">
        <v>0</v>
      </c>
      <c r="CI32" s="369"/>
      <c r="CJ32" s="369"/>
      <c r="CK32" s="369"/>
      <c r="CL32" s="369"/>
      <c r="CM32" s="369">
        <v>0</v>
      </c>
      <c r="CN32" s="371"/>
    </row>
    <row r="33" spans="1:92" s="366" customFormat="1" hidden="1" x14ac:dyDescent="0.2">
      <c r="A33" s="367">
        <v>44621</v>
      </c>
      <c r="B33" s="368">
        <v>0</v>
      </c>
      <c r="C33" s="368">
        <v>0</v>
      </c>
      <c r="D33" s="368">
        <v>0</v>
      </c>
      <c r="E33" s="368">
        <v>0</v>
      </c>
      <c r="F33" s="368">
        <v>0</v>
      </c>
      <c r="G33" s="368">
        <v>0</v>
      </c>
      <c r="H33" s="369">
        <v>0</v>
      </c>
      <c r="I33" s="472">
        <v>0</v>
      </c>
      <c r="J33" s="472"/>
      <c r="K33" s="472">
        <v>0</v>
      </c>
      <c r="L33" s="472">
        <v>0</v>
      </c>
      <c r="M33" s="472">
        <v>0</v>
      </c>
      <c r="N33" s="368">
        <v>0</v>
      </c>
      <c r="O33" s="368">
        <v>0</v>
      </c>
      <c r="P33" s="370"/>
      <c r="Q33" s="369">
        <v>0</v>
      </c>
      <c r="R33" s="370">
        <v>0</v>
      </c>
      <c r="S33" s="370">
        <v>0</v>
      </c>
      <c r="T33" s="370">
        <v>0</v>
      </c>
      <c r="U33" s="370">
        <v>0</v>
      </c>
      <c r="V33" s="370">
        <v>0</v>
      </c>
      <c r="W33" s="370">
        <v>0</v>
      </c>
      <c r="X33" s="369">
        <v>0</v>
      </c>
      <c r="Y33" s="368">
        <v>0</v>
      </c>
      <c r="Z33" s="368">
        <v>0</v>
      </c>
      <c r="AA33" s="368">
        <v>0</v>
      </c>
      <c r="AB33" s="368">
        <v>0</v>
      </c>
      <c r="AC33" s="368">
        <v>0</v>
      </c>
      <c r="AD33" s="368">
        <v>0</v>
      </c>
      <c r="AE33" s="369">
        <v>0</v>
      </c>
      <c r="AF33" s="368">
        <v>0</v>
      </c>
      <c r="AG33" s="368">
        <v>0</v>
      </c>
      <c r="AH33" s="368">
        <v>0</v>
      </c>
      <c r="AI33" s="369">
        <v>0</v>
      </c>
      <c r="AJ33" s="368">
        <v>0</v>
      </c>
      <c r="AK33" s="368"/>
      <c r="AL33" s="368">
        <v>0</v>
      </c>
      <c r="AM33" s="369">
        <v>0</v>
      </c>
      <c r="AN33" s="368">
        <v>0</v>
      </c>
      <c r="AO33" s="368">
        <v>0</v>
      </c>
      <c r="AP33" s="368"/>
      <c r="AQ33" s="369">
        <v>0</v>
      </c>
      <c r="AR33" s="368">
        <v>0</v>
      </c>
      <c r="AS33" s="368">
        <v>0</v>
      </c>
      <c r="AT33" s="368"/>
      <c r="AU33" s="368"/>
      <c r="AV33" s="368"/>
      <c r="AW33" s="369">
        <v>0</v>
      </c>
      <c r="AX33" s="368">
        <v>0</v>
      </c>
      <c r="AY33" s="368">
        <v>0</v>
      </c>
      <c r="AZ33" s="368"/>
      <c r="BA33" s="369">
        <v>0</v>
      </c>
      <c r="BB33" s="368">
        <v>0</v>
      </c>
      <c r="BC33" s="368">
        <v>0</v>
      </c>
      <c r="BD33" s="368"/>
      <c r="BE33" s="368"/>
      <c r="BF33" s="369">
        <v>0</v>
      </c>
      <c r="BG33" s="368">
        <v>0</v>
      </c>
      <c r="BH33" s="368">
        <v>0</v>
      </c>
      <c r="BI33" s="368">
        <v>0</v>
      </c>
      <c r="BJ33" s="368">
        <v>0</v>
      </c>
      <c r="BK33" s="368">
        <v>0</v>
      </c>
      <c r="BL33" s="368">
        <v>0</v>
      </c>
      <c r="BM33" s="369">
        <v>0</v>
      </c>
      <c r="BN33" s="368">
        <v>0</v>
      </c>
      <c r="BO33" s="368">
        <v>0</v>
      </c>
      <c r="BP33" s="368">
        <v>0</v>
      </c>
      <c r="BQ33" s="368">
        <v>0</v>
      </c>
      <c r="BR33" s="368">
        <v>0</v>
      </c>
      <c r="BS33" s="368">
        <v>0</v>
      </c>
      <c r="BT33" s="369">
        <v>0</v>
      </c>
      <c r="BU33" s="368">
        <v>0</v>
      </c>
      <c r="BV33" s="368">
        <v>0</v>
      </c>
      <c r="BW33" s="368">
        <v>0</v>
      </c>
      <c r="BX33" s="368">
        <v>0</v>
      </c>
      <c r="BY33" s="368">
        <v>0</v>
      </c>
      <c r="BZ33" s="368">
        <v>0</v>
      </c>
      <c r="CA33" s="369">
        <v>0</v>
      </c>
      <c r="CB33" s="368">
        <v>0</v>
      </c>
      <c r="CC33" s="368">
        <v>0</v>
      </c>
      <c r="CD33" s="368">
        <v>0</v>
      </c>
      <c r="CE33" s="368">
        <v>0</v>
      </c>
      <c r="CF33" s="368">
        <v>0</v>
      </c>
      <c r="CG33" s="368">
        <v>0</v>
      </c>
      <c r="CH33" s="369">
        <v>0</v>
      </c>
      <c r="CI33" s="369"/>
      <c r="CJ33" s="369"/>
      <c r="CK33" s="369"/>
      <c r="CL33" s="369"/>
      <c r="CM33" s="369">
        <v>0</v>
      </c>
      <c r="CN33" s="371"/>
    </row>
    <row r="34" spans="1:92" s="366" customFormat="1" hidden="1" x14ac:dyDescent="0.2">
      <c r="A34" s="367">
        <v>44652</v>
      </c>
      <c r="B34" s="368">
        <v>0</v>
      </c>
      <c r="C34" s="368">
        <v>0</v>
      </c>
      <c r="D34" s="368">
        <v>0</v>
      </c>
      <c r="E34" s="368">
        <v>0</v>
      </c>
      <c r="F34" s="368">
        <v>0</v>
      </c>
      <c r="G34" s="368">
        <v>0</v>
      </c>
      <c r="H34" s="369">
        <v>0</v>
      </c>
      <c r="I34" s="472">
        <v>0</v>
      </c>
      <c r="J34" s="472"/>
      <c r="K34" s="472">
        <v>0</v>
      </c>
      <c r="L34" s="472">
        <v>0</v>
      </c>
      <c r="M34" s="472">
        <v>0</v>
      </c>
      <c r="N34" s="368">
        <v>0</v>
      </c>
      <c r="O34" s="368">
        <v>0</v>
      </c>
      <c r="P34" s="370"/>
      <c r="Q34" s="369">
        <v>0</v>
      </c>
      <c r="R34" s="370">
        <v>0</v>
      </c>
      <c r="S34" s="370">
        <v>0</v>
      </c>
      <c r="T34" s="370">
        <v>0</v>
      </c>
      <c r="U34" s="370">
        <v>0</v>
      </c>
      <c r="V34" s="370">
        <v>0</v>
      </c>
      <c r="W34" s="370">
        <v>0</v>
      </c>
      <c r="X34" s="369">
        <v>0</v>
      </c>
      <c r="Y34" s="368">
        <v>0</v>
      </c>
      <c r="Z34" s="368">
        <v>0</v>
      </c>
      <c r="AA34" s="368">
        <v>0</v>
      </c>
      <c r="AB34" s="368">
        <v>0</v>
      </c>
      <c r="AC34" s="368">
        <v>0</v>
      </c>
      <c r="AD34" s="368">
        <v>0</v>
      </c>
      <c r="AE34" s="369">
        <v>0</v>
      </c>
      <c r="AF34" s="368">
        <v>0</v>
      </c>
      <c r="AG34" s="368">
        <v>0</v>
      </c>
      <c r="AH34" s="368">
        <v>0</v>
      </c>
      <c r="AI34" s="369">
        <v>0</v>
      </c>
      <c r="AJ34" s="368">
        <v>0</v>
      </c>
      <c r="AK34" s="368"/>
      <c r="AL34" s="368">
        <v>0</v>
      </c>
      <c r="AM34" s="369">
        <v>0</v>
      </c>
      <c r="AN34" s="368">
        <v>0</v>
      </c>
      <c r="AO34" s="368">
        <v>0</v>
      </c>
      <c r="AP34" s="368"/>
      <c r="AQ34" s="369">
        <v>0</v>
      </c>
      <c r="AR34" s="368">
        <v>0</v>
      </c>
      <c r="AS34" s="368">
        <v>0</v>
      </c>
      <c r="AT34" s="368"/>
      <c r="AU34" s="368"/>
      <c r="AV34" s="368"/>
      <c r="AW34" s="369">
        <v>0</v>
      </c>
      <c r="AX34" s="368">
        <v>0</v>
      </c>
      <c r="AY34" s="368">
        <v>0</v>
      </c>
      <c r="AZ34" s="368"/>
      <c r="BA34" s="369">
        <v>0</v>
      </c>
      <c r="BB34" s="368">
        <v>0</v>
      </c>
      <c r="BC34" s="368">
        <v>0</v>
      </c>
      <c r="BD34" s="368"/>
      <c r="BE34" s="368"/>
      <c r="BF34" s="369">
        <v>0</v>
      </c>
      <c r="BG34" s="368">
        <v>0</v>
      </c>
      <c r="BH34" s="368">
        <v>0</v>
      </c>
      <c r="BI34" s="368">
        <v>0</v>
      </c>
      <c r="BJ34" s="368">
        <v>0</v>
      </c>
      <c r="BK34" s="368">
        <v>0</v>
      </c>
      <c r="BL34" s="368">
        <v>0</v>
      </c>
      <c r="BM34" s="369">
        <v>0</v>
      </c>
      <c r="BN34" s="368">
        <v>0</v>
      </c>
      <c r="BO34" s="368">
        <v>0</v>
      </c>
      <c r="BP34" s="368">
        <v>0</v>
      </c>
      <c r="BQ34" s="368">
        <v>0</v>
      </c>
      <c r="BR34" s="368">
        <v>0</v>
      </c>
      <c r="BS34" s="368">
        <v>0</v>
      </c>
      <c r="BT34" s="369">
        <v>0</v>
      </c>
      <c r="BU34" s="368">
        <v>0</v>
      </c>
      <c r="BV34" s="368">
        <v>0</v>
      </c>
      <c r="BW34" s="368">
        <v>0</v>
      </c>
      <c r="BX34" s="368">
        <v>0</v>
      </c>
      <c r="BY34" s="368">
        <v>0</v>
      </c>
      <c r="BZ34" s="368">
        <v>0</v>
      </c>
      <c r="CA34" s="369">
        <v>0</v>
      </c>
      <c r="CB34" s="368">
        <v>0</v>
      </c>
      <c r="CC34" s="368">
        <v>0</v>
      </c>
      <c r="CD34" s="368">
        <v>0</v>
      </c>
      <c r="CE34" s="368">
        <v>0</v>
      </c>
      <c r="CF34" s="368">
        <v>0</v>
      </c>
      <c r="CG34" s="368">
        <v>0</v>
      </c>
      <c r="CH34" s="369">
        <v>0</v>
      </c>
      <c r="CI34" s="369"/>
      <c r="CJ34" s="369"/>
      <c r="CK34" s="369"/>
      <c r="CL34" s="369"/>
      <c r="CM34" s="369">
        <v>0</v>
      </c>
      <c r="CN34" s="371"/>
    </row>
    <row r="35" spans="1:92" s="366" customFormat="1" hidden="1" x14ac:dyDescent="0.2">
      <c r="A35" s="367">
        <v>44958</v>
      </c>
      <c r="B35" s="368">
        <v>0</v>
      </c>
      <c r="C35" s="368">
        <v>0</v>
      </c>
      <c r="D35" s="368"/>
      <c r="E35" s="368">
        <v>0</v>
      </c>
      <c r="F35" s="368">
        <v>0</v>
      </c>
      <c r="G35" s="368"/>
      <c r="H35" s="369">
        <v>0</v>
      </c>
      <c r="I35" s="472">
        <v>0</v>
      </c>
      <c r="J35" s="472">
        <v>0</v>
      </c>
      <c r="K35" s="472">
        <v>0</v>
      </c>
      <c r="L35" s="472"/>
      <c r="M35" s="472">
        <v>0</v>
      </c>
      <c r="N35" s="368">
        <v>0</v>
      </c>
      <c r="O35" s="368"/>
      <c r="P35" s="370"/>
      <c r="Q35" s="369">
        <v>0</v>
      </c>
      <c r="R35" s="370">
        <v>0</v>
      </c>
      <c r="S35" s="370">
        <v>0</v>
      </c>
      <c r="T35" s="370"/>
      <c r="U35" s="370">
        <v>0</v>
      </c>
      <c r="V35" s="370">
        <v>0</v>
      </c>
      <c r="W35" s="370"/>
      <c r="X35" s="369">
        <v>0</v>
      </c>
      <c r="Y35" s="368">
        <v>0</v>
      </c>
      <c r="Z35" s="368">
        <v>0</v>
      </c>
      <c r="AA35" s="368"/>
      <c r="AB35" s="368">
        <v>0</v>
      </c>
      <c r="AC35" s="368"/>
      <c r="AD35" s="368"/>
      <c r="AE35" s="369">
        <v>0</v>
      </c>
      <c r="AF35" s="368">
        <v>0</v>
      </c>
      <c r="AG35" s="368">
        <v>0</v>
      </c>
      <c r="AH35" s="368"/>
      <c r="AI35" s="369">
        <v>0</v>
      </c>
      <c r="AJ35" s="368">
        <v>0</v>
      </c>
      <c r="AK35" s="368"/>
      <c r="AL35" s="368">
        <v>0</v>
      </c>
      <c r="AM35" s="369">
        <v>0</v>
      </c>
      <c r="AN35" s="368">
        <v>0</v>
      </c>
      <c r="AO35" s="368">
        <v>0</v>
      </c>
      <c r="AP35" s="368">
        <v>0</v>
      </c>
      <c r="AQ35" s="369">
        <v>0</v>
      </c>
      <c r="AR35" s="368">
        <v>0</v>
      </c>
      <c r="AS35" s="368">
        <v>0</v>
      </c>
      <c r="AT35" s="368"/>
      <c r="AU35" s="368"/>
      <c r="AV35" s="368"/>
      <c r="AW35" s="369">
        <v>0</v>
      </c>
      <c r="AX35" s="368">
        <v>0</v>
      </c>
      <c r="AY35" s="368">
        <v>0</v>
      </c>
      <c r="AZ35" s="368"/>
      <c r="BA35" s="369">
        <v>0</v>
      </c>
      <c r="BB35" s="368">
        <v>0</v>
      </c>
      <c r="BC35" s="368">
        <v>0</v>
      </c>
      <c r="BD35" s="368"/>
      <c r="BE35" s="368"/>
      <c r="BF35" s="369">
        <v>0</v>
      </c>
      <c r="BG35" s="368">
        <v>0</v>
      </c>
      <c r="BH35" s="368">
        <v>0</v>
      </c>
      <c r="BI35" s="368"/>
      <c r="BJ35" s="368">
        <v>0</v>
      </c>
      <c r="BK35" s="368"/>
      <c r="BL35" s="368"/>
      <c r="BM35" s="369">
        <v>0</v>
      </c>
      <c r="BN35" s="368">
        <v>0</v>
      </c>
      <c r="BO35" s="368">
        <v>0</v>
      </c>
      <c r="BP35" s="368">
        <v>0</v>
      </c>
      <c r="BQ35" s="368">
        <v>0</v>
      </c>
      <c r="BR35" s="368">
        <v>0</v>
      </c>
      <c r="BS35" s="368">
        <v>0</v>
      </c>
      <c r="BT35" s="369">
        <v>0</v>
      </c>
      <c r="BU35" s="368">
        <v>0</v>
      </c>
      <c r="BV35" s="368">
        <v>0</v>
      </c>
      <c r="BW35" s="368"/>
      <c r="BX35" s="368">
        <v>0</v>
      </c>
      <c r="BY35" s="368"/>
      <c r="BZ35" s="368"/>
      <c r="CA35" s="369">
        <v>0</v>
      </c>
      <c r="CB35" s="368">
        <v>0</v>
      </c>
      <c r="CC35" s="368">
        <v>0</v>
      </c>
      <c r="CD35" s="368"/>
      <c r="CE35" s="368">
        <v>0</v>
      </c>
      <c r="CF35" s="368"/>
      <c r="CG35" s="368"/>
      <c r="CH35" s="369">
        <v>0</v>
      </c>
      <c r="CI35" s="369"/>
      <c r="CJ35" s="369"/>
      <c r="CK35" s="369"/>
      <c r="CL35" s="369"/>
      <c r="CM35" s="369">
        <v>0</v>
      </c>
      <c r="CN35" s="371"/>
    </row>
    <row r="36" spans="1:92" s="366" customFormat="1" hidden="1" x14ac:dyDescent="0.2">
      <c r="A36" s="367">
        <v>44986</v>
      </c>
      <c r="B36" s="368">
        <v>0</v>
      </c>
      <c r="C36" s="368">
        <v>0</v>
      </c>
      <c r="D36" s="368"/>
      <c r="E36" s="368">
        <v>0</v>
      </c>
      <c r="F36" s="368">
        <v>0</v>
      </c>
      <c r="G36" s="368">
        <v>0</v>
      </c>
      <c r="H36" s="369">
        <v>0</v>
      </c>
      <c r="I36" s="472">
        <v>0</v>
      </c>
      <c r="J36" s="472">
        <v>0</v>
      </c>
      <c r="K36" s="472">
        <v>0</v>
      </c>
      <c r="L36" s="472"/>
      <c r="M36" s="472">
        <v>0</v>
      </c>
      <c r="N36" s="368">
        <v>0</v>
      </c>
      <c r="O36" s="368">
        <v>0</v>
      </c>
      <c r="P36" s="370"/>
      <c r="Q36" s="369">
        <v>0</v>
      </c>
      <c r="R36" s="370">
        <v>0</v>
      </c>
      <c r="S36" s="370">
        <v>0</v>
      </c>
      <c r="T36" s="370"/>
      <c r="U36" s="370">
        <v>0</v>
      </c>
      <c r="V36" s="370">
        <v>0</v>
      </c>
      <c r="W36" s="370">
        <v>0</v>
      </c>
      <c r="X36" s="369">
        <v>0</v>
      </c>
      <c r="Y36" s="368">
        <v>0</v>
      </c>
      <c r="Z36" s="368">
        <v>0</v>
      </c>
      <c r="AA36" s="368">
        <v>0</v>
      </c>
      <c r="AB36" s="368">
        <v>0</v>
      </c>
      <c r="AC36" s="368">
        <v>0</v>
      </c>
      <c r="AD36" s="368">
        <v>0</v>
      </c>
      <c r="AE36" s="369">
        <v>0</v>
      </c>
      <c r="AF36" s="368">
        <v>0</v>
      </c>
      <c r="AG36" s="368">
        <v>0</v>
      </c>
      <c r="AH36" s="368">
        <v>0</v>
      </c>
      <c r="AI36" s="369">
        <v>0</v>
      </c>
      <c r="AJ36" s="368">
        <v>0</v>
      </c>
      <c r="AK36" s="368"/>
      <c r="AL36" s="368">
        <v>0</v>
      </c>
      <c r="AM36" s="369">
        <v>0</v>
      </c>
      <c r="AN36" s="368">
        <v>0</v>
      </c>
      <c r="AO36" s="368">
        <v>0</v>
      </c>
      <c r="AP36" s="368">
        <v>0</v>
      </c>
      <c r="AQ36" s="369">
        <v>0</v>
      </c>
      <c r="AR36" s="368">
        <v>0</v>
      </c>
      <c r="AS36" s="368">
        <v>0</v>
      </c>
      <c r="AT36" s="368"/>
      <c r="AU36" s="368"/>
      <c r="AV36" s="368"/>
      <c r="AW36" s="369">
        <v>0</v>
      </c>
      <c r="AX36" s="368">
        <v>0</v>
      </c>
      <c r="AY36" s="368">
        <v>0</v>
      </c>
      <c r="AZ36" s="368">
        <v>0</v>
      </c>
      <c r="BA36" s="369">
        <v>0</v>
      </c>
      <c r="BB36" s="368">
        <v>0</v>
      </c>
      <c r="BC36" s="368">
        <v>0</v>
      </c>
      <c r="BD36" s="368">
        <v>0</v>
      </c>
      <c r="BE36" s="368"/>
      <c r="BF36" s="369">
        <v>0</v>
      </c>
      <c r="BG36" s="368">
        <v>0</v>
      </c>
      <c r="BH36" s="368">
        <v>0</v>
      </c>
      <c r="BI36" s="368"/>
      <c r="BJ36" s="368">
        <v>0</v>
      </c>
      <c r="BK36" s="368"/>
      <c r="BL36" s="368">
        <v>0</v>
      </c>
      <c r="BM36" s="369">
        <v>0</v>
      </c>
      <c r="BN36" s="368">
        <v>0</v>
      </c>
      <c r="BO36" s="368">
        <v>0</v>
      </c>
      <c r="BP36" s="368"/>
      <c r="BQ36" s="368">
        <v>0</v>
      </c>
      <c r="BR36" s="368"/>
      <c r="BS36" s="368"/>
      <c r="BT36" s="369">
        <v>0</v>
      </c>
      <c r="BU36" s="368">
        <v>0</v>
      </c>
      <c r="BV36" s="368">
        <v>0</v>
      </c>
      <c r="BW36" s="368"/>
      <c r="BX36" s="368">
        <v>0</v>
      </c>
      <c r="BY36" s="368"/>
      <c r="BZ36" s="368">
        <v>0</v>
      </c>
      <c r="CA36" s="369">
        <v>0</v>
      </c>
      <c r="CB36" s="368">
        <v>0</v>
      </c>
      <c r="CC36" s="368">
        <v>0</v>
      </c>
      <c r="CD36" s="368"/>
      <c r="CE36" s="368">
        <v>0</v>
      </c>
      <c r="CF36" s="368">
        <v>0</v>
      </c>
      <c r="CG36" s="368">
        <v>0</v>
      </c>
      <c r="CH36" s="369">
        <v>0</v>
      </c>
      <c r="CI36" s="369"/>
      <c r="CJ36" s="369"/>
      <c r="CK36" s="369"/>
      <c r="CL36" s="369"/>
      <c r="CM36" s="369">
        <v>0</v>
      </c>
      <c r="CN36" s="371"/>
    </row>
    <row r="37" spans="1:92" s="366" customFormat="1" hidden="1" x14ac:dyDescent="0.2">
      <c r="A37" s="367">
        <v>45017</v>
      </c>
      <c r="B37" s="368">
        <v>0</v>
      </c>
      <c r="C37" s="368">
        <v>0</v>
      </c>
      <c r="D37" s="368"/>
      <c r="E37" s="368">
        <v>0</v>
      </c>
      <c r="F37" s="368">
        <v>0</v>
      </c>
      <c r="G37" s="368">
        <v>0</v>
      </c>
      <c r="H37" s="369">
        <v>0</v>
      </c>
      <c r="I37" s="472">
        <v>0</v>
      </c>
      <c r="J37" s="472">
        <v>0</v>
      </c>
      <c r="K37" s="472">
        <v>0</v>
      </c>
      <c r="L37" s="472"/>
      <c r="M37" s="472">
        <v>0</v>
      </c>
      <c r="N37" s="368">
        <v>0</v>
      </c>
      <c r="O37" s="368">
        <v>0</v>
      </c>
      <c r="P37" s="370"/>
      <c r="Q37" s="369">
        <v>0</v>
      </c>
      <c r="R37" s="370">
        <v>0</v>
      </c>
      <c r="S37" s="370">
        <v>0</v>
      </c>
      <c r="T37" s="370"/>
      <c r="U37" s="370">
        <v>0</v>
      </c>
      <c r="V37" s="370">
        <v>0</v>
      </c>
      <c r="W37" s="370">
        <v>0</v>
      </c>
      <c r="X37" s="369">
        <v>0</v>
      </c>
      <c r="Y37" s="368">
        <v>0</v>
      </c>
      <c r="Z37" s="368">
        <v>0</v>
      </c>
      <c r="AA37" s="368">
        <v>0</v>
      </c>
      <c r="AB37" s="368">
        <v>0</v>
      </c>
      <c r="AC37" s="368">
        <v>0</v>
      </c>
      <c r="AD37" s="368">
        <v>0</v>
      </c>
      <c r="AE37" s="369">
        <v>0</v>
      </c>
      <c r="AF37" s="368">
        <v>0</v>
      </c>
      <c r="AG37" s="368">
        <v>0</v>
      </c>
      <c r="AH37" s="368">
        <v>0</v>
      </c>
      <c r="AI37" s="369">
        <v>0</v>
      </c>
      <c r="AJ37" s="368">
        <v>0</v>
      </c>
      <c r="AK37" s="368"/>
      <c r="AL37" s="368">
        <v>0</v>
      </c>
      <c r="AM37" s="369">
        <v>0</v>
      </c>
      <c r="AN37" s="368">
        <v>0</v>
      </c>
      <c r="AO37" s="368">
        <v>0</v>
      </c>
      <c r="AP37" s="368">
        <v>0</v>
      </c>
      <c r="AQ37" s="369">
        <v>0</v>
      </c>
      <c r="AR37" s="368">
        <v>0</v>
      </c>
      <c r="AS37" s="368">
        <v>0</v>
      </c>
      <c r="AT37" s="368"/>
      <c r="AU37" s="368"/>
      <c r="AV37" s="368"/>
      <c r="AW37" s="369">
        <v>0</v>
      </c>
      <c r="AX37" s="368">
        <v>0</v>
      </c>
      <c r="AY37" s="368">
        <v>0</v>
      </c>
      <c r="AZ37" s="368">
        <v>0</v>
      </c>
      <c r="BA37" s="369">
        <v>0</v>
      </c>
      <c r="BB37" s="368">
        <v>0</v>
      </c>
      <c r="BC37" s="368">
        <v>0</v>
      </c>
      <c r="BD37" s="368">
        <v>0</v>
      </c>
      <c r="BE37" s="368"/>
      <c r="BF37" s="369">
        <v>0</v>
      </c>
      <c r="BG37" s="368">
        <v>0</v>
      </c>
      <c r="BH37" s="368">
        <v>0</v>
      </c>
      <c r="BI37" s="368"/>
      <c r="BJ37" s="368">
        <v>0</v>
      </c>
      <c r="BK37" s="368"/>
      <c r="BL37" s="368"/>
      <c r="BM37" s="369">
        <v>0</v>
      </c>
      <c r="BN37" s="368">
        <v>0</v>
      </c>
      <c r="BO37" s="368">
        <v>0</v>
      </c>
      <c r="BP37" s="368"/>
      <c r="BQ37" s="368">
        <v>0</v>
      </c>
      <c r="BR37" s="368"/>
      <c r="BS37" s="368"/>
      <c r="BT37" s="369">
        <v>0</v>
      </c>
      <c r="BU37" s="368">
        <v>0</v>
      </c>
      <c r="BV37" s="368">
        <v>0</v>
      </c>
      <c r="BW37" s="368"/>
      <c r="BX37" s="368">
        <v>0</v>
      </c>
      <c r="BY37" s="368"/>
      <c r="BZ37" s="368">
        <v>0</v>
      </c>
      <c r="CA37" s="369">
        <v>0</v>
      </c>
      <c r="CB37" s="368">
        <v>0</v>
      </c>
      <c r="CC37" s="368">
        <v>0</v>
      </c>
      <c r="CD37" s="368"/>
      <c r="CE37" s="368">
        <v>0</v>
      </c>
      <c r="CF37" s="368">
        <v>0</v>
      </c>
      <c r="CG37" s="368">
        <v>0</v>
      </c>
      <c r="CH37" s="369">
        <v>0</v>
      </c>
      <c r="CI37" s="369"/>
      <c r="CJ37" s="369"/>
      <c r="CK37" s="369"/>
      <c r="CL37" s="369"/>
      <c r="CM37" s="369">
        <v>0</v>
      </c>
      <c r="CN37" s="371"/>
    </row>
    <row r="38" spans="1:92" s="366" customFormat="1" hidden="1" x14ac:dyDescent="0.2">
      <c r="A38" s="367">
        <v>45047</v>
      </c>
      <c r="B38" s="368">
        <v>0</v>
      </c>
      <c r="C38" s="368">
        <v>0</v>
      </c>
      <c r="D38" s="368"/>
      <c r="E38" s="368">
        <v>0</v>
      </c>
      <c r="F38" s="368">
        <v>0</v>
      </c>
      <c r="G38" s="368">
        <v>0</v>
      </c>
      <c r="H38" s="369">
        <v>0</v>
      </c>
      <c r="I38" s="472">
        <v>0</v>
      </c>
      <c r="J38" s="472">
        <v>0</v>
      </c>
      <c r="K38" s="472">
        <v>0</v>
      </c>
      <c r="L38" s="472"/>
      <c r="M38" s="472">
        <v>0</v>
      </c>
      <c r="N38" s="368">
        <v>0</v>
      </c>
      <c r="O38" s="368">
        <v>0</v>
      </c>
      <c r="P38" s="370"/>
      <c r="Q38" s="369">
        <v>0</v>
      </c>
      <c r="R38" s="370">
        <v>0</v>
      </c>
      <c r="S38" s="370">
        <v>0</v>
      </c>
      <c r="T38" s="370"/>
      <c r="U38" s="370">
        <v>0</v>
      </c>
      <c r="V38" s="370">
        <v>0</v>
      </c>
      <c r="W38" s="370">
        <v>0</v>
      </c>
      <c r="X38" s="369">
        <v>0</v>
      </c>
      <c r="Y38" s="368">
        <v>0</v>
      </c>
      <c r="Z38" s="368">
        <v>0</v>
      </c>
      <c r="AA38" s="368">
        <v>0</v>
      </c>
      <c r="AB38" s="368">
        <v>0</v>
      </c>
      <c r="AC38" s="368">
        <v>0</v>
      </c>
      <c r="AD38" s="368">
        <v>0</v>
      </c>
      <c r="AE38" s="369">
        <v>0</v>
      </c>
      <c r="AF38" s="368">
        <v>0</v>
      </c>
      <c r="AG38" s="368">
        <v>0</v>
      </c>
      <c r="AH38" s="368">
        <v>0</v>
      </c>
      <c r="AI38" s="369">
        <v>0</v>
      </c>
      <c r="AJ38" s="368">
        <v>0</v>
      </c>
      <c r="AK38" s="368"/>
      <c r="AL38" s="368">
        <v>0</v>
      </c>
      <c r="AM38" s="369">
        <v>0</v>
      </c>
      <c r="AN38" s="368">
        <v>0</v>
      </c>
      <c r="AO38" s="368">
        <v>0</v>
      </c>
      <c r="AP38" s="368">
        <v>0</v>
      </c>
      <c r="AQ38" s="369">
        <v>0</v>
      </c>
      <c r="AR38" s="368">
        <v>0</v>
      </c>
      <c r="AS38" s="368">
        <v>0</v>
      </c>
      <c r="AT38" s="368"/>
      <c r="AU38" s="368"/>
      <c r="AV38" s="368"/>
      <c r="AW38" s="369">
        <v>0</v>
      </c>
      <c r="AX38" s="368">
        <v>0</v>
      </c>
      <c r="AY38" s="368">
        <v>0</v>
      </c>
      <c r="AZ38" s="368">
        <v>0</v>
      </c>
      <c r="BA38" s="369">
        <v>0</v>
      </c>
      <c r="BB38" s="368">
        <v>0</v>
      </c>
      <c r="BC38" s="368">
        <v>0</v>
      </c>
      <c r="BD38" s="368">
        <v>0</v>
      </c>
      <c r="BE38" s="368"/>
      <c r="BF38" s="369">
        <v>0</v>
      </c>
      <c r="BG38" s="368">
        <v>0</v>
      </c>
      <c r="BH38" s="368">
        <v>0</v>
      </c>
      <c r="BI38" s="368"/>
      <c r="BJ38" s="368">
        <v>0</v>
      </c>
      <c r="BK38" s="368"/>
      <c r="BL38" s="368"/>
      <c r="BM38" s="369">
        <v>0</v>
      </c>
      <c r="BN38" s="368">
        <v>0</v>
      </c>
      <c r="BO38" s="368">
        <v>0</v>
      </c>
      <c r="BP38" s="368"/>
      <c r="BQ38" s="368">
        <v>0</v>
      </c>
      <c r="BR38" s="368"/>
      <c r="BS38" s="368"/>
      <c r="BT38" s="369">
        <v>0</v>
      </c>
      <c r="BU38" s="368">
        <v>0</v>
      </c>
      <c r="BV38" s="368">
        <v>0</v>
      </c>
      <c r="BW38" s="368"/>
      <c r="BX38" s="368">
        <v>0</v>
      </c>
      <c r="BY38" s="368"/>
      <c r="BZ38" s="368">
        <v>0</v>
      </c>
      <c r="CA38" s="369">
        <v>0</v>
      </c>
      <c r="CB38" s="368">
        <v>0</v>
      </c>
      <c r="CC38" s="368">
        <v>0</v>
      </c>
      <c r="CD38" s="368"/>
      <c r="CE38" s="368">
        <v>0</v>
      </c>
      <c r="CF38" s="368">
        <v>0</v>
      </c>
      <c r="CG38" s="368">
        <v>0</v>
      </c>
      <c r="CH38" s="369">
        <v>0</v>
      </c>
      <c r="CI38" s="369"/>
      <c r="CJ38" s="369"/>
      <c r="CK38" s="369"/>
      <c r="CL38" s="369"/>
      <c r="CM38" s="369">
        <v>0</v>
      </c>
      <c r="CN38" s="371"/>
    </row>
    <row r="39" spans="1:92" s="366" customFormat="1" x14ac:dyDescent="0.2">
      <c r="A39" s="367">
        <v>45078</v>
      </c>
      <c r="B39" s="368">
        <v>0</v>
      </c>
      <c r="C39" s="368">
        <v>0</v>
      </c>
      <c r="D39" s="368"/>
      <c r="E39" s="368">
        <v>0</v>
      </c>
      <c r="F39" s="368">
        <v>0</v>
      </c>
      <c r="G39" s="368">
        <v>0</v>
      </c>
      <c r="H39" s="369">
        <v>0</v>
      </c>
      <c r="I39" s="472">
        <v>0</v>
      </c>
      <c r="J39" s="472">
        <v>0</v>
      </c>
      <c r="K39" s="472">
        <v>0</v>
      </c>
      <c r="L39" s="472"/>
      <c r="M39" s="472">
        <v>0</v>
      </c>
      <c r="N39" s="368">
        <v>0</v>
      </c>
      <c r="O39" s="368">
        <v>0</v>
      </c>
      <c r="P39" s="370"/>
      <c r="Q39" s="369">
        <v>0</v>
      </c>
      <c r="R39" s="370">
        <v>0</v>
      </c>
      <c r="S39" s="370">
        <v>0</v>
      </c>
      <c r="T39" s="370"/>
      <c r="U39" s="370">
        <v>0</v>
      </c>
      <c r="V39" s="370">
        <v>0</v>
      </c>
      <c r="W39" s="370">
        <v>0</v>
      </c>
      <c r="X39" s="369">
        <v>0</v>
      </c>
      <c r="Y39" s="368">
        <v>0</v>
      </c>
      <c r="Z39" s="368">
        <v>0</v>
      </c>
      <c r="AA39" s="368">
        <v>0</v>
      </c>
      <c r="AB39" s="368">
        <v>0</v>
      </c>
      <c r="AC39" s="368">
        <v>0</v>
      </c>
      <c r="AD39" s="368">
        <v>0</v>
      </c>
      <c r="AE39" s="369">
        <v>0</v>
      </c>
      <c r="AF39" s="368">
        <v>0</v>
      </c>
      <c r="AG39" s="368">
        <v>0</v>
      </c>
      <c r="AH39" s="368">
        <v>0</v>
      </c>
      <c r="AI39" s="369">
        <v>0</v>
      </c>
      <c r="AJ39" s="368">
        <v>0</v>
      </c>
      <c r="AK39" s="368">
        <v>0</v>
      </c>
      <c r="AL39" s="368">
        <v>0</v>
      </c>
      <c r="AM39" s="369">
        <v>0</v>
      </c>
      <c r="AN39" s="368">
        <v>0</v>
      </c>
      <c r="AO39" s="368">
        <v>0</v>
      </c>
      <c r="AP39" s="368">
        <v>0</v>
      </c>
      <c r="AQ39" s="369">
        <v>0</v>
      </c>
      <c r="AR39" s="368">
        <v>3500000</v>
      </c>
      <c r="AS39" s="368">
        <v>0</v>
      </c>
      <c r="AT39" s="368">
        <v>0</v>
      </c>
      <c r="AU39" s="368">
        <v>0</v>
      </c>
      <c r="AV39" s="368">
        <v>0</v>
      </c>
      <c r="AW39" s="369">
        <v>3500000</v>
      </c>
      <c r="AX39" s="368">
        <v>0</v>
      </c>
      <c r="AY39" s="368">
        <v>0</v>
      </c>
      <c r="AZ39" s="368">
        <v>0</v>
      </c>
      <c r="BA39" s="369">
        <v>0</v>
      </c>
      <c r="BB39" s="368">
        <v>0</v>
      </c>
      <c r="BC39" s="368">
        <v>0</v>
      </c>
      <c r="BD39" s="368">
        <v>0</v>
      </c>
      <c r="BE39" s="368">
        <v>0</v>
      </c>
      <c r="BF39" s="369">
        <v>0</v>
      </c>
      <c r="BG39" s="368">
        <v>0</v>
      </c>
      <c r="BH39" s="368">
        <v>0</v>
      </c>
      <c r="BI39" s="368"/>
      <c r="BJ39" s="368">
        <v>0</v>
      </c>
      <c r="BK39" s="368"/>
      <c r="BL39" s="368">
        <v>0</v>
      </c>
      <c r="BM39" s="369">
        <v>0</v>
      </c>
      <c r="BN39" s="368">
        <v>0</v>
      </c>
      <c r="BO39" s="368">
        <v>0</v>
      </c>
      <c r="BP39" s="368"/>
      <c r="BQ39" s="368">
        <v>0</v>
      </c>
      <c r="BR39" s="368"/>
      <c r="BS39" s="368">
        <v>0</v>
      </c>
      <c r="BT39" s="369">
        <v>0</v>
      </c>
      <c r="BU39" s="368">
        <v>0</v>
      </c>
      <c r="BV39" s="368">
        <v>0</v>
      </c>
      <c r="BW39" s="368"/>
      <c r="BX39" s="368">
        <v>0</v>
      </c>
      <c r="BY39" s="368"/>
      <c r="BZ39" s="368">
        <v>0</v>
      </c>
      <c r="CA39" s="369">
        <v>0</v>
      </c>
      <c r="CB39" s="368">
        <v>0</v>
      </c>
      <c r="CC39" s="368">
        <v>0</v>
      </c>
      <c r="CD39" s="368"/>
      <c r="CE39" s="368">
        <v>0</v>
      </c>
      <c r="CF39" s="368">
        <v>0</v>
      </c>
      <c r="CG39" s="368">
        <v>0</v>
      </c>
      <c r="CH39" s="369">
        <v>0</v>
      </c>
      <c r="CI39" s="369"/>
      <c r="CJ39" s="369"/>
      <c r="CK39" s="369"/>
      <c r="CL39" s="369"/>
      <c r="CM39" s="369">
        <v>3500000</v>
      </c>
      <c r="CN39" s="371"/>
    </row>
    <row r="40" spans="1:92" s="366" customFormat="1" hidden="1" x14ac:dyDescent="0.2">
      <c r="A40" s="367">
        <v>45108</v>
      </c>
      <c r="B40" s="368">
        <v>0</v>
      </c>
      <c r="C40" s="368">
        <v>0</v>
      </c>
      <c r="D40" s="368">
        <v>0</v>
      </c>
      <c r="E40" s="368">
        <v>0</v>
      </c>
      <c r="F40" s="368">
        <v>0</v>
      </c>
      <c r="G40" s="368">
        <v>0</v>
      </c>
      <c r="H40" s="369">
        <v>0</v>
      </c>
      <c r="I40" s="472">
        <v>0</v>
      </c>
      <c r="J40" s="472">
        <v>0</v>
      </c>
      <c r="K40" s="472">
        <v>0</v>
      </c>
      <c r="L40" s="472">
        <v>0</v>
      </c>
      <c r="M40" s="472">
        <v>0</v>
      </c>
      <c r="N40" s="368">
        <v>0</v>
      </c>
      <c r="O40" s="368">
        <v>0</v>
      </c>
      <c r="P40" s="370">
        <v>0</v>
      </c>
      <c r="Q40" s="369">
        <v>0</v>
      </c>
      <c r="R40" s="370">
        <v>0</v>
      </c>
      <c r="S40" s="370">
        <v>0</v>
      </c>
      <c r="T40" s="370">
        <v>0</v>
      </c>
      <c r="U40" s="370">
        <v>0</v>
      </c>
      <c r="V40" s="370">
        <v>0</v>
      </c>
      <c r="W40" s="370">
        <v>0</v>
      </c>
      <c r="X40" s="369">
        <v>0</v>
      </c>
      <c r="Y40" s="368">
        <v>0</v>
      </c>
      <c r="Z40" s="368">
        <v>0</v>
      </c>
      <c r="AA40" s="368">
        <v>0</v>
      </c>
      <c r="AB40" s="368">
        <v>0</v>
      </c>
      <c r="AC40" s="368">
        <v>0</v>
      </c>
      <c r="AD40" s="368">
        <v>0</v>
      </c>
      <c r="AE40" s="369">
        <v>0</v>
      </c>
      <c r="AF40" s="368">
        <v>0</v>
      </c>
      <c r="AG40" s="368">
        <v>0</v>
      </c>
      <c r="AH40" s="368">
        <v>0</v>
      </c>
      <c r="AI40" s="369">
        <v>0</v>
      </c>
      <c r="AJ40" s="368">
        <v>0</v>
      </c>
      <c r="AK40" s="368">
        <v>0</v>
      </c>
      <c r="AL40" s="368">
        <v>0</v>
      </c>
      <c r="AM40" s="369">
        <v>0</v>
      </c>
      <c r="AN40" s="368">
        <v>0</v>
      </c>
      <c r="AO40" s="368">
        <v>0</v>
      </c>
      <c r="AP40" s="368">
        <v>0</v>
      </c>
      <c r="AQ40" s="369">
        <v>0</v>
      </c>
      <c r="AR40" s="368">
        <v>0</v>
      </c>
      <c r="AS40" s="368">
        <v>0</v>
      </c>
      <c r="AT40" s="368">
        <v>0</v>
      </c>
      <c r="AU40" s="368">
        <v>0</v>
      </c>
      <c r="AV40" s="368">
        <v>0</v>
      </c>
      <c r="AW40" s="369">
        <v>0</v>
      </c>
      <c r="AX40" s="368">
        <v>0</v>
      </c>
      <c r="AY40" s="368">
        <v>0</v>
      </c>
      <c r="AZ40" s="368">
        <v>0</v>
      </c>
      <c r="BA40" s="369">
        <v>0</v>
      </c>
      <c r="BB40" s="368">
        <v>0</v>
      </c>
      <c r="BC40" s="368">
        <v>0</v>
      </c>
      <c r="BD40" s="368">
        <v>0</v>
      </c>
      <c r="BE40" s="368">
        <v>0</v>
      </c>
      <c r="BF40" s="369">
        <v>0</v>
      </c>
      <c r="BG40" s="368">
        <v>0</v>
      </c>
      <c r="BH40" s="368">
        <v>0</v>
      </c>
      <c r="BI40" s="368">
        <v>0</v>
      </c>
      <c r="BJ40" s="368">
        <v>0</v>
      </c>
      <c r="BK40" s="368">
        <v>0</v>
      </c>
      <c r="BL40" s="368">
        <v>0</v>
      </c>
      <c r="BM40" s="369">
        <v>0</v>
      </c>
      <c r="BN40" s="368">
        <v>0</v>
      </c>
      <c r="BO40" s="368">
        <v>0</v>
      </c>
      <c r="BP40" s="368">
        <v>0</v>
      </c>
      <c r="BQ40" s="368">
        <v>0</v>
      </c>
      <c r="BR40" s="368">
        <v>0</v>
      </c>
      <c r="BS40" s="368">
        <v>0</v>
      </c>
      <c r="BT40" s="369">
        <v>0</v>
      </c>
      <c r="BU40" s="368">
        <v>0</v>
      </c>
      <c r="BV40" s="368">
        <v>0</v>
      </c>
      <c r="BW40" s="368">
        <v>0</v>
      </c>
      <c r="BX40" s="368">
        <v>0</v>
      </c>
      <c r="BY40" s="368">
        <v>0</v>
      </c>
      <c r="BZ40" s="368">
        <v>0</v>
      </c>
      <c r="CA40" s="369">
        <v>0</v>
      </c>
      <c r="CB40" s="368">
        <v>0</v>
      </c>
      <c r="CC40" s="368">
        <v>0</v>
      </c>
      <c r="CD40" s="368">
        <v>0</v>
      </c>
      <c r="CE40" s="368">
        <v>0</v>
      </c>
      <c r="CF40" s="368">
        <v>0</v>
      </c>
      <c r="CG40" s="368">
        <v>0</v>
      </c>
      <c r="CH40" s="369">
        <v>0</v>
      </c>
      <c r="CI40" s="369">
        <v>0</v>
      </c>
      <c r="CJ40" s="369">
        <v>0</v>
      </c>
      <c r="CK40" s="369">
        <v>0</v>
      </c>
      <c r="CL40" s="369">
        <v>0</v>
      </c>
      <c r="CM40" s="369">
        <v>0</v>
      </c>
      <c r="CN40" s="371"/>
    </row>
    <row r="41" spans="1:92" s="366" customFormat="1" hidden="1" x14ac:dyDescent="0.2">
      <c r="A41" s="367">
        <v>45139</v>
      </c>
      <c r="B41" s="368">
        <v>0</v>
      </c>
      <c r="C41" s="368">
        <v>0</v>
      </c>
      <c r="D41" s="368">
        <v>0</v>
      </c>
      <c r="E41" s="368">
        <v>0</v>
      </c>
      <c r="F41" s="368">
        <v>0</v>
      </c>
      <c r="G41" s="368">
        <v>0</v>
      </c>
      <c r="H41" s="369">
        <v>0</v>
      </c>
      <c r="I41" s="472">
        <v>0</v>
      </c>
      <c r="J41" s="472">
        <v>0</v>
      </c>
      <c r="K41" s="472">
        <v>0</v>
      </c>
      <c r="L41" s="472">
        <v>0</v>
      </c>
      <c r="M41" s="472">
        <v>0</v>
      </c>
      <c r="N41" s="368">
        <v>0</v>
      </c>
      <c r="O41" s="368">
        <v>0</v>
      </c>
      <c r="P41" s="370">
        <v>0</v>
      </c>
      <c r="Q41" s="369">
        <v>0</v>
      </c>
      <c r="R41" s="370">
        <v>0</v>
      </c>
      <c r="S41" s="370">
        <v>0</v>
      </c>
      <c r="T41" s="370">
        <v>0</v>
      </c>
      <c r="U41" s="370">
        <v>0</v>
      </c>
      <c r="V41" s="370">
        <v>0</v>
      </c>
      <c r="W41" s="370">
        <v>0</v>
      </c>
      <c r="X41" s="369">
        <v>0</v>
      </c>
      <c r="Y41" s="368">
        <v>0</v>
      </c>
      <c r="Z41" s="368">
        <v>0</v>
      </c>
      <c r="AA41" s="368">
        <v>0</v>
      </c>
      <c r="AB41" s="368">
        <v>0</v>
      </c>
      <c r="AC41" s="368">
        <v>0</v>
      </c>
      <c r="AD41" s="368">
        <v>0</v>
      </c>
      <c r="AE41" s="369">
        <v>0</v>
      </c>
      <c r="AF41" s="368">
        <v>0</v>
      </c>
      <c r="AG41" s="368">
        <v>0</v>
      </c>
      <c r="AH41" s="368">
        <v>0</v>
      </c>
      <c r="AI41" s="369">
        <v>0</v>
      </c>
      <c r="AJ41" s="368">
        <v>0</v>
      </c>
      <c r="AK41" s="368">
        <v>0</v>
      </c>
      <c r="AL41" s="368">
        <v>0</v>
      </c>
      <c r="AM41" s="369">
        <v>0</v>
      </c>
      <c r="AN41" s="368">
        <v>0</v>
      </c>
      <c r="AO41" s="368">
        <v>0</v>
      </c>
      <c r="AP41" s="368">
        <v>0</v>
      </c>
      <c r="AQ41" s="369">
        <v>0</v>
      </c>
      <c r="AR41" s="368">
        <v>0</v>
      </c>
      <c r="AS41" s="368">
        <v>0</v>
      </c>
      <c r="AT41" s="368">
        <v>0</v>
      </c>
      <c r="AU41" s="368">
        <v>0</v>
      </c>
      <c r="AV41" s="368">
        <v>0</v>
      </c>
      <c r="AW41" s="369">
        <v>0</v>
      </c>
      <c r="AX41" s="368">
        <v>0</v>
      </c>
      <c r="AY41" s="368">
        <v>0</v>
      </c>
      <c r="AZ41" s="368">
        <v>0</v>
      </c>
      <c r="BA41" s="369">
        <v>0</v>
      </c>
      <c r="BB41" s="368">
        <v>0</v>
      </c>
      <c r="BC41" s="368">
        <v>0</v>
      </c>
      <c r="BD41" s="368">
        <v>0</v>
      </c>
      <c r="BE41" s="368">
        <v>0</v>
      </c>
      <c r="BF41" s="369">
        <v>0</v>
      </c>
      <c r="BG41" s="368">
        <v>0</v>
      </c>
      <c r="BH41" s="368">
        <v>0</v>
      </c>
      <c r="BI41" s="368">
        <v>0</v>
      </c>
      <c r="BJ41" s="368">
        <v>0</v>
      </c>
      <c r="BK41" s="368">
        <v>0</v>
      </c>
      <c r="BL41" s="368">
        <v>0</v>
      </c>
      <c r="BM41" s="369">
        <v>0</v>
      </c>
      <c r="BN41" s="368">
        <v>0</v>
      </c>
      <c r="BO41" s="368">
        <v>0</v>
      </c>
      <c r="BP41" s="368">
        <v>0</v>
      </c>
      <c r="BQ41" s="368">
        <v>0</v>
      </c>
      <c r="BR41" s="368">
        <v>0</v>
      </c>
      <c r="BS41" s="368">
        <v>0</v>
      </c>
      <c r="BT41" s="369">
        <v>0</v>
      </c>
      <c r="BU41" s="368">
        <v>0</v>
      </c>
      <c r="BV41" s="368">
        <v>0</v>
      </c>
      <c r="BW41" s="368">
        <v>0</v>
      </c>
      <c r="BX41" s="368">
        <v>0</v>
      </c>
      <c r="BY41" s="368">
        <v>0</v>
      </c>
      <c r="BZ41" s="368">
        <v>0</v>
      </c>
      <c r="CA41" s="369">
        <v>0</v>
      </c>
      <c r="CB41" s="368">
        <v>0</v>
      </c>
      <c r="CC41" s="368">
        <v>0</v>
      </c>
      <c r="CD41" s="368">
        <v>0</v>
      </c>
      <c r="CE41" s="368">
        <v>0</v>
      </c>
      <c r="CF41" s="368">
        <v>0</v>
      </c>
      <c r="CG41" s="368">
        <v>0</v>
      </c>
      <c r="CH41" s="369">
        <v>0</v>
      </c>
      <c r="CI41" s="369">
        <v>0</v>
      </c>
      <c r="CJ41" s="369">
        <v>0</v>
      </c>
      <c r="CK41" s="369">
        <v>0</v>
      </c>
      <c r="CL41" s="369">
        <v>0</v>
      </c>
      <c r="CM41" s="369">
        <v>0</v>
      </c>
      <c r="CN41" s="371"/>
    </row>
    <row r="42" spans="1:92" s="366" customFormat="1" hidden="1" x14ac:dyDescent="0.2">
      <c r="A42" s="367">
        <v>45170</v>
      </c>
      <c r="B42" s="368">
        <v>0</v>
      </c>
      <c r="C42" s="368">
        <v>0</v>
      </c>
      <c r="D42" s="368">
        <v>0</v>
      </c>
      <c r="E42" s="368">
        <v>0</v>
      </c>
      <c r="F42" s="368">
        <v>0</v>
      </c>
      <c r="G42" s="368">
        <v>0</v>
      </c>
      <c r="H42" s="369">
        <v>0</v>
      </c>
      <c r="I42" s="472">
        <v>0</v>
      </c>
      <c r="J42" s="472">
        <v>0</v>
      </c>
      <c r="K42" s="472">
        <v>0</v>
      </c>
      <c r="L42" s="472">
        <v>0</v>
      </c>
      <c r="M42" s="472">
        <v>0</v>
      </c>
      <c r="N42" s="368">
        <v>0</v>
      </c>
      <c r="O42" s="368">
        <v>0</v>
      </c>
      <c r="P42" s="370">
        <v>0</v>
      </c>
      <c r="Q42" s="369">
        <v>0</v>
      </c>
      <c r="R42" s="370">
        <v>0</v>
      </c>
      <c r="S42" s="370">
        <v>0</v>
      </c>
      <c r="T42" s="370">
        <v>0</v>
      </c>
      <c r="U42" s="370">
        <v>0</v>
      </c>
      <c r="V42" s="370">
        <v>0</v>
      </c>
      <c r="W42" s="370">
        <v>0</v>
      </c>
      <c r="X42" s="369">
        <v>0</v>
      </c>
      <c r="Y42" s="368">
        <v>0</v>
      </c>
      <c r="Z42" s="368">
        <v>0</v>
      </c>
      <c r="AA42" s="368">
        <v>0</v>
      </c>
      <c r="AB42" s="368">
        <v>0</v>
      </c>
      <c r="AC42" s="368">
        <v>0</v>
      </c>
      <c r="AD42" s="368">
        <v>0</v>
      </c>
      <c r="AE42" s="369">
        <v>0</v>
      </c>
      <c r="AF42" s="368">
        <v>0</v>
      </c>
      <c r="AG42" s="368">
        <v>0</v>
      </c>
      <c r="AH42" s="368">
        <v>0</v>
      </c>
      <c r="AI42" s="369">
        <v>0</v>
      </c>
      <c r="AJ42" s="368">
        <v>0</v>
      </c>
      <c r="AK42" s="368">
        <v>0</v>
      </c>
      <c r="AL42" s="368">
        <v>0</v>
      </c>
      <c r="AM42" s="369">
        <v>0</v>
      </c>
      <c r="AN42" s="368">
        <v>0</v>
      </c>
      <c r="AO42" s="368">
        <v>0</v>
      </c>
      <c r="AP42" s="368">
        <v>0</v>
      </c>
      <c r="AQ42" s="369">
        <v>0</v>
      </c>
      <c r="AR42" s="368">
        <v>0</v>
      </c>
      <c r="AS42" s="368">
        <v>0</v>
      </c>
      <c r="AT42" s="368">
        <v>0</v>
      </c>
      <c r="AU42" s="368">
        <v>0</v>
      </c>
      <c r="AV42" s="368">
        <v>0</v>
      </c>
      <c r="AW42" s="369">
        <v>0</v>
      </c>
      <c r="AX42" s="368">
        <v>0</v>
      </c>
      <c r="AY42" s="368">
        <v>0</v>
      </c>
      <c r="AZ42" s="368">
        <v>0</v>
      </c>
      <c r="BA42" s="369">
        <v>0</v>
      </c>
      <c r="BB42" s="368">
        <v>0</v>
      </c>
      <c r="BC42" s="368">
        <v>0</v>
      </c>
      <c r="BD42" s="368">
        <v>0</v>
      </c>
      <c r="BE42" s="368">
        <v>0</v>
      </c>
      <c r="BF42" s="369">
        <v>0</v>
      </c>
      <c r="BG42" s="368">
        <v>0</v>
      </c>
      <c r="BH42" s="368">
        <v>0</v>
      </c>
      <c r="BI42" s="368">
        <v>0</v>
      </c>
      <c r="BJ42" s="368">
        <v>0</v>
      </c>
      <c r="BK42" s="368">
        <v>0</v>
      </c>
      <c r="BL42" s="368">
        <v>0</v>
      </c>
      <c r="BM42" s="369">
        <v>0</v>
      </c>
      <c r="BN42" s="368">
        <v>0</v>
      </c>
      <c r="BO42" s="368">
        <v>0</v>
      </c>
      <c r="BP42" s="368">
        <v>0</v>
      </c>
      <c r="BQ42" s="368">
        <v>0</v>
      </c>
      <c r="BR42" s="368">
        <v>0</v>
      </c>
      <c r="BS42" s="368">
        <v>0</v>
      </c>
      <c r="BT42" s="369">
        <v>0</v>
      </c>
      <c r="BU42" s="368">
        <v>0</v>
      </c>
      <c r="BV42" s="368">
        <v>0</v>
      </c>
      <c r="BW42" s="368">
        <v>0</v>
      </c>
      <c r="BX42" s="368">
        <v>0</v>
      </c>
      <c r="BY42" s="368">
        <v>0</v>
      </c>
      <c r="BZ42" s="368">
        <v>0</v>
      </c>
      <c r="CA42" s="369">
        <v>0</v>
      </c>
      <c r="CB42" s="368">
        <v>0</v>
      </c>
      <c r="CC42" s="368">
        <v>0</v>
      </c>
      <c r="CD42" s="368">
        <v>0</v>
      </c>
      <c r="CE42" s="368">
        <v>0</v>
      </c>
      <c r="CF42" s="368">
        <v>0</v>
      </c>
      <c r="CG42" s="368">
        <v>0</v>
      </c>
      <c r="CH42" s="369">
        <v>0</v>
      </c>
      <c r="CI42" s="369">
        <v>0</v>
      </c>
      <c r="CJ42" s="369">
        <v>0</v>
      </c>
      <c r="CK42" s="369">
        <v>0</v>
      </c>
      <c r="CL42" s="369">
        <v>0</v>
      </c>
      <c r="CM42" s="369">
        <v>0</v>
      </c>
      <c r="CN42" s="371"/>
    </row>
    <row r="43" spans="1:92" s="366" customFormat="1" x14ac:dyDescent="0.2">
      <c r="A43" s="367">
        <v>45200</v>
      </c>
      <c r="B43" s="368">
        <v>0</v>
      </c>
      <c r="C43" s="368">
        <v>0</v>
      </c>
      <c r="D43" s="368">
        <v>0</v>
      </c>
      <c r="E43" s="368">
        <v>0</v>
      </c>
      <c r="F43" s="368">
        <v>0</v>
      </c>
      <c r="G43" s="368">
        <v>0</v>
      </c>
      <c r="H43" s="369">
        <v>0</v>
      </c>
      <c r="I43" s="472">
        <v>0</v>
      </c>
      <c r="J43" s="472">
        <v>0</v>
      </c>
      <c r="K43" s="472">
        <v>0</v>
      </c>
      <c r="L43" s="472">
        <v>0</v>
      </c>
      <c r="M43" s="472">
        <v>0</v>
      </c>
      <c r="N43" s="368">
        <v>0</v>
      </c>
      <c r="O43" s="368">
        <v>0</v>
      </c>
      <c r="P43" s="370">
        <v>0</v>
      </c>
      <c r="Q43" s="369">
        <v>0</v>
      </c>
      <c r="R43" s="370">
        <v>0</v>
      </c>
      <c r="S43" s="370">
        <v>0</v>
      </c>
      <c r="T43" s="370">
        <v>0</v>
      </c>
      <c r="U43" s="370">
        <v>0</v>
      </c>
      <c r="V43" s="370">
        <v>0</v>
      </c>
      <c r="W43" s="370">
        <v>0</v>
      </c>
      <c r="X43" s="369">
        <v>0</v>
      </c>
      <c r="Y43" s="368">
        <v>0</v>
      </c>
      <c r="Z43" s="368">
        <v>0</v>
      </c>
      <c r="AA43" s="368">
        <v>0</v>
      </c>
      <c r="AB43" s="368">
        <v>0</v>
      </c>
      <c r="AC43" s="368">
        <v>0</v>
      </c>
      <c r="AD43" s="368">
        <v>0</v>
      </c>
      <c r="AE43" s="369">
        <v>0</v>
      </c>
      <c r="AF43" s="368">
        <v>0</v>
      </c>
      <c r="AG43" s="368">
        <v>0</v>
      </c>
      <c r="AH43" s="368">
        <v>0</v>
      </c>
      <c r="AI43" s="369">
        <v>0</v>
      </c>
      <c r="AJ43" s="368">
        <v>0</v>
      </c>
      <c r="AK43" s="368">
        <v>0</v>
      </c>
      <c r="AL43" s="368">
        <v>0</v>
      </c>
      <c r="AM43" s="369">
        <v>0</v>
      </c>
      <c r="AN43" s="368">
        <v>0</v>
      </c>
      <c r="AO43" s="368">
        <v>0</v>
      </c>
      <c r="AP43" s="368">
        <v>0</v>
      </c>
      <c r="AQ43" s="369">
        <v>0</v>
      </c>
      <c r="AR43" s="368">
        <v>0</v>
      </c>
      <c r="AS43" s="368">
        <v>0</v>
      </c>
      <c r="AT43" s="368">
        <v>0</v>
      </c>
      <c r="AU43" s="368">
        <v>0</v>
      </c>
      <c r="AV43" s="368">
        <v>0</v>
      </c>
      <c r="AW43" s="369">
        <v>0</v>
      </c>
      <c r="AX43" s="368">
        <v>0</v>
      </c>
      <c r="AY43" s="368">
        <v>0</v>
      </c>
      <c r="AZ43" s="368">
        <v>0</v>
      </c>
      <c r="BA43" s="369">
        <v>0</v>
      </c>
      <c r="BB43" s="368">
        <v>0</v>
      </c>
      <c r="BC43" s="368">
        <v>0</v>
      </c>
      <c r="BD43" s="368">
        <v>0</v>
      </c>
      <c r="BE43" s="368">
        <v>0</v>
      </c>
      <c r="BF43" s="369">
        <v>0</v>
      </c>
      <c r="BG43" s="368">
        <v>0</v>
      </c>
      <c r="BH43" s="368">
        <v>0</v>
      </c>
      <c r="BI43" s="368">
        <v>0</v>
      </c>
      <c r="BJ43" s="368">
        <v>0</v>
      </c>
      <c r="BK43" s="368">
        <v>0</v>
      </c>
      <c r="BL43" s="368">
        <v>0</v>
      </c>
      <c r="BM43" s="369">
        <v>0</v>
      </c>
      <c r="BN43" s="368">
        <v>0</v>
      </c>
      <c r="BO43" s="368">
        <v>0</v>
      </c>
      <c r="BP43" s="368">
        <v>0</v>
      </c>
      <c r="BQ43" s="368">
        <v>0</v>
      </c>
      <c r="BR43" s="368">
        <v>0</v>
      </c>
      <c r="BS43" s="368">
        <v>0</v>
      </c>
      <c r="BT43" s="369">
        <v>0</v>
      </c>
      <c r="BU43" s="368">
        <v>0</v>
      </c>
      <c r="BV43" s="368">
        <v>0</v>
      </c>
      <c r="BW43" s="368">
        <v>0</v>
      </c>
      <c r="BX43" s="368">
        <v>0</v>
      </c>
      <c r="BY43" s="368">
        <v>0</v>
      </c>
      <c r="BZ43" s="368">
        <v>0</v>
      </c>
      <c r="CA43" s="369">
        <v>0</v>
      </c>
      <c r="CB43" s="368">
        <v>0</v>
      </c>
      <c r="CC43" s="368">
        <v>0</v>
      </c>
      <c r="CD43" s="368">
        <v>0</v>
      </c>
      <c r="CE43" s="368">
        <v>0</v>
      </c>
      <c r="CF43" s="368">
        <v>0</v>
      </c>
      <c r="CG43" s="368">
        <v>0</v>
      </c>
      <c r="CH43" s="369">
        <v>0</v>
      </c>
      <c r="CI43" s="369">
        <v>0</v>
      </c>
      <c r="CJ43" s="369">
        <v>0</v>
      </c>
      <c r="CK43" s="369">
        <v>0</v>
      </c>
      <c r="CL43" s="369">
        <v>0</v>
      </c>
      <c r="CM43" s="369">
        <v>0</v>
      </c>
      <c r="CN43" s="371"/>
    </row>
    <row r="44" spans="1:92" s="366" customFormat="1" hidden="1" x14ac:dyDescent="0.2">
      <c r="A44" s="367">
        <v>45231</v>
      </c>
      <c r="B44" s="368">
        <v>0</v>
      </c>
      <c r="C44" s="368">
        <v>0</v>
      </c>
      <c r="D44" s="368">
        <v>0</v>
      </c>
      <c r="E44" s="368">
        <v>0</v>
      </c>
      <c r="F44" s="368">
        <v>0</v>
      </c>
      <c r="G44" s="368">
        <v>0</v>
      </c>
      <c r="H44" s="369">
        <v>0</v>
      </c>
      <c r="I44" s="472">
        <v>0</v>
      </c>
      <c r="J44" s="472">
        <v>0</v>
      </c>
      <c r="K44" s="472">
        <v>0</v>
      </c>
      <c r="L44" s="472">
        <v>0</v>
      </c>
      <c r="M44" s="472">
        <v>0</v>
      </c>
      <c r="N44" s="368">
        <v>0</v>
      </c>
      <c r="O44" s="368">
        <v>0</v>
      </c>
      <c r="P44" s="370">
        <v>0</v>
      </c>
      <c r="Q44" s="369">
        <v>0</v>
      </c>
      <c r="R44" s="370">
        <v>0</v>
      </c>
      <c r="S44" s="370">
        <v>0</v>
      </c>
      <c r="T44" s="370">
        <v>0</v>
      </c>
      <c r="U44" s="370">
        <v>0</v>
      </c>
      <c r="V44" s="370">
        <v>0</v>
      </c>
      <c r="W44" s="370">
        <v>0</v>
      </c>
      <c r="X44" s="369">
        <v>0</v>
      </c>
      <c r="Y44" s="368">
        <v>0</v>
      </c>
      <c r="Z44" s="368">
        <v>0</v>
      </c>
      <c r="AA44" s="368">
        <v>0</v>
      </c>
      <c r="AB44" s="368">
        <v>0</v>
      </c>
      <c r="AC44" s="368">
        <v>0</v>
      </c>
      <c r="AD44" s="368">
        <v>0</v>
      </c>
      <c r="AE44" s="369">
        <v>0</v>
      </c>
      <c r="AF44" s="368">
        <v>0</v>
      </c>
      <c r="AG44" s="368">
        <v>0</v>
      </c>
      <c r="AH44" s="368">
        <v>0</v>
      </c>
      <c r="AI44" s="369">
        <v>0</v>
      </c>
      <c r="AJ44" s="368">
        <v>0</v>
      </c>
      <c r="AK44" s="368">
        <v>0</v>
      </c>
      <c r="AL44" s="368">
        <v>0</v>
      </c>
      <c r="AM44" s="369">
        <v>0</v>
      </c>
      <c r="AN44" s="368">
        <v>0</v>
      </c>
      <c r="AO44" s="368">
        <v>0</v>
      </c>
      <c r="AP44" s="368">
        <v>0</v>
      </c>
      <c r="AQ44" s="369">
        <v>0</v>
      </c>
      <c r="AR44" s="368">
        <v>0</v>
      </c>
      <c r="AS44" s="368">
        <v>0</v>
      </c>
      <c r="AT44" s="368">
        <v>0</v>
      </c>
      <c r="AU44" s="368">
        <v>0</v>
      </c>
      <c r="AV44" s="368">
        <v>0</v>
      </c>
      <c r="AW44" s="369">
        <v>0</v>
      </c>
      <c r="AX44" s="368">
        <v>0</v>
      </c>
      <c r="AY44" s="368">
        <v>0</v>
      </c>
      <c r="AZ44" s="368">
        <v>0</v>
      </c>
      <c r="BA44" s="369">
        <v>0</v>
      </c>
      <c r="BB44" s="368">
        <v>0</v>
      </c>
      <c r="BC44" s="368">
        <v>0</v>
      </c>
      <c r="BD44" s="368">
        <v>0</v>
      </c>
      <c r="BE44" s="368">
        <v>0</v>
      </c>
      <c r="BF44" s="369">
        <v>0</v>
      </c>
      <c r="BG44" s="368">
        <v>0</v>
      </c>
      <c r="BH44" s="368">
        <v>0</v>
      </c>
      <c r="BI44" s="368">
        <v>0</v>
      </c>
      <c r="BJ44" s="368">
        <v>0</v>
      </c>
      <c r="BK44" s="368">
        <v>0</v>
      </c>
      <c r="BL44" s="368">
        <v>0</v>
      </c>
      <c r="BM44" s="369">
        <v>0</v>
      </c>
      <c r="BN44" s="368">
        <v>0</v>
      </c>
      <c r="BO44" s="368">
        <v>0</v>
      </c>
      <c r="BP44" s="368">
        <v>0</v>
      </c>
      <c r="BQ44" s="368">
        <v>0</v>
      </c>
      <c r="BR44" s="368">
        <v>0</v>
      </c>
      <c r="BS44" s="368">
        <v>0</v>
      </c>
      <c r="BT44" s="369">
        <v>0</v>
      </c>
      <c r="BU44" s="368">
        <v>0</v>
      </c>
      <c r="BV44" s="368">
        <v>0</v>
      </c>
      <c r="BW44" s="368">
        <v>0</v>
      </c>
      <c r="BX44" s="368">
        <v>0</v>
      </c>
      <c r="BY44" s="368">
        <v>0</v>
      </c>
      <c r="BZ44" s="368">
        <v>0</v>
      </c>
      <c r="CA44" s="369">
        <v>0</v>
      </c>
      <c r="CB44" s="368">
        <v>0</v>
      </c>
      <c r="CC44" s="368">
        <v>0</v>
      </c>
      <c r="CD44" s="368">
        <v>0</v>
      </c>
      <c r="CE44" s="368">
        <v>0</v>
      </c>
      <c r="CF44" s="368">
        <v>0</v>
      </c>
      <c r="CG44" s="368">
        <v>0</v>
      </c>
      <c r="CH44" s="369">
        <v>0</v>
      </c>
      <c r="CI44" s="369">
        <v>0</v>
      </c>
      <c r="CJ44" s="369">
        <v>0</v>
      </c>
      <c r="CK44" s="369">
        <v>0</v>
      </c>
      <c r="CL44" s="369">
        <v>0</v>
      </c>
      <c r="CM44" s="369">
        <v>0</v>
      </c>
      <c r="CN44" s="371"/>
    </row>
    <row r="45" spans="1:92" s="366" customFormat="1" hidden="1" x14ac:dyDescent="0.2">
      <c r="A45" s="367">
        <v>45261</v>
      </c>
      <c r="B45" s="368">
        <v>0</v>
      </c>
      <c r="C45" s="368">
        <v>0</v>
      </c>
      <c r="D45" s="368">
        <v>0</v>
      </c>
      <c r="E45" s="368">
        <v>0</v>
      </c>
      <c r="F45" s="368">
        <v>0</v>
      </c>
      <c r="G45" s="368">
        <v>0</v>
      </c>
      <c r="H45" s="369">
        <v>0</v>
      </c>
      <c r="I45" s="472">
        <v>0</v>
      </c>
      <c r="J45" s="472">
        <v>0</v>
      </c>
      <c r="K45" s="472">
        <v>0</v>
      </c>
      <c r="L45" s="472">
        <v>0</v>
      </c>
      <c r="M45" s="472">
        <v>0</v>
      </c>
      <c r="N45" s="368">
        <v>0</v>
      </c>
      <c r="O45" s="368">
        <v>0</v>
      </c>
      <c r="P45" s="370">
        <v>0</v>
      </c>
      <c r="Q45" s="369">
        <v>0</v>
      </c>
      <c r="R45" s="370">
        <v>0</v>
      </c>
      <c r="S45" s="370">
        <v>0</v>
      </c>
      <c r="T45" s="370">
        <v>0</v>
      </c>
      <c r="U45" s="370">
        <v>0</v>
      </c>
      <c r="V45" s="370">
        <v>0</v>
      </c>
      <c r="W45" s="370">
        <v>0</v>
      </c>
      <c r="X45" s="369">
        <v>0</v>
      </c>
      <c r="Y45" s="368">
        <v>0</v>
      </c>
      <c r="Z45" s="368">
        <v>0</v>
      </c>
      <c r="AA45" s="368">
        <v>0</v>
      </c>
      <c r="AB45" s="368">
        <v>0</v>
      </c>
      <c r="AC45" s="368">
        <v>0</v>
      </c>
      <c r="AD45" s="368">
        <v>0</v>
      </c>
      <c r="AE45" s="369">
        <v>0</v>
      </c>
      <c r="AF45" s="368">
        <v>0</v>
      </c>
      <c r="AG45" s="368">
        <v>0</v>
      </c>
      <c r="AH45" s="368">
        <v>0</v>
      </c>
      <c r="AI45" s="369">
        <v>0</v>
      </c>
      <c r="AJ45" s="368">
        <v>0</v>
      </c>
      <c r="AK45" s="368">
        <v>0</v>
      </c>
      <c r="AL45" s="368">
        <v>0</v>
      </c>
      <c r="AM45" s="369">
        <v>0</v>
      </c>
      <c r="AN45" s="368">
        <v>0</v>
      </c>
      <c r="AO45" s="368">
        <v>0</v>
      </c>
      <c r="AP45" s="368">
        <v>0</v>
      </c>
      <c r="AQ45" s="369">
        <v>0</v>
      </c>
      <c r="AR45" s="368">
        <v>0</v>
      </c>
      <c r="AS45" s="368">
        <v>0</v>
      </c>
      <c r="AT45" s="368">
        <v>0</v>
      </c>
      <c r="AU45" s="368">
        <v>0</v>
      </c>
      <c r="AV45" s="368">
        <v>0</v>
      </c>
      <c r="AW45" s="369">
        <v>0</v>
      </c>
      <c r="AX45" s="368">
        <v>0</v>
      </c>
      <c r="AY45" s="368">
        <v>0</v>
      </c>
      <c r="AZ45" s="368">
        <v>0</v>
      </c>
      <c r="BA45" s="369">
        <v>0</v>
      </c>
      <c r="BB45" s="368">
        <v>0</v>
      </c>
      <c r="BC45" s="368">
        <v>0</v>
      </c>
      <c r="BD45" s="368">
        <v>0</v>
      </c>
      <c r="BE45" s="368">
        <v>0</v>
      </c>
      <c r="BF45" s="369">
        <v>0</v>
      </c>
      <c r="BG45" s="368">
        <v>0</v>
      </c>
      <c r="BH45" s="368">
        <v>0</v>
      </c>
      <c r="BI45" s="368">
        <v>0</v>
      </c>
      <c r="BJ45" s="368">
        <v>0</v>
      </c>
      <c r="BK45" s="368">
        <v>0</v>
      </c>
      <c r="BL45" s="368">
        <v>0</v>
      </c>
      <c r="BM45" s="369">
        <v>0</v>
      </c>
      <c r="BN45" s="368">
        <v>0</v>
      </c>
      <c r="BO45" s="368">
        <v>0</v>
      </c>
      <c r="BP45" s="368">
        <v>0</v>
      </c>
      <c r="BQ45" s="368">
        <v>0</v>
      </c>
      <c r="BR45" s="368">
        <v>0</v>
      </c>
      <c r="BS45" s="368">
        <v>0</v>
      </c>
      <c r="BT45" s="369">
        <v>0</v>
      </c>
      <c r="BU45" s="368">
        <v>0</v>
      </c>
      <c r="BV45" s="368">
        <v>0</v>
      </c>
      <c r="BW45" s="368">
        <v>0</v>
      </c>
      <c r="BX45" s="368">
        <v>0</v>
      </c>
      <c r="BY45" s="368">
        <v>0</v>
      </c>
      <c r="BZ45" s="368">
        <v>0</v>
      </c>
      <c r="CA45" s="369">
        <v>0</v>
      </c>
      <c r="CB45" s="368">
        <v>0</v>
      </c>
      <c r="CC45" s="368">
        <v>0</v>
      </c>
      <c r="CD45" s="368">
        <v>0</v>
      </c>
      <c r="CE45" s="368">
        <v>0</v>
      </c>
      <c r="CF45" s="368">
        <v>0</v>
      </c>
      <c r="CG45" s="368">
        <v>0</v>
      </c>
      <c r="CH45" s="369">
        <v>0</v>
      </c>
      <c r="CI45" s="369">
        <v>0</v>
      </c>
      <c r="CJ45" s="369">
        <v>0</v>
      </c>
      <c r="CK45" s="369">
        <v>0</v>
      </c>
      <c r="CL45" s="369">
        <v>0</v>
      </c>
      <c r="CM45" s="369">
        <v>0</v>
      </c>
      <c r="CN45" s="371"/>
    </row>
    <row r="46" spans="1:92" s="366" customFormat="1" x14ac:dyDescent="0.2">
      <c r="A46" s="367">
        <v>45292</v>
      </c>
      <c r="B46" s="368">
        <v>0</v>
      </c>
      <c r="C46" s="368">
        <v>0</v>
      </c>
      <c r="D46" s="368">
        <v>0</v>
      </c>
      <c r="E46" s="368">
        <v>0</v>
      </c>
      <c r="F46" s="368">
        <v>0</v>
      </c>
      <c r="G46" s="368">
        <v>0</v>
      </c>
      <c r="H46" s="369">
        <v>0</v>
      </c>
      <c r="I46" s="472">
        <v>0</v>
      </c>
      <c r="J46" s="472">
        <v>0</v>
      </c>
      <c r="K46" s="472">
        <v>0</v>
      </c>
      <c r="L46" s="472">
        <v>0</v>
      </c>
      <c r="M46" s="472">
        <v>0</v>
      </c>
      <c r="N46" s="368">
        <v>1454102</v>
      </c>
      <c r="O46" s="368">
        <v>0</v>
      </c>
      <c r="P46" s="370">
        <v>0</v>
      </c>
      <c r="Q46" s="369">
        <v>1454102</v>
      </c>
      <c r="R46" s="370">
        <v>0</v>
      </c>
      <c r="S46" s="370">
        <v>0</v>
      </c>
      <c r="T46" s="370">
        <v>0</v>
      </c>
      <c r="U46" s="370">
        <v>0</v>
      </c>
      <c r="V46" s="370">
        <v>0</v>
      </c>
      <c r="W46" s="370">
        <v>0</v>
      </c>
      <c r="X46" s="369">
        <v>0</v>
      </c>
      <c r="Y46" s="368">
        <v>0</v>
      </c>
      <c r="Z46" s="368">
        <v>0</v>
      </c>
      <c r="AA46" s="368">
        <v>0</v>
      </c>
      <c r="AB46" s="368">
        <v>0</v>
      </c>
      <c r="AC46" s="368">
        <v>0</v>
      </c>
      <c r="AD46" s="368">
        <v>0</v>
      </c>
      <c r="AE46" s="369">
        <v>0</v>
      </c>
      <c r="AF46" s="368">
        <v>0</v>
      </c>
      <c r="AG46" s="368">
        <v>0</v>
      </c>
      <c r="AH46" s="368">
        <v>0</v>
      </c>
      <c r="AI46" s="369">
        <v>0</v>
      </c>
      <c r="AJ46" s="368">
        <v>0</v>
      </c>
      <c r="AK46" s="368">
        <v>0</v>
      </c>
      <c r="AL46" s="368">
        <v>0</v>
      </c>
      <c r="AM46" s="369">
        <v>0</v>
      </c>
      <c r="AN46" s="368">
        <v>0</v>
      </c>
      <c r="AO46" s="368">
        <v>0</v>
      </c>
      <c r="AP46" s="368">
        <v>0</v>
      </c>
      <c r="AQ46" s="369">
        <v>0</v>
      </c>
      <c r="AR46" s="368">
        <v>0</v>
      </c>
      <c r="AS46" s="368">
        <v>0</v>
      </c>
      <c r="AT46" s="368">
        <v>0</v>
      </c>
      <c r="AU46" s="368">
        <v>0</v>
      </c>
      <c r="AV46" s="368">
        <v>0</v>
      </c>
      <c r="AW46" s="369">
        <v>0</v>
      </c>
      <c r="AX46" s="368">
        <v>0</v>
      </c>
      <c r="AY46" s="368">
        <v>0</v>
      </c>
      <c r="AZ46" s="368">
        <v>0</v>
      </c>
      <c r="BA46" s="369">
        <v>0</v>
      </c>
      <c r="BB46" s="368">
        <v>0</v>
      </c>
      <c r="BC46" s="368">
        <v>0</v>
      </c>
      <c r="BD46" s="368">
        <v>0</v>
      </c>
      <c r="BE46" s="368">
        <v>0</v>
      </c>
      <c r="BF46" s="369">
        <v>0</v>
      </c>
      <c r="BG46" s="368">
        <v>0</v>
      </c>
      <c r="BH46" s="368">
        <v>0</v>
      </c>
      <c r="BI46" s="368">
        <v>0</v>
      </c>
      <c r="BJ46" s="368">
        <v>0</v>
      </c>
      <c r="BK46" s="368">
        <v>0</v>
      </c>
      <c r="BL46" s="368">
        <v>0</v>
      </c>
      <c r="BM46" s="369">
        <v>0</v>
      </c>
      <c r="BN46" s="368">
        <v>0</v>
      </c>
      <c r="BO46" s="368">
        <v>0</v>
      </c>
      <c r="BP46" s="368">
        <v>0</v>
      </c>
      <c r="BQ46" s="368">
        <v>0</v>
      </c>
      <c r="BR46" s="368">
        <v>0</v>
      </c>
      <c r="BS46" s="368">
        <v>0</v>
      </c>
      <c r="BT46" s="369">
        <v>0</v>
      </c>
      <c r="BU46" s="368">
        <v>0</v>
      </c>
      <c r="BV46" s="368">
        <v>0</v>
      </c>
      <c r="BW46" s="368">
        <v>0</v>
      </c>
      <c r="BX46" s="368">
        <v>0</v>
      </c>
      <c r="BY46" s="368">
        <v>0</v>
      </c>
      <c r="BZ46" s="368">
        <v>0</v>
      </c>
      <c r="CA46" s="369">
        <v>0</v>
      </c>
      <c r="CB46" s="368">
        <v>0</v>
      </c>
      <c r="CC46" s="368">
        <v>0</v>
      </c>
      <c r="CD46" s="368">
        <v>0</v>
      </c>
      <c r="CE46" s="368">
        <v>0</v>
      </c>
      <c r="CF46" s="368">
        <v>0</v>
      </c>
      <c r="CG46" s="368">
        <v>0</v>
      </c>
      <c r="CH46" s="369">
        <v>0</v>
      </c>
      <c r="CI46" s="369">
        <v>0</v>
      </c>
      <c r="CJ46" s="369">
        <v>0</v>
      </c>
      <c r="CK46" s="369">
        <v>0</v>
      </c>
      <c r="CL46" s="369">
        <v>0</v>
      </c>
      <c r="CM46" s="369">
        <v>1454102</v>
      </c>
      <c r="CN46" s="371"/>
    </row>
    <row r="47" spans="1:92" s="366" customFormat="1" hidden="1" x14ac:dyDescent="0.2">
      <c r="A47" s="367">
        <v>45323</v>
      </c>
      <c r="B47" s="368">
        <v>0</v>
      </c>
      <c r="C47" s="368">
        <v>0</v>
      </c>
      <c r="D47" s="368">
        <v>0</v>
      </c>
      <c r="E47" s="368">
        <v>0</v>
      </c>
      <c r="F47" s="368">
        <v>0</v>
      </c>
      <c r="G47" s="368">
        <v>0</v>
      </c>
      <c r="H47" s="369">
        <v>0</v>
      </c>
      <c r="I47" s="472">
        <v>0</v>
      </c>
      <c r="J47" s="472">
        <v>0</v>
      </c>
      <c r="K47" s="472">
        <v>0</v>
      </c>
      <c r="L47" s="472">
        <v>0</v>
      </c>
      <c r="M47" s="472">
        <v>0</v>
      </c>
      <c r="N47" s="368">
        <v>0</v>
      </c>
      <c r="O47" s="368">
        <v>0</v>
      </c>
      <c r="P47" s="370">
        <v>0</v>
      </c>
      <c r="Q47" s="369">
        <v>0</v>
      </c>
      <c r="R47" s="370">
        <v>0</v>
      </c>
      <c r="S47" s="370">
        <v>0</v>
      </c>
      <c r="T47" s="370">
        <v>0</v>
      </c>
      <c r="U47" s="370">
        <v>0</v>
      </c>
      <c r="V47" s="370">
        <v>0</v>
      </c>
      <c r="W47" s="370">
        <v>0</v>
      </c>
      <c r="X47" s="369">
        <v>0</v>
      </c>
      <c r="Y47" s="368">
        <v>0</v>
      </c>
      <c r="Z47" s="368">
        <v>0</v>
      </c>
      <c r="AA47" s="368">
        <v>0</v>
      </c>
      <c r="AB47" s="368">
        <v>0</v>
      </c>
      <c r="AC47" s="368">
        <v>0</v>
      </c>
      <c r="AD47" s="368">
        <v>0</v>
      </c>
      <c r="AE47" s="369">
        <v>0</v>
      </c>
      <c r="AF47" s="368">
        <v>0</v>
      </c>
      <c r="AG47" s="368">
        <v>0</v>
      </c>
      <c r="AH47" s="368">
        <v>0</v>
      </c>
      <c r="AI47" s="369">
        <v>0</v>
      </c>
      <c r="AJ47" s="368">
        <v>0</v>
      </c>
      <c r="AK47" s="368">
        <v>0</v>
      </c>
      <c r="AL47" s="368">
        <v>0</v>
      </c>
      <c r="AM47" s="369">
        <v>0</v>
      </c>
      <c r="AN47" s="368">
        <v>0</v>
      </c>
      <c r="AO47" s="368">
        <v>0</v>
      </c>
      <c r="AP47" s="368">
        <v>0</v>
      </c>
      <c r="AQ47" s="369">
        <v>0</v>
      </c>
      <c r="AR47" s="368">
        <v>0</v>
      </c>
      <c r="AS47" s="368">
        <v>0</v>
      </c>
      <c r="AT47" s="368">
        <v>0</v>
      </c>
      <c r="AU47" s="368">
        <v>0</v>
      </c>
      <c r="AV47" s="368">
        <v>0</v>
      </c>
      <c r="AW47" s="369">
        <v>0</v>
      </c>
      <c r="AX47" s="368">
        <v>0</v>
      </c>
      <c r="AY47" s="368">
        <v>0</v>
      </c>
      <c r="AZ47" s="368">
        <v>0</v>
      </c>
      <c r="BA47" s="369">
        <v>0</v>
      </c>
      <c r="BB47" s="368">
        <v>0</v>
      </c>
      <c r="BC47" s="368">
        <v>0</v>
      </c>
      <c r="BD47" s="368">
        <v>0</v>
      </c>
      <c r="BE47" s="368">
        <v>0</v>
      </c>
      <c r="BF47" s="369">
        <v>0</v>
      </c>
      <c r="BG47" s="368">
        <v>0</v>
      </c>
      <c r="BH47" s="368">
        <v>0</v>
      </c>
      <c r="BI47" s="368">
        <v>0</v>
      </c>
      <c r="BJ47" s="368">
        <v>0</v>
      </c>
      <c r="BK47" s="368">
        <v>0</v>
      </c>
      <c r="BL47" s="368">
        <v>0</v>
      </c>
      <c r="BM47" s="369">
        <v>0</v>
      </c>
      <c r="BN47" s="368">
        <v>0</v>
      </c>
      <c r="BO47" s="368">
        <v>0</v>
      </c>
      <c r="BP47" s="368">
        <v>0</v>
      </c>
      <c r="BQ47" s="368">
        <v>0</v>
      </c>
      <c r="BR47" s="368">
        <v>0</v>
      </c>
      <c r="BS47" s="368">
        <v>0</v>
      </c>
      <c r="BT47" s="369">
        <v>0</v>
      </c>
      <c r="BU47" s="368">
        <v>0</v>
      </c>
      <c r="BV47" s="368">
        <v>0</v>
      </c>
      <c r="BW47" s="368">
        <v>0</v>
      </c>
      <c r="BX47" s="368">
        <v>0</v>
      </c>
      <c r="BY47" s="368">
        <v>0</v>
      </c>
      <c r="BZ47" s="368">
        <v>0</v>
      </c>
      <c r="CA47" s="369">
        <v>0</v>
      </c>
      <c r="CB47" s="368">
        <v>0</v>
      </c>
      <c r="CC47" s="368">
        <v>0</v>
      </c>
      <c r="CD47" s="368">
        <v>0</v>
      </c>
      <c r="CE47" s="368">
        <v>0</v>
      </c>
      <c r="CF47" s="368">
        <v>0</v>
      </c>
      <c r="CG47" s="368">
        <v>0</v>
      </c>
      <c r="CH47" s="369">
        <v>0</v>
      </c>
      <c r="CI47" s="369">
        <v>0</v>
      </c>
      <c r="CJ47" s="369">
        <v>0</v>
      </c>
      <c r="CK47" s="369">
        <v>0</v>
      </c>
      <c r="CL47" s="369">
        <v>0</v>
      </c>
      <c r="CM47" s="369">
        <v>0</v>
      </c>
      <c r="CN47" s="371"/>
    </row>
    <row r="48" spans="1:92" s="366" customFormat="1" x14ac:dyDescent="0.2">
      <c r="A48" s="367">
        <v>45352</v>
      </c>
      <c r="B48" s="368">
        <v>0</v>
      </c>
      <c r="C48" s="368">
        <v>0</v>
      </c>
      <c r="D48" s="368">
        <v>0</v>
      </c>
      <c r="E48" s="368">
        <v>0</v>
      </c>
      <c r="F48" s="368">
        <v>0</v>
      </c>
      <c r="G48" s="368">
        <v>1813495</v>
      </c>
      <c r="H48" s="369">
        <v>1813495</v>
      </c>
      <c r="I48" s="472">
        <v>0</v>
      </c>
      <c r="J48" s="472">
        <v>0</v>
      </c>
      <c r="K48" s="472">
        <v>0</v>
      </c>
      <c r="L48" s="472">
        <v>0</v>
      </c>
      <c r="M48" s="472">
        <v>0</v>
      </c>
      <c r="N48" s="368">
        <v>0</v>
      </c>
      <c r="O48" s="368">
        <v>1363793</v>
      </c>
      <c r="P48" s="370">
        <v>0</v>
      </c>
      <c r="Q48" s="369">
        <v>1363793</v>
      </c>
      <c r="R48" s="370">
        <v>0</v>
      </c>
      <c r="S48" s="370">
        <v>0</v>
      </c>
      <c r="T48" s="370">
        <v>0</v>
      </c>
      <c r="U48" s="370">
        <v>0</v>
      </c>
      <c r="V48" s="370">
        <v>0</v>
      </c>
      <c r="W48" s="370">
        <v>0</v>
      </c>
      <c r="X48" s="369">
        <v>0</v>
      </c>
      <c r="Y48" s="368">
        <v>0</v>
      </c>
      <c r="Z48" s="368">
        <v>0</v>
      </c>
      <c r="AA48" s="368">
        <v>0</v>
      </c>
      <c r="AB48" s="368">
        <v>0</v>
      </c>
      <c r="AC48" s="368">
        <v>0</v>
      </c>
      <c r="AD48" s="368">
        <v>2</v>
      </c>
      <c r="AE48" s="369">
        <v>2</v>
      </c>
      <c r="AF48" s="368">
        <v>0</v>
      </c>
      <c r="AG48" s="368">
        <v>0</v>
      </c>
      <c r="AH48" s="368">
        <v>0</v>
      </c>
      <c r="AI48" s="369">
        <v>0</v>
      </c>
      <c r="AJ48" s="368">
        <v>0</v>
      </c>
      <c r="AK48" s="368">
        <v>0</v>
      </c>
      <c r="AL48" s="368">
        <v>0</v>
      </c>
      <c r="AM48" s="369">
        <v>0</v>
      </c>
      <c r="AN48" s="368">
        <v>0</v>
      </c>
      <c r="AO48" s="368">
        <v>0</v>
      </c>
      <c r="AP48" s="368">
        <v>0</v>
      </c>
      <c r="AQ48" s="369">
        <v>0</v>
      </c>
      <c r="AR48" s="368">
        <v>0</v>
      </c>
      <c r="AS48" s="368">
        <v>0</v>
      </c>
      <c r="AT48" s="368">
        <v>0</v>
      </c>
      <c r="AU48" s="368">
        <v>0</v>
      </c>
      <c r="AV48" s="368">
        <v>0</v>
      </c>
      <c r="AW48" s="369">
        <v>0</v>
      </c>
      <c r="AX48" s="368">
        <v>0</v>
      </c>
      <c r="AY48" s="368">
        <v>0</v>
      </c>
      <c r="AZ48" s="368">
        <v>0</v>
      </c>
      <c r="BA48" s="369">
        <v>0</v>
      </c>
      <c r="BB48" s="368">
        <v>0</v>
      </c>
      <c r="BC48" s="368">
        <v>0</v>
      </c>
      <c r="BD48" s="368">
        <v>0</v>
      </c>
      <c r="BE48" s="368">
        <v>0</v>
      </c>
      <c r="BF48" s="369">
        <v>0</v>
      </c>
      <c r="BG48" s="368">
        <v>0</v>
      </c>
      <c r="BH48" s="368">
        <v>0</v>
      </c>
      <c r="BI48" s="368">
        <v>0</v>
      </c>
      <c r="BJ48" s="368">
        <v>0</v>
      </c>
      <c r="BK48" s="368">
        <v>0</v>
      </c>
      <c r="BL48" s="368">
        <v>0</v>
      </c>
      <c r="BM48" s="369">
        <v>0</v>
      </c>
      <c r="BN48" s="368">
        <v>0</v>
      </c>
      <c r="BO48" s="368">
        <v>0</v>
      </c>
      <c r="BP48" s="368">
        <v>0</v>
      </c>
      <c r="BQ48" s="368">
        <v>0</v>
      </c>
      <c r="BR48" s="368">
        <v>0</v>
      </c>
      <c r="BS48" s="368">
        <v>0</v>
      </c>
      <c r="BT48" s="369">
        <v>0</v>
      </c>
      <c r="BU48" s="368">
        <v>0</v>
      </c>
      <c r="BV48" s="368">
        <v>0</v>
      </c>
      <c r="BW48" s="368">
        <v>0</v>
      </c>
      <c r="BX48" s="368">
        <v>0</v>
      </c>
      <c r="BY48" s="368">
        <v>0</v>
      </c>
      <c r="BZ48" s="368">
        <v>0</v>
      </c>
      <c r="CA48" s="369">
        <v>0</v>
      </c>
      <c r="CB48" s="368">
        <v>0</v>
      </c>
      <c r="CC48" s="368">
        <v>0</v>
      </c>
      <c r="CD48" s="368">
        <v>0</v>
      </c>
      <c r="CE48" s="368">
        <v>0</v>
      </c>
      <c r="CF48" s="368">
        <v>0</v>
      </c>
      <c r="CG48" s="368">
        <v>0</v>
      </c>
      <c r="CH48" s="369">
        <v>0</v>
      </c>
      <c r="CI48" s="369">
        <v>0</v>
      </c>
      <c r="CJ48" s="369">
        <v>0</v>
      </c>
      <c r="CK48" s="369">
        <v>0</v>
      </c>
      <c r="CL48" s="369">
        <v>0</v>
      </c>
      <c r="CM48" s="369">
        <v>3177290</v>
      </c>
      <c r="CN48" s="371"/>
    </row>
    <row r="49" spans="1:92" s="366" customFormat="1" hidden="1" x14ac:dyDescent="0.2">
      <c r="A49" s="367">
        <v>45383</v>
      </c>
      <c r="B49" s="368">
        <v>0</v>
      </c>
      <c r="C49" s="368">
        <v>0</v>
      </c>
      <c r="D49" s="368">
        <v>0</v>
      </c>
      <c r="E49" s="368">
        <v>0</v>
      </c>
      <c r="F49" s="368">
        <v>0</v>
      </c>
      <c r="G49" s="368">
        <v>0</v>
      </c>
      <c r="H49" s="369">
        <v>0</v>
      </c>
      <c r="I49" s="472">
        <v>0</v>
      </c>
      <c r="J49" s="472">
        <v>0</v>
      </c>
      <c r="K49" s="472">
        <v>0</v>
      </c>
      <c r="L49" s="472">
        <v>0</v>
      </c>
      <c r="M49" s="472">
        <v>0</v>
      </c>
      <c r="N49" s="368">
        <v>0</v>
      </c>
      <c r="O49" s="368">
        <v>0</v>
      </c>
      <c r="P49" s="370">
        <v>0</v>
      </c>
      <c r="Q49" s="369">
        <v>0</v>
      </c>
      <c r="R49" s="370">
        <v>0</v>
      </c>
      <c r="S49" s="370">
        <v>0</v>
      </c>
      <c r="T49" s="370">
        <v>0</v>
      </c>
      <c r="U49" s="370">
        <v>0</v>
      </c>
      <c r="V49" s="370">
        <v>0</v>
      </c>
      <c r="W49" s="370">
        <v>0</v>
      </c>
      <c r="X49" s="369">
        <v>0</v>
      </c>
      <c r="Y49" s="368">
        <v>0</v>
      </c>
      <c r="Z49" s="368">
        <v>0</v>
      </c>
      <c r="AA49" s="368">
        <v>0</v>
      </c>
      <c r="AB49" s="368">
        <v>0</v>
      </c>
      <c r="AC49" s="368">
        <v>0</v>
      </c>
      <c r="AD49" s="368">
        <v>0</v>
      </c>
      <c r="AE49" s="369">
        <v>0</v>
      </c>
      <c r="AF49" s="368">
        <v>0</v>
      </c>
      <c r="AG49" s="368">
        <v>0</v>
      </c>
      <c r="AH49" s="368">
        <v>0</v>
      </c>
      <c r="AI49" s="369">
        <v>0</v>
      </c>
      <c r="AJ49" s="368">
        <v>0</v>
      </c>
      <c r="AK49" s="368">
        <v>0</v>
      </c>
      <c r="AL49" s="368">
        <v>0</v>
      </c>
      <c r="AM49" s="369">
        <v>0</v>
      </c>
      <c r="AN49" s="368">
        <v>0</v>
      </c>
      <c r="AO49" s="368">
        <v>0</v>
      </c>
      <c r="AP49" s="368">
        <v>0</v>
      </c>
      <c r="AQ49" s="369">
        <v>0</v>
      </c>
      <c r="AR49" s="368">
        <v>0</v>
      </c>
      <c r="AS49" s="368">
        <v>0</v>
      </c>
      <c r="AT49" s="368">
        <v>0</v>
      </c>
      <c r="AU49" s="368">
        <v>0</v>
      </c>
      <c r="AV49" s="368">
        <v>0</v>
      </c>
      <c r="AW49" s="369">
        <v>0</v>
      </c>
      <c r="AX49" s="368">
        <v>0</v>
      </c>
      <c r="AY49" s="368">
        <v>0</v>
      </c>
      <c r="AZ49" s="368">
        <v>0</v>
      </c>
      <c r="BA49" s="369">
        <v>0</v>
      </c>
      <c r="BB49" s="368">
        <v>0</v>
      </c>
      <c r="BC49" s="368">
        <v>0</v>
      </c>
      <c r="BD49" s="368">
        <v>0</v>
      </c>
      <c r="BE49" s="368">
        <v>0</v>
      </c>
      <c r="BF49" s="369">
        <v>0</v>
      </c>
      <c r="BG49" s="368">
        <v>0</v>
      </c>
      <c r="BH49" s="368">
        <v>0</v>
      </c>
      <c r="BI49" s="368">
        <v>0</v>
      </c>
      <c r="BJ49" s="368">
        <v>0</v>
      </c>
      <c r="BK49" s="368">
        <v>0</v>
      </c>
      <c r="BL49" s="368">
        <v>0</v>
      </c>
      <c r="BM49" s="369">
        <v>0</v>
      </c>
      <c r="BN49" s="368">
        <v>0</v>
      </c>
      <c r="BO49" s="368">
        <v>0</v>
      </c>
      <c r="BP49" s="368">
        <v>0</v>
      </c>
      <c r="BQ49" s="368">
        <v>0</v>
      </c>
      <c r="BR49" s="368">
        <v>0</v>
      </c>
      <c r="BS49" s="368">
        <v>0</v>
      </c>
      <c r="BT49" s="369">
        <v>0</v>
      </c>
      <c r="BU49" s="368">
        <v>0</v>
      </c>
      <c r="BV49" s="368">
        <v>0</v>
      </c>
      <c r="BW49" s="368">
        <v>0</v>
      </c>
      <c r="BX49" s="368">
        <v>0</v>
      </c>
      <c r="BY49" s="368">
        <v>0</v>
      </c>
      <c r="BZ49" s="368">
        <v>0</v>
      </c>
      <c r="CA49" s="369">
        <v>0</v>
      </c>
      <c r="CB49" s="368">
        <v>0</v>
      </c>
      <c r="CC49" s="368">
        <v>0</v>
      </c>
      <c r="CD49" s="368">
        <v>0</v>
      </c>
      <c r="CE49" s="368">
        <v>0</v>
      </c>
      <c r="CF49" s="368">
        <v>0</v>
      </c>
      <c r="CG49" s="368">
        <v>0</v>
      </c>
      <c r="CH49" s="369">
        <v>0</v>
      </c>
      <c r="CI49" s="369">
        <v>0</v>
      </c>
      <c r="CJ49" s="369">
        <v>0</v>
      </c>
      <c r="CK49" s="369">
        <v>0</v>
      </c>
      <c r="CL49" s="369">
        <v>0</v>
      </c>
      <c r="CM49" s="369">
        <v>0</v>
      </c>
      <c r="CN49" s="371"/>
    </row>
    <row r="50" spans="1:92" s="366" customFormat="1" hidden="1" x14ac:dyDescent="0.2">
      <c r="A50" s="367">
        <v>45413</v>
      </c>
      <c r="B50" s="368">
        <v>0</v>
      </c>
      <c r="C50" s="368">
        <v>0</v>
      </c>
      <c r="D50" s="368">
        <v>0</v>
      </c>
      <c r="E50" s="368">
        <v>0</v>
      </c>
      <c r="F50" s="368">
        <v>0</v>
      </c>
      <c r="G50" s="368">
        <v>0</v>
      </c>
      <c r="H50" s="369">
        <v>0</v>
      </c>
      <c r="I50" s="472">
        <v>0</v>
      </c>
      <c r="J50" s="472">
        <v>0</v>
      </c>
      <c r="K50" s="472">
        <v>0</v>
      </c>
      <c r="L50" s="472">
        <v>0</v>
      </c>
      <c r="M50" s="472">
        <v>0</v>
      </c>
      <c r="N50" s="368">
        <v>0</v>
      </c>
      <c r="O50" s="368">
        <v>0</v>
      </c>
      <c r="P50" s="370">
        <v>0</v>
      </c>
      <c r="Q50" s="369">
        <v>0</v>
      </c>
      <c r="R50" s="370">
        <v>0</v>
      </c>
      <c r="S50" s="370">
        <v>0</v>
      </c>
      <c r="T50" s="370">
        <v>0</v>
      </c>
      <c r="U50" s="370">
        <v>0</v>
      </c>
      <c r="V50" s="370">
        <v>0</v>
      </c>
      <c r="W50" s="370">
        <v>0</v>
      </c>
      <c r="X50" s="369">
        <v>0</v>
      </c>
      <c r="Y50" s="368">
        <v>0</v>
      </c>
      <c r="Z50" s="368">
        <v>0</v>
      </c>
      <c r="AA50" s="368">
        <v>0</v>
      </c>
      <c r="AB50" s="368">
        <v>0</v>
      </c>
      <c r="AC50" s="368">
        <v>0</v>
      </c>
      <c r="AD50" s="368">
        <v>0</v>
      </c>
      <c r="AE50" s="369">
        <v>0</v>
      </c>
      <c r="AF50" s="368">
        <v>0</v>
      </c>
      <c r="AG50" s="368">
        <v>0</v>
      </c>
      <c r="AH50" s="368">
        <v>0</v>
      </c>
      <c r="AI50" s="369">
        <v>0</v>
      </c>
      <c r="AJ50" s="368">
        <v>0</v>
      </c>
      <c r="AK50" s="368">
        <v>0</v>
      </c>
      <c r="AL50" s="368">
        <v>0</v>
      </c>
      <c r="AM50" s="369">
        <v>0</v>
      </c>
      <c r="AN50" s="368">
        <v>0</v>
      </c>
      <c r="AO50" s="368">
        <v>0</v>
      </c>
      <c r="AP50" s="368">
        <v>0</v>
      </c>
      <c r="AQ50" s="369">
        <v>0</v>
      </c>
      <c r="AR50" s="368">
        <v>0</v>
      </c>
      <c r="AS50" s="368">
        <v>0</v>
      </c>
      <c r="AT50" s="368">
        <v>0</v>
      </c>
      <c r="AU50" s="368">
        <v>0</v>
      </c>
      <c r="AV50" s="368">
        <v>0</v>
      </c>
      <c r="AW50" s="369">
        <v>0</v>
      </c>
      <c r="AX50" s="368">
        <v>0</v>
      </c>
      <c r="AY50" s="368">
        <v>0</v>
      </c>
      <c r="AZ50" s="368">
        <v>0</v>
      </c>
      <c r="BA50" s="369">
        <v>0</v>
      </c>
      <c r="BB50" s="368">
        <v>0</v>
      </c>
      <c r="BC50" s="368">
        <v>0</v>
      </c>
      <c r="BD50" s="368">
        <v>0</v>
      </c>
      <c r="BE50" s="368">
        <v>0</v>
      </c>
      <c r="BF50" s="369">
        <v>0</v>
      </c>
      <c r="BG50" s="368">
        <v>0</v>
      </c>
      <c r="BH50" s="368">
        <v>0</v>
      </c>
      <c r="BI50" s="368">
        <v>0</v>
      </c>
      <c r="BJ50" s="368">
        <v>0</v>
      </c>
      <c r="BK50" s="368">
        <v>0</v>
      </c>
      <c r="BL50" s="368">
        <v>0</v>
      </c>
      <c r="BM50" s="369">
        <v>0</v>
      </c>
      <c r="BN50" s="368">
        <v>0</v>
      </c>
      <c r="BO50" s="368">
        <v>0</v>
      </c>
      <c r="BP50" s="368">
        <v>0</v>
      </c>
      <c r="BQ50" s="368">
        <v>0</v>
      </c>
      <c r="BR50" s="368">
        <v>0</v>
      </c>
      <c r="BS50" s="368">
        <v>0</v>
      </c>
      <c r="BT50" s="369">
        <v>0</v>
      </c>
      <c r="BU50" s="368">
        <v>0</v>
      </c>
      <c r="BV50" s="368">
        <v>0</v>
      </c>
      <c r="BW50" s="368">
        <v>0</v>
      </c>
      <c r="BX50" s="368">
        <v>0</v>
      </c>
      <c r="BY50" s="368">
        <v>0</v>
      </c>
      <c r="BZ50" s="368">
        <v>0</v>
      </c>
      <c r="CA50" s="369">
        <v>0</v>
      </c>
      <c r="CB50" s="368">
        <v>0</v>
      </c>
      <c r="CC50" s="368">
        <v>0</v>
      </c>
      <c r="CD50" s="368">
        <v>0</v>
      </c>
      <c r="CE50" s="368">
        <v>0</v>
      </c>
      <c r="CF50" s="368">
        <v>0</v>
      </c>
      <c r="CG50" s="368">
        <v>0</v>
      </c>
      <c r="CH50" s="369">
        <v>0</v>
      </c>
      <c r="CI50" s="369">
        <v>0</v>
      </c>
      <c r="CJ50" s="369">
        <v>0</v>
      </c>
      <c r="CK50" s="369">
        <v>0</v>
      </c>
      <c r="CL50" s="369">
        <v>0</v>
      </c>
      <c r="CM50" s="369">
        <v>0</v>
      </c>
      <c r="CN50" s="371"/>
    </row>
    <row r="51" spans="1:92" s="366" customFormat="1" x14ac:dyDescent="0.2">
      <c r="A51" s="367">
        <v>45444</v>
      </c>
      <c r="B51" s="368">
        <v>0</v>
      </c>
      <c r="C51" s="368">
        <v>0</v>
      </c>
      <c r="D51" s="368">
        <v>0</v>
      </c>
      <c r="E51" s="368">
        <v>0</v>
      </c>
      <c r="F51" s="368">
        <v>0</v>
      </c>
      <c r="G51" s="368">
        <v>0</v>
      </c>
      <c r="H51" s="369">
        <v>0</v>
      </c>
      <c r="I51" s="472">
        <v>0</v>
      </c>
      <c r="J51" s="472">
        <v>0</v>
      </c>
      <c r="K51" s="472">
        <v>0</v>
      </c>
      <c r="L51" s="472">
        <v>0</v>
      </c>
      <c r="M51" s="472">
        <v>0</v>
      </c>
      <c r="N51" s="368">
        <v>0</v>
      </c>
      <c r="O51" s="368">
        <v>0</v>
      </c>
      <c r="P51" s="370">
        <v>0</v>
      </c>
      <c r="Q51" s="369">
        <v>0</v>
      </c>
      <c r="R51" s="370">
        <v>0</v>
      </c>
      <c r="S51" s="370">
        <v>0</v>
      </c>
      <c r="T51" s="370">
        <v>0</v>
      </c>
      <c r="U51" s="370">
        <v>0</v>
      </c>
      <c r="V51" s="370">
        <v>0</v>
      </c>
      <c r="W51" s="370">
        <v>0</v>
      </c>
      <c r="X51" s="369">
        <v>0</v>
      </c>
      <c r="Y51" s="368">
        <v>0</v>
      </c>
      <c r="Z51" s="368">
        <v>0</v>
      </c>
      <c r="AA51" s="368">
        <v>0</v>
      </c>
      <c r="AB51" s="368">
        <v>0</v>
      </c>
      <c r="AC51" s="368">
        <v>0</v>
      </c>
      <c r="AD51" s="368">
        <v>0</v>
      </c>
      <c r="AE51" s="369">
        <v>0</v>
      </c>
      <c r="AF51" s="368">
        <v>0</v>
      </c>
      <c r="AG51" s="368">
        <v>0</v>
      </c>
      <c r="AH51" s="368">
        <v>0</v>
      </c>
      <c r="AI51" s="369">
        <v>0</v>
      </c>
      <c r="AJ51" s="368">
        <v>0</v>
      </c>
      <c r="AK51" s="368">
        <v>0</v>
      </c>
      <c r="AL51" s="368">
        <v>0</v>
      </c>
      <c r="AM51" s="369">
        <v>0</v>
      </c>
      <c r="AN51" s="368">
        <v>0</v>
      </c>
      <c r="AO51" s="368">
        <v>0</v>
      </c>
      <c r="AP51" s="368">
        <v>0</v>
      </c>
      <c r="AQ51" s="369">
        <v>0</v>
      </c>
      <c r="AR51" s="368">
        <v>0</v>
      </c>
      <c r="AS51" s="368">
        <v>0</v>
      </c>
      <c r="AT51" s="368">
        <v>0</v>
      </c>
      <c r="AU51" s="368">
        <v>0</v>
      </c>
      <c r="AV51" s="368">
        <v>0</v>
      </c>
      <c r="AW51" s="369">
        <v>0</v>
      </c>
      <c r="AX51" s="368">
        <v>0</v>
      </c>
      <c r="AY51" s="368">
        <v>0</v>
      </c>
      <c r="AZ51" s="368">
        <v>0</v>
      </c>
      <c r="BA51" s="369">
        <v>0</v>
      </c>
      <c r="BB51" s="368">
        <v>0</v>
      </c>
      <c r="BC51" s="368">
        <v>0</v>
      </c>
      <c r="BD51" s="368">
        <v>0</v>
      </c>
      <c r="BE51" s="368">
        <v>0</v>
      </c>
      <c r="BF51" s="369">
        <v>0</v>
      </c>
      <c r="BG51" s="368">
        <v>0</v>
      </c>
      <c r="BH51" s="368">
        <v>0</v>
      </c>
      <c r="BI51" s="368">
        <v>0</v>
      </c>
      <c r="BJ51" s="368">
        <v>0</v>
      </c>
      <c r="BK51" s="368">
        <v>0</v>
      </c>
      <c r="BL51" s="368">
        <v>448070</v>
      </c>
      <c r="BM51" s="369">
        <v>448070</v>
      </c>
      <c r="BN51" s="368">
        <v>0</v>
      </c>
      <c r="BO51" s="368">
        <v>0</v>
      </c>
      <c r="BP51" s="368">
        <v>0</v>
      </c>
      <c r="BQ51" s="368">
        <v>0</v>
      </c>
      <c r="BR51" s="368">
        <v>0</v>
      </c>
      <c r="BS51" s="368">
        <v>0</v>
      </c>
      <c r="BT51" s="369">
        <v>0</v>
      </c>
      <c r="BU51" s="368">
        <v>0</v>
      </c>
      <c r="BV51" s="368">
        <v>0</v>
      </c>
      <c r="BW51" s="368">
        <v>0</v>
      </c>
      <c r="BX51" s="368">
        <v>0</v>
      </c>
      <c r="BY51" s="368">
        <v>0</v>
      </c>
      <c r="BZ51" s="368">
        <v>0</v>
      </c>
      <c r="CA51" s="369">
        <v>0</v>
      </c>
      <c r="CB51" s="368">
        <v>0</v>
      </c>
      <c r="CC51" s="368">
        <v>0</v>
      </c>
      <c r="CD51" s="368">
        <v>0</v>
      </c>
      <c r="CE51" s="368">
        <v>0</v>
      </c>
      <c r="CF51" s="368">
        <v>0</v>
      </c>
      <c r="CG51" s="368">
        <v>1490399</v>
      </c>
      <c r="CH51" s="369">
        <v>1490399</v>
      </c>
      <c r="CI51" s="369">
        <v>0</v>
      </c>
      <c r="CJ51" s="369">
        <v>0</v>
      </c>
      <c r="CK51" s="369">
        <v>0</v>
      </c>
      <c r="CL51" s="369">
        <v>0</v>
      </c>
      <c r="CM51" s="369">
        <v>1938469</v>
      </c>
      <c r="CN51" s="371"/>
    </row>
    <row r="52" spans="1:92" s="366" customFormat="1" hidden="1" x14ac:dyDescent="0.2">
      <c r="A52" s="367">
        <v>45474</v>
      </c>
      <c r="B52" s="368">
        <v>0</v>
      </c>
      <c r="C52" s="368">
        <v>0</v>
      </c>
      <c r="D52" s="368">
        <v>0</v>
      </c>
      <c r="E52" s="368">
        <v>0</v>
      </c>
      <c r="F52" s="368">
        <v>0</v>
      </c>
      <c r="G52" s="368">
        <v>0</v>
      </c>
      <c r="H52" s="369">
        <v>0</v>
      </c>
      <c r="I52" s="472">
        <v>0</v>
      </c>
      <c r="J52" s="472">
        <v>0</v>
      </c>
      <c r="K52" s="472">
        <v>0</v>
      </c>
      <c r="L52" s="472">
        <v>0</v>
      </c>
      <c r="M52" s="472">
        <v>0</v>
      </c>
      <c r="N52" s="368">
        <v>0</v>
      </c>
      <c r="O52" s="368">
        <v>0</v>
      </c>
      <c r="P52" s="370">
        <v>0</v>
      </c>
      <c r="Q52" s="369">
        <v>0</v>
      </c>
      <c r="R52" s="370">
        <v>0</v>
      </c>
      <c r="S52" s="370">
        <v>0</v>
      </c>
      <c r="T52" s="370">
        <v>0</v>
      </c>
      <c r="U52" s="370">
        <v>0</v>
      </c>
      <c r="V52" s="370">
        <v>0</v>
      </c>
      <c r="W52" s="370">
        <v>0</v>
      </c>
      <c r="X52" s="369">
        <v>0</v>
      </c>
      <c r="Y52" s="368">
        <v>0</v>
      </c>
      <c r="Z52" s="368">
        <v>0</v>
      </c>
      <c r="AA52" s="368">
        <v>0</v>
      </c>
      <c r="AB52" s="368">
        <v>0</v>
      </c>
      <c r="AC52" s="368">
        <v>0</v>
      </c>
      <c r="AD52" s="368">
        <v>0</v>
      </c>
      <c r="AE52" s="369">
        <v>0</v>
      </c>
      <c r="AF52" s="368">
        <v>0</v>
      </c>
      <c r="AG52" s="368">
        <v>0</v>
      </c>
      <c r="AH52" s="368">
        <v>0</v>
      </c>
      <c r="AI52" s="369">
        <v>0</v>
      </c>
      <c r="AJ52" s="368">
        <v>0</v>
      </c>
      <c r="AK52" s="368">
        <v>0</v>
      </c>
      <c r="AL52" s="368">
        <v>0</v>
      </c>
      <c r="AM52" s="369">
        <v>0</v>
      </c>
      <c r="AN52" s="368">
        <v>0</v>
      </c>
      <c r="AO52" s="368">
        <v>0</v>
      </c>
      <c r="AP52" s="368">
        <v>0</v>
      </c>
      <c r="AQ52" s="369">
        <v>0</v>
      </c>
      <c r="AR52" s="368">
        <v>0</v>
      </c>
      <c r="AS52" s="368">
        <v>0</v>
      </c>
      <c r="AT52" s="368">
        <v>0</v>
      </c>
      <c r="AU52" s="368">
        <v>0</v>
      </c>
      <c r="AV52" s="368">
        <v>0</v>
      </c>
      <c r="AW52" s="369">
        <v>0</v>
      </c>
      <c r="AX52" s="368">
        <v>0</v>
      </c>
      <c r="AY52" s="368">
        <v>0</v>
      </c>
      <c r="AZ52" s="368">
        <v>0</v>
      </c>
      <c r="BA52" s="369">
        <v>0</v>
      </c>
      <c r="BB52" s="368">
        <v>0</v>
      </c>
      <c r="BC52" s="368">
        <v>0</v>
      </c>
      <c r="BD52" s="368">
        <v>0</v>
      </c>
      <c r="BE52" s="368">
        <v>0</v>
      </c>
      <c r="BF52" s="369">
        <v>0</v>
      </c>
      <c r="BG52" s="368">
        <v>0</v>
      </c>
      <c r="BH52" s="368">
        <v>0</v>
      </c>
      <c r="BI52" s="368">
        <v>0</v>
      </c>
      <c r="BJ52" s="368">
        <v>0</v>
      </c>
      <c r="BK52" s="368">
        <v>0</v>
      </c>
      <c r="BL52" s="368">
        <v>0</v>
      </c>
      <c r="BM52" s="369">
        <v>0</v>
      </c>
      <c r="BN52" s="368">
        <v>0</v>
      </c>
      <c r="BO52" s="368">
        <v>0</v>
      </c>
      <c r="BP52" s="368">
        <v>0</v>
      </c>
      <c r="BQ52" s="368">
        <v>0</v>
      </c>
      <c r="BR52" s="368">
        <v>0</v>
      </c>
      <c r="BS52" s="368">
        <v>0</v>
      </c>
      <c r="BT52" s="369">
        <v>0</v>
      </c>
      <c r="BU52" s="368">
        <v>0</v>
      </c>
      <c r="BV52" s="368">
        <v>0</v>
      </c>
      <c r="BW52" s="368">
        <v>0</v>
      </c>
      <c r="BX52" s="368">
        <v>0</v>
      </c>
      <c r="BY52" s="368">
        <v>0</v>
      </c>
      <c r="BZ52" s="368">
        <v>0</v>
      </c>
      <c r="CA52" s="369">
        <v>0</v>
      </c>
      <c r="CB52" s="368">
        <v>0</v>
      </c>
      <c r="CC52" s="368">
        <v>0</v>
      </c>
      <c r="CD52" s="368">
        <v>0</v>
      </c>
      <c r="CE52" s="368">
        <v>0</v>
      </c>
      <c r="CF52" s="368">
        <v>0</v>
      </c>
      <c r="CG52" s="368">
        <v>0</v>
      </c>
      <c r="CH52" s="369">
        <v>0</v>
      </c>
      <c r="CI52" s="369">
        <v>0</v>
      </c>
      <c r="CJ52" s="369">
        <v>0</v>
      </c>
      <c r="CK52" s="369">
        <v>0</v>
      </c>
      <c r="CL52" s="369">
        <v>0</v>
      </c>
      <c r="CM52" s="369">
        <v>0</v>
      </c>
      <c r="CN52" s="371"/>
    </row>
    <row r="53" spans="1:92" s="366" customFormat="1" hidden="1" x14ac:dyDescent="0.2">
      <c r="A53" s="367">
        <v>45505</v>
      </c>
      <c r="B53" s="368">
        <v>0</v>
      </c>
      <c r="C53" s="368">
        <v>0</v>
      </c>
      <c r="D53" s="368">
        <v>0</v>
      </c>
      <c r="E53" s="368">
        <v>0</v>
      </c>
      <c r="F53" s="368">
        <v>0</v>
      </c>
      <c r="G53" s="368">
        <v>0</v>
      </c>
      <c r="H53" s="369">
        <v>0</v>
      </c>
      <c r="I53" s="472">
        <v>0</v>
      </c>
      <c r="J53" s="472">
        <v>0</v>
      </c>
      <c r="K53" s="472">
        <v>0</v>
      </c>
      <c r="L53" s="472">
        <v>0</v>
      </c>
      <c r="M53" s="472">
        <v>0</v>
      </c>
      <c r="N53" s="368">
        <v>0</v>
      </c>
      <c r="O53" s="368">
        <v>0</v>
      </c>
      <c r="P53" s="370">
        <v>0</v>
      </c>
      <c r="Q53" s="369">
        <v>0</v>
      </c>
      <c r="R53" s="370">
        <v>0</v>
      </c>
      <c r="S53" s="370">
        <v>0</v>
      </c>
      <c r="T53" s="370">
        <v>0</v>
      </c>
      <c r="U53" s="370">
        <v>0</v>
      </c>
      <c r="V53" s="370">
        <v>0</v>
      </c>
      <c r="W53" s="370">
        <v>0</v>
      </c>
      <c r="X53" s="369">
        <v>0</v>
      </c>
      <c r="Y53" s="368">
        <v>0</v>
      </c>
      <c r="Z53" s="368">
        <v>0</v>
      </c>
      <c r="AA53" s="368">
        <v>0</v>
      </c>
      <c r="AB53" s="368">
        <v>0</v>
      </c>
      <c r="AC53" s="368">
        <v>0</v>
      </c>
      <c r="AD53" s="368">
        <v>0</v>
      </c>
      <c r="AE53" s="369">
        <v>0</v>
      </c>
      <c r="AF53" s="368">
        <v>0</v>
      </c>
      <c r="AG53" s="368">
        <v>0</v>
      </c>
      <c r="AH53" s="368">
        <v>0</v>
      </c>
      <c r="AI53" s="369">
        <v>0</v>
      </c>
      <c r="AJ53" s="368">
        <v>0</v>
      </c>
      <c r="AK53" s="368">
        <v>0</v>
      </c>
      <c r="AL53" s="368">
        <v>0</v>
      </c>
      <c r="AM53" s="369">
        <v>0</v>
      </c>
      <c r="AN53" s="368">
        <v>0</v>
      </c>
      <c r="AO53" s="368">
        <v>0</v>
      </c>
      <c r="AP53" s="368">
        <v>0</v>
      </c>
      <c r="AQ53" s="369">
        <v>0</v>
      </c>
      <c r="AR53" s="368">
        <v>0</v>
      </c>
      <c r="AS53" s="368">
        <v>0</v>
      </c>
      <c r="AT53" s="368">
        <v>0</v>
      </c>
      <c r="AU53" s="368">
        <v>0</v>
      </c>
      <c r="AV53" s="368">
        <v>0</v>
      </c>
      <c r="AW53" s="369">
        <v>0</v>
      </c>
      <c r="AX53" s="368">
        <v>0</v>
      </c>
      <c r="AY53" s="368">
        <v>0</v>
      </c>
      <c r="AZ53" s="368">
        <v>0</v>
      </c>
      <c r="BA53" s="369">
        <v>0</v>
      </c>
      <c r="BB53" s="368">
        <v>0</v>
      </c>
      <c r="BC53" s="368">
        <v>0</v>
      </c>
      <c r="BD53" s="368">
        <v>0</v>
      </c>
      <c r="BE53" s="368">
        <v>0</v>
      </c>
      <c r="BF53" s="369">
        <v>0</v>
      </c>
      <c r="BG53" s="368">
        <v>0</v>
      </c>
      <c r="BH53" s="368">
        <v>0</v>
      </c>
      <c r="BI53" s="368">
        <v>0</v>
      </c>
      <c r="BJ53" s="368">
        <v>0</v>
      </c>
      <c r="BK53" s="368">
        <v>0</v>
      </c>
      <c r="BL53" s="368">
        <v>0</v>
      </c>
      <c r="BM53" s="369">
        <v>0</v>
      </c>
      <c r="BN53" s="368">
        <v>0</v>
      </c>
      <c r="BO53" s="368">
        <v>0</v>
      </c>
      <c r="BP53" s="368">
        <v>0</v>
      </c>
      <c r="BQ53" s="368">
        <v>0</v>
      </c>
      <c r="BR53" s="368">
        <v>0</v>
      </c>
      <c r="BS53" s="368">
        <v>0</v>
      </c>
      <c r="BT53" s="369">
        <v>0</v>
      </c>
      <c r="BU53" s="368">
        <v>0</v>
      </c>
      <c r="BV53" s="368">
        <v>0</v>
      </c>
      <c r="BW53" s="368">
        <v>0</v>
      </c>
      <c r="BX53" s="368">
        <v>0</v>
      </c>
      <c r="BY53" s="368">
        <v>0</v>
      </c>
      <c r="BZ53" s="368">
        <v>0</v>
      </c>
      <c r="CA53" s="369">
        <v>0</v>
      </c>
      <c r="CB53" s="368">
        <v>0</v>
      </c>
      <c r="CC53" s="368">
        <v>0</v>
      </c>
      <c r="CD53" s="368">
        <v>0</v>
      </c>
      <c r="CE53" s="368">
        <v>0</v>
      </c>
      <c r="CF53" s="368">
        <v>0</v>
      </c>
      <c r="CG53" s="368">
        <v>0</v>
      </c>
      <c r="CH53" s="369">
        <v>0</v>
      </c>
      <c r="CI53" s="369">
        <v>0</v>
      </c>
      <c r="CJ53" s="369">
        <v>0</v>
      </c>
      <c r="CK53" s="369">
        <v>0</v>
      </c>
      <c r="CL53" s="369">
        <v>0</v>
      </c>
      <c r="CM53" s="369">
        <v>0</v>
      </c>
      <c r="CN53" s="371"/>
    </row>
    <row r="54" spans="1:92" s="366" customFormat="1" hidden="1" x14ac:dyDescent="0.2">
      <c r="A54" s="367">
        <v>45536</v>
      </c>
      <c r="B54" s="368">
        <v>0</v>
      </c>
      <c r="C54" s="368">
        <v>0</v>
      </c>
      <c r="D54" s="368">
        <v>0</v>
      </c>
      <c r="E54" s="368">
        <v>0</v>
      </c>
      <c r="F54" s="368">
        <v>0</v>
      </c>
      <c r="G54" s="368">
        <v>0</v>
      </c>
      <c r="H54" s="369">
        <v>0</v>
      </c>
      <c r="I54" s="472">
        <v>0</v>
      </c>
      <c r="J54" s="472">
        <v>0</v>
      </c>
      <c r="K54" s="472">
        <v>0</v>
      </c>
      <c r="L54" s="472">
        <v>0</v>
      </c>
      <c r="M54" s="472">
        <v>0</v>
      </c>
      <c r="N54" s="368">
        <v>0</v>
      </c>
      <c r="O54" s="368">
        <v>0</v>
      </c>
      <c r="P54" s="370">
        <v>0</v>
      </c>
      <c r="Q54" s="369">
        <v>0</v>
      </c>
      <c r="R54" s="370">
        <v>0</v>
      </c>
      <c r="S54" s="370">
        <v>0</v>
      </c>
      <c r="T54" s="370">
        <v>0</v>
      </c>
      <c r="U54" s="370">
        <v>0</v>
      </c>
      <c r="V54" s="370">
        <v>0</v>
      </c>
      <c r="W54" s="370">
        <v>0</v>
      </c>
      <c r="X54" s="369">
        <v>0</v>
      </c>
      <c r="Y54" s="368">
        <v>0</v>
      </c>
      <c r="Z54" s="368">
        <v>0</v>
      </c>
      <c r="AA54" s="368">
        <v>0</v>
      </c>
      <c r="AB54" s="368">
        <v>0</v>
      </c>
      <c r="AC54" s="368">
        <v>0</v>
      </c>
      <c r="AD54" s="368">
        <v>0</v>
      </c>
      <c r="AE54" s="369">
        <v>0</v>
      </c>
      <c r="AF54" s="368">
        <v>0</v>
      </c>
      <c r="AG54" s="368">
        <v>0</v>
      </c>
      <c r="AH54" s="368">
        <v>0</v>
      </c>
      <c r="AI54" s="369">
        <v>0</v>
      </c>
      <c r="AJ54" s="368">
        <v>0</v>
      </c>
      <c r="AK54" s="368">
        <v>0</v>
      </c>
      <c r="AL54" s="368">
        <v>0</v>
      </c>
      <c r="AM54" s="369">
        <v>0</v>
      </c>
      <c r="AN54" s="368">
        <v>0</v>
      </c>
      <c r="AO54" s="368">
        <v>0</v>
      </c>
      <c r="AP54" s="368">
        <v>0</v>
      </c>
      <c r="AQ54" s="369">
        <v>0</v>
      </c>
      <c r="AR54" s="368">
        <v>0</v>
      </c>
      <c r="AS54" s="368">
        <v>0</v>
      </c>
      <c r="AT54" s="368">
        <v>0</v>
      </c>
      <c r="AU54" s="368">
        <v>0</v>
      </c>
      <c r="AV54" s="368">
        <v>0</v>
      </c>
      <c r="AW54" s="369">
        <v>0</v>
      </c>
      <c r="AX54" s="368">
        <v>0</v>
      </c>
      <c r="AY54" s="368">
        <v>0</v>
      </c>
      <c r="AZ54" s="368">
        <v>0</v>
      </c>
      <c r="BA54" s="369">
        <v>0</v>
      </c>
      <c r="BB54" s="368">
        <v>0</v>
      </c>
      <c r="BC54" s="368">
        <v>0</v>
      </c>
      <c r="BD54" s="368">
        <v>0</v>
      </c>
      <c r="BE54" s="368">
        <v>0</v>
      </c>
      <c r="BF54" s="369">
        <v>0</v>
      </c>
      <c r="BG54" s="368">
        <v>0</v>
      </c>
      <c r="BH54" s="368">
        <v>0</v>
      </c>
      <c r="BI54" s="368">
        <v>0</v>
      </c>
      <c r="BJ54" s="368">
        <v>0</v>
      </c>
      <c r="BK54" s="368">
        <v>0</v>
      </c>
      <c r="BL54" s="368">
        <v>0</v>
      </c>
      <c r="BM54" s="369">
        <v>0</v>
      </c>
      <c r="BN54" s="368">
        <v>0</v>
      </c>
      <c r="BO54" s="368">
        <v>0</v>
      </c>
      <c r="BP54" s="368">
        <v>0</v>
      </c>
      <c r="BQ54" s="368">
        <v>0</v>
      </c>
      <c r="BR54" s="368">
        <v>0</v>
      </c>
      <c r="BS54" s="368">
        <v>0</v>
      </c>
      <c r="BT54" s="369">
        <v>0</v>
      </c>
      <c r="BU54" s="368">
        <v>0</v>
      </c>
      <c r="BV54" s="368">
        <v>0</v>
      </c>
      <c r="BW54" s="368">
        <v>0</v>
      </c>
      <c r="BX54" s="368">
        <v>0</v>
      </c>
      <c r="BY54" s="368">
        <v>0</v>
      </c>
      <c r="BZ54" s="368">
        <v>0</v>
      </c>
      <c r="CA54" s="369">
        <v>0</v>
      </c>
      <c r="CB54" s="368">
        <v>0</v>
      </c>
      <c r="CC54" s="368">
        <v>0</v>
      </c>
      <c r="CD54" s="368">
        <v>0</v>
      </c>
      <c r="CE54" s="368">
        <v>0</v>
      </c>
      <c r="CF54" s="368">
        <v>0</v>
      </c>
      <c r="CG54" s="368">
        <v>0</v>
      </c>
      <c r="CH54" s="369">
        <v>0</v>
      </c>
      <c r="CI54" s="369">
        <v>0</v>
      </c>
      <c r="CJ54" s="369">
        <v>0</v>
      </c>
      <c r="CK54" s="369">
        <v>0</v>
      </c>
      <c r="CL54" s="369">
        <v>0</v>
      </c>
      <c r="CM54" s="369">
        <v>0</v>
      </c>
      <c r="CN54" s="371"/>
    </row>
    <row r="55" spans="1:92" s="366" customFormat="1" hidden="1" x14ac:dyDescent="0.2">
      <c r="A55" s="367">
        <v>45566</v>
      </c>
      <c r="B55" s="368">
        <v>0</v>
      </c>
      <c r="C55" s="368">
        <v>0</v>
      </c>
      <c r="D55" s="368">
        <v>0</v>
      </c>
      <c r="E55" s="368">
        <v>0</v>
      </c>
      <c r="F55" s="368">
        <v>0</v>
      </c>
      <c r="G55" s="368">
        <v>0</v>
      </c>
      <c r="H55" s="369">
        <v>0</v>
      </c>
      <c r="I55" s="472">
        <v>0</v>
      </c>
      <c r="J55" s="472">
        <v>0</v>
      </c>
      <c r="K55" s="472">
        <v>0</v>
      </c>
      <c r="L55" s="472">
        <v>0</v>
      </c>
      <c r="M55" s="472">
        <v>0</v>
      </c>
      <c r="N55" s="368">
        <v>0</v>
      </c>
      <c r="O55" s="368">
        <v>0</v>
      </c>
      <c r="P55" s="370">
        <v>0</v>
      </c>
      <c r="Q55" s="369">
        <v>0</v>
      </c>
      <c r="R55" s="370">
        <v>0</v>
      </c>
      <c r="S55" s="370">
        <v>0</v>
      </c>
      <c r="T55" s="370">
        <v>0</v>
      </c>
      <c r="U55" s="370">
        <v>0</v>
      </c>
      <c r="V55" s="370">
        <v>0</v>
      </c>
      <c r="W55" s="370">
        <v>0</v>
      </c>
      <c r="X55" s="369">
        <v>0</v>
      </c>
      <c r="Y55" s="368">
        <v>0</v>
      </c>
      <c r="Z55" s="368">
        <v>0</v>
      </c>
      <c r="AA55" s="368">
        <v>0</v>
      </c>
      <c r="AB55" s="368">
        <v>0</v>
      </c>
      <c r="AC55" s="368">
        <v>0</v>
      </c>
      <c r="AD55" s="368">
        <v>0</v>
      </c>
      <c r="AE55" s="369">
        <v>0</v>
      </c>
      <c r="AF55" s="368">
        <v>0</v>
      </c>
      <c r="AG55" s="368">
        <v>0</v>
      </c>
      <c r="AH55" s="368">
        <v>0</v>
      </c>
      <c r="AI55" s="369">
        <v>0</v>
      </c>
      <c r="AJ55" s="368">
        <v>0</v>
      </c>
      <c r="AK55" s="368">
        <v>0</v>
      </c>
      <c r="AL55" s="368">
        <v>0</v>
      </c>
      <c r="AM55" s="369">
        <v>0</v>
      </c>
      <c r="AN55" s="368">
        <v>0</v>
      </c>
      <c r="AO55" s="368">
        <v>0</v>
      </c>
      <c r="AP55" s="368">
        <v>0</v>
      </c>
      <c r="AQ55" s="369">
        <v>0</v>
      </c>
      <c r="AR55" s="368">
        <v>0</v>
      </c>
      <c r="AS55" s="368">
        <v>0</v>
      </c>
      <c r="AT55" s="368">
        <v>0</v>
      </c>
      <c r="AU55" s="368">
        <v>0</v>
      </c>
      <c r="AV55" s="368">
        <v>0</v>
      </c>
      <c r="AW55" s="369">
        <v>0</v>
      </c>
      <c r="AX55" s="368">
        <v>0</v>
      </c>
      <c r="AY55" s="368">
        <v>0</v>
      </c>
      <c r="AZ55" s="368">
        <v>0</v>
      </c>
      <c r="BA55" s="369">
        <v>0</v>
      </c>
      <c r="BB55" s="368">
        <v>0</v>
      </c>
      <c r="BC55" s="368">
        <v>0</v>
      </c>
      <c r="BD55" s="368">
        <v>0</v>
      </c>
      <c r="BE55" s="368">
        <v>0</v>
      </c>
      <c r="BF55" s="369">
        <v>0</v>
      </c>
      <c r="BG55" s="368">
        <v>0</v>
      </c>
      <c r="BH55" s="368">
        <v>0</v>
      </c>
      <c r="BI55" s="368">
        <v>0</v>
      </c>
      <c r="BJ55" s="368">
        <v>0</v>
      </c>
      <c r="BK55" s="368">
        <v>0</v>
      </c>
      <c r="BL55" s="368">
        <v>0</v>
      </c>
      <c r="BM55" s="369">
        <v>0</v>
      </c>
      <c r="BN55" s="368">
        <v>0</v>
      </c>
      <c r="BO55" s="368">
        <v>0</v>
      </c>
      <c r="BP55" s="368">
        <v>0</v>
      </c>
      <c r="BQ55" s="368">
        <v>0</v>
      </c>
      <c r="BR55" s="368">
        <v>0</v>
      </c>
      <c r="BS55" s="368">
        <v>0</v>
      </c>
      <c r="BT55" s="369">
        <v>0</v>
      </c>
      <c r="BU55" s="368">
        <v>0</v>
      </c>
      <c r="BV55" s="368">
        <v>0</v>
      </c>
      <c r="BW55" s="368">
        <v>0</v>
      </c>
      <c r="BX55" s="368">
        <v>0</v>
      </c>
      <c r="BY55" s="368">
        <v>0</v>
      </c>
      <c r="BZ55" s="368">
        <v>0</v>
      </c>
      <c r="CA55" s="369">
        <v>0</v>
      </c>
      <c r="CB55" s="368">
        <v>0</v>
      </c>
      <c r="CC55" s="368">
        <v>0</v>
      </c>
      <c r="CD55" s="368">
        <v>0</v>
      </c>
      <c r="CE55" s="368">
        <v>0</v>
      </c>
      <c r="CF55" s="368">
        <v>0</v>
      </c>
      <c r="CG55" s="368">
        <v>0</v>
      </c>
      <c r="CH55" s="369">
        <v>0</v>
      </c>
      <c r="CI55" s="369"/>
      <c r="CJ55" s="369"/>
      <c r="CK55" s="369"/>
      <c r="CL55" s="369"/>
      <c r="CM55" s="369">
        <v>0</v>
      </c>
      <c r="CN55" s="371"/>
    </row>
    <row r="56" spans="1:92" s="366" customFormat="1" hidden="1" x14ac:dyDescent="0.2">
      <c r="A56" s="367">
        <v>45597</v>
      </c>
      <c r="B56" s="368">
        <v>0</v>
      </c>
      <c r="C56" s="368">
        <v>0</v>
      </c>
      <c r="D56" s="368">
        <v>0</v>
      </c>
      <c r="E56" s="368">
        <v>0</v>
      </c>
      <c r="F56" s="368">
        <v>0</v>
      </c>
      <c r="G56" s="368">
        <v>0</v>
      </c>
      <c r="H56" s="369">
        <v>0</v>
      </c>
      <c r="I56" s="472">
        <v>0</v>
      </c>
      <c r="J56" s="472">
        <v>0</v>
      </c>
      <c r="K56" s="472">
        <v>0</v>
      </c>
      <c r="L56" s="472">
        <v>0</v>
      </c>
      <c r="M56" s="472">
        <v>0</v>
      </c>
      <c r="N56" s="368">
        <v>0</v>
      </c>
      <c r="O56" s="368">
        <v>0</v>
      </c>
      <c r="P56" s="370">
        <v>0</v>
      </c>
      <c r="Q56" s="369">
        <v>0</v>
      </c>
      <c r="R56" s="370">
        <v>0</v>
      </c>
      <c r="S56" s="370">
        <v>0</v>
      </c>
      <c r="T56" s="370">
        <v>0</v>
      </c>
      <c r="U56" s="370">
        <v>0</v>
      </c>
      <c r="V56" s="370">
        <v>0</v>
      </c>
      <c r="W56" s="370">
        <v>0</v>
      </c>
      <c r="X56" s="369">
        <v>0</v>
      </c>
      <c r="Y56" s="368">
        <v>0</v>
      </c>
      <c r="Z56" s="368">
        <v>0</v>
      </c>
      <c r="AA56" s="368">
        <v>0</v>
      </c>
      <c r="AB56" s="368">
        <v>0</v>
      </c>
      <c r="AC56" s="368">
        <v>0</v>
      </c>
      <c r="AD56" s="368">
        <v>0</v>
      </c>
      <c r="AE56" s="369">
        <v>0</v>
      </c>
      <c r="AF56" s="368">
        <v>0</v>
      </c>
      <c r="AG56" s="368">
        <v>0</v>
      </c>
      <c r="AH56" s="368">
        <v>0</v>
      </c>
      <c r="AI56" s="369">
        <v>0</v>
      </c>
      <c r="AJ56" s="368">
        <v>0</v>
      </c>
      <c r="AK56" s="368">
        <v>0</v>
      </c>
      <c r="AL56" s="368">
        <v>0</v>
      </c>
      <c r="AM56" s="369">
        <v>0</v>
      </c>
      <c r="AN56" s="368">
        <v>0</v>
      </c>
      <c r="AO56" s="368">
        <v>0</v>
      </c>
      <c r="AP56" s="368">
        <v>0</v>
      </c>
      <c r="AQ56" s="369">
        <v>0</v>
      </c>
      <c r="AR56" s="368">
        <v>0</v>
      </c>
      <c r="AS56" s="368">
        <v>0</v>
      </c>
      <c r="AT56" s="368">
        <v>0</v>
      </c>
      <c r="AU56" s="368">
        <v>0</v>
      </c>
      <c r="AV56" s="368">
        <v>0</v>
      </c>
      <c r="AW56" s="369">
        <v>0</v>
      </c>
      <c r="AX56" s="368">
        <v>0</v>
      </c>
      <c r="AY56" s="368">
        <v>0</v>
      </c>
      <c r="AZ56" s="368">
        <v>0</v>
      </c>
      <c r="BA56" s="369">
        <v>0</v>
      </c>
      <c r="BB56" s="368">
        <v>0</v>
      </c>
      <c r="BC56" s="368">
        <v>0</v>
      </c>
      <c r="BD56" s="368">
        <v>0</v>
      </c>
      <c r="BE56" s="368">
        <v>0</v>
      </c>
      <c r="BF56" s="369">
        <v>0</v>
      </c>
      <c r="BG56" s="368">
        <v>0</v>
      </c>
      <c r="BH56" s="368">
        <v>0</v>
      </c>
      <c r="BI56" s="368">
        <v>0</v>
      </c>
      <c r="BJ56" s="368">
        <v>0</v>
      </c>
      <c r="BK56" s="368">
        <v>0</v>
      </c>
      <c r="BL56" s="368">
        <v>0</v>
      </c>
      <c r="BM56" s="369">
        <v>0</v>
      </c>
      <c r="BN56" s="368">
        <v>0</v>
      </c>
      <c r="BO56" s="368">
        <v>0</v>
      </c>
      <c r="BP56" s="368">
        <v>0</v>
      </c>
      <c r="BQ56" s="368">
        <v>0</v>
      </c>
      <c r="BR56" s="368">
        <v>0</v>
      </c>
      <c r="BS56" s="368">
        <v>0</v>
      </c>
      <c r="BT56" s="369">
        <v>0</v>
      </c>
      <c r="BU56" s="368">
        <v>0</v>
      </c>
      <c r="BV56" s="368">
        <v>0</v>
      </c>
      <c r="BW56" s="368">
        <v>0</v>
      </c>
      <c r="BX56" s="368">
        <v>0</v>
      </c>
      <c r="BY56" s="368">
        <v>0</v>
      </c>
      <c r="BZ56" s="368">
        <v>0</v>
      </c>
      <c r="CA56" s="369">
        <v>0</v>
      </c>
      <c r="CB56" s="368">
        <v>0</v>
      </c>
      <c r="CC56" s="368">
        <v>0</v>
      </c>
      <c r="CD56" s="368">
        <v>0</v>
      </c>
      <c r="CE56" s="368">
        <v>0</v>
      </c>
      <c r="CF56" s="368">
        <v>0</v>
      </c>
      <c r="CG56" s="368">
        <v>0</v>
      </c>
      <c r="CH56" s="369">
        <v>0</v>
      </c>
      <c r="CI56" s="369"/>
      <c r="CJ56" s="369"/>
      <c r="CK56" s="369"/>
      <c r="CL56" s="369"/>
      <c r="CM56" s="369">
        <v>0</v>
      </c>
      <c r="CN56" s="371"/>
    </row>
    <row r="57" spans="1:92" s="366" customFormat="1" hidden="1" x14ac:dyDescent="0.2">
      <c r="A57" s="367">
        <v>45627</v>
      </c>
      <c r="B57" s="368">
        <v>0</v>
      </c>
      <c r="C57" s="368">
        <v>0</v>
      </c>
      <c r="D57" s="368">
        <v>0</v>
      </c>
      <c r="E57" s="368">
        <v>0</v>
      </c>
      <c r="F57" s="368">
        <v>0</v>
      </c>
      <c r="G57" s="368">
        <v>0</v>
      </c>
      <c r="H57" s="369">
        <v>0</v>
      </c>
      <c r="I57" s="472">
        <v>0</v>
      </c>
      <c r="J57" s="472">
        <v>0</v>
      </c>
      <c r="K57" s="472">
        <v>0</v>
      </c>
      <c r="L57" s="472">
        <v>0</v>
      </c>
      <c r="M57" s="472">
        <v>0</v>
      </c>
      <c r="N57" s="368">
        <v>0</v>
      </c>
      <c r="O57" s="368">
        <v>0</v>
      </c>
      <c r="P57" s="370"/>
      <c r="Q57" s="369">
        <v>0</v>
      </c>
      <c r="R57" s="370">
        <v>0</v>
      </c>
      <c r="S57" s="370">
        <v>0</v>
      </c>
      <c r="T57" s="370">
        <v>0</v>
      </c>
      <c r="U57" s="370">
        <v>0</v>
      </c>
      <c r="V57" s="370">
        <v>0</v>
      </c>
      <c r="W57" s="370">
        <v>0</v>
      </c>
      <c r="X57" s="369">
        <v>0</v>
      </c>
      <c r="Y57" s="368">
        <v>0</v>
      </c>
      <c r="Z57" s="368">
        <v>0</v>
      </c>
      <c r="AA57" s="368">
        <v>0</v>
      </c>
      <c r="AB57" s="368">
        <v>0</v>
      </c>
      <c r="AC57" s="368">
        <v>0</v>
      </c>
      <c r="AD57" s="368">
        <v>0</v>
      </c>
      <c r="AE57" s="369">
        <v>0</v>
      </c>
      <c r="AF57" s="368">
        <v>0</v>
      </c>
      <c r="AG57" s="368">
        <v>0</v>
      </c>
      <c r="AH57" s="368">
        <v>0</v>
      </c>
      <c r="AI57" s="369">
        <v>0</v>
      </c>
      <c r="AJ57" s="368">
        <v>0</v>
      </c>
      <c r="AK57" s="368">
        <v>0</v>
      </c>
      <c r="AL57" s="368">
        <v>0</v>
      </c>
      <c r="AM57" s="369">
        <v>0</v>
      </c>
      <c r="AN57" s="368">
        <v>0</v>
      </c>
      <c r="AO57" s="368">
        <v>0</v>
      </c>
      <c r="AP57" s="368">
        <v>0</v>
      </c>
      <c r="AQ57" s="369">
        <v>0</v>
      </c>
      <c r="AR57" s="368">
        <v>0</v>
      </c>
      <c r="AS57" s="368">
        <v>0</v>
      </c>
      <c r="AT57" s="368">
        <v>0</v>
      </c>
      <c r="AU57" s="368">
        <v>0</v>
      </c>
      <c r="AV57" s="368">
        <v>0</v>
      </c>
      <c r="AW57" s="369">
        <v>0</v>
      </c>
      <c r="AX57" s="368">
        <v>0</v>
      </c>
      <c r="AY57" s="368">
        <v>0</v>
      </c>
      <c r="AZ57" s="368">
        <v>0</v>
      </c>
      <c r="BA57" s="369">
        <v>0</v>
      </c>
      <c r="BB57" s="368">
        <v>0</v>
      </c>
      <c r="BC57" s="368">
        <v>0</v>
      </c>
      <c r="BD57" s="368">
        <v>0</v>
      </c>
      <c r="BE57" s="368">
        <v>0</v>
      </c>
      <c r="BF57" s="369">
        <v>0</v>
      </c>
      <c r="BG57" s="368">
        <v>0</v>
      </c>
      <c r="BH57" s="368">
        <v>0</v>
      </c>
      <c r="BI57" s="368"/>
      <c r="BJ57" s="368">
        <v>0</v>
      </c>
      <c r="BK57" s="368"/>
      <c r="BL57" s="368">
        <v>0</v>
      </c>
      <c r="BM57" s="369">
        <v>0</v>
      </c>
      <c r="BN57" s="368">
        <v>0</v>
      </c>
      <c r="BO57" s="368">
        <v>0</v>
      </c>
      <c r="BP57" s="368">
        <v>0</v>
      </c>
      <c r="BQ57" s="368">
        <v>0</v>
      </c>
      <c r="BR57" s="368"/>
      <c r="BS57" s="368">
        <v>0</v>
      </c>
      <c r="BT57" s="369">
        <v>0</v>
      </c>
      <c r="BU57" s="368">
        <v>0</v>
      </c>
      <c r="BV57" s="368">
        <v>0</v>
      </c>
      <c r="BW57" s="368">
        <v>0</v>
      </c>
      <c r="BX57" s="368">
        <v>0</v>
      </c>
      <c r="BY57" s="368"/>
      <c r="BZ57" s="368">
        <v>0</v>
      </c>
      <c r="CA57" s="369">
        <v>0</v>
      </c>
      <c r="CB57" s="368">
        <v>0</v>
      </c>
      <c r="CC57" s="368">
        <v>0</v>
      </c>
      <c r="CD57" s="368">
        <v>0</v>
      </c>
      <c r="CE57" s="368">
        <v>0</v>
      </c>
      <c r="CF57" s="368">
        <v>0</v>
      </c>
      <c r="CG57" s="368">
        <v>0</v>
      </c>
      <c r="CH57" s="369">
        <v>0</v>
      </c>
      <c r="CI57" s="369"/>
      <c r="CJ57" s="369"/>
      <c r="CK57" s="369"/>
      <c r="CL57" s="369"/>
      <c r="CM57" s="369">
        <v>0</v>
      </c>
      <c r="CN57" s="371"/>
    </row>
    <row r="58" spans="1:92" s="366" customFormat="1" hidden="1" x14ac:dyDescent="0.2">
      <c r="A58" s="367">
        <v>45658</v>
      </c>
      <c r="B58" s="368">
        <v>0</v>
      </c>
      <c r="C58" s="368">
        <v>0</v>
      </c>
      <c r="D58" s="368">
        <v>0</v>
      </c>
      <c r="E58" s="368">
        <v>0</v>
      </c>
      <c r="F58" s="368">
        <v>0</v>
      </c>
      <c r="G58" s="368">
        <v>0</v>
      </c>
      <c r="H58" s="369">
        <v>0</v>
      </c>
      <c r="I58" s="472">
        <v>0</v>
      </c>
      <c r="J58" s="472">
        <v>0</v>
      </c>
      <c r="K58" s="472">
        <v>0</v>
      </c>
      <c r="L58" s="472">
        <v>0</v>
      </c>
      <c r="M58" s="472">
        <v>0</v>
      </c>
      <c r="N58" s="368">
        <v>0</v>
      </c>
      <c r="O58" s="368">
        <v>0</v>
      </c>
      <c r="P58" s="370"/>
      <c r="Q58" s="369">
        <v>0</v>
      </c>
      <c r="R58" s="370">
        <v>0</v>
      </c>
      <c r="S58" s="370">
        <v>0</v>
      </c>
      <c r="T58" s="370">
        <v>0</v>
      </c>
      <c r="U58" s="370">
        <v>0</v>
      </c>
      <c r="V58" s="370">
        <v>0</v>
      </c>
      <c r="W58" s="370">
        <v>0</v>
      </c>
      <c r="X58" s="369">
        <v>0</v>
      </c>
      <c r="Y58" s="368">
        <v>0</v>
      </c>
      <c r="Z58" s="368">
        <v>0</v>
      </c>
      <c r="AA58" s="368">
        <v>0</v>
      </c>
      <c r="AB58" s="368">
        <v>0</v>
      </c>
      <c r="AC58" s="368">
        <v>0</v>
      </c>
      <c r="AD58" s="368">
        <v>0</v>
      </c>
      <c r="AE58" s="369">
        <v>0</v>
      </c>
      <c r="AF58" s="368">
        <v>0</v>
      </c>
      <c r="AG58" s="368">
        <v>0</v>
      </c>
      <c r="AH58" s="368">
        <v>0</v>
      </c>
      <c r="AI58" s="369">
        <v>0</v>
      </c>
      <c r="AJ58" s="368">
        <v>0</v>
      </c>
      <c r="AK58" s="368">
        <v>0</v>
      </c>
      <c r="AL58" s="368">
        <v>0</v>
      </c>
      <c r="AM58" s="369">
        <v>0</v>
      </c>
      <c r="AN58" s="368">
        <v>0</v>
      </c>
      <c r="AO58" s="368">
        <v>0</v>
      </c>
      <c r="AP58" s="368">
        <v>0</v>
      </c>
      <c r="AQ58" s="369">
        <v>0</v>
      </c>
      <c r="AR58" s="368">
        <v>0</v>
      </c>
      <c r="AS58" s="368">
        <v>0</v>
      </c>
      <c r="AT58" s="368">
        <v>0</v>
      </c>
      <c r="AU58" s="368">
        <v>0</v>
      </c>
      <c r="AV58" s="368">
        <v>0</v>
      </c>
      <c r="AW58" s="369">
        <v>0</v>
      </c>
      <c r="AX58" s="368">
        <v>0</v>
      </c>
      <c r="AY58" s="368">
        <v>0</v>
      </c>
      <c r="AZ58" s="368">
        <v>0</v>
      </c>
      <c r="BA58" s="369">
        <v>0</v>
      </c>
      <c r="BB58" s="368">
        <v>0</v>
      </c>
      <c r="BC58" s="368">
        <v>0</v>
      </c>
      <c r="BD58" s="368">
        <v>0</v>
      </c>
      <c r="BE58" s="368">
        <v>0</v>
      </c>
      <c r="BF58" s="369">
        <v>0</v>
      </c>
      <c r="BG58" s="368">
        <v>0</v>
      </c>
      <c r="BH58" s="368">
        <v>0</v>
      </c>
      <c r="BI58" s="368"/>
      <c r="BJ58" s="368">
        <v>0</v>
      </c>
      <c r="BK58" s="368"/>
      <c r="BL58" s="368">
        <v>0</v>
      </c>
      <c r="BM58" s="369">
        <v>0</v>
      </c>
      <c r="BN58" s="368">
        <v>0</v>
      </c>
      <c r="BO58" s="368">
        <v>0</v>
      </c>
      <c r="BP58" s="368">
        <v>0</v>
      </c>
      <c r="BQ58" s="368">
        <v>0</v>
      </c>
      <c r="BR58" s="368"/>
      <c r="BS58" s="368">
        <v>0</v>
      </c>
      <c r="BT58" s="369">
        <v>0</v>
      </c>
      <c r="BU58" s="368">
        <v>0</v>
      </c>
      <c r="BV58" s="368">
        <v>0</v>
      </c>
      <c r="BW58" s="368">
        <v>0</v>
      </c>
      <c r="BX58" s="368">
        <v>0</v>
      </c>
      <c r="BY58" s="368"/>
      <c r="BZ58" s="368">
        <v>0</v>
      </c>
      <c r="CA58" s="369">
        <v>0</v>
      </c>
      <c r="CB58" s="368">
        <v>0</v>
      </c>
      <c r="CC58" s="368">
        <v>0</v>
      </c>
      <c r="CD58" s="368">
        <v>0</v>
      </c>
      <c r="CE58" s="368">
        <v>0</v>
      </c>
      <c r="CF58" s="368">
        <v>0</v>
      </c>
      <c r="CG58" s="368">
        <v>0</v>
      </c>
      <c r="CH58" s="369">
        <v>0</v>
      </c>
      <c r="CI58" s="369"/>
      <c r="CJ58" s="369"/>
      <c r="CK58" s="369"/>
      <c r="CL58" s="369"/>
      <c r="CM58" s="369">
        <v>0</v>
      </c>
      <c r="CN58" s="371"/>
    </row>
    <row r="59" spans="1:92" s="366" customFormat="1" hidden="1" x14ac:dyDescent="0.2">
      <c r="A59" s="367">
        <v>45689</v>
      </c>
      <c r="B59" s="368">
        <v>0</v>
      </c>
      <c r="C59" s="368">
        <v>0</v>
      </c>
      <c r="D59" s="368">
        <v>0</v>
      </c>
      <c r="E59" s="368">
        <v>0</v>
      </c>
      <c r="F59" s="368">
        <v>0</v>
      </c>
      <c r="G59" s="368">
        <v>0</v>
      </c>
      <c r="H59" s="369">
        <v>0</v>
      </c>
      <c r="I59" s="472">
        <v>0</v>
      </c>
      <c r="J59" s="472">
        <v>0</v>
      </c>
      <c r="K59" s="472">
        <v>0</v>
      </c>
      <c r="L59" s="472">
        <v>0</v>
      </c>
      <c r="M59" s="472">
        <v>0</v>
      </c>
      <c r="N59" s="368">
        <v>0</v>
      </c>
      <c r="O59" s="368">
        <v>0</v>
      </c>
      <c r="P59" s="370"/>
      <c r="Q59" s="369">
        <v>0</v>
      </c>
      <c r="R59" s="370">
        <v>0</v>
      </c>
      <c r="S59" s="370">
        <v>0</v>
      </c>
      <c r="T59" s="370">
        <v>0</v>
      </c>
      <c r="U59" s="370">
        <v>0</v>
      </c>
      <c r="V59" s="370">
        <v>0</v>
      </c>
      <c r="W59" s="370">
        <v>0</v>
      </c>
      <c r="X59" s="369">
        <v>0</v>
      </c>
      <c r="Y59" s="368">
        <v>0</v>
      </c>
      <c r="Z59" s="368">
        <v>0</v>
      </c>
      <c r="AA59" s="368">
        <v>0</v>
      </c>
      <c r="AB59" s="368">
        <v>0</v>
      </c>
      <c r="AC59" s="368">
        <v>0</v>
      </c>
      <c r="AD59" s="368">
        <v>0</v>
      </c>
      <c r="AE59" s="369">
        <v>0</v>
      </c>
      <c r="AF59" s="368">
        <v>0</v>
      </c>
      <c r="AG59" s="368">
        <v>0</v>
      </c>
      <c r="AH59" s="368">
        <v>0</v>
      </c>
      <c r="AI59" s="369">
        <v>0</v>
      </c>
      <c r="AJ59" s="368">
        <v>0</v>
      </c>
      <c r="AK59" s="368">
        <v>0</v>
      </c>
      <c r="AL59" s="368">
        <v>0</v>
      </c>
      <c r="AM59" s="369">
        <v>0</v>
      </c>
      <c r="AN59" s="368">
        <v>0</v>
      </c>
      <c r="AO59" s="368">
        <v>0</v>
      </c>
      <c r="AP59" s="368">
        <v>0</v>
      </c>
      <c r="AQ59" s="369">
        <v>0</v>
      </c>
      <c r="AR59" s="368">
        <v>0</v>
      </c>
      <c r="AS59" s="368">
        <v>0</v>
      </c>
      <c r="AT59" s="368">
        <v>0</v>
      </c>
      <c r="AU59" s="368">
        <v>0</v>
      </c>
      <c r="AV59" s="368">
        <v>0</v>
      </c>
      <c r="AW59" s="369">
        <v>0</v>
      </c>
      <c r="AX59" s="368">
        <v>0</v>
      </c>
      <c r="AY59" s="368">
        <v>0</v>
      </c>
      <c r="AZ59" s="368">
        <v>0</v>
      </c>
      <c r="BA59" s="369">
        <v>0</v>
      </c>
      <c r="BB59" s="368">
        <v>0</v>
      </c>
      <c r="BC59" s="368">
        <v>0</v>
      </c>
      <c r="BD59" s="368">
        <v>0</v>
      </c>
      <c r="BE59" s="368">
        <v>0</v>
      </c>
      <c r="BF59" s="369">
        <v>0</v>
      </c>
      <c r="BG59" s="368">
        <v>0</v>
      </c>
      <c r="BH59" s="368">
        <v>0</v>
      </c>
      <c r="BI59" s="368"/>
      <c r="BJ59" s="368">
        <v>0</v>
      </c>
      <c r="BK59" s="368"/>
      <c r="BL59" s="368">
        <v>0</v>
      </c>
      <c r="BM59" s="369">
        <v>0</v>
      </c>
      <c r="BN59" s="368">
        <v>0</v>
      </c>
      <c r="BO59" s="368">
        <v>0</v>
      </c>
      <c r="BP59" s="368">
        <v>0</v>
      </c>
      <c r="BQ59" s="368">
        <v>0</v>
      </c>
      <c r="BR59" s="368"/>
      <c r="BS59" s="368">
        <v>0</v>
      </c>
      <c r="BT59" s="369">
        <v>0</v>
      </c>
      <c r="BU59" s="368">
        <v>0</v>
      </c>
      <c r="BV59" s="368">
        <v>0</v>
      </c>
      <c r="BW59" s="368">
        <v>0</v>
      </c>
      <c r="BX59" s="368">
        <v>0</v>
      </c>
      <c r="BY59" s="368"/>
      <c r="BZ59" s="368">
        <v>0</v>
      </c>
      <c r="CA59" s="369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9">
        <v>0</v>
      </c>
      <c r="CI59" s="369"/>
      <c r="CJ59" s="369"/>
      <c r="CK59" s="369"/>
      <c r="CL59" s="369"/>
      <c r="CM59" s="369">
        <v>0</v>
      </c>
      <c r="CN59" s="371"/>
    </row>
    <row r="60" spans="1:92" s="366" customFormat="1" hidden="1" x14ac:dyDescent="0.2">
      <c r="A60" s="367">
        <v>45717</v>
      </c>
      <c r="B60" s="368">
        <v>0</v>
      </c>
      <c r="C60" s="368">
        <v>0</v>
      </c>
      <c r="D60" s="368">
        <v>0</v>
      </c>
      <c r="E60" s="368">
        <v>0</v>
      </c>
      <c r="F60" s="368">
        <v>0</v>
      </c>
      <c r="G60" s="368">
        <v>0</v>
      </c>
      <c r="H60" s="369">
        <v>0</v>
      </c>
      <c r="I60" s="472">
        <v>0</v>
      </c>
      <c r="J60" s="472">
        <v>0</v>
      </c>
      <c r="K60" s="472">
        <v>0</v>
      </c>
      <c r="L60" s="472">
        <v>0</v>
      </c>
      <c r="M60" s="472">
        <v>0</v>
      </c>
      <c r="N60" s="368">
        <v>0</v>
      </c>
      <c r="O60" s="368">
        <v>0</v>
      </c>
      <c r="P60" s="370"/>
      <c r="Q60" s="369">
        <v>0</v>
      </c>
      <c r="R60" s="370">
        <v>0</v>
      </c>
      <c r="S60" s="370">
        <v>0</v>
      </c>
      <c r="T60" s="370">
        <v>0</v>
      </c>
      <c r="U60" s="370">
        <v>0</v>
      </c>
      <c r="V60" s="370">
        <v>0</v>
      </c>
      <c r="W60" s="370">
        <v>0</v>
      </c>
      <c r="X60" s="369">
        <v>0</v>
      </c>
      <c r="Y60" s="368">
        <v>0</v>
      </c>
      <c r="Z60" s="368">
        <v>0</v>
      </c>
      <c r="AA60" s="368">
        <v>0</v>
      </c>
      <c r="AB60" s="368">
        <v>0</v>
      </c>
      <c r="AC60" s="368">
        <v>0</v>
      </c>
      <c r="AD60" s="368">
        <v>0</v>
      </c>
      <c r="AE60" s="369">
        <v>0</v>
      </c>
      <c r="AF60" s="368">
        <v>0</v>
      </c>
      <c r="AG60" s="368">
        <v>0</v>
      </c>
      <c r="AH60" s="368">
        <v>0</v>
      </c>
      <c r="AI60" s="369">
        <v>0</v>
      </c>
      <c r="AJ60" s="368">
        <v>0</v>
      </c>
      <c r="AK60" s="368">
        <v>0</v>
      </c>
      <c r="AL60" s="368">
        <v>0</v>
      </c>
      <c r="AM60" s="369">
        <v>0</v>
      </c>
      <c r="AN60" s="368">
        <v>0</v>
      </c>
      <c r="AO60" s="368">
        <v>0</v>
      </c>
      <c r="AP60" s="368">
        <v>0</v>
      </c>
      <c r="AQ60" s="369">
        <v>0</v>
      </c>
      <c r="AR60" s="368">
        <v>0</v>
      </c>
      <c r="AS60" s="368">
        <v>0</v>
      </c>
      <c r="AT60" s="368">
        <v>0</v>
      </c>
      <c r="AU60" s="368">
        <v>0</v>
      </c>
      <c r="AV60" s="368">
        <v>0</v>
      </c>
      <c r="AW60" s="369">
        <v>0</v>
      </c>
      <c r="AX60" s="368">
        <v>0</v>
      </c>
      <c r="AY60" s="368">
        <v>0</v>
      </c>
      <c r="AZ60" s="368">
        <v>0</v>
      </c>
      <c r="BA60" s="369">
        <v>0</v>
      </c>
      <c r="BB60" s="368">
        <v>0</v>
      </c>
      <c r="BC60" s="368">
        <v>0</v>
      </c>
      <c r="BD60" s="368">
        <v>0</v>
      </c>
      <c r="BE60" s="368">
        <v>0</v>
      </c>
      <c r="BF60" s="369">
        <v>0</v>
      </c>
      <c r="BG60" s="368">
        <v>0</v>
      </c>
      <c r="BH60" s="368">
        <v>0</v>
      </c>
      <c r="BI60" s="368"/>
      <c r="BJ60" s="368">
        <v>0</v>
      </c>
      <c r="BK60" s="368"/>
      <c r="BL60" s="368">
        <v>0</v>
      </c>
      <c r="BM60" s="369">
        <v>0</v>
      </c>
      <c r="BN60" s="368">
        <v>0</v>
      </c>
      <c r="BO60" s="368">
        <v>0</v>
      </c>
      <c r="BP60" s="368">
        <v>0</v>
      </c>
      <c r="BQ60" s="368">
        <v>0</v>
      </c>
      <c r="BR60" s="368"/>
      <c r="BS60" s="368">
        <v>0</v>
      </c>
      <c r="BT60" s="369">
        <v>0</v>
      </c>
      <c r="BU60" s="368">
        <v>0</v>
      </c>
      <c r="BV60" s="368">
        <v>0</v>
      </c>
      <c r="BW60" s="368">
        <v>0</v>
      </c>
      <c r="BX60" s="368">
        <v>0</v>
      </c>
      <c r="BY60" s="368"/>
      <c r="BZ60" s="368">
        <v>0</v>
      </c>
      <c r="CA60" s="369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9">
        <v>0</v>
      </c>
      <c r="CI60" s="369"/>
      <c r="CJ60" s="369"/>
      <c r="CK60" s="369"/>
      <c r="CL60" s="369"/>
      <c r="CM60" s="369">
        <v>0</v>
      </c>
      <c r="CN60" s="371"/>
    </row>
    <row r="61" spans="1:92" s="366" customFormat="1" x14ac:dyDescent="0.2">
      <c r="A61" s="367">
        <v>45748</v>
      </c>
      <c r="B61" s="368">
        <v>0</v>
      </c>
      <c r="C61" s="368">
        <v>0</v>
      </c>
      <c r="D61" s="368">
        <v>0</v>
      </c>
      <c r="E61" s="368">
        <v>0</v>
      </c>
      <c r="F61" s="368">
        <v>0</v>
      </c>
      <c r="G61" s="368">
        <v>0</v>
      </c>
      <c r="H61" s="369">
        <v>0</v>
      </c>
      <c r="I61" s="472">
        <v>0</v>
      </c>
      <c r="J61" s="472">
        <v>0</v>
      </c>
      <c r="K61" s="472">
        <v>0</v>
      </c>
      <c r="L61" s="472">
        <v>0</v>
      </c>
      <c r="M61" s="472">
        <v>0</v>
      </c>
      <c r="N61" s="368">
        <v>0</v>
      </c>
      <c r="O61" s="368">
        <v>0</v>
      </c>
      <c r="P61" s="370"/>
      <c r="Q61" s="369">
        <v>0</v>
      </c>
      <c r="R61" s="370">
        <v>0</v>
      </c>
      <c r="S61" s="370">
        <v>0</v>
      </c>
      <c r="T61" s="370">
        <v>0</v>
      </c>
      <c r="U61" s="370">
        <v>0</v>
      </c>
      <c r="V61" s="370">
        <v>0</v>
      </c>
      <c r="W61" s="370">
        <v>0</v>
      </c>
      <c r="X61" s="369">
        <v>0</v>
      </c>
      <c r="Y61" s="368">
        <v>0</v>
      </c>
      <c r="Z61" s="368">
        <v>0</v>
      </c>
      <c r="AA61" s="368">
        <v>0</v>
      </c>
      <c r="AB61" s="368">
        <v>0</v>
      </c>
      <c r="AC61" s="368">
        <v>0</v>
      </c>
      <c r="AD61" s="368">
        <v>0</v>
      </c>
      <c r="AE61" s="369">
        <v>0</v>
      </c>
      <c r="AF61" s="368">
        <v>0</v>
      </c>
      <c r="AG61" s="368">
        <v>0</v>
      </c>
      <c r="AH61" s="368">
        <v>0</v>
      </c>
      <c r="AI61" s="369">
        <v>0</v>
      </c>
      <c r="AJ61" s="368">
        <v>0</v>
      </c>
      <c r="AK61" s="368">
        <v>190629562</v>
      </c>
      <c r="AL61" s="368">
        <v>0</v>
      </c>
      <c r="AM61" s="369">
        <v>190629562</v>
      </c>
      <c r="AN61" s="368">
        <v>0</v>
      </c>
      <c r="AO61" s="368">
        <v>0</v>
      </c>
      <c r="AP61" s="368">
        <v>0</v>
      </c>
      <c r="AQ61" s="369">
        <v>0</v>
      </c>
      <c r="AR61" s="368">
        <v>0</v>
      </c>
      <c r="AS61" s="368">
        <v>0</v>
      </c>
      <c r="AT61" s="368">
        <v>0</v>
      </c>
      <c r="AU61" s="368">
        <v>0</v>
      </c>
      <c r="AV61" s="368">
        <v>0</v>
      </c>
      <c r="AW61" s="369">
        <v>0</v>
      </c>
      <c r="AX61" s="368">
        <v>0</v>
      </c>
      <c r="AY61" s="368">
        <v>0</v>
      </c>
      <c r="AZ61" s="368">
        <v>0</v>
      </c>
      <c r="BA61" s="369">
        <v>0</v>
      </c>
      <c r="BB61" s="368">
        <v>0</v>
      </c>
      <c r="BC61" s="368">
        <v>0</v>
      </c>
      <c r="BD61" s="368">
        <v>0</v>
      </c>
      <c r="BE61" s="368">
        <v>0</v>
      </c>
      <c r="BF61" s="369">
        <v>0</v>
      </c>
      <c r="BG61" s="368">
        <v>0</v>
      </c>
      <c r="BH61" s="368">
        <v>0</v>
      </c>
      <c r="BI61" s="368"/>
      <c r="BJ61" s="368">
        <v>0</v>
      </c>
      <c r="BK61" s="368"/>
      <c r="BL61" s="368">
        <v>0</v>
      </c>
      <c r="BM61" s="369">
        <v>0</v>
      </c>
      <c r="BN61" s="368">
        <v>0</v>
      </c>
      <c r="BO61" s="368">
        <v>0</v>
      </c>
      <c r="BP61" s="368">
        <v>0</v>
      </c>
      <c r="BQ61" s="368">
        <v>0</v>
      </c>
      <c r="BR61" s="368"/>
      <c r="BS61" s="368">
        <v>0</v>
      </c>
      <c r="BT61" s="369">
        <v>0</v>
      </c>
      <c r="BU61" s="368">
        <v>0</v>
      </c>
      <c r="BV61" s="368">
        <v>0</v>
      </c>
      <c r="BW61" s="368">
        <v>0</v>
      </c>
      <c r="BX61" s="368">
        <v>0</v>
      </c>
      <c r="BY61" s="368"/>
      <c r="BZ61" s="368">
        <v>0</v>
      </c>
      <c r="CA61" s="369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9">
        <v>0</v>
      </c>
      <c r="CI61" s="369"/>
      <c r="CJ61" s="369"/>
      <c r="CK61" s="369"/>
      <c r="CL61" s="369"/>
      <c r="CM61" s="369">
        <v>190629562</v>
      </c>
      <c r="CN61" s="371"/>
    </row>
    <row r="62" spans="1:92" s="366" customFormat="1" x14ac:dyDescent="0.2">
      <c r="A62" s="367">
        <v>45778</v>
      </c>
      <c r="B62" s="368">
        <v>0</v>
      </c>
      <c r="C62" s="368">
        <v>0</v>
      </c>
      <c r="D62" s="368">
        <v>0</v>
      </c>
      <c r="E62" s="368">
        <v>0</v>
      </c>
      <c r="F62" s="368">
        <v>0</v>
      </c>
      <c r="G62" s="368">
        <v>0</v>
      </c>
      <c r="H62" s="369">
        <v>0</v>
      </c>
      <c r="I62" s="472">
        <v>0</v>
      </c>
      <c r="J62" s="472">
        <v>0</v>
      </c>
      <c r="K62" s="472">
        <v>0</v>
      </c>
      <c r="L62" s="472">
        <v>0</v>
      </c>
      <c r="M62" s="472">
        <v>0</v>
      </c>
      <c r="N62" s="368">
        <v>0</v>
      </c>
      <c r="O62" s="368">
        <v>0</v>
      </c>
      <c r="P62" s="370"/>
      <c r="Q62" s="369">
        <v>0</v>
      </c>
      <c r="R62" s="370">
        <v>0</v>
      </c>
      <c r="S62" s="370">
        <v>0</v>
      </c>
      <c r="T62" s="370">
        <v>0</v>
      </c>
      <c r="U62" s="370">
        <v>0</v>
      </c>
      <c r="V62" s="370">
        <v>0</v>
      </c>
      <c r="W62" s="370">
        <v>0</v>
      </c>
      <c r="X62" s="369">
        <v>0</v>
      </c>
      <c r="Y62" s="368">
        <v>0</v>
      </c>
      <c r="Z62" s="368">
        <v>0</v>
      </c>
      <c r="AA62" s="368">
        <v>0</v>
      </c>
      <c r="AB62" s="368">
        <v>0</v>
      </c>
      <c r="AC62" s="368">
        <v>0</v>
      </c>
      <c r="AD62" s="368">
        <v>0</v>
      </c>
      <c r="AE62" s="369">
        <v>0</v>
      </c>
      <c r="AF62" s="368">
        <v>0</v>
      </c>
      <c r="AG62" s="368">
        <v>0</v>
      </c>
      <c r="AH62" s="368">
        <v>0</v>
      </c>
      <c r="AI62" s="369">
        <v>0</v>
      </c>
      <c r="AJ62" s="368">
        <v>0</v>
      </c>
      <c r="AK62" s="368">
        <v>0</v>
      </c>
      <c r="AL62" s="368">
        <v>0</v>
      </c>
      <c r="AM62" s="369">
        <v>0</v>
      </c>
      <c r="AN62" s="368">
        <v>0</v>
      </c>
      <c r="AO62" s="368">
        <v>0</v>
      </c>
      <c r="AP62" s="368">
        <v>0</v>
      </c>
      <c r="AQ62" s="369">
        <v>0</v>
      </c>
      <c r="AR62" s="368">
        <v>0</v>
      </c>
      <c r="AS62" s="368">
        <v>0</v>
      </c>
      <c r="AT62" s="368">
        <v>1094306</v>
      </c>
      <c r="AU62" s="368">
        <v>0</v>
      </c>
      <c r="AV62" s="368">
        <v>0</v>
      </c>
      <c r="AW62" s="369">
        <v>1094306</v>
      </c>
      <c r="AX62" s="368">
        <v>0</v>
      </c>
      <c r="AY62" s="368">
        <v>0</v>
      </c>
      <c r="AZ62" s="368">
        <v>0</v>
      </c>
      <c r="BA62" s="369">
        <v>0</v>
      </c>
      <c r="BB62" s="368">
        <v>0</v>
      </c>
      <c r="BC62" s="368">
        <v>0</v>
      </c>
      <c r="BD62" s="368">
        <v>0</v>
      </c>
      <c r="BE62" s="368">
        <v>0</v>
      </c>
      <c r="BF62" s="369">
        <v>0</v>
      </c>
      <c r="BG62" s="368">
        <v>0</v>
      </c>
      <c r="BH62" s="368">
        <v>0</v>
      </c>
      <c r="BI62" s="368"/>
      <c r="BJ62" s="368">
        <v>0</v>
      </c>
      <c r="BK62" s="368"/>
      <c r="BL62" s="368">
        <v>0</v>
      </c>
      <c r="BM62" s="369">
        <v>0</v>
      </c>
      <c r="BN62" s="368">
        <v>0</v>
      </c>
      <c r="BO62" s="368">
        <v>0</v>
      </c>
      <c r="BP62" s="368">
        <v>0</v>
      </c>
      <c r="BQ62" s="368">
        <v>0</v>
      </c>
      <c r="BR62" s="368"/>
      <c r="BS62" s="368">
        <v>0</v>
      </c>
      <c r="BT62" s="369">
        <v>0</v>
      </c>
      <c r="BU62" s="368">
        <v>0</v>
      </c>
      <c r="BV62" s="368">
        <v>0</v>
      </c>
      <c r="BW62" s="368">
        <v>0</v>
      </c>
      <c r="BX62" s="368">
        <v>0</v>
      </c>
      <c r="BY62" s="368"/>
      <c r="BZ62" s="368">
        <v>0</v>
      </c>
      <c r="CA62" s="369">
        <v>0</v>
      </c>
      <c r="CB62" s="368">
        <v>0</v>
      </c>
      <c r="CC62" s="368">
        <v>0</v>
      </c>
      <c r="CD62" s="368">
        <v>0</v>
      </c>
      <c r="CE62" s="368">
        <v>0</v>
      </c>
      <c r="CF62" s="368">
        <v>0</v>
      </c>
      <c r="CG62" s="368">
        <v>0</v>
      </c>
      <c r="CH62" s="369">
        <v>0</v>
      </c>
      <c r="CI62" s="369"/>
      <c r="CJ62" s="369"/>
      <c r="CK62" s="369"/>
      <c r="CL62" s="369"/>
      <c r="CM62" s="369">
        <v>1094306</v>
      </c>
      <c r="CN62" s="371"/>
    </row>
    <row r="63" spans="1:92" s="366" customFormat="1" x14ac:dyDescent="0.2">
      <c r="A63" s="367">
        <v>45809</v>
      </c>
      <c r="B63" s="368">
        <v>0</v>
      </c>
      <c r="C63" s="368">
        <v>0</v>
      </c>
      <c r="D63" s="368">
        <v>0</v>
      </c>
      <c r="E63" s="368">
        <v>0</v>
      </c>
      <c r="F63" s="368">
        <v>0</v>
      </c>
      <c r="G63" s="368">
        <v>0</v>
      </c>
      <c r="H63" s="369">
        <v>0</v>
      </c>
      <c r="I63" s="472">
        <v>0</v>
      </c>
      <c r="J63" s="472">
        <v>0</v>
      </c>
      <c r="K63" s="472">
        <v>0</v>
      </c>
      <c r="L63" s="472">
        <v>0</v>
      </c>
      <c r="M63" s="472">
        <v>0</v>
      </c>
      <c r="N63" s="368">
        <v>0</v>
      </c>
      <c r="O63" s="368">
        <v>0</v>
      </c>
      <c r="P63" s="370"/>
      <c r="Q63" s="369">
        <v>0</v>
      </c>
      <c r="R63" s="370">
        <v>0</v>
      </c>
      <c r="S63" s="370">
        <v>0</v>
      </c>
      <c r="T63" s="370">
        <v>0</v>
      </c>
      <c r="U63" s="370">
        <v>0</v>
      </c>
      <c r="V63" s="370">
        <v>0</v>
      </c>
      <c r="W63" s="370">
        <v>0</v>
      </c>
      <c r="X63" s="369">
        <v>0</v>
      </c>
      <c r="Y63" s="368">
        <v>0</v>
      </c>
      <c r="Z63" s="368">
        <v>0</v>
      </c>
      <c r="AA63" s="368">
        <v>0</v>
      </c>
      <c r="AB63" s="368">
        <v>0</v>
      </c>
      <c r="AC63" s="368">
        <v>0</v>
      </c>
      <c r="AD63" s="368">
        <v>0</v>
      </c>
      <c r="AE63" s="369">
        <v>0</v>
      </c>
      <c r="AF63" s="368">
        <v>0</v>
      </c>
      <c r="AG63" s="368">
        <v>0</v>
      </c>
      <c r="AH63" s="368">
        <v>0</v>
      </c>
      <c r="AI63" s="369">
        <v>0</v>
      </c>
      <c r="AJ63" s="368">
        <v>25948258</v>
      </c>
      <c r="AK63" s="368">
        <v>0</v>
      </c>
      <c r="AL63" s="368">
        <v>0</v>
      </c>
      <c r="AM63" s="369">
        <v>25948258</v>
      </c>
      <c r="AN63" s="368">
        <v>0</v>
      </c>
      <c r="AO63" s="368">
        <v>0</v>
      </c>
      <c r="AP63" s="368">
        <v>0</v>
      </c>
      <c r="AQ63" s="369">
        <v>0</v>
      </c>
      <c r="AR63" s="368">
        <v>0</v>
      </c>
      <c r="AS63" s="368">
        <v>0</v>
      </c>
      <c r="AT63" s="368">
        <v>0</v>
      </c>
      <c r="AU63" s="368">
        <v>0</v>
      </c>
      <c r="AV63" s="368">
        <v>0</v>
      </c>
      <c r="AW63" s="369">
        <v>0</v>
      </c>
      <c r="AX63" s="368">
        <v>0</v>
      </c>
      <c r="AY63" s="368">
        <v>0</v>
      </c>
      <c r="AZ63" s="368">
        <v>0</v>
      </c>
      <c r="BA63" s="369">
        <v>0</v>
      </c>
      <c r="BB63" s="368">
        <v>0</v>
      </c>
      <c r="BC63" s="368">
        <v>470253000</v>
      </c>
      <c r="BD63" s="368">
        <v>0</v>
      </c>
      <c r="BE63" s="368">
        <v>0</v>
      </c>
      <c r="BF63" s="369">
        <v>470253000</v>
      </c>
      <c r="BG63" s="368">
        <v>0</v>
      </c>
      <c r="BH63" s="368">
        <v>0</v>
      </c>
      <c r="BI63" s="368">
        <v>0</v>
      </c>
      <c r="BJ63" s="368">
        <v>0</v>
      </c>
      <c r="BK63" s="368"/>
      <c r="BL63" s="368">
        <v>0</v>
      </c>
      <c r="BM63" s="369">
        <v>0</v>
      </c>
      <c r="BN63" s="368">
        <v>0</v>
      </c>
      <c r="BO63" s="368">
        <v>0</v>
      </c>
      <c r="BP63" s="368">
        <v>0</v>
      </c>
      <c r="BQ63" s="368">
        <v>0</v>
      </c>
      <c r="BR63" s="368"/>
      <c r="BS63" s="368">
        <v>0</v>
      </c>
      <c r="BT63" s="369">
        <v>0</v>
      </c>
      <c r="BU63" s="368">
        <v>0</v>
      </c>
      <c r="BV63" s="368">
        <v>0</v>
      </c>
      <c r="BW63" s="368">
        <v>0</v>
      </c>
      <c r="BX63" s="368">
        <v>0</v>
      </c>
      <c r="BY63" s="368"/>
      <c r="BZ63" s="368">
        <v>0</v>
      </c>
      <c r="CA63" s="369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9">
        <v>0</v>
      </c>
      <c r="CI63" s="369"/>
      <c r="CJ63" s="369"/>
      <c r="CK63" s="369"/>
      <c r="CL63" s="369"/>
      <c r="CM63" s="369">
        <v>496201258</v>
      </c>
      <c r="CN63" s="371"/>
    </row>
    <row r="64" spans="1:92" s="366" customFormat="1" x14ac:dyDescent="0.2">
      <c r="A64" s="367">
        <v>45839</v>
      </c>
      <c r="B64" s="368">
        <v>0</v>
      </c>
      <c r="C64" s="368">
        <v>0</v>
      </c>
      <c r="D64" s="368">
        <v>0</v>
      </c>
      <c r="E64" s="368">
        <v>0</v>
      </c>
      <c r="F64" s="368">
        <v>0</v>
      </c>
      <c r="G64" s="368">
        <v>0</v>
      </c>
      <c r="H64" s="369">
        <v>0</v>
      </c>
      <c r="I64" s="472">
        <v>0</v>
      </c>
      <c r="J64" s="472">
        <v>0</v>
      </c>
      <c r="K64" s="472">
        <v>0</v>
      </c>
      <c r="L64" s="472">
        <v>0</v>
      </c>
      <c r="M64" s="472">
        <v>0</v>
      </c>
      <c r="N64" s="368">
        <v>0</v>
      </c>
      <c r="O64" s="368">
        <v>0</v>
      </c>
      <c r="P64" s="370"/>
      <c r="Q64" s="369">
        <v>0</v>
      </c>
      <c r="R64" s="370">
        <v>0</v>
      </c>
      <c r="S64" s="370">
        <v>0</v>
      </c>
      <c r="T64" s="370">
        <v>0</v>
      </c>
      <c r="U64" s="370">
        <v>0</v>
      </c>
      <c r="V64" s="370">
        <v>0</v>
      </c>
      <c r="W64" s="370">
        <v>0</v>
      </c>
      <c r="X64" s="369">
        <v>0</v>
      </c>
      <c r="Y64" s="368">
        <v>0</v>
      </c>
      <c r="Z64" s="368">
        <v>0</v>
      </c>
      <c r="AA64" s="368">
        <v>0</v>
      </c>
      <c r="AB64" s="368">
        <v>0</v>
      </c>
      <c r="AC64" s="368">
        <v>0</v>
      </c>
      <c r="AD64" s="368">
        <v>0</v>
      </c>
      <c r="AE64" s="369">
        <v>0</v>
      </c>
      <c r="AF64" s="368">
        <v>0</v>
      </c>
      <c r="AG64" s="368">
        <v>0</v>
      </c>
      <c r="AH64" s="368">
        <v>0</v>
      </c>
      <c r="AI64" s="369">
        <v>0</v>
      </c>
      <c r="AJ64" s="368">
        <v>0</v>
      </c>
      <c r="AK64" s="368">
        <v>0</v>
      </c>
      <c r="AL64" s="368">
        <v>0</v>
      </c>
      <c r="AM64" s="369">
        <v>0</v>
      </c>
      <c r="AN64" s="368">
        <v>0</v>
      </c>
      <c r="AO64" s="368">
        <v>281743560</v>
      </c>
      <c r="AP64" s="368">
        <v>0</v>
      </c>
      <c r="AQ64" s="369">
        <v>281743560</v>
      </c>
      <c r="AR64" s="368">
        <v>0</v>
      </c>
      <c r="AS64" s="368">
        <v>0</v>
      </c>
      <c r="AT64" s="368">
        <v>0</v>
      </c>
      <c r="AU64" s="368">
        <v>0</v>
      </c>
      <c r="AV64" s="368">
        <v>0</v>
      </c>
      <c r="AW64" s="369">
        <v>0</v>
      </c>
      <c r="AX64" s="368">
        <v>0</v>
      </c>
      <c r="AY64" s="368">
        <v>2790569453</v>
      </c>
      <c r="AZ64" s="368">
        <v>1439614</v>
      </c>
      <c r="BA64" s="369">
        <v>2792009067</v>
      </c>
      <c r="BB64" s="368">
        <v>6419502</v>
      </c>
      <c r="BC64" s="368">
        <v>500000000</v>
      </c>
      <c r="BD64" s="368">
        <v>0</v>
      </c>
      <c r="BE64" s="368">
        <v>0</v>
      </c>
      <c r="BF64" s="369">
        <v>506419502</v>
      </c>
      <c r="BG64" s="368">
        <v>0</v>
      </c>
      <c r="BH64" s="368">
        <v>0</v>
      </c>
      <c r="BI64" s="368">
        <v>0</v>
      </c>
      <c r="BJ64" s="368">
        <v>0</v>
      </c>
      <c r="BK64" s="368"/>
      <c r="BL64" s="368">
        <v>0</v>
      </c>
      <c r="BM64" s="369">
        <v>0</v>
      </c>
      <c r="BN64" s="368">
        <v>0</v>
      </c>
      <c r="BO64" s="368">
        <v>0</v>
      </c>
      <c r="BP64" s="368">
        <v>0</v>
      </c>
      <c r="BQ64" s="368">
        <v>0</v>
      </c>
      <c r="BR64" s="368"/>
      <c r="BS64" s="368">
        <v>0</v>
      </c>
      <c r="BT64" s="369">
        <v>0</v>
      </c>
      <c r="BU64" s="368">
        <v>0</v>
      </c>
      <c r="BV64" s="368">
        <v>0</v>
      </c>
      <c r="BW64" s="368">
        <v>0</v>
      </c>
      <c r="BX64" s="368">
        <v>0</v>
      </c>
      <c r="BY64" s="368"/>
      <c r="BZ64" s="368">
        <v>0</v>
      </c>
      <c r="CA64" s="369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9">
        <v>0</v>
      </c>
      <c r="CI64" s="369"/>
      <c r="CJ64" s="369"/>
      <c r="CK64" s="369"/>
      <c r="CL64" s="369"/>
      <c r="CM64" s="369">
        <v>3580172129</v>
      </c>
      <c r="CN64" s="371"/>
    </row>
    <row r="65" spans="1:92" s="366" customFormat="1" x14ac:dyDescent="0.2">
      <c r="A65" s="367">
        <v>45870</v>
      </c>
      <c r="B65" s="368"/>
      <c r="C65" s="368">
        <v>0</v>
      </c>
      <c r="D65" s="368"/>
      <c r="E65" s="368"/>
      <c r="F65" s="368">
        <v>0</v>
      </c>
      <c r="G65" s="368">
        <v>0</v>
      </c>
      <c r="H65" s="369">
        <v>0</v>
      </c>
      <c r="I65" s="472">
        <v>0</v>
      </c>
      <c r="J65" s="472">
        <v>0</v>
      </c>
      <c r="K65" s="472">
        <v>0</v>
      </c>
      <c r="L65" s="472">
        <v>0</v>
      </c>
      <c r="M65" s="472">
        <v>0</v>
      </c>
      <c r="N65" s="368">
        <v>0</v>
      </c>
      <c r="O65" s="368">
        <v>0</v>
      </c>
      <c r="P65" s="370"/>
      <c r="Q65" s="369">
        <v>0</v>
      </c>
      <c r="R65" s="370">
        <v>0</v>
      </c>
      <c r="S65" s="370">
        <v>0</v>
      </c>
      <c r="T65" s="370">
        <v>0</v>
      </c>
      <c r="U65" s="370">
        <v>0</v>
      </c>
      <c r="V65" s="370">
        <v>0</v>
      </c>
      <c r="W65" s="370">
        <v>0</v>
      </c>
      <c r="X65" s="369">
        <v>0</v>
      </c>
      <c r="Y65" s="368"/>
      <c r="Z65" s="368">
        <v>0</v>
      </c>
      <c r="AA65" s="368">
        <v>0</v>
      </c>
      <c r="AB65" s="368">
        <v>0</v>
      </c>
      <c r="AC65" s="368">
        <v>0</v>
      </c>
      <c r="AD65" s="368">
        <v>0</v>
      </c>
      <c r="AE65" s="369">
        <v>0</v>
      </c>
      <c r="AF65" s="368">
        <v>0</v>
      </c>
      <c r="AG65" s="368">
        <v>0</v>
      </c>
      <c r="AH65" s="368">
        <v>0</v>
      </c>
      <c r="AI65" s="369">
        <v>0</v>
      </c>
      <c r="AJ65" s="368">
        <v>45000000</v>
      </c>
      <c r="AK65" s="368">
        <v>0</v>
      </c>
      <c r="AL65" s="368">
        <v>0</v>
      </c>
      <c r="AM65" s="369">
        <v>45000000</v>
      </c>
      <c r="AN65" s="368">
        <v>0</v>
      </c>
      <c r="AO65" s="368">
        <v>1514672505</v>
      </c>
      <c r="AP65" s="368">
        <v>0</v>
      </c>
      <c r="AQ65" s="369">
        <v>1514672505</v>
      </c>
      <c r="AR65" s="368">
        <v>651731394</v>
      </c>
      <c r="AS65" s="368">
        <v>4744050879</v>
      </c>
      <c r="AT65" s="368">
        <v>19012590</v>
      </c>
      <c r="AU65" s="368">
        <v>0</v>
      </c>
      <c r="AV65" s="368">
        <v>0</v>
      </c>
      <c r="AW65" s="369">
        <v>5414794863</v>
      </c>
      <c r="AX65" s="368">
        <v>568324169</v>
      </c>
      <c r="AY65" s="368">
        <v>0</v>
      </c>
      <c r="AZ65" s="368">
        <v>0</v>
      </c>
      <c r="BA65" s="369">
        <v>568324169</v>
      </c>
      <c r="BB65" s="368">
        <v>341726948</v>
      </c>
      <c r="BC65" s="368">
        <v>571423184</v>
      </c>
      <c r="BD65" s="368">
        <v>8273052</v>
      </c>
      <c r="BE65" s="368">
        <v>0</v>
      </c>
      <c r="BF65" s="369">
        <v>921423184</v>
      </c>
      <c r="BG65" s="368">
        <v>8000000</v>
      </c>
      <c r="BH65" s="368">
        <v>0</v>
      </c>
      <c r="BI65" s="368">
        <v>0</v>
      </c>
      <c r="BJ65" s="368">
        <v>0</v>
      </c>
      <c r="BK65" s="368"/>
      <c r="BL65" s="368">
        <v>0</v>
      </c>
      <c r="BM65" s="369">
        <v>8000000</v>
      </c>
      <c r="BN65" s="368">
        <v>0</v>
      </c>
      <c r="BO65" s="368">
        <v>0</v>
      </c>
      <c r="BP65" s="368">
        <v>0</v>
      </c>
      <c r="BQ65" s="368">
        <v>0</v>
      </c>
      <c r="BR65" s="368"/>
      <c r="BS65" s="368">
        <v>0</v>
      </c>
      <c r="BT65" s="369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9">
        <v>0</v>
      </c>
      <c r="CB65" s="368">
        <v>0</v>
      </c>
      <c r="CC65" s="368">
        <v>0</v>
      </c>
      <c r="CD65" s="368"/>
      <c r="CE65" s="368">
        <v>0</v>
      </c>
      <c r="CF65" s="368">
        <v>0</v>
      </c>
      <c r="CG65" s="368">
        <v>0</v>
      </c>
      <c r="CH65" s="369">
        <v>0</v>
      </c>
      <c r="CI65" s="369"/>
      <c r="CJ65" s="369"/>
      <c r="CK65" s="369"/>
      <c r="CL65" s="369"/>
      <c r="CM65" s="369">
        <v>8472214721</v>
      </c>
      <c r="CN65" s="371"/>
    </row>
    <row r="66" spans="1:92" s="366" customFormat="1" x14ac:dyDescent="0.2">
      <c r="A66" s="367">
        <v>45901</v>
      </c>
      <c r="B66" s="368"/>
      <c r="C66" s="368"/>
      <c r="D66" s="368"/>
      <c r="E66" s="368"/>
      <c r="F66" s="368"/>
      <c r="G66" s="368">
        <v>0</v>
      </c>
      <c r="H66" s="369">
        <v>0</v>
      </c>
      <c r="I66" s="472"/>
      <c r="J66" s="472"/>
      <c r="K66" s="472"/>
      <c r="L66" s="472"/>
      <c r="M66" s="472"/>
      <c r="N66" s="368">
        <v>0</v>
      </c>
      <c r="O66" s="368">
        <v>0</v>
      </c>
      <c r="P66" s="370"/>
      <c r="Q66" s="369">
        <v>0</v>
      </c>
      <c r="R66" s="370"/>
      <c r="S66" s="370"/>
      <c r="T66" s="370"/>
      <c r="U66" s="370"/>
      <c r="V66" s="370"/>
      <c r="W66" s="370"/>
      <c r="X66" s="369"/>
      <c r="Y66" s="368"/>
      <c r="Z66" s="368"/>
      <c r="AA66" s="368"/>
      <c r="AB66" s="368"/>
      <c r="AC66" s="368"/>
      <c r="AD66" s="368">
        <v>0</v>
      </c>
      <c r="AE66" s="369">
        <v>0</v>
      </c>
      <c r="AF66" s="368">
        <v>0</v>
      </c>
      <c r="AG66" s="368"/>
      <c r="AH66" s="368"/>
      <c r="AI66" s="369">
        <v>0</v>
      </c>
      <c r="AJ66" s="368">
        <v>0</v>
      </c>
      <c r="AK66" s="368">
        <v>0</v>
      </c>
      <c r="AL66" s="368"/>
      <c r="AM66" s="369">
        <v>0</v>
      </c>
      <c r="AN66" s="368">
        <v>72151022</v>
      </c>
      <c r="AO66" s="368">
        <v>0</v>
      </c>
      <c r="AP66" s="368">
        <v>5312577</v>
      </c>
      <c r="AQ66" s="369">
        <v>77463599</v>
      </c>
      <c r="AR66" s="368">
        <v>312933203</v>
      </c>
      <c r="AS66" s="368">
        <v>0</v>
      </c>
      <c r="AT66" s="368">
        <v>5691431</v>
      </c>
      <c r="AU66" s="368">
        <v>0</v>
      </c>
      <c r="AV66" s="368">
        <v>538909</v>
      </c>
      <c r="AW66" s="369">
        <v>319163543</v>
      </c>
      <c r="AX66" s="368">
        <v>0</v>
      </c>
      <c r="AY66" s="368">
        <v>0</v>
      </c>
      <c r="AZ66" s="368">
        <v>0</v>
      </c>
      <c r="BA66" s="369">
        <v>0</v>
      </c>
      <c r="BB66" s="368">
        <v>292021802</v>
      </c>
      <c r="BC66" s="368">
        <v>0</v>
      </c>
      <c r="BD66" s="368">
        <v>7978198</v>
      </c>
      <c r="BE66" s="368">
        <v>0</v>
      </c>
      <c r="BF66" s="369">
        <v>300000000</v>
      </c>
      <c r="BG66" s="368">
        <v>0</v>
      </c>
      <c r="BH66" s="368"/>
      <c r="BI66" s="368"/>
      <c r="BJ66" s="368"/>
      <c r="BK66" s="368"/>
      <c r="BL66" s="368">
        <v>0</v>
      </c>
      <c r="BM66" s="369">
        <v>0</v>
      </c>
      <c r="BN66" s="368">
        <v>0</v>
      </c>
      <c r="BO66" s="368">
        <v>0</v>
      </c>
      <c r="BP66" s="368">
        <v>0</v>
      </c>
      <c r="BQ66" s="368">
        <v>0</v>
      </c>
      <c r="BR66" s="368"/>
      <c r="BS66" s="368">
        <v>0</v>
      </c>
      <c r="BT66" s="369">
        <v>0</v>
      </c>
      <c r="BU66" s="368"/>
      <c r="BV66" s="368"/>
      <c r="BW66" s="368"/>
      <c r="BX66" s="368"/>
      <c r="BY66" s="368"/>
      <c r="BZ66" s="368"/>
      <c r="CA66" s="369"/>
      <c r="CB66" s="368"/>
      <c r="CC66" s="368"/>
      <c r="CD66" s="368"/>
      <c r="CE66" s="368"/>
      <c r="CF66" s="368"/>
      <c r="CG66" s="368">
        <v>0</v>
      </c>
      <c r="CH66" s="369">
        <v>0</v>
      </c>
      <c r="CI66" s="369"/>
      <c r="CJ66" s="369"/>
      <c r="CK66" s="369"/>
      <c r="CL66" s="369"/>
      <c r="CM66" s="369">
        <v>696627142</v>
      </c>
      <c r="CN66" s="371"/>
    </row>
    <row r="67" spans="1:92" s="366" customFormat="1" x14ac:dyDescent="0.2">
      <c r="A67" s="367">
        <v>45931</v>
      </c>
      <c r="B67" s="368"/>
      <c r="C67" s="368"/>
      <c r="D67" s="368"/>
      <c r="E67" s="368"/>
      <c r="F67" s="368"/>
      <c r="G67" s="368">
        <v>0</v>
      </c>
      <c r="H67" s="369">
        <v>0</v>
      </c>
      <c r="I67" s="472"/>
      <c r="J67" s="472"/>
      <c r="K67" s="472"/>
      <c r="L67" s="472"/>
      <c r="M67" s="472"/>
      <c r="N67" s="368">
        <v>0</v>
      </c>
      <c r="O67" s="368">
        <v>0</v>
      </c>
      <c r="P67" s="370"/>
      <c r="Q67" s="369">
        <v>0</v>
      </c>
      <c r="R67" s="370"/>
      <c r="S67" s="370"/>
      <c r="T67" s="370"/>
      <c r="U67" s="370"/>
      <c r="V67" s="370"/>
      <c r="W67" s="370"/>
      <c r="X67" s="369"/>
      <c r="Y67" s="368"/>
      <c r="Z67" s="368"/>
      <c r="AA67" s="368"/>
      <c r="AB67" s="368"/>
      <c r="AC67" s="368"/>
      <c r="AD67" s="368">
        <v>0</v>
      </c>
      <c r="AE67" s="369">
        <v>0</v>
      </c>
      <c r="AF67" s="368">
        <v>0</v>
      </c>
      <c r="AG67" s="368"/>
      <c r="AH67" s="368"/>
      <c r="AI67" s="369">
        <v>0</v>
      </c>
      <c r="AJ67" s="368">
        <v>0</v>
      </c>
      <c r="AK67" s="368">
        <v>0</v>
      </c>
      <c r="AL67" s="368"/>
      <c r="AM67" s="369">
        <v>0</v>
      </c>
      <c r="AN67" s="368">
        <v>87151024</v>
      </c>
      <c r="AO67" s="368">
        <v>0</v>
      </c>
      <c r="AP67" s="368">
        <v>5312576</v>
      </c>
      <c r="AQ67" s="369">
        <v>92463600</v>
      </c>
      <c r="AR67" s="368">
        <v>146433203</v>
      </c>
      <c r="AS67" s="368">
        <v>0</v>
      </c>
      <c r="AT67" s="368">
        <v>5691431</v>
      </c>
      <c r="AU67" s="368">
        <v>0</v>
      </c>
      <c r="AV67" s="368">
        <v>0</v>
      </c>
      <c r="AW67" s="369">
        <v>152124634</v>
      </c>
      <c r="AX67" s="368">
        <v>0</v>
      </c>
      <c r="AY67" s="368">
        <v>0</v>
      </c>
      <c r="AZ67" s="368">
        <v>0</v>
      </c>
      <c r="BA67" s="369">
        <v>0</v>
      </c>
      <c r="BB67" s="368">
        <v>0</v>
      </c>
      <c r="BC67" s="368">
        <v>0</v>
      </c>
      <c r="BD67" s="368">
        <v>0</v>
      </c>
      <c r="BE67" s="368">
        <v>0</v>
      </c>
      <c r="BF67" s="369">
        <v>0</v>
      </c>
      <c r="BG67" s="368">
        <v>0</v>
      </c>
      <c r="BH67" s="368"/>
      <c r="BI67" s="368"/>
      <c r="BJ67" s="368"/>
      <c r="BK67" s="368"/>
      <c r="BL67" s="368">
        <v>0</v>
      </c>
      <c r="BM67" s="369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9">
        <v>0</v>
      </c>
      <c r="BU67" s="368"/>
      <c r="BV67" s="368"/>
      <c r="BW67" s="368"/>
      <c r="BX67" s="368"/>
      <c r="BY67" s="368"/>
      <c r="BZ67" s="368"/>
      <c r="CA67" s="369"/>
      <c r="CB67" s="368"/>
      <c r="CC67" s="368"/>
      <c r="CD67" s="368"/>
      <c r="CE67" s="368"/>
      <c r="CF67" s="368"/>
      <c r="CG67" s="368">
        <v>0</v>
      </c>
      <c r="CH67" s="369">
        <v>0</v>
      </c>
      <c r="CI67" s="369"/>
      <c r="CJ67" s="369"/>
      <c r="CK67" s="369"/>
      <c r="CL67" s="369"/>
      <c r="CM67" s="369">
        <v>244588234</v>
      </c>
      <c r="CN67" s="371"/>
    </row>
    <row r="68" spans="1:92" s="366" customFormat="1" x14ac:dyDescent="0.2">
      <c r="A68" s="367">
        <v>45962</v>
      </c>
      <c r="B68" s="368"/>
      <c r="C68" s="368"/>
      <c r="D68" s="368"/>
      <c r="E68" s="368"/>
      <c r="F68" s="368"/>
      <c r="G68" s="368">
        <v>0</v>
      </c>
      <c r="H68" s="369">
        <v>0</v>
      </c>
      <c r="I68" s="472"/>
      <c r="J68" s="472"/>
      <c r="K68" s="472"/>
      <c r="L68" s="472"/>
      <c r="M68" s="472"/>
      <c r="N68" s="368">
        <v>0</v>
      </c>
      <c r="O68" s="368">
        <v>0</v>
      </c>
      <c r="P68" s="370"/>
      <c r="Q68" s="369">
        <v>0</v>
      </c>
      <c r="R68" s="370"/>
      <c r="S68" s="370"/>
      <c r="T68" s="370"/>
      <c r="U68" s="370"/>
      <c r="V68" s="370"/>
      <c r="W68" s="370"/>
      <c r="X68" s="369"/>
      <c r="Y68" s="368"/>
      <c r="Z68" s="368"/>
      <c r="AA68" s="368"/>
      <c r="AB68" s="368"/>
      <c r="AC68" s="368"/>
      <c r="AD68" s="368">
        <v>0</v>
      </c>
      <c r="AE68" s="369">
        <v>0</v>
      </c>
      <c r="AF68" s="368"/>
      <c r="AG68" s="368"/>
      <c r="AH68" s="368"/>
      <c r="AI68" s="369"/>
      <c r="AJ68" s="368">
        <v>0</v>
      </c>
      <c r="AK68" s="368">
        <v>0</v>
      </c>
      <c r="AL68" s="368"/>
      <c r="AM68" s="369">
        <v>0</v>
      </c>
      <c r="AN68" s="368">
        <v>496228933</v>
      </c>
      <c r="AO68" s="368">
        <v>0</v>
      </c>
      <c r="AP68" s="368">
        <v>13242021</v>
      </c>
      <c r="AQ68" s="369">
        <v>509470954</v>
      </c>
      <c r="AR68" s="368">
        <v>171433204</v>
      </c>
      <c r="AS68" s="368">
        <v>0</v>
      </c>
      <c r="AT68" s="368">
        <v>3066796</v>
      </c>
      <c r="AU68" s="368">
        <v>0</v>
      </c>
      <c r="AV68" s="368">
        <v>0</v>
      </c>
      <c r="AW68" s="369">
        <v>174500000</v>
      </c>
      <c r="AX68" s="368">
        <v>173608075</v>
      </c>
      <c r="AY68" s="368">
        <v>0</v>
      </c>
      <c r="AZ68" s="368">
        <v>0</v>
      </c>
      <c r="BA68" s="369">
        <v>173608075</v>
      </c>
      <c r="BB68" s="368">
        <v>328608873</v>
      </c>
      <c r="BC68" s="368">
        <v>0</v>
      </c>
      <c r="BD68" s="368">
        <v>7978198</v>
      </c>
      <c r="BE68" s="368">
        <v>0</v>
      </c>
      <c r="BF68" s="369">
        <v>336587071</v>
      </c>
      <c r="BG68" s="368">
        <v>0</v>
      </c>
      <c r="BH68" s="368"/>
      <c r="BI68" s="368"/>
      <c r="BJ68" s="368"/>
      <c r="BK68" s="368"/>
      <c r="BL68" s="368">
        <v>0</v>
      </c>
      <c r="BM68" s="369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9">
        <v>0</v>
      </c>
      <c r="BU68" s="368"/>
      <c r="BV68" s="368"/>
      <c r="BW68" s="368"/>
      <c r="BX68" s="368"/>
      <c r="BY68" s="368"/>
      <c r="BZ68" s="368"/>
      <c r="CA68" s="369"/>
      <c r="CB68" s="368"/>
      <c r="CC68" s="368"/>
      <c r="CD68" s="368"/>
      <c r="CE68" s="368"/>
      <c r="CF68" s="368"/>
      <c r="CG68" s="368">
        <v>0</v>
      </c>
      <c r="CH68" s="369">
        <v>0</v>
      </c>
      <c r="CI68" s="369"/>
      <c r="CJ68" s="369"/>
      <c r="CK68" s="369"/>
      <c r="CL68" s="369"/>
      <c r="CM68" s="369">
        <v>1194166100</v>
      </c>
      <c r="CN68" s="371"/>
    </row>
    <row r="69" spans="1:92" s="366" customFormat="1" x14ac:dyDescent="0.2">
      <c r="A69" s="367">
        <v>45992</v>
      </c>
      <c r="B69" s="368"/>
      <c r="C69" s="368"/>
      <c r="D69" s="368"/>
      <c r="E69" s="368"/>
      <c r="F69" s="368"/>
      <c r="G69" s="368">
        <v>0</v>
      </c>
      <c r="H69" s="369">
        <v>0</v>
      </c>
      <c r="I69" s="472"/>
      <c r="J69" s="472"/>
      <c r="K69" s="472"/>
      <c r="L69" s="472"/>
      <c r="M69" s="472"/>
      <c r="N69" s="368">
        <v>0</v>
      </c>
      <c r="O69" s="368">
        <v>0</v>
      </c>
      <c r="P69" s="370"/>
      <c r="Q69" s="369">
        <v>0</v>
      </c>
      <c r="R69" s="370"/>
      <c r="S69" s="370"/>
      <c r="T69" s="370"/>
      <c r="U69" s="370"/>
      <c r="V69" s="370"/>
      <c r="W69" s="370"/>
      <c r="X69" s="369"/>
      <c r="Y69" s="368"/>
      <c r="Z69" s="368"/>
      <c r="AA69" s="368"/>
      <c r="AB69" s="368"/>
      <c r="AC69" s="368"/>
      <c r="AD69" s="368">
        <v>0</v>
      </c>
      <c r="AE69" s="369">
        <v>0</v>
      </c>
      <c r="AF69" s="368"/>
      <c r="AG69" s="368"/>
      <c r="AH69" s="368"/>
      <c r="AI69" s="369"/>
      <c r="AJ69" s="368">
        <v>0</v>
      </c>
      <c r="AK69" s="368">
        <v>0</v>
      </c>
      <c r="AL69" s="368"/>
      <c r="AM69" s="369">
        <v>0</v>
      </c>
      <c r="AN69" s="368">
        <v>0</v>
      </c>
      <c r="AO69" s="368">
        <v>914326922</v>
      </c>
      <c r="AP69" s="368">
        <v>0</v>
      </c>
      <c r="AQ69" s="369">
        <v>914326922</v>
      </c>
      <c r="AR69" s="368">
        <v>110643853</v>
      </c>
      <c r="AS69" s="368">
        <v>248959608</v>
      </c>
      <c r="AT69" s="368">
        <v>0</v>
      </c>
      <c r="AU69" s="368">
        <v>0</v>
      </c>
      <c r="AV69" s="368">
        <v>0</v>
      </c>
      <c r="AW69" s="369">
        <v>359603461</v>
      </c>
      <c r="AX69" s="368">
        <v>0</v>
      </c>
      <c r="AY69" s="368">
        <v>0</v>
      </c>
      <c r="AZ69" s="368">
        <v>0</v>
      </c>
      <c r="BA69" s="369">
        <v>0</v>
      </c>
      <c r="BB69" s="368">
        <v>0</v>
      </c>
      <c r="BC69" s="368">
        <v>0</v>
      </c>
      <c r="BD69" s="368">
        <v>0</v>
      </c>
      <c r="BE69" s="368">
        <v>0</v>
      </c>
      <c r="BF69" s="369">
        <v>0</v>
      </c>
      <c r="BG69" s="368">
        <v>0</v>
      </c>
      <c r="BH69" s="368"/>
      <c r="BI69" s="368"/>
      <c r="BJ69" s="368"/>
      <c r="BK69" s="368"/>
      <c r="BL69" s="368">
        <v>0</v>
      </c>
      <c r="BM69" s="369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9">
        <v>0</v>
      </c>
      <c r="BU69" s="368"/>
      <c r="BV69" s="368"/>
      <c r="BW69" s="368"/>
      <c r="BX69" s="368"/>
      <c r="BY69" s="368"/>
      <c r="BZ69" s="368"/>
      <c r="CA69" s="369"/>
      <c r="CB69" s="368"/>
      <c r="CC69" s="368"/>
      <c r="CD69" s="368"/>
      <c r="CE69" s="368"/>
      <c r="CF69" s="368"/>
      <c r="CG69" s="368">
        <v>0</v>
      </c>
      <c r="CH69" s="369">
        <v>0</v>
      </c>
      <c r="CI69" s="369"/>
      <c r="CJ69" s="369"/>
      <c r="CK69" s="369"/>
      <c r="CL69" s="369"/>
      <c r="CM69" s="369">
        <v>1273930383</v>
      </c>
      <c r="CN69" s="371"/>
    </row>
    <row r="70" spans="1:92" s="366" customFormat="1" x14ac:dyDescent="0.2">
      <c r="A70" s="367">
        <v>46023</v>
      </c>
      <c r="B70" s="368"/>
      <c r="C70" s="368"/>
      <c r="D70" s="368"/>
      <c r="E70" s="368"/>
      <c r="F70" s="368"/>
      <c r="G70" s="368">
        <v>0</v>
      </c>
      <c r="H70" s="369">
        <v>0</v>
      </c>
      <c r="I70" s="472"/>
      <c r="J70" s="472"/>
      <c r="K70" s="472"/>
      <c r="L70" s="472"/>
      <c r="M70" s="472"/>
      <c r="N70" s="368">
        <v>0</v>
      </c>
      <c r="O70" s="368">
        <v>0</v>
      </c>
      <c r="P70" s="370"/>
      <c r="Q70" s="369">
        <v>0</v>
      </c>
      <c r="R70" s="370"/>
      <c r="S70" s="370"/>
      <c r="T70" s="370"/>
      <c r="U70" s="370"/>
      <c r="V70" s="370"/>
      <c r="W70" s="370"/>
      <c r="X70" s="369"/>
      <c r="Y70" s="368"/>
      <c r="Z70" s="368"/>
      <c r="AA70" s="368"/>
      <c r="AB70" s="368"/>
      <c r="AC70" s="368"/>
      <c r="AD70" s="368">
        <v>0</v>
      </c>
      <c r="AE70" s="369">
        <v>0</v>
      </c>
      <c r="AF70" s="368"/>
      <c r="AG70" s="368"/>
      <c r="AH70" s="368"/>
      <c r="AI70" s="369"/>
      <c r="AJ70" s="368">
        <v>0</v>
      </c>
      <c r="AK70" s="368">
        <v>0</v>
      </c>
      <c r="AL70" s="368"/>
      <c r="AM70" s="369">
        <v>0</v>
      </c>
      <c r="AN70" s="368">
        <v>0</v>
      </c>
      <c r="AO70" s="368">
        <v>0</v>
      </c>
      <c r="AP70" s="368">
        <v>0</v>
      </c>
      <c r="AQ70" s="369">
        <v>0</v>
      </c>
      <c r="AR70" s="368">
        <v>0</v>
      </c>
      <c r="AS70" s="368">
        <v>0</v>
      </c>
      <c r="AT70" s="368">
        <v>0</v>
      </c>
      <c r="AU70" s="368">
        <v>0</v>
      </c>
      <c r="AV70" s="368">
        <v>0</v>
      </c>
      <c r="AW70" s="369">
        <v>0</v>
      </c>
      <c r="AX70" s="368">
        <v>0</v>
      </c>
      <c r="AY70" s="368">
        <v>0</v>
      </c>
      <c r="AZ70" s="368">
        <v>0</v>
      </c>
      <c r="BA70" s="369">
        <v>0</v>
      </c>
      <c r="BB70" s="368">
        <v>0</v>
      </c>
      <c r="BC70" s="368">
        <v>0</v>
      </c>
      <c r="BD70" s="368">
        <v>0</v>
      </c>
      <c r="BE70" s="368">
        <v>0</v>
      </c>
      <c r="BF70" s="369">
        <v>0</v>
      </c>
      <c r="BG70" s="368">
        <v>0</v>
      </c>
      <c r="BH70" s="368"/>
      <c r="BI70" s="368"/>
      <c r="BJ70" s="368"/>
      <c r="BK70" s="368"/>
      <c r="BL70" s="368">
        <v>0</v>
      </c>
      <c r="BM70" s="369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9">
        <v>0</v>
      </c>
      <c r="BU70" s="368"/>
      <c r="BV70" s="368"/>
      <c r="BW70" s="368"/>
      <c r="BX70" s="368"/>
      <c r="BY70" s="368"/>
      <c r="BZ70" s="368"/>
      <c r="CA70" s="369"/>
      <c r="CB70" s="368"/>
      <c r="CC70" s="368"/>
      <c r="CD70" s="368"/>
      <c r="CE70" s="368"/>
      <c r="CF70" s="368"/>
      <c r="CG70" s="368">
        <v>0</v>
      </c>
      <c r="CH70" s="369">
        <v>0</v>
      </c>
      <c r="CI70" s="369"/>
      <c r="CJ70" s="369"/>
      <c r="CK70" s="369"/>
      <c r="CL70" s="369"/>
      <c r="CM70" s="369">
        <v>0</v>
      </c>
      <c r="CN70" s="371"/>
    </row>
    <row r="71" spans="1:92" s="366" customFormat="1" x14ac:dyDescent="0.2">
      <c r="A71" s="367">
        <v>46054</v>
      </c>
      <c r="B71" s="368"/>
      <c r="C71" s="368"/>
      <c r="D71" s="368"/>
      <c r="E71" s="368"/>
      <c r="F71" s="368"/>
      <c r="G71" s="368">
        <v>0</v>
      </c>
      <c r="H71" s="369">
        <v>0</v>
      </c>
      <c r="I71" s="472"/>
      <c r="J71" s="472"/>
      <c r="K71" s="472"/>
      <c r="L71" s="472"/>
      <c r="M71" s="472"/>
      <c r="N71" s="368">
        <v>0</v>
      </c>
      <c r="O71" s="368">
        <v>0</v>
      </c>
      <c r="P71" s="370"/>
      <c r="Q71" s="369">
        <v>0</v>
      </c>
      <c r="R71" s="370"/>
      <c r="S71" s="370"/>
      <c r="T71" s="370"/>
      <c r="U71" s="370"/>
      <c r="V71" s="370"/>
      <c r="W71" s="370"/>
      <c r="X71" s="369"/>
      <c r="Y71" s="368"/>
      <c r="Z71" s="368"/>
      <c r="AA71" s="368"/>
      <c r="AB71" s="368"/>
      <c r="AC71" s="368"/>
      <c r="AD71" s="368">
        <v>0</v>
      </c>
      <c r="AE71" s="369">
        <v>0</v>
      </c>
      <c r="AF71" s="368">
        <v>0</v>
      </c>
      <c r="AG71" s="368"/>
      <c r="AH71" s="368"/>
      <c r="AI71" s="369">
        <v>0</v>
      </c>
      <c r="AJ71" s="368">
        <v>0</v>
      </c>
      <c r="AK71" s="368">
        <v>0</v>
      </c>
      <c r="AL71" s="368"/>
      <c r="AM71" s="369">
        <v>0</v>
      </c>
      <c r="AN71" s="368">
        <v>0</v>
      </c>
      <c r="AO71" s="368">
        <v>0</v>
      </c>
      <c r="AP71" s="368">
        <v>0</v>
      </c>
      <c r="AQ71" s="369">
        <v>0</v>
      </c>
      <c r="AR71" s="368">
        <v>105000000</v>
      </c>
      <c r="AS71" s="368">
        <v>0</v>
      </c>
      <c r="AT71" s="368">
        <v>0</v>
      </c>
      <c r="AU71" s="368">
        <v>0</v>
      </c>
      <c r="AV71" s="368">
        <v>0</v>
      </c>
      <c r="AW71" s="369">
        <v>105000000</v>
      </c>
      <c r="AX71" s="368">
        <v>0</v>
      </c>
      <c r="AY71" s="368">
        <v>0</v>
      </c>
      <c r="AZ71" s="368">
        <v>0</v>
      </c>
      <c r="BA71" s="369">
        <v>0</v>
      </c>
      <c r="BB71" s="368">
        <v>0</v>
      </c>
      <c r="BC71" s="368">
        <v>0</v>
      </c>
      <c r="BD71" s="368">
        <v>0</v>
      </c>
      <c r="BE71" s="368">
        <v>0</v>
      </c>
      <c r="BF71" s="369">
        <v>0</v>
      </c>
      <c r="BG71" s="368">
        <v>0</v>
      </c>
      <c r="BH71" s="368"/>
      <c r="BI71" s="368"/>
      <c r="BJ71" s="368"/>
      <c r="BK71" s="368"/>
      <c r="BL71" s="368">
        <v>0</v>
      </c>
      <c r="BM71" s="369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9">
        <v>0</v>
      </c>
      <c r="BU71" s="368"/>
      <c r="BV71" s="368"/>
      <c r="BW71" s="368"/>
      <c r="BX71" s="368"/>
      <c r="BY71" s="368"/>
      <c r="BZ71" s="368"/>
      <c r="CA71" s="369"/>
      <c r="CB71" s="368"/>
      <c r="CC71" s="368"/>
      <c r="CD71" s="368"/>
      <c r="CE71" s="368"/>
      <c r="CF71" s="368"/>
      <c r="CG71" s="368">
        <v>0</v>
      </c>
      <c r="CH71" s="369">
        <v>0</v>
      </c>
      <c r="CI71" s="369"/>
      <c r="CJ71" s="369"/>
      <c r="CK71" s="369"/>
      <c r="CL71" s="369"/>
      <c r="CM71" s="369">
        <v>105000000</v>
      </c>
      <c r="CN71" s="371"/>
    </row>
    <row r="72" spans="1:92" s="366" customFormat="1" ht="14.1" customHeight="1" x14ac:dyDescent="0.2">
      <c r="A72" s="372" t="s">
        <v>62</v>
      </c>
      <c r="B72" s="519">
        <v>0</v>
      </c>
      <c r="C72" s="519">
        <v>0</v>
      </c>
      <c r="D72" s="519">
        <v>0</v>
      </c>
      <c r="E72" s="519">
        <v>0</v>
      </c>
      <c r="F72" s="519">
        <v>0</v>
      </c>
      <c r="G72" s="519">
        <v>1813495</v>
      </c>
      <c r="H72" s="519">
        <v>1813495</v>
      </c>
      <c r="I72" s="519">
        <v>0</v>
      </c>
      <c r="J72" s="519">
        <v>0</v>
      </c>
      <c r="K72" s="519">
        <v>0</v>
      </c>
      <c r="L72" s="519">
        <v>0</v>
      </c>
      <c r="M72" s="519">
        <v>0</v>
      </c>
      <c r="N72" s="519">
        <v>1454102</v>
      </c>
      <c r="O72" s="519">
        <v>1363793</v>
      </c>
      <c r="P72" s="519">
        <v>0</v>
      </c>
      <c r="Q72" s="519">
        <v>2817895</v>
      </c>
      <c r="R72" s="519">
        <v>0</v>
      </c>
      <c r="S72" s="519">
        <v>0</v>
      </c>
      <c r="T72" s="519">
        <v>0</v>
      </c>
      <c r="U72" s="519">
        <v>0</v>
      </c>
      <c r="V72" s="519">
        <v>0</v>
      </c>
      <c r="W72" s="519">
        <v>0</v>
      </c>
      <c r="X72" s="519">
        <v>0</v>
      </c>
      <c r="Y72" s="519">
        <v>0</v>
      </c>
      <c r="Z72" s="519">
        <v>0</v>
      </c>
      <c r="AA72" s="519">
        <v>0</v>
      </c>
      <c r="AB72" s="519">
        <v>0</v>
      </c>
      <c r="AC72" s="519">
        <v>0</v>
      </c>
      <c r="AD72" s="519">
        <v>2</v>
      </c>
      <c r="AE72" s="519">
        <v>2</v>
      </c>
      <c r="AF72" s="519">
        <v>0</v>
      </c>
      <c r="AG72" s="519">
        <v>0</v>
      </c>
      <c r="AH72" s="519">
        <v>0</v>
      </c>
      <c r="AI72" s="519">
        <v>0</v>
      </c>
      <c r="AJ72" s="519">
        <v>70948258</v>
      </c>
      <c r="AK72" s="519">
        <v>190629562</v>
      </c>
      <c r="AL72" s="519">
        <v>0</v>
      </c>
      <c r="AM72" s="519">
        <v>261577820</v>
      </c>
      <c r="AN72" s="519">
        <v>655530979</v>
      </c>
      <c r="AO72" s="519">
        <v>2710742987</v>
      </c>
      <c r="AP72" s="519">
        <v>23867174</v>
      </c>
      <c r="AQ72" s="519">
        <v>3390141140</v>
      </c>
      <c r="AR72" s="519">
        <v>1501674857</v>
      </c>
      <c r="AS72" s="519">
        <v>4993010487</v>
      </c>
      <c r="AT72" s="519">
        <v>34556554</v>
      </c>
      <c r="AU72" s="519">
        <v>0</v>
      </c>
      <c r="AV72" s="519">
        <v>538909</v>
      </c>
      <c r="AW72" s="519">
        <v>6529780807</v>
      </c>
      <c r="AX72" s="519">
        <v>741932244</v>
      </c>
      <c r="AY72" s="519">
        <v>2790569453</v>
      </c>
      <c r="AZ72" s="519">
        <v>1439614</v>
      </c>
      <c r="BA72" s="519">
        <v>3533941311</v>
      </c>
      <c r="BB72" s="519">
        <v>968777125</v>
      </c>
      <c r="BC72" s="519">
        <v>1541676184</v>
      </c>
      <c r="BD72" s="519">
        <v>24229448</v>
      </c>
      <c r="BE72" s="519">
        <v>0</v>
      </c>
      <c r="BF72" s="519">
        <v>2534682757</v>
      </c>
      <c r="BG72" s="519">
        <v>8000000</v>
      </c>
      <c r="BH72" s="519">
        <v>0</v>
      </c>
      <c r="BI72" s="519">
        <v>0</v>
      </c>
      <c r="BJ72" s="519">
        <v>0</v>
      </c>
      <c r="BK72" s="519">
        <v>0</v>
      </c>
      <c r="BL72" s="519">
        <v>448070</v>
      </c>
      <c r="BM72" s="519">
        <v>8448070</v>
      </c>
      <c r="BN72" s="519">
        <v>0</v>
      </c>
      <c r="BO72" s="519">
        <v>0</v>
      </c>
      <c r="BP72" s="519">
        <v>0</v>
      </c>
      <c r="BQ72" s="519">
        <v>0</v>
      </c>
      <c r="BR72" s="519">
        <v>0</v>
      </c>
      <c r="BS72" s="519">
        <v>0</v>
      </c>
      <c r="BT72" s="519">
        <v>0</v>
      </c>
      <c r="BU72" s="519">
        <v>0</v>
      </c>
      <c r="BV72" s="519">
        <v>0</v>
      </c>
      <c r="BW72" s="519">
        <v>0</v>
      </c>
      <c r="BX72" s="519">
        <v>0</v>
      </c>
      <c r="BY72" s="519">
        <v>0</v>
      </c>
      <c r="BZ72" s="519">
        <v>0</v>
      </c>
      <c r="CA72" s="519">
        <v>0</v>
      </c>
      <c r="CB72" s="519">
        <v>0</v>
      </c>
      <c r="CC72" s="519">
        <v>0</v>
      </c>
      <c r="CD72" s="519">
        <v>0</v>
      </c>
      <c r="CE72" s="519">
        <v>0</v>
      </c>
      <c r="CF72" s="519">
        <v>0</v>
      </c>
      <c r="CG72" s="519">
        <v>1490399</v>
      </c>
      <c r="CH72" s="519">
        <v>1490399</v>
      </c>
      <c r="CI72" s="519">
        <v>0</v>
      </c>
      <c r="CJ72" s="519">
        <v>0</v>
      </c>
      <c r="CK72" s="519">
        <v>0</v>
      </c>
      <c r="CL72" s="519">
        <v>0</v>
      </c>
      <c r="CM72" s="519">
        <v>16264693696</v>
      </c>
      <c r="CN72" s="371"/>
    </row>
    <row r="73" spans="1:92" s="376" customFormat="1" x14ac:dyDescent="0.2">
      <c r="A73" s="373"/>
      <c r="B73" s="374"/>
      <c r="C73" s="374"/>
      <c r="D73" s="374"/>
      <c r="E73" s="374"/>
      <c r="F73" s="374"/>
      <c r="G73" s="374"/>
      <c r="H73" s="375"/>
      <c r="I73" s="374"/>
      <c r="J73" s="374"/>
      <c r="K73" s="374"/>
      <c r="L73" s="374"/>
      <c r="M73" s="374"/>
      <c r="N73" s="374"/>
      <c r="O73" s="374"/>
      <c r="P73" s="374"/>
      <c r="Q73" s="375"/>
      <c r="R73" s="374"/>
      <c r="S73" s="374"/>
      <c r="T73" s="374"/>
      <c r="U73" s="374"/>
      <c r="V73" s="374"/>
      <c r="W73" s="374"/>
      <c r="X73" s="375"/>
      <c r="Y73" s="375"/>
      <c r="Z73" s="375"/>
      <c r="AA73" s="374"/>
      <c r="AB73" s="374"/>
      <c r="AC73" s="375"/>
      <c r="AD73" s="375"/>
      <c r="AE73" s="375"/>
      <c r="AF73" s="375"/>
      <c r="AG73" s="375"/>
      <c r="AH73" s="375"/>
      <c r="AI73" s="375"/>
      <c r="AJ73" s="375"/>
      <c r="AK73" s="375"/>
      <c r="AL73" s="375"/>
      <c r="AM73" s="375"/>
      <c r="AN73" s="375"/>
      <c r="AO73" s="375"/>
      <c r="AP73" s="375"/>
      <c r="AQ73" s="375"/>
      <c r="AR73" s="375"/>
      <c r="AS73" s="375"/>
      <c r="AT73" s="375"/>
      <c r="AU73" s="375"/>
      <c r="AV73" s="375"/>
      <c r="AW73" s="375"/>
      <c r="AX73" s="375"/>
      <c r="AY73" s="375"/>
      <c r="AZ73" s="375"/>
      <c r="BA73" s="375"/>
      <c r="BB73" s="375"/>
      <c r="BC73" s="375"/>
      <c r="BD73" s="375"/>
      <c r="BE73" s="375"/>
      <c r="BF73" s="375"/>
      <c r="BG73" s="375"/>
      <c r="BH73" s="375"/>
      <c r="BI73" s="375"/>
      <c r="BJ73" s="375"/>
      <c r="BK73" s="375"/>
      <c r="BL73" s="375"/>
      <c r="BM73" s="375"/>
      <c r="BN73" s="375"/>
      <c r="BO73" s="375"/>
      <c r="BP73" s="375"/>
      <c r="BQ73" s="375"/>
      <c r="BR73" s="375"/>
      <c r="BS73" s="375"/>
      <c r="BT73" s="375"/>
      <c r="BU73" s="375"/>
      <c r="BV73" s="375"/>
      <c r="BW73" s="375"/>
      <c r="BX73" s="375"/>
      <c r="BY73" s="375"/>
      <c r="BZ73" s="375"/>
      <c r="CA73" s="375"/>
      <c r="CB73" s="375"/>
      <c r="CC73" s="375"/>
      <c r="CD73" s="375"/>
      <c r="CE73" s="375"/>
      <c r="CF73" s="375"/>
      <c r="CG73" s="375"/>
      <c r="CH73" s="375"/>
      <c r="CI73" s="375"/>
      <c r="CJ73" s="375"/>
      <c r="CK73" s="375"/>
      <c r="CL73" s="375"/>
      <c r="CM73" s="375"/>
      <c r="CN73" s="371"/>
    </row>
    <row r="74" spans="1:92" s="376" customFormat="1" x14ac:dyDescent="0.2">
      <c r="A74" s="373"/>
      <c r="B74" s="371"/>
      <c r="C74" s="371"/>
      <c r="D74" s="371"/>
      <c r="E74" s="371"/>
      <c r="F74" s="371"/>
      <c r="G74" s="371"/>
      <c r="H74" s="371"/>
      <c r="I74" s="371"/>
      <c r="J74" s="371"/>
      <c r="K74" s="371"/>
      <c r="L74" s="371"/>
      <c r="M74" s="371"/>
      <c r="N74" s="371"/>
      <c r="O74" s="373"/>
      <c r="P74" s="373"/>
      <c r="Q74" s="371"/>
      <c r="R74" s="373"/>
      <c r="S74" s="373"/>
      <c r="T74" s="373"/>
      <c r="U74" s="373"/>
      <c r="V74" s="373"/>
      <c r="W74" s="373"/>
      <c r="X74" s="500"/>
      <c r="Y74" s="500"/>
      <c r="Z74" s="500"/>
      <c r="AA74" s="373"/>
      <c r="AB74" s="374"/>
      <c r="AC74" s="377"/>
      <c r="AD74" s="377"/>
      <c r="AE74" s="377"/>
      <c r="AF74" s="377"/>
      <c r="AG74" s="377"/>
      <c r="AH74" s="377"/>
      <c r="AI74" s="377"/>
      <c r="AJ74" s="377"/>
      <c r="AK74" s="377"/>
      <c r="AL74" s="377"/>
      <c r="AM74" s="377"/>
      <c r="AN74" s="377"/>
      <c r="AO74" s="377"/>
      <c r="AP74" s="377"/>
      <c r="AQ74" s="377"/>
      <c r="AR74" s="377"/>
      <c r="AS74" s="377"/>
      <c r="AT74" s="377"/>
      <c r="AU74" s="377"/>
      <c r="AV74" s="377"/>
      <c r="AW74" s="377"/>
      <c r="AX74" s="377"/>
      <c r="AY74" s="377"/>
      <c r="AZ74" s="377"/>
      <c r="BA74" s="377"/>
      <c r="BB74" s="375"/>
      <c r="BC74" s="377"/>
      <c r="BD74" s="377"/>
      <c r="BE74" s="377"/>
      <c r="BF74" s="377"/>
      <c r="BG74" s="377"/>
      <c r="BH74" s="377"/>
      <c r="BI74" s="377"/>
      <c r="BJ74" s="377"/>
      <c r="BK74" s="377"/>
      <c r="BL74" s="377"/>
      <c r="BM74" s="377"/>
      <c r="BN74" s="377"/>
      <c r="BO74" s="377"/>
      <c r="BP74" s="377"/>
      <c r="BQ74" s="377"/>
      <c r="BR74" s="377"/>
      <c r="BS74" s="377"/>
      <c r="BT74" s="377"/>
      <c r="BU74" s="377"/>
      <c r="BV74" s="377"/>
      <c r="BW74" s="377"/>
      <c r="BX74" s="377"/>
      <c r="BY74" s="377"/>
      <c r="BZ74" s="377"/>
      <c r="CA74" s="377"/>
      <c r="CB74" s="377"/>
      <c r="CC74" s="377"/>
      <c r="CD74" s="377"/>
      <c r="CE74" s="377"/>
      <c r="CF74" s="377"/>
      <c r="CG74" s="377"/>
      <c r="CH74" s="377"/>
      <c r="CI74" s="377"/>
      <c r="CJ74" s="377"/>
      <c r="CK74" s="377"/>
      <c r="CL74" s="377"/>
      <c r="CM74" s="375"/>
    </row>
    <row r="75" spans="1:92" x14ac:dyDescent="0.2">
      <c r="B75" s="377"/>
      <c r="C75" s="377"/>
      <c r="D75" s="377"/>
      <c r="E75" s="377"/>
      <c r="F75" s="377"/>
      <c r="G75" s="377"/>
      <c r="H75" s="377"/>
      <c r="I75" s="377"/>
      <c r="J75" s="377"/>
      <c r="K75" s="377"/>
      <c r="L75" s="377"/>
      <c r="M75" s="377"/>
      <c r="N75" s="377"/>
      <c r="AB75" s="378"/>
      <c r="AC75" s="377"/>
      <c r="AD75" s="377"/>
      <c r="AE75" s="377"/>
      <c r="AF75" s="377"/>
      <c r="AG75" s="377"/>
      <c r="AH75" s="377"/>
      <c r="AI75" s="377"/>
      <c r="AJ75" s="377"/>
      <c r="AK75" s="377"/>
      <c r="AL75" s="377"/>
      <c r="AM75" s="377"/>
      <c r="AN75" s="377"/>
      <c r="AO75" s="377"/>
      <c r="AP75" s="377"/>
      <c r="AQ75" s="377"/>
      <c r="AR75" s="377"/>
      <c r="AS75" s="377"/>
      <c r="AT75" s="377"/>
      <c r="AU75" s="377"/>
      <c r="AV75" s="377"/>
      <c r="AW75" s="377"/>
      <c r="AX75" s="377"/>
      <c r="AY75" s="377"/>
      <c r="AZ75" s="377"/>
      <c r="BA75" s="377"/>
      <c r="BB75" s="375"/>
      <c r="BC75" s="377"/>
      <c r="BD75" s="377"/>
      <c r="BE75" s="377"/>
      <c r="BF75" s="377"/>
      <c r="BG75" s="377"/>
      <c r="BH75" s="377"/>
      <c r="BI75" s="377"/>
      <c r="BJ75" s="377"/>
      <c r="BK75" s="377"/>
      <c r="BL75" s="377"/>
      <c r="BM75" s="377"/>
      <c r="BN75" s="377"/>
      <c r="BO75" s="377"/>
      <c r="BP75" s="377"/>
      <c r="BQ75" s="377"/>
      <c r="BR75" s="377"/>
      <c r="BS75" s="377"/>
      <c r="BT75" s="377"/>
      <c r="BU75" s="377"/>
      <c r="BV75" s="377"/>
      <c r="BW75" s="377"/>
      <c r="BX75" s="377"/>
      <c r="BY75" s="377"/>
      <c r="BZ75" s="377"/>
      <c r="CA75" s="377"/>
      <c r="CB75" s="377"/>
      <c r="CC75" s="377"/>
      <c r="CD75" s="377"/>
      <c r="CE75" s="377"/>
      <c r="CF75" s="377"/>
      <c r="CG75" s="377"/>
      <c r="CH75" s="377"/>
      <c r="CI75" s="377"/>
      <c r="CJ75" s="377"/>
      <c r="CK75" s="377"/>
      <c r="CL75" s="377"/>
      <c r="CM75" s="379"/>
    </row>
    <row r="76" spans="1:92" x14ac:dyDescent="0.2">
      <c r="H76" s="378"/>
      <c r="CM76" s="377"/>
    </row>
  </sheetData>
  <mergeCells count="18">
    <mergeCell ref="AN5:AQ5"/>
    <mergeCell ref="Y5:AE5"/>
    <mergeCell ref="AR5:AW5"/>
    <mergeCell ref="AX5:BA5"/>
    <mergeCell ref="B2:CM2"/>
    <mergeCell ref="B4:CM4"/>
    <mergeCell ref="B3:CM3"/>
    <mergeCell ref="B5:H5"/>
    <mergeCell ref="CM5:CM6"/>
    <mergeCell ref="I5:Q5"/>
    <mergeCell ref="R5:X5"/>
    <mergeCell ref="BU5:CA5"/>
    <mergeCell ref="CB5:CH5"/>
    <mergeCell ref="BG5:BM5"/>
    <mergeCell ref="BN5:BT5"/>
    <mergeCell ref="AF5:AI5"/>
    <mergeCell ref="AJ5:AM5"/>
    <mergeCell ref="BB5:BF5"/>
  </mergeCells>
  <phoneticPr fontId="60" type="noConversion"/>
  <printOptions horizontalCentered="1" verticalCentered="1"/>
  <pageMargins left="0.70866141732283472" right="0.47244094488188981" top="0.55118110236220474" bottom="0.98425196850393704" header="0" footer="0"/>
  <pageSetup scale="27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AO319"/>
  <sheetViews>
    <sheetView zoomScaleNormal="100" workbookViewId="0">
      <pane xSplit="3" ySplit="3" topLeftCell="AA210" activePane="bottomRight" state="frozen"/>
      <selection activeCell="H13" sqref="H13"/>
      <selection pane="topRight" activeCell="H13" sqref="H13"/>
      <selection pane="bottomLeft" activeCell="H13" sqref="H13"/>
      <selection pane="bottomRight" activeCell="C213" sqref="C213"/>
    </sheetView>
  </sheetViews>
  <sheetFormatPr baseColWidth="10" defaultColWidth="0" defaultRowHeight="12" x14ac:dyDescent="0.2"/>
  <cols>
    <col min="1" max="1" width="11.42578125" style="420" customWidth="1"/>
    <col min="2" max="2" width="32.7109375" style="420" bestFit="1" customWidth="1"/>
    <col min="3" max="3" width="12" style="496" bestFit="1" customWidth="1"/>
    <col min="4" max="6" width="11.5703125" style="420" customWidth="1"/>
    <col min="7" max="7" width="12.5703125" style="420" customWidth="1"/>
    <col min="8" max="9" width="11.7109375" style="420" customWidth="1"/>
    <col min="10" max="10" width="12.5703125" style="420" customWidth="1"/>
    <col min="11" max="11" width="11.7109375" style="420" bestFit="1" customWidth="1"/>
    <col min="12" max="18" width="10.42578125" style="420" customWidth="1"/>
    <col min="19" max="29" width="11.5703125" style="420" customWidth="1"/>
    <col min="30" max="30" width="12.5703125" style="420" bestFit="1" customWidth="1"/>
    <col min="31" max="36" width="11.5703125" style="420" customWidth="1"/>
    <col min="37" max="37" width="12.5703125" style="420" bestFit="1" customWidth="1"/>
    <col min="38" max="38" width="5.28515625" style="420" customWidth="1"/>
    <col min="39" max="41" width="0" style="420" hidden="1" customWidth="1"/>
    <col min="42" max="16384" width="8.5703125" style="420" hidden="1"/>
  </cols>
  <sheetData>
    <row r="1" spans="1:37" s="413" customFormat="1" ht="21" x14ac:dyDescent="0.2">
      <c r="A1" s="492" t="s">
        <v>932</v>
      </c>
      <c r="C1" s="495"/>
    </row>
    <row r="2" spans="1:37" s="413" customFormat="1" ht="18.75" x14ac:dyDescent="0.25">
      <c r="A2" s="861">
        <f>+'Datos globales '!B12</f>
        <v>45900</v>
      </c>
      <c r="B2" s="861"/>
      <c r="C2" s="495"/>
    </row>
    <row r="3" spans="1:37" s="416" customFormat="1" ht="11.25" x14ac:dyDescent="0.2">
      <c r="A3" s="414" t="s">
        <v>933</v>
      </c>
      <c r="B3" s="414" t="s">
        <v>32</v>
      </c>
      <c r="C3" s="415" t="s">
        <v>29</v>
      </c>
      <c r="D3" s="415">
        <v>45078</v>
      </c>
      <c r="E3" s="415">
        <v>45108</v>
      </c>
      <c r="F3" s="415">
        <v>45139</v>
      </c>
      <c r="G3" s="415">
        <v>45170</v>
      </c>
      <c r="H3" s="415">
        <v>45200</v>
      </c>
      <c r="I3" s="415">
        <v>45231</v>
      </c>
      <c r="J3" s="415">
        <v>45261</v>
      </c>
      <c r="K3" s="415">
        <v>45292</v>
      </c>
      <c r="L3" s="415">
        <v>45323</v>
      </c>
      <c r="M3" s="415">
        <v>45352</v>
      </c>
      <c r="N3" s="415">
        <v>45383</v>
      </c>
      <c r="O3" s="415">
        <v>45413</v>
      </c>
      <c r="P3" s="415">
        <v>45444</v>
      </c>
      <c r="Q3" s="415">
        <v>45474</v>
      </c>
      <c r="R3" s="415">
        <v>45505</v>
      </c>
      <c r="S3" s="415">
        <v>45536</v>
      </c>
      <c r="T3" s="415">
        <v>45566</v>
      </c>
      <c r="U3" s="415">
        <v>45597</v>
      </c>
      <c r="V3" s="415">
        <v>45627</v>
      </c>
      <c r="W3" s="415">
        <v>45658</v>
      </c>
      <c r="X3" s="415">
        <v>45689</v>
      </c>
      <c r="Y3" s="415">
        <v>45717</v>
      </c>
      <c r="Z3" s="415">
        <v>45748</v>
      </c>
      <c r="AA3" s="415">
        <v>45778</v>
      </c>
      <c r="AB3" s="415">
        <v>45809</v>
      </c>
      <c r="AC3" s="415">
        <v>45839</v>
      </c>
      <c r="AD3" s="415">
        <v>45870</v>
      </c>
      <c r="AE3" s="415">
        <v>45901</v>
      </c>
      <c r="AF3" s="415">
        <v>45931</v>
      </c>
      <c r="AG3" s="415">
        <v>45962</v>
      </c>
      <c r="AH3" s="415">
        <v>45992</v>
      </c>
      <c r="AI3" s="415">
        <v>46023</v>
      </c>
      <c r="AJ3" s="415">
        <v>46054</v>
      </c>
      <c r="AK3" s="415" t="s">
        <v>24</v>
      </c>
    </row>
    <row r="4" spans="1:37" s="416" customFormat="1" ht="11.25" hidden="1" customHeight="1" x14ac:dyDescent="0.2">
      <c r="A4" s="862">
        <v>1</v>
      </c>
      <c r="B4" s="628" t="s">
        <v>1013</v>
      </c>
      <c r="C4" s="469" t="s">
        <v>1310</v>
      </c>
      <c r="D4" s="418">
        <v>0</v>
      </c>
      <c r="E4" s="418">
        <v>0</v>
      </c>
      <c r="F4" s="418">
        <v>0</v>
      </c>
      <c r="G4" s="418">
        <v>0</v>
      </c>
      <c r="H4" s="418">
        <v>0</v>
      </c>
      <c r="I4" s="418">
        <v>0</v>
      </c>
      <c r="J4" s="418">
        <v>0</v>
      </c>
      <c r="K4" s="418">
        <v>0</v>
      </c>
      <c r="L4" s="418">
        <v>0</v>
      </c>
      <c r="M4" s="418">
        <v>0</v>
      </c>
      <c r="N4" s="418">
        <v>0</v>
      </c>
      <c r="O4" s="418">
        <v>0</v>
      </c>
      <c r="P4" s="418">
        <v>0</v>
      </c>
      <c r="Q4" s="418">
        <v>0</v>
      </c>
      <c r="R4" s="418">
        <v>0</v>
      </c>
      <c r="S4" s="418">
        <v>0</v>
      </c>
      <c r="T4" s="418">
        <v>0</v>
      </c>
      <c r="U4" s="418">
        <v>0</v>
      </c>
      <c r="V4" s="418">
        <v>0</v>
      </c>
      <c r="W4" s="418">
        <v>0</v>
      </c>
      <c r="X4" s="418">
        <v>0</v>
      </c>
      <c r="Y4" s="418">
        <v>0</v>
      </c>
      <c r="Z4" s="418">
        <v>0</v>
      </c>
      <c r="AA4" s="418">
        <v>0</v>
      </c>
      <c r="AB4" s="418">
        <v>0</v>
      </c>
      <c r="AC4" s="418">
        <v>0</v>
      </c>
      <c r="AD4" s="418">
        <v>0</v>
      </c>
      <c r="AE4" s="418">
        <v>0</v>
      </c>
      <c r="AF4" s="418">
        <v>0</v>
      </c>
      <c r="AG4" s="418">
        <v>0</v>
      </c>
      <c r="AH4" s="418">
        <v>0</v>
      </c>
      <c r="AI4" s="418">
        <v>0</v>
      </c>
      <c r="AJ4" s="418">
        <v>0</v>
      </c>
      <c r="AK4" s="419">
        <f t="shared" ref="AK4:AK24" si="0">SUM(D4:AJ4)</f>
        <v>0</v>
      </c>
    </row>
    <row r="5" spans="1:37" s="416" customFormat="1" ht="11.25" hidden="1" customHeight="1" x14ac:dyDescent="0.2">
      <c r="A5" s="863"/>
      <c r="B5" s="628" t="s">
        <v>2271</v>
      </c>
      <c r="C5" s="469" t="s">
        <v>1311</v>
      </c>
      <c r="D5" s="418">
        <v>0</v>
      </c>
      <c r="E5" s="418">
        <v>0</v>
      </c>
      <c r="F5" s="418">
        <v>0</v>
      </c>
      <c r="G5" s="418">
        <v>0</v>
      </c>
      <c r="H5" s="418">
        <v>0</v>
      </c>
      <c r="I5" s="418">
        <v>0</v>
      </c>
      <c r="J5" s="418">
        <v>0</v>
      </c>
      <c r="K5" s="418">
        <v>0</v>
      </c>
      <c r="L5" s="418">
        <v>0</v>
      </c>
      <c r="M5" s="418">
        <v>0</v>
      </c>
      <c r="N5" s="418">
        <v>0</v>
      </c>
      <c r="O5" s="418">
        <v>0</v>
      </c>
      <c r="P5" s="418">
        <v>0</v>
      </c>
      <c r="Q5" s="418">
        <v>0</v>
      </c>
      <c r="R5" s="418">
        <v>0</v>
      </c>
      <c r="S5" s="418">
        <v>0</v>
      </c>
      <c r="T5" s="418">
        <v>0</v>
      </c>
      <c r="U5" s="418">
        <v>0</v>
      </c>
      <c r="V5" s="418">
        <v>0</v>
      </c>
      <c r="W5" s="418">
        <v>0</v>
      </c>
      <c r="X5" s="418">
        <v>0</v>
      </c>
      <c r="Y5" s="418">
        <v>0</v>
      </c>
      <c r="Z5" s="418">
        <v>0</v>
      </c>
      <c r="AA5" s="418">
        <v>0</v>
      </c>
      <c r="AB5" s="418">
        <v>0</v>
      </c>
      <c r="AC5" s="418">
        <v>0</v>
      </c>
      <c r="AD5" s="418">
        <v>0</v>
      </c>
      <c r="AE5" s="418">
        <v>0</v>
      </c>
      <c r="AF5" s="418">
        <v>0</v>
      </c>
      <c r="AG5" s="418">
        <v>0</v>
      </c>
      <c r="AH5" s="418">
        <v>0</v>
      </c>
      <c r="AI5" s="418">
        <v>0</v>
      </c>
      <c r="AJ5" s="418">
        <v>0</v>
      </c>
      <c r="AK5" s="419">
        <f t="shared" si="0"/>
        <v>0</v>
      </c>
    </row>
    <row r="6" spans="1:37" s="416" customFormat="1" ht="11.25" hidden="1" customHeight="1" x14ac:dyDescent="0.2">
      <c r="A6" s="863"/>
      <c r="B6" s="628" t="s">
        <v>2140</v>
      </c>
      <c r="C6" s="469" t="s">
        <v>1312</v>
      </c>
      <c r="D6" s="418">
        <v>0</v>
      </c>
      <c r="E6" s="418">
        <v>0</v>
      </c>
      <c r="F6" s="418">
        <v>0</v>
      </c>
      <c r="G6" s="418">
        <v>0</v>
      </c>
      <c r="H6" s="418">
        <v>0</v>
      </c>
      <c r="I6" s="418">
        <v>0</v>
      </c>
      <c r="J6" s="418">
        <v>0</v>
      </c>
      <c r="K6" s="418">
        <v>0</v>
      </c>
      <c r="L6" s="418">
        <v>0</v>
      </c>
      <c r="M6" s="418">
        <v>0</v>
      </c>
      <c r="N6" s="418">
        <v>0</v>
      </c>
      <c r="O6" s="418">
        <v>0</v>
      </c>
      <c r="P6" s="418">
        <v>0</v>
      </c>
      <c r="Q6" s="418">
        <v>0</v>
      </c>
      <c r="R6" s="418">
        <v>0</v>
      </c>
      <c r="S6" s="418">
        <v>0</v>
      </c>
      <c r="T6" s="418">
        <v>0</v>
      </c>
      <c r="U6" s="418">
        <v>0</v>
      </c>
      <c r="V6" s="418">
        <v>0</v>
      </c>
      <c r="W6" s="418">
        <v>0</v>
      </c>
      <c r="X6" s="418">
        <v>0</v>
      </c>
      <c r="Y6" s="418">
        <v>0</v>
      </c>
      <c r="Z6" s="418">
        <v>0</v>
      </c>
      <c r="AA6" s="418">
        <v>0</v>
      </c>
      <c r="AB6" s="418">
        <v>0</v>
      </c>
      <c r="AC6" s="418">
        <v>0</v>
      </c>
      <c r="AD6" s="418">
        <v>0</v>
      </c>
      <c r="AE6" s="418">
        <v>0</v>
      </c>
      <c r="AF6" s="418">
        <v>0</v>
      </c>
      <c r="AG6" s="418">
        <v>0</v>
      </c>
      <c r="AH6" s="418">
        <v>0</v>
      </c>
      <c r="AI6" s="418">
        <v>0</v>
      </c>
      <c r="AJ6" s="418">
        <v>0</v>
      </c>
      <c r="AK6" s="419">
        <f t="shared" si="0"/>
        <v>0</v>
      </c>
    </row>
    <row r="7" spans="1:37" s="416" customFormat="1" ht="11.25" hidden="1" customHeight="1" x14ac:dyDescent="0.2">
      <c r="A7" s="863"/>
      <c r="B7" s="628" t="s">
        <v>2235</v>
      </c>
      <c r="C7" s="469" t="s">
        <v>1313</v>
      </c>
      <c r="D7" s="418">
        <v>0</v>
      </c>
      <c r="E7" s="418">
        <v>0</v>
      </c>
      <c r="F7" s="418">
        <v>0</v>
      </c>
      <c r="G7" s="418">
        <v>0</v>
      </c>
      <c r="H7" s="418">
        <v>0</v>
      </c>
      <c r="I7" s="418">
        <v>0</v>
      </c>
      <c r="J7" s="418">
        <v>0</v>
      </c>
      <c r="K7" s="418">
        <v>0</v>
      </c>
      <c r="L7" s="418">
        <v>0</v>
      </c>
      <c r="M7" s="418">
        <v>0</v>
      </c>
      <c r="N7" s="418">
        <v>0</v>
      </c>
      <c r="O7" s="418">
        <v>0</v>
      </c>
      <c r="P7" s="418">
        <v>0</v>
      </c>
      <c r="Q7" s="418">
        <v>0</v>
      </c>
      <c r="R7" s="418">
        <v>0</v>
      </c>
      <c r="S7" s="418">
        <v>0</v>
      </c>
      <c r="T7" s="418">
        <v>0</v>
      </c>
      <c r="U7" s="418">
        <v>0</v>
      </c>
      <c r="V7" s="418">
        <v>0</v>
      </c>
      <c r="W7" s="418">
        <v>0</v>
      </c>
      <c r="X7" s="418">
        <v>0</v>
      </c>
      <c r="Y7" s="418">
        <v>0</v>
      </c>
      <c r="Z7" s="418">
        <v>0</v>
      </c>
      <c r="AA7" s="418">
        <v>0</v>
      </c>
      <c r="AB7" s="418">
        <v>0</v>
      </c>
      <c r="AC7" s="418">
        <v>0</v>
      </c>
      <c r="AD7" s="418">
        <v>0</v>
      </c>
      <c r="AE7" s="418">
        <v>0</v>
      </c>
      <c r="AF7" s="418">
        <v>0</v>
      </c>
      <c r="AG7" s="418">
        <v>0</v>
      </c>
      <c r="AH7" s="418">
        <v>0</v>
      </c>
      <c r="AI7" s="418">
        <v>0</v>
      </c>
      <c r="AJ7" s="418">
        <v>0</v>
      </c>
      <c r="AK7" s="419">
        <f t="shared" si="0"/>
        <v>0</v>
      </c>
    </row>
    <row r="8" spans="1:37" s="416" customFormat="1" ht="11.25" hidden="1" customHeight="1" x14ac:dyDescent="0.2">
      <c r="A8" s="863"/>
      <c r="B8" s="628" t="s">
        <v>1014</v>
      </c>
      <c r="C8" s="469" t="s">
        <v>1314</v>
      </c>
      <c r="D8" s="418">
        <v>0</v>
      </c>
      <c r="E8" s="418">
        <v>0</v>
      </c>
      <c r="F8" s="418">
        <v>0</v>
      </c>
      <c r="G8" s="418">
        <v>0</v>
      </c>
      <c r="H8" s="418">
        <v>0</v>
      </c>
      <c r="I8" s="418">
        <v>0</v>
      </c>
      <c r="J8" s="418">
        <v>0</v>
      </c>
      <c r="K8" s="418">
        <v>0</v>
      </c>
      <c r="L8" s="418">
        <v>0</v>
      </c>
      <c r="M8" s="418">
        <v>0</v>
      </c>
      <c r="N8" s="418">
        <v>0</v>
      </c>
      <c r="O8" s="418">
        <v>0</v>
      </c>
      <c r="P8" s="418">
        <v>0</v>
      </c>
      <c r="Q8" s="418">
        <v>0</v>
      </c>
      <c r="R8" s="418">
        <v>0</v>
      </c>
      <c r="S8" s="418">
        <v>0</v>
      </c>
      <c r="T8" s="418">
        <v>0</v>
      </c>
      <c r="U8" s="418">
        <v>0</v>
      </c>
      <c r="V8" s="418">
        <v>0</v>
      </c>
      <c r="W8" s="418">
        <v>0</v>
      </c>
      <c r="X8" s="418">
        <v>0</v>
      </c>
      <c r="Y8" s="418">
        <v>0</v>
      </c>
      <c r="Z8" s="418">
        <v>0</v>
      </c>
      <c r="AA8" s="418">
        <v>0</v>
      </c>
      <c r="AB8" s="418">
        <v>0</v>
      </c>
      <c r="AC8" s="418">
        <v>0</v>
      </c>
      <c r="AD8" s="418">
        <v>0</v>
      </c>
      <c r="AE8" s="418">
        <v>0</v>
      </c>
      <c r="AF8" s="418">
        <v>0</v>
      </c>
      <c r="AG8" s="418">
        <v>0</v>
      </c>
      <c r="AH8" s="418">
        <v>0</v>
      </c>
      <c r="AI8" s="418">
        <v>0</v>
      </c>
      <c r="AJ8" s="418">
        <v>0</v>
      </c>
      <c r="AK8" s="419">
        <f t="shared" si="0"/>
        <v>0</v>
      </c>
    </row>
    <row r="9" spans="1:37" s="416" customFormat="1" ht="11.25" hidden="1" customHeight="1" x14ac:dyDescent="0.2">
      <c r="A9" s="863"/>
      <c r="B9" s="628" t="s">
        <v>2460</v>
      </c>
      <c r="C9" s="469" t="s">
        <v>2459</v>
      </c>
      <c r="D9" s="418">
        <v>0</v>
      </c>
      <c r="E9" s="418">
        <v>0</v>
      </c>
      <c r="F9" s="418">
        <v>0</v>
      </c>
      <c r="G9" s="418">
        <v>0</v>
      </c>
      <c r="H9" s="418">
        <v>0</v>
      </c>
      <c r="I9" s="418">
        <v>0</v>
      </c>
      <c r="J9" s="418">
        <v>0</v>
      </c>
      <c r="K9" s="418">
        <v>0</v>
      </c>
      <c r="L9" s="418">
        <v>0</v>
      </c>
      <c r="M9" s="418">
        <v>0</v>
      </c>
      <c r="N9" s="418">
        <v>0</v>
      </c>
      <c r="O9" s="418">
        <v>0</v>
      </c>
      <c r="P9" s="418">
        <v>0</v>
      </c>
      <c r="Q9" s="418">
        <v>0</v>
      </c>
      <c r="R9" s="418">
        <v>0</v>
      </c>
      <c r="S9" s="418">
        <v>0</v>
      </c>
      <c r="T9" s="418">
        <v>0</v>
      </c>
      <c r="U9" s="418">
        <v>0</v>
      </c>
      <c r="V9" s="418">
        <v>0</v>
      </c>
      <c r="W9" s="418">
        <v>0</v>
      </c>
      <c r="X9" s="418">
        <v>0</v>
      </c>
      <c r="Y9" s="418">
        <v>0</v>
      </c>
      <c r="Z9" s="418">
        <v>0</v>
      </c>
      <c r="AA9" s="418">
        <v>0</v>
      </c>
      <c r="AB9" s="418">
        <v>0</v>
      </c>
      <c r="AC9" s="418">
        <v>0</v>
      </c>
      <c r="AD9" s="418">
        <v>0</v>
      </c>
      <c r="AE9" s="418">
        <v>0</v>
      </c>
      <c r="AF9" s="418">
        <v>0</v>
      </c>
      <c r="AG9" s="418">
        <v>0</v>
      </c>
      <c r="AH9" s="418">
        <v>0</v>
      </c>
      <c r="AI9" s="418">
        <v>0</v>
      </c>
      <c r="AJ9" s="418">
        <v>0</v>
      </c>
      <c r="AK9" s="419">
        <f t="shared" si="0"/>
        <v>0</v>
      </c>
    </row>
    <row r="10" spans="1:37" s="416" customFormat="1" ht="11.25" hidden="1" customHeight="1" x14ac:dyDescent="0.2">
      <c r="A10" s="863"/>
      <c r="B10" s="628" t="s">
        <v>1013</v>
      </c>
      <c r="C10" s="469" t="s">
        <v>1315</v>
      </c>
      <c r="D10" s="418">
        <v>0</v>
      </c>
      <c r="E10" s="418">
        <v>0</v>
      </c>
      <c r="F10" s="418">
        <v>0</v>
      </c>
      <c r="G10" s="418">
        <v>0</v>
      </c>
      <c r="H10" s="418">
        <v>0</v>
      </c>
      <c r="I10" s="418">
        <v>0</v>
      </c>
      <c r="J10" s="418">
        <v>0</v>
      </c>
      <c r="K10" s="418">
        <v>0</v>
      </c>
      <c r="L10" s="418">
        <v>0</v>
      </c>
      <c r="M10" s="418">
        <v>0</v>
      </c>
      <c r="N10" s="418">
        <v>0</v>
      </c>
      <c r="O10" s="418">
        <v>0</v>
      </c>
      <c r="P10" s="418">
        <v>0</v>
      </c>
      <c r="Q10" s="418">
        <v>0</v>
      </c>
      <c r="R10" s="418">
        <v>0</v>
      </c>
      <c r="S10" s="418">
        <v>0</v>
      </c>
      <c r="T10" s="418">
        <v>0</v>
      </c>
      <c r="U10" s="418">
        <v>0</v>
      </c>
      <c r="V10" s="418">
        <v>0</v>
      </c>
      <c r="W10" s="418">
        <v>0</v>
      </c>
      <c r="X10" s="418">
        <v>0</v>
      </c>
      <c r="Y10" s="418">
        <v>0</v>
      </c>
      <c r="Z10" s="418">
        <v>0</v>
      </c>
      <c r="AA10" s="418">
        <v>0</v>
      </c>
      <c r="AB10" s="418">
        <v>0</v>
      </c>
      <c r="AC10" s="418">
        <v>0</v>
      </c>
      <c r="AD10" s="418">
        <v>0</v>
      </c>
      <c r="AE10" s="418">
        <v>0</v>
      </c>
      <c r="AF10" s="418">
        <v>0</v>
      </c>
      <c r="AG10" s="418">
        <v>0</v>
      </c>
      <c r="AH10" s="418">
        <v>0</v>
      </c>
      <c r="AI10" s="418">
        <v>0</v>
      </c>
      <c r="AJ10" s="418">
        <v>0</v>
      </c>
      <c r="AK10" s="419">
        <f t="shared" si="0"/>
        <v>0</v>
      </c>
    </row>
    <row r="11" spans="1:37" s="416" customFormat="1" ht="11.25" hidden="1" customHeight="1" x14ac:dyDescent="0.2">
      <c r="A11" s="863"/>
      <c r="B11" s="628" t="s">
        <v>1248</v>
      </c>
      <c r="C11" s="469" t="s">
        <v>1316</v>
      </c>
      <c r="D11" s="418">
        <v>0</v>
      </c>
      <c r="E11" s="418">
        <v>0</v>
      </c>
      <c r="F11" s="418">
        <v>0</v>
      </c>
      <c r="G11" s="418">
        <v>0</v>
      </c>
      <c r="H11" s="418">
        <v>0</v>
      </c>
      <c r="I11" s="418">
        <v>0</v>
      </c>
      <c r="J11" s="418">
        <v>0</v>
      </c>
      <c r="K11" s="418">
        <v>0</v>
      </c>
      <c r="L11" s="418">
        <v>0</v>
      </c>
      <c r="M11" s="418">
        <v>0</v>
      </c>
      <c r="N11" s="418">
        <v>0</v>
      </c>
      <c r="O11" s="418">
        <v>0</v>
      </c>
      <c r="P11" s="418">
        <v>0</v>
      </c>
      <c r="Q11" s="418">
        <v>0</v>
      </c>
      <c r="R11" s="418">
        <v>0</v>
      </c>
      <c r="S11" s="418">
        <v>0</v>
      </c>
      <c r="T11" s="418">
        <v>0</v>
      </c>
      <c r="U11" s="418">
        <v>0</v>
      </c>
      <c r="V11" s="418">
        <v>0</v>
      </c>
      <c r="W11" s="418">
        <v>0</v>
      </c>
      <c r="X11" s="418">
        <v>0</v>
      </c>
      <c r="Y11" s="418">
        <v>0</v>
      </c>
      <c r="Z11" s="418">
        <v>0</v>
      </c>
      <c r="AA11" s="418">
        <v>0</v>
      </c>
      <c r="AB11" s="418">
        <v>0</v>
      </c>
      <c r="AC11" s="418">
        <v>0</v>
      </c>
      <c r="AD11" s="418">
        <v>0</v>
      </c>
      <c r="AE11" s="418">
        <v>0</v>
      </c>
      <c r="AF11" s="418">
        <v>0</v>
      </c>
      <c r="AG11" s="418">
        <v>0</v>
      </c>
      <c r="AH11" s="418">
        <v>0</v>
      </c>
      <c r="AI11" s="418">
        <v>0</v>
      </c>
      <c r="AJ11" s="418">
        <v>0</v>
      </c>
      <c r="AK11" s="419">
        <f t="shared" si="0"/>
        <v>0</v>
      </c>
    </row>
    <row r="12" spans="1:37" s="416" customFormat="1" ht="10.15" hidden="1" customHeight="1" x14ac:dyDescent="0.2">
      <c r="A12" s="863"/>
      <c r="B12" s="628" t="s">
        <v>964</v>
      </c>
      <c r="C12" s="469" t="s">
        <v>1317</v>
      </c>
      <c r="D12" s="418">
        <v>0</v>
      </c>
      <c r="E12" s="418">
        <v>0</v>
      </c>
      <c r="F12" s="418">
        <v>0</v>
      </c>
      <c r="G12" s="418">
        <v>0</v>
      </c>
      <c r="H12" s="418">
        <v>0</v>
      </c>
      <c r="I12" s="418">
        <v>0</v>
      </c>
      <c r="J12" s="418">
        <v>0</v>
      </c>
      <c r="K12" s="418">
        <v>0</v>
      </c>
      <c r="L12" s="418">
        <v>0</v>
      </c>
      <c r="M12" s="418">
        <v>0</v>
      </c>
      <c r="N12" s="418">
        <v>0</v>
      </c>
      <c r="O12" s="418">
        <v>0</v>
      </c>
      <c r="P12" s="418">
        <v>0</v>
      </c>
      <c r="Q12" s="418">
        <v>0</v>
      </c>
      <c r="R12" s="418">
        <v>0</v>
      </c>
      <c r="S12" s="418">
        <v>0</v>
      </c>
      <c r="T12" s="418">
        <v>0</v>
      </c>
      <c r="U12" s="418">
        <v>0</v>
      </c>
      <c r="V12" s="418">
        <v>0</v>
      </c>
      <c r="W12" s="418">
        <v>0</v>
      </c>
      <c r="X12" s="418">
        <v>0</v>
      </c>
      <c r="Y12" s="418">
        <v>0</v>
      </c>
      <c r="Z12" s="418">
        <v>0</v>
      </c>
      <c r="AA12" s="418">
        <v>0</v>
      </c>
      <c r="AB12" s="418">
        <v>0</v>
      </c>
      <c r="AC12" s="418">
        <v>0</v>
      </c>
      <c r="AD12" s="418">
        <v>0</v>
      </c>
      <c r="AE12" s="418">
        <v>0</v>
      </c>
      <c r="AF12" s="418">
        <v>0</v>
      </c>
      <c r="AG12" s="418">
        <v>0</v>
      </c>
      <c r="AH12" s="418">
        <v>0</v>
      </c>
      <c r="AI12" s="418">
        <v>0</v>
      </c>
      <c r="AJ12" s="418">
        <v>0</v>
      </c>
      <c r="AK12" s="419">
        <f t="shared" si="0"/>
        <v>0</v>
      </c>
    </row>
    <row r="13" spans="1:37" s="416" customFormat="1" ht="10.5" hidden="1" customHeight="1" x14ac:dyDescent="0.2">
      <c r="A13" s="863"/>
      <c r="B13" s="628" t="s">
        <v>2445</v>
      </c>
      <c r="C13" s="469" t="s">
        <v>1318</v>
      </c>
      <c r="D13" s="418">
        <v>0</v>
      </c>
      <c r="E13" s="418">
        <v>0</v>
      </c>
      <c r="F13" s="418">
        <v>0</v>
      </c>
      <c r="G13" s="418">
        <v>0</v>
      </c>
      <c r="H13" s="418">
        <v>0</v>
      </c>
      <c r="I13" s="418">
        <v>0</v>
      </c>
      <c r="J13" s="418">
        <v>0</v>
      </c>
      <c r="K13" s="418">
        <v>0</v>
      </c>
      <c r="L13" s="418">
        <v>0</v>
      </c>
      <c r="M13" s="418">
        <v>0</v>
      </c>
      <c r="N13" s="418">
        <v>0</v>
      </c>
      <c r="O13" s="418">
        <v>0</v>
      </c>
      <c r="P13" s="418">
        <v>0</v>
      </c>
      <c r="Q13" s="418">
        <v>0</v>
      </c>
      <c r="R13" s="418">
        <v>0</v>
      </c>
      <c r="S13" s="418">
        <v>0</v>
      </c>
      <c r="T13" s="418">
        <v>0</v>
      </c>
      <c r="U13" s="418">
        <v>0</v>
      </c>
      <c r="V13" s="418">
        <v>0</v>
      </c>
      <c r="W13" s="418">
        <v>0</v>
      </c>
      <c r="X13" s="418">
        <v>0</v>
      </c>
      <c r="Y13" s="418">
        <v>0</v>
      </c>
      <c r="Z13" s="418">
        <v>0</v>
      </c>
      <c r="AA13" s="418">
        <v>0</v>
      </c>
      <c r="AB13" s="418">
        <v>0</v>
      </c>
      <c r="AC13" s="418">
        <v>0</v>
      </c>
      <c r="AD13" s="418">
        <v>0</v>
      </c>
      <c r="AE13" s="418">
        <v>0</v>
      </c>
      <c r="AF13" s="418">
        <v>0</v>
      </c>
      <c r="AG13" s="418">
        <v>0</v>
      </c>
      <c r="AH13" s="418">
        <v>0</v>
      </c>
      <c r="AI13" s="418">
        <v>0</v>
      </c>
      <c r="AJ13" s="418">
        <v>0</v>
      </c>
      <c r="AK13" s="419">
        <f t="shared" si="0"/>
        <v>0</v>
      </c>
    </row>
    <row r="14" spans="1:37" s="416" customFormat="1" ht="10.5" hidden="1" customHeight="1" x14ac:dyDescent="0.2">
      <c r="A14" s="863"/>
      <c r="B14" s="628" t="s">
        <v>2446</v>
      </c>
      <c r="C14" s="469" t="s">
        <v>1319</v>
      </c>
      <c r="D14" s="418">
        <v>0</v>
      </c>
      <c r="E14" s="418">
        <v>0</v>
      </c>
      <c r="F14" s="418">
        <v>0</v>
      </c>
      <c r="G14" s="418">
        <v>0</v>
      </c>
      <c r="H14" s="418">
        <v>0</v>
      </c>
      <c r="I14" s="418">
        <v>0</v>
      </c>
      <c r="J14" s="418">
        <v>0</v>
      </c>
      <c r="K14" s="418">
        <v>0</v>
      </c>
      <c r="L14" s="418">
        <v>0</v>
      </c>
      <c r="M14" s="418">
        <v>0</v>
      </c>
      <c r="N14" s="418">
        <v>0</v>
      </c>
      <c r="O14" s="418">
        <v>0</v>
      </c>
      <c r="P14" s="418">
        <v>0</v>
      </c>
      <c r="Q14" s="418">
        <v>0</v>
      </c>
      <c r="R14" s="418">
        <v>0</v>
      </c>
      <c r="S14" s="418">
        <v>0</v>
      </c>
      <c r="T14" s="418">
        <v>0</v>
      </c>
      <c r="U14" s="418">
        <v>0</v>
      </c>
      <c r="V14" s="418">
        <v>0</v>
      </c>
      <c r="W14" s="418">
        <v>0</v>
      </c>
      <c r="X14" s="418">
        <v>0</v>
      </c>
      <c r="Y14" s="418">
        <v>0</v>
      </c>
      <c r="Z14" s="418">
        <v>0</v>
      </c>
      <c r="AA14" s="418">
        <v>0</v>
      </c>
      <c r="AB14" s="418">
        <v>0</v>
      </c>
      <c r="AC14" s="418">
        <v>0</v>
      </c>
      <c r="AD14" s="418">
        <v>0</v>
      </c>
      <c r="AE14" s="418">
        <v>0</v>
      </c>
      <c r="AF14" s="418">
        <v>0</v>
      </c>
      <c r="AG14" s="418">
        <v>0</v>
      </c>
      <c r="AH14" s="418">
        <v>0</v>
      </c>
      <c r="AI14" s="418">
        <v>0</v>
      </c>
      <c r="AJ14" s="418">
        <v>0</v>
      </c>
      <c r="AK14" s="419">
        <f t="shared" si="0"/>
        <v>0</v>
      </c>
    </row>
    <row r="15" spans="1:37" s="416" customFormat="1" ht="10.5" hidden="1" customHeight="1" x14ac:dyDescent="0.2">
      <c r="A15" s="863"/>
      <c r="B15" s="628" t="s">
        <v>995</v>
      </c>
      <c r="C15" s="469" t="s">
        <v>1320</v>
      </c>
      <c r="D15" s="418">
        <v>0</v>
      </c>
      <c r="E15" s="418">
        <v>0</v>
      </c>
      <c r="F15" s="418">
        <v>0</v>
      </c>
      <c r="G15" s="418">
        <v>0</v>
      </c>
      <c r="H15" s="418">
        <v>0</v>
      </c>
      <c r="I15" s="418">
        <v>0</v>
      </c>
      <c r="J15" s="418">
        <v>0</v>
      </c>
      <c r="K15" s="418">
        <v>0</v>
      </c>
      <c r="L15" s="418">
        <v>0</v>
      </c>
      <c r="M15" s="418">
        <v>0</v>
      </c>
      <c r="N15" s="418">
        <v>0</v>
      </c>
      <c r="O15" s="418">
        <v>0</v>
      </c>
      <c r="P15" s="418">
        <v>0</v>
      </c>
      <c r="Q15" s="418">
        <v>0</v>
      </c>
      <c r="R15" s="418">
        <v>0</v>
      </c>
      <c r="S15" s="418">
        <v>0</v>
      </c>
      <c r="T15" s="418">
        <v>0</v>
      </c>
      <c r="U15" s="418">
        <v>0</v>
      </c>
      <c r="V15" s="418">
        <v>0</v>
      </c>
      <c r="W15" s="418">
        <v>0</v>
      </c>
      <c r="X15" s="418">
        <v>0</v>
      </c>
      <c r="Y15" s="418">
        <v>0</v>
      </c>
      <c r="Z15" s="418">
        <v>0</v>
      </c>
      <c r="AA15" s="418">
        <v>0</v>
      </c>
      <c r="AB15" s="418">
        <v>0</v>
      </c>
      <c r="AC15" s="418">
        <v>0</v>
      </c>
      <c r="AD15" s="418">
        <v>0</v>
      </c>
      <c r="AE15" s="418">
        <v>0</v>
      </c>
      <c r="AF15" s="418">
        <v>0</v>
      </c>
      <c r="AG15" s="418">
        <v>0</v>
      </c>
      <c r="AH15" s="418">
        <v>0</v>
      </c>
      <c r="AI15" s="418">
        <v>0</v>
      </c>
      <c r="AJ15" s="418">
        <v>0</v>
      </c>
      <c r="AK15" s="419">
        <f t="shared" si="0"/>
        <v>0</v>
      </c>
    </row>
    <row r="16" spans="1:37" s="416" customFormat="1" ht="10.5" hidden="1" customHeight="1" x14ac:dyDescent="0.2">
      <c r="A16" s="863"/>
      <c r="B16" s="628" t="s">
        <v>966</v>
      </c>
      <c r="C16" s="469" t="s">
        <v>1321</v>
      </c>
      <c r="D16" s="418">
        <v>0</v>
      </c>
      <c r="E16" s="418">
        <v>0</v>
      </c>
      <c r="F16" s="418">
        <v>0</v>
      </c>
      <c r="G16" s="418">
        <v>0</v>
      </c>
      <c r="H16" s="418">
        <v>0</v>
      </c>
      <c r="I16" s="418">
        <v>0</v>
      </c>
      <c r="J16" s="418">
        <v>0</v>
      </c>
      <c r="K16" s="418">
        <v>0</v>
      </c>
      <c r="L16" s="418">
        <v>0</v>
      </c>
      <c r="M16" s="418">
        <v>0</v>
      </c>
      <c r="N16" s="418">
        <v>0</v>
      </c>
      <c r="O16" s="418">
        <v>0</v>
      </c>
      <c r="P16" s="418">
        <v>0</v>
      </c>
      <c r="Q16" s="418">
        <v>0</v>
      </c>
      <c r="R16" s="418">
        <v>0</v>
      </c>
      <c r="S16" s="418">
        <v>0</v>
      </c>
      <c r="T16" s="418">
        <v>0</v>
      </c>
      <c r="U16" s="418">
        <v>0</v>
      </c>
      <c r="V16" s="418">
        <v>0</v>
      </c>
      <c r="W16" s="418">
        <v>0</v>
      </c>
      <c r="X16" s="418">
        <v>0</v>
      </c>
      <c r="Y16" s="418">
        <v>0</v>
      </c>
      <c r="Z16" s="418">
        <v>0</v>
      </c>
      <c r="AA16" s="418">
        <v>0</v>
      </c>
      <c r="AB16" s="418">
        <v>0</v>
      </c>
      <c r="AC16" s="418">
        <v>0</v>
      </c>
      <c r="AD16" s="418">
        <v>0</v>
      </c>
      <c r="AE16" s="418">
        <v>0</v>
      </c>
      <c r="AF16" s="418">
        <v>0</v>
      </c>
      <c r="AG16" s="418">
        <v>0</v>
      </c>
      <c r="AH16" s="418">
        <v>0</v>
      </c>
      <c r="AI16" s="418">
        <v>0</v>
      </c>
      <c r="AJ16" s="418">
        <v>0</v>
      </c>
      <c r="AK16" s="419">
        <f t="shared" si="0"/>
        <v>0</v>
      </c>
    </row>
    <row r="17" spans="1:37" s="416" customFormat="1" ht="10.5" customHeight="1" x14ac:dyDescent="0.2">
      <c r="A17" s="863"/>
      <c r="B17" s="628" t="s">
        <v>2447</v>
      </c>
      <c r="C17" s="469" t="s">
        <v>1322</v>
      </c>
      <c r="D17" s="418">
        <v>0</v>
      </c>
      <c r="E17" s="418">
        <v>0</v>
      </c>
      <c r="F17" s="418">
        <v>0</v>
      </c>
      <c r="G17" s="418">
        <v>0</v>
      </c>
      <c r="H17" s="418">
        <v>0</v>
      </c>
      <c r="I17" s="418">
        <v>0</v>
      </c>
      <c r="J17" s="418">
        <v>0</v>
      </c>
      <c r="K17" s="418">
        <v>0</v>
      </c>
      <c r="L17" s="418">
        <v>0</v>
      </c>
      <c r="M17" s="418">
        <v>2298</v>
      </c>
      <c r="N17" s="418">
        <v>0</v>
      </c>
      <c r="O17" s="418">
        <v>0</v>
      </c>
      <c r="P17" s="418">
        <v>0</v>
      </c>
      <c r="Q17" s="418">
        <v>0</v>
      </c>
      <c r="R17" s="418">
        <v>0</v>
      </c>
      <c r="S17" s="418">
        <v>0</v>
      </c>
      <c r="T17" s="418">
        <v>0</v>
      </c>
      <c r="U17" s="418">
        <v>0</v>
      </c>
      <c r="V17" s="418">
        <v>0</v>
      </c>
      <c r="W17" s="418">
        <v>0</v>
      </c>
      <c r="X17" s="418">
        <v>0</v>
      </c>
      <c r="Y17" s="418">
        <v>0</v>
      </c>
      <c r="Z17" s="418">
        <v>0</v>
      </c>
      <c r="AA17" s="418">
        <v>0</v>
      </c>
      <c r="AB17" s="418">
        <v>0</v>
      </c>
      <c r="AC17" s="418">
        <v>0</v>
      </c>
      <c r="AD17" s="418">
        <v>0</v>
      </c>
      <c r="AE17" s="418">
        <v>0</v>
      </c>
      <c r="AF17" s="418">
        <v>0</v>
      </c>
      <c r="AG17" s="418">
        <v>0</v>
      </c>
      <c r="AH17" s="418">
        <v>0</v>
      </c>
      <c r="AI17" s="418">
        <v>0</v>
      </c>
      <c r="AJ17" s="418">
        <v>0</v>
      </c>
      <c r="AK17" s="419">
        <f t="shared" si="0"/>
        <v>2298</v>
      </c>
    </row>
    <row r="18" spans="1:37" s="416" customFormat="1" ht="10.5" hidden="1" customHeight="1" x14ac:dyDescent="0.2">
      <c r="A18" s="863"/>
      <c r="B18" s="628" t="s">
        <v>971</v>
      </c>
      <c r="C18" s="469" t="s">
        <v>1323</v>
      </c>
      <c r="D18" s="418">
        <v>0</v>
      </c>
      <c r="E18" s="418">
        <v>0</v>
      </c>
      <c r="F18" s="418">
        <v>0</v>
      </c>
      <c r="G18" s="418">
        <v>0</v>
      </c>
      <c r="H18" s="418">
        <v>0</v>
      </c>
      <c r="I18" s="418">
        <v>0</v>
      </c>
      <c r="J18" s="418">
        <v>0</v>
      </c>
      <c r="K18" s="418">
        <v>0</v>
      </c>
      <c r="L18" s="418">
        <v>0</v>
      </c>
      <c r="M18" s="418">
        <v>0</v>
      </c>
      <c r="N18" s="418">
        <v>0</v>
      </c>
      <c r="O18" s="418">
        <v>0</v>
      </c>
      <c r="P18" s="418">
        <v>0</v>
      </c>
      <c r="Q18" s="418">
        <v>0</v>
      </c>
      <c r="R18" s="418">
        <v>0</v>
      </c>
      <c r="S18" s="418">
        <v>0</v>
      </c>
      <c r="T18" s="418">
        <v>0</v>
      </c>
      <c r="U18" s="418">
        <v>0</v>
      </c>
      <c r="V18" s="418">
        <v>0</v>
      </c>
      <c r="W18" s="418">
        <v>0</v>
      </c>
      <c r="X18" s="418">
        <v>0</v>
      </c>
      <c r="Y18" s="418">
        <v>0</v>
      </c>
      <c r="Z18" s="418">
        <v>0</v>
      </c>
      <c r="AA18" s="418">
        <v>0</v>
      </c>
      <c r="AB18" s="418">
        <v>0</v>
      </c>
      <c r="AC18" s="418">
        <v>0</v>
      </c>
      <c r="AD18" s="418">
        <v>0</v>
      </c>
      <c r="AE18" s="418">
        <v>0</v>
      </c>
      <c r="AF18" s="418">
        <v>0</v>
      </c>
      <c r="AG18" s="418">
        <v>0</v>
      </c>
      <c r="AH18" s="418">
        <v>0</v>
      </c>
      <c r="AI18" s="418">
        <v>0</v>
      </c>
      <c r="AJ18" s="418">
        <v>0</v>
      </c>
      <c r="AK18" s="419">
        <f t="shared" si="0"/>
        <v>0</v>
      </c>
    </row>
    <row r="19" spans="1:37" s="416" customFormat="1" ht="11.25" customHeight="1" x14ac:dyDescent="0.2">
      <c r="A19" s="863"/>
      <c r="B19" s="628" t="s">
        <v>2448</v>
      </c>
      <c r="C19" s="469" t="s">
        <v>1324</v>
      </c>
      <c r="D19" s="418">
        <v>0</v>
      </c>
      <c r="E19" s="418">
        <v>0</v>
      </c>
      <c r="F19" s="418">
        <v>0</v>
      </c>
      <c r="G19" s="418">
        <v>0</v>
      </c>
      <c r="H19" s="418">
        <v>0</v>
      </c>
      <c r="I19" s="418">
        <v>0</v>
      </c>
      <c r="J19" s="418">
        <v>0</v>
      </c>
      <c r="K19" s="418">
        <v>0</v>
      </c>
      <c r="L19" s="418">
        <v>0</v>
      </c>
      <c r="M19" s="418">
        <v>1811197</v>
      </c>
      <c r="N19" s="418">
        <v>0</v>
      </c>
      <c r="O19" s="418">
        <v>0</v>
      </c>
      <c r="P19" s="418">
        <v>0</v>
      </c>
      <c r="Q19" s="418">
        <v>0</v>
      </c>
      <c r="R19" s="418">
        <v>0</v>
      </c>
      <c r="S19" s="418">
        <v>0</v>
      </c>
      <c r="T19" s="418">
        <v>0</v>
      </c>
      <c r="U19" s="418">
        <v>0</v>
      </c>
      <c r="V19" s="418">
        <v>0</v>
      </c>
      <c r="W19" s="418">
        <v>0</v>
      </c>
      <c r="X19" s="418">
        <v>0</v>
      </c>
      <c r="Y19" s="418">
        <v>0</v>
      </c>
      <c r="Z19" s="418">
        <v>0</v>
      </c>
      <c r="AA19" s="418">
        <v>0</v>
      </c>
      <c r="AB19" s="418">
        <v>0</v>
      </c>
      <c r="AC19" s="418">
        <v>0</v>
      </c>
      <c r="AD19" s="418">
        <v>0</v>
      </c>
      <c r="AE19" s="418">
        <v>0</v>
      </c>
      <c r="AF19" s="418">
        <v>0</v>
      </c>
      <c r="AG19" s="418">
        <v>0</v>
      </c>
      <c r="AH19" s="418">
        <v>0</v>
      </c>
      <c r="AI19" s="418">
        <v>0</v>
      </c>
      <c r="AJ19" s="418">
        <v>0</v>
      </c>
      <c r="AK19" s="419">
        <f t="shared" si="0"/>
        <v>1811197</v>
      </c>
    </row>
    <row r="20" spans="1:37" s="416" customFormat="1" ht="11.25" hidden="1" customHeight="1" x14ac:dyDescent="0.2">
      <c r="A20" s="863"/>
      <c r="B20" s="628" t="s">
        <v>1305</v>
      </c>
      <c r="C20" s="469" t="s">
        <v>1325</v>
      </c>
      <c r="D20" s="418">
        <v>0</v>
      </c>
      <c r="E20" s="418">
        <v>0</v>
      </c>
      <c r="F20" s="418">
        <v>0</v>
      </c>
      <c r="G20" s="418">
        <v>0</v>
      </c>
      <c r="H20" s="418">
        <v>0</v>
      </c>
      <c r="I20" s="418">
        <v>0</v>
      </c>
      <c r="J20" s="418">
        <v>0</v>
      </c>
      <c r="K20" s="418">
        <v>0</v>
      </c>
      <c r="L20" s="418">
        <v>0</v>
      </c>
      <c r="M20" s="418">
        <v>0</v>
      </c>
      <c r="N20" s="418">
        <v>0</v>
      </c>
      <c r="O20" s="418">
        <v>0</v>
      </c>
      <c r="P20" s="418">
        <v>0</v>
      </c>
      <c r="Q20" s="418">
        <v>0</v>
      </c>
      <c r="R20" s="418">
        <v>0</v>
      </c>
      <c r="S20" s="418">
        <v>0</v>
      </c>
      <c r="T20" s="418">
        <v>0</v>
      </c>
      <c r="U20" s="418">
        <v>0</v>
      </c>
      <c r="V20" s="418">
        <v>0</v>
      </c>
      <c r="W20" s="418">
        <v>0</v>
      </c>
      <c r="X20" s="418">
        <v>0</v>
      </c>
      <c r="Y20" s="418">
        <v>0</v>
      </c>
      <c r="Z20" s="418">
        <v>0</v>
      </c>
      <c r="AA20" s="418">
        <v>0</v>
      </c>
      <c r="AB20" s="418">
        <v>0</v>
      </c>
      <c r="AC20" s="418">
        <v>0</v>
      </c>
      <c r="AD20" s="418">
        <v>0</v>
      </c>
      <c r="AE20" s="418">
        <v>0</v>
      </c>
      <c r="AF20" s="418">
        <v>0</v>
      </c>
      <c r="AG20" s="418">
        <v>0</v>
      </c>
      <c r="AH20" s="418">
        <v>0</v>
      </c>
      <c r="AI20" s="418">
        <v>0</v>
      </c>
      <c r="AJ20" s="418">
        <v>0</v>
      </c>
      <c r="AK20" s="419">
        <f t="shared" si="0"/>
        <v>0</v>
      </c>
    </row>
    <row r="21" spans="1:37" s="416" customFormat="1" ht="11.25" hidden="1" customHeight="1" x14ac:dyDescent="0.2">
      <c r="A21" s="863"/>
      <c r="B21" s="628" t="s">
        <v>996</v>
      </c>
      <c r="C21" s="469" t="s">
        <v>1326</v>
      </c>
      <c r="D21" s="418">
        <v>0</v>
      </c>
      <c r="E21" s="418">
        <v>0</v>
      </c>
      <c r="F21" s="418">
        <v>0</v>
      </c>
      <c r="G21" s="418">
        <v>0</v>
      </c>
      <c r="H21" s="418">
        <v>0</v>
      </c>
      <c r="I21" s="418">
        <v>0</v>
      </c>
      <c r="J21" s="418">
        <v>0</v>
      </c>
      <c r="K21" s="418">
        <v>0</v>
      </c>
      <c r="L21" s="418">
        <v>0</v>
      </c>
      <c r="M21" s="418">
        <v>0</v>
      </c>
      <c r="N21" s="418">
        <v>0</v>
      </c>
      <c r="O21" s="418">
        <v>0</v>
      </c>
      <c r="P21" s="418">
        <v>0</v>
      </c>
      <c r="Q21" s="418">
        <v>0</v>
      </c>
      <c r="R21" s="418">
        <v>0</v>
      </c>
      <c r="S21" s="418">
        <v>0</v>
      </c>
      <c r="T21" s="418">
        <v>0</v>
      </c>
      <c r="U21" s="418">
        <v>0</v>
      </c>
      <c r="V21" s="418">
        <v>0</v>
      </c>
      <c r="W21" s="418">
        <v>0</v>
      </c>
      <c r="X21" s="418">
        <v>0</v>
      </c>
      <c r="Y21" s="418">
        <v>0</v>
      </c>
      <c r="Z21" s="418">
        <v>0</v>
      </c>
      <c r="AA21" s="418">
        <v>0</v>
      </c>
      <c r="AB21" s="418">
        <v>0</v>
      </c>
      <c r="AC21" s="418">
        <v>0</v>
      </c>
      <c r="AD21" s="418">
        <v>0</v>
      </c>
      <c r="AE21" s="418">
        <v>0</v>
      </c>
      <c r="AF21" s="418">
        <v>0</v>
      </c>
      <c r="AG21" s="418">
        <v>0</v>
      </c>
      <c r="AH21" s="418">
        <v>0</v>
      </c>
      <c r="AI21" s="418">
        <v>0</v>
      </c>
      <c r="AJ21" s="418">
        <v>0</v>
      </c>
      <c r="AK21" s="419">
        <f t="shared" si="0"/>
        <v>0</v>
      </c>
    </row>
    <row r="22" spans="1:37" s="416" customFormat="1" ht="11.25" hidden="1" customHeight="1" x14ac:dyDescent="0.2">
      <c r="A22" s="863"/>
      <c r="B22" s="628" t="s">
        <v>972</v>
      </c>
      <c r="C22" s="469" t="s">
        <v>1327</v>
      </c>
      <c r="D22" s="418">
        <v>0</v>
      </c>
      <c r="E22" s="418">
        <v>0</v>
      </c>
      <c r="F22" s="418">
        <v>0</v>
      </c>
      <c r="G22" s="418">
        <v>0</v>
      </c>
      <c r="H22" s="418">
        <v>0</v>
      </c>
      <c r="I22" s="418">
        <v>0</v>
      </c>
      <c r="J22" s="418">
        <v>0</v>
      </c>
      <c r="K22" s="418">
        <v>0</v>
      </c>
      <c r="L22" s="418">
        <v>0</v>
      </c>
      <c r="M22" s="418">
        <v>0</v>
      </c>
      <c r="N22" s="418">
        <v>0</v>
      </c>
      <c r="O22" s="418">
        <v>0</v>
      </c>
      <c r="P22" s="418">
        <v>0</v>
      </c>
      <c r="Q22" s="418">
        <v>0</v>
      </c>
      <c r="R22" s="418">
        <v>0</v>
      </c>
      <c r="S22" s="418">
        <v>0</v>
      </c>
      <c r="T22" s="418">
        <v>0</v>
      </c>
      <c r="U22" s="418">
        <v>0</v>
      </c>
      <c r="V22" s="418">
        <v>0</v>
      </c>
      <c r="W22" s="418">
        <v>0</v>
      </c>
      <c r="X22" s="418">
        <v>0</v>
      </c>
      <c r="Y22" s="418">
        <v>0</v>
      </c>
      <c r="Z22" s="418">
        <v>0</v>
      </c>
      <c r="AA22" s="418">
        <v>0</v>
      </c>
      <c r="AB22" s="418">
        <v>0</v>
      </c>
      <c r="AC22" s="418">
        <v>0</v>
      </c>
      <c r="AD22" s="418">
        <v>0</v>
      </c>
      <c r="AE22" s="418">
        <v>0</v>
      </c>
      <c r="AF22" s="418">
        <v>0</v>
      </c>
      <c r="AG22" s="418">
        <v>0</v>
      </c>
      <c r="AH22" s="418">
        <v>0</v>
      </c>
      <c r="AI22" s="418">
        <v>0</v>
      </c>
      <c r="AJ22" s="418">
        <v>0</v>
      </c>
      <c r="AK22" s="419">
        <f t="shared" si="0"/>
        <v>0</v>
      </c>
    </row>
    <row r="23" spans="1:37" s="416" customFormat="1" ht="11.25" hidden="1" customHeight="1" x14ac:dyDescent="0.2">
      <c r="A23" s="863"/>
      <c r="B23" s="628" t="s">
        <v>1767</v>
      </c>
      <c r="C23" s="469" t="s">
        <v>1328</v>
      </c>
      <c r="D23" s="418">
        <v>0</v>
      </c>
      <c r="E23" s="418">
        <v>0</v>
      </c>
      <c r="F23" s="418">
        <v>0</v>
      </c>
      <c r="G23" s="418">
        <v>0</v>
      </c>
      <c r="H23" s="418">
        <v>0</v>
      </c>
      <c r="I23" s="418">
        <v>0</v>
      </c>
      <c r="J23" s="418">
        <v>0</v>
      </c>
      <c r="K23" s="418">
        <v>0</v>
      </c>
      <c r="L23" s="418">
        <v>0</v>
      </c>
      <c r="M23" s="418">
        <v>0</v>
      </c>
      <c r="N23" s="418">
        <v>0</v>
      </c>
      <c r="O23" s="418">
        <v>0</v>
      </c>
      <c r="P23" s="418">
        <v>0</v>
      </c>
      <c r="Q23" s="418">
        <v>0</v>
      </c>
      <c r="R23" s="418">
        <v>0</v>
      </c>
      <c r="S23" s="418">
        <v>0</v>
      </c>
      <c r="T23" s="418">
        <v>0</v>
      </c>
      <c r="U23" s="418">
        <v>0</v>
      </c>
      <c r="V23" s="418">
        <v>0</v>
      </c>
      <c r="W23" s="418">
        <v>0</v>
      </c>
      <c r="X23" s="418">
        <v>0</v>
      </c>
      <c r="Y23" s="418">
        <v>0</v>
      </c>
      <c r="Z23" s="418">
        <v>0</v>
      </c>
      <c r="AA23" s="418">
        <v>0</v>
      </c>
      <c r="AB23" s="418">
        <v>0</v>
      </c>
      <c r="AC23" s="418">
        <v>0</v>
      </c>
      <c r="AD23" s="418">
        <v>0</v>
      </c>
      <c r="AE23" s="418">
        <v>0</v>
      </c>
      <c r="AF23" s="418">
        <v>0</v>
      </c>
      <c r="AG23" s="418">
        <v>0</v>
      </c>
      <c r="AH23" s="418">
        <v>0</v>
      </c>
      <c r="AI23" s="418">
        <v>0</v>
      </c>
      <c r="AJ23" s="418">
        <v>0</v>
      </c>
      <c r="AK23" s="419">
        <f t="shared" si="0"/>
        <v>0</v>
      </c>
    </row>
    <row r="24" spans="1:37" s="416" customFormat="1" ht="11.25" hidden="1" customHeight="1" x14ac:dyDescent="0.2">
      <c r="A24" s="864"/>
      <c r="B24" s="628" t="s">
        <v>999</v>
      </c>
      <c r="C24" s="469" t="s">
        <v>2236</v>
      </c>
      <c r="D24" s="418">
        <v>0</v>
      </c>
      <c r="E24" s="418">
        <v>0</v>
      </c>
      <c r="F24" s="418">
        <v>0</v>
      </c>
      <c r="G24" s="418">
        <v>0</v>
      </c>
      <c r="H24" s="418">
        <v>0</v>
      </c>
      <c r="I24" s="418">
        <v>0</v>
      </c>
      <c r="J24" s="418">
        <v>0</v>
      </c>
      <c r="K24" s="418">
        <v>0</v>
      </c>
      <c r="L24" s="418">
        <v>0</v>
      </c>
      <c r="M24" s="418">
        <v>0</v>
      </c>
      <c r="N24" s="418">
        <v>0</v>
      </c>
      <c r="O24" s="418">
        <v>0</v>
      </c>
      <c r="P24" s="418">
        <v>0</v>
      </c>
      <c r="Q24" s="418">
        <v>0</v>
      </c>
      <c r="R24" s="418">
        <v>0</v>
      </c>
      <c r="S24" s="418">
        <v>0</v>
      </c>
      <c r="T24" s="418">
        <v>0</v>
      </c>
      <c r="U24" s="418">
        <v>0</v>
      </c>
      <c r="V24" s="418">
        <v>0</v>
      </c>
      <c r="W24" s="418">
        <v>0</v>
      </c>
      <c r="X24" s="418">
        <v>0</v>
      </c>
      <c r="Y24" s="418">
        <v>0</v>
      </c>
      <c r="Z24" s="418">
        <v>0</v>
      </c>
      <c r="AA24" s="418">
        <v>0</v>
      </c>
      <c r="AB24" s="418">
        <v>0</v>
      </c>
      <c r="AC24" s="418">
        <v>0</v>
      </c>
      <c r="AD24" s="418">
        <v>0</v>
      </c>
      <c r="AE24" s="418">
        <v>0</v>
      </c>
      <c r="AF24" s="418">
        <v>0</v>
      </c>
      <c r="AG24" s="418">
        <v>0</v>
      </c>
      <c r="AH24" s="418">
        <v>0</v>
      </c>
      <c r="AI24" s="418">
        <v>0</v>
      </c>
      <c r="AJ24" s="418">
        <v>0</v>
      </c>
      <c r="AK24" s="419">
        <f t="shared" si="0"/>
        <v>0</v>
      </c>
    </row>
    <row r="25" spans="1:37" s="416" customFormat="1" ht="11.25" x14ac:dyDescent="0.2">
      <c r="A25" s="515" t="s">
        <v>892</v>
      </c>
      <c r="B25" s="516"/>
      <c r="C25" s="517">
        <f>COUNTA(C4:C23)</f>
        <v>20</v>
      </c>
      <c r="D25" s="518">
        <f>SUM(D4:D24)</f>
        <v>0</v>
      </c>
      <c r="E25" s="518">
        <f t="shared" ref="E25:AJ25" si="1">SUM(E4:E24)</f>
        <v>0</v>
      </c>
      <c r="F25" s="518">
        <f t="shared" si="1"/>
        <v>0</v>
      </c>
      <c r="G25" s="518">
        <f t="shared" si="1"/>
        <v>0</v>
      </c>
      <c r="H25" s="518">
        <f t="shared" si="1"/>
        <v>0</v>
      </c>
      <c r="I25" s="518">
        <f t="shared" si="1"/>
        <v>0</v>
      </c>
      <c r="J25" s="518">
        <f t="shared" si="1"/>
        <v>0</v>
      </c>
      <c r="K25" s="518">
        <f t="shared" si="1"/>
        <v>0</v>
      </c>
      <c r="L25" s="518">
        <f t="shared" si="1"/>
        <v>0</v>
      </c>
      <c r="M25" s="518">
        <f t="shared" si="1"/>
        <v>1813495</v>
      </c>
      <c r="N25" s="518">
        <f t="shared" si="1"/>
        <v>0</v>
      </c>
      <c r="O25" s="518">
        <f t="shared" si="1"/>
        <v>0</v>
      </c>
      <c r="P25" s="518">
        <f t="shared" si="1"/>
        <v>0</v>
      </c>
      <c r="Q25" s="518">
        <f t="shared" si="1"/>
        <v>0</v>
      </c>
      <c r="R25" s="518">
        <f t="shared" si="1"/>
        <v>0</v>
      </c>
      <c r="S25" s="518">
        <f t="shared" si="1"/>
        <v>0</v>
      </c>
      <c r="T25" s="518">
        <f t="shared" si="1"/>
        <v>0</v>
      </c>
      <c r="U25" s="518">
        <f t="shared" si="1"/>
        <v>0</v>
      </c>
      <c r="V25" s="518">
        <f t="shared" si="1"/>
        <v>0</v>
      </c>
      <c r="W25" s="518">
        <f t="shared" si="1"/>
        <v>0</v>
      </c>
      <c r="X25" s="518">
        <f t="shared" si="1"/>
        <v>0</v>
      </c>
      <c r="Y25" s="518">
        <f t="shared" si="1"/>
        <v>0</v>
      </c>
      <c r="Z25" s="518">
        <f t="shared" si="1"/>
        <v>0</v>
      </c>
      <c r="AA25" s="518">
        <f t="shared" si="1"/>
        <v>0</v>
      </c>
      <c r="AB25" s="518">
        <f t="shared" si="1"/>
        <v>0</v>
      </c>
      <c r="AC25" s="518">
        <f t="shared" si="1"/>
        <v>0</v>
      </c>
      <c r="AD25" s="518">
        <f t="shared" si="1"/>
        <v>0</v>
      </c>
      <c r="AE25" s="518">
        <f t="shared" si="1"/>
        <v>0</v>
      </c>
      <c r="AF25" s="518">
        <f t="shared" si="1"/>
        <v>0</v>
      </c>
      <c r="AG25" s="518">
        <f t="shared" si="1"/>
        <v>0</v>
      </c>
      <c r="AH25" s="518">
        <f t="shared" si="1"/>
        <v>0</v>
      </c>
      <c r="AI25" s="518">
        <f t="shared" si="1"/>
        <v>0</v>
      </c>
      <c r="AJ25" s="518">
        <f t="shared" si="1"/>
        <v>0</v>
      </c>
      <c r="AK25" s="518">
        <f>SUM(AK4:AK24)</f>
        <v>1813495</v>
      </c>
    </row>
    <row r="26" spans="1:37" s="416" customFormat="1" ht="11.25" hidden="1" customHeight="1" x14ac:dyDescent="0.2">
      <c r="A26" s="858">
        <v>2</v>
      </c>
      <c r="B26" s="417" t="s">
        <v>2285</v>
      </c>
      <c r="C26" s="469" t="s">
        <v>1329</v>
      </c>
      <c r="D26" s="422">
        <v>0</v>
      </c>
      <c r="E26" s="422">
        <v>0</v>
      </c>
      <c r="F26" s="422">
        <v>0</v>
      </c>
      <c r="G26" s="422">
        <v>0</v>
      </c>
      <c r="H26" s="422">
        <v>0</v>
      </c>
      <c r="I26" s="422">
        <v>0</v>
      </c>
      <c r="J26" s="422">
        <v>0</v>
      </c>
      <c r="K26" s="422">
        <v>0</v>
      </c>
      <c r="L26" s="422">
        <v>0</v>
      </c>
      <c r="M26" s="422">
        <v>0</v>
      </c>
      <c r="N26" s="422">
        <v>0</v>
      </c>
      <c r="O26" s="422">
        <v>0</v>
      </c>
      <c r="P26" s="422">
        <v>0</v>
      </c>
      <c r="Q26" s="422">
        <v>0</v>
      </c>
      <c r="R26" s="422">
        <v>0</v>
      </c>
      <c r="S26" s="422">
        <v>0</v>
      </c>
      <c r="T26" s="422">
        <v>0</v>
      </c>
      <c r="U26" s="422">
        <v>0</v>
      </c>
      <c r="V26" s="422">
        <v>0</v>
      </c>
      <c r="W26" s="422">
        <v>0</v>
      </c>
      <c r="X26" s="422">
        <v>0</v>
      </c>
      <c r="Y26" s="422">
        <v>0</v>
      </c>
      <c r="Z26" s="422">
        <v>0</v>
      </c>
      <c r="AA26" s="422">
        <v>0</v>
      </c>
      <c r="AB26" s="422">
        <v>0</v>
      </c>
      <c r="AC26" s="422">
        <v>0</v>
      </c>
      <c r="AD26" s="422">
        <v>0</v>
      </c>
      <c r="AE26" s="422">
        <v>0</v>
      </c>
      <c r="AF26" s="422">
        <v>0</v>
      </c>
      <c r="AG26" s="422">
        <v>0</v>
      </c>
      <c r="AH26" s="422">
        <v>0</v>
      </c>
      <c r="AI26" s="422">
        <v>0</v>
      </c>
      <c r="AJ26" s="422">
        <v>0</v>
      </c>
      <c r="AK26" s="419">
        <f t="shared" ref="AK26:AK47" si="2">SUM(D26:AJ26)</f>
        <v>0</v>
      </c>
    </row>
    <row r="27" spans="1:37" s="416" customFormat="1" ht="11.25" hidden="1" customHeight="1" x14ac:dyDescent="0.2">
      <c r="A27" s="859"/>
      <c r="B27" s="417" t="s">
        <v>2015</v>
      </c>
      <c r="C27" s="469" t="s">
        <v>1330</v>
      </c>
      <c r="D27" s="422">
        <v>0</v>
      </c>
      <c r="E27" s="422">
        <v>0</v>
      </c>
      <c r="F27" s="422">
        <v>0</v>
      </c>
      <c r="G27" s="422">
        <v>0</v>
      </c>
      <c r="H27" s="422">
        <v>0</v>
      </c>
      <c r="I27" s="422">
        <v>0</v>
      </c>
      <c r="J27" s="422">
        <v>0</v>
      </c>
      <c r="K27" s="422">
        <v>0</v>
      </c>
      <c r="L27" s="422">
        <v>0</v>
      </c>
      <c r="M27" s="422">
        <v>0</v>
      </c>
      <c r="N27" s="422">
        <v>0</v>
      </c>
      <c r="O27" s="422">
        <v>0</v>
      </c>
      <c r="P27" s="422">
        <v>0</v>
      </c>
      <c r="Q27" s="422">
        <v>0</v>
      </c>
      <c r="R27" s="422">
        <v>0</v>
      </c>
      <c r="S27" s="422">
        <v>0</v>
      </c>
      <c r="T27" s="422">
        <v>0</v>
      </c>
      <c r="U27" s="422">
        <v>0</v>
      </c>
      <c r="V27" s="422">
        <v>0</v>
      </c>
      <c r="W27" s="422">
        <v>0</v>
      </c>
      <c r="X27" s="422">
        <v>0</v>
      </c>
      <c r="Y27" s="422">
        <v>0</v>
      </c>
      <c r="Z27" s="422">
        <v>0</v>
      </c>
      <c r="AA27" s="422">
        <v>0</v>
      </c>
      <c r="AB27" s="422">
        <v>0</v>
      </c>
      <c r="AC27" s="422">
        <v>0</v>
      </c>
      <c r="AD27" s="422">
        <v>0</v>
      </c>
      <c r="AE27" s="422">
        <v>0</v>
      </c>
      <c r="AF27" s="422">
        <v>0</v>
      </c>
      <c r="AG27" s="422">
        <v>0</v>
      </c>
      <c r="AH27" s="422">
        <v>0</v>
      </c>
      <c r="AI27" s="422">
        <v>0</v>
      </c>
      <c r="AJ27" s="422">
        <v>0</v>
      </c>
      <c r="AK27" s="419">
        <f t="shared" si="2"/>
        <v>0</v>
      </c>
    </row>
    <row r="28" spans="1:37" s="416" customFormat="1" ht="11.25" hidden="1" customHeight="1" x14ac:dyDescent="0.2">
      <c r="A28" s="859"/>
      <c r="B28" s="417" t="s">
        <v>2272</v>
      </c>
      <c r="C28" s="469" t="s">
        <v>1331</v>
      </c>
      <c r="D28" s="422">
        <v>0</v>
      </c>
      <c r="E28" s="422">
        <v>0</v>
      </c>
      <c r="F28" s="422">
        <v>0</v>
      </c>
      <c r="G28" s="422">
        <v>0</v>
      </c>
      <c r="H28" s="422">
        <v>0</v>
      </c>
      <c r="I28" s="422">
        <v>0</v>
      </c>
      <c r="J28" s="422">
        <v>0</v>
      </c>
      <c r="K28" s="422">
        <v>0</v>
      </c>
      <c r="L28" s="422">
        <v>0</v>
      </c>
      <c r="M28" s="422">
        <v>0</v>
      </c>
      <c r="N28" s="422">
        <v>0</v>
      </c>
      <c r="O28" s="422">
        <v>0</v>
      </c>
      <c r="P28" s="422">
        <v>0</v>
      </c>
      <c r="Q28" s="422">
        <v>0</v>
      </c>
      <c r="R28" s="422">
        <v>0</v>
      </c>
      <c r="S28" s="422">
        <v>0</v>
      </c>
      <c r="T28" s="422">
        <v>0</v>
      </c>
      <c r="U28" s="422">
        <v>0</v>
      </c>
      <c r="V28" s="422">
        <v>0</v>
      </c>
      <c r="W28" s="422">
        <v>0</v>
      </c>
      <c r="X28" s="422">
        <v>0</v>
      </c>
      <c r="Y28" s="422">
        <v>0</v>
      </c>
      <c r="Z28" s="422">
        <v>0</v>
      </c>
      <c r="AA28" s="422">
        <v>0</v>
      </c>
      <c r="AB28" s="422">
        <v>0</v>
      </c>
      <c r="AC28" s="422">
        <v>0</v>
      </c>
      <c r="AD28" s="422">
        <v>0</v>
      </c>
      <c r="AE28" s="422">
        <v>0</v>
      </c>
      <c r="AF28" s="422">
        <v>0</v>
      </c>
      <c r="AG28" s="422">
        <v>0</v>
      </c>
      <c r="AH28" s="422">
        <v>0</v>
      </c>
      <c r="AI28" s="422">
        <v>0</v>
      </c>
      <c r="AJ28" s="422">
        <v>0</v>
      </c>
      <c r="AK28" s="419">
        <f t="shared" si="2"/>
        <v>0</v>
      </c>
    </row>
    <row r="29" spans="1:37" s="416" customFormat="1" ht="11.25" hidden="1" customHeight="1" x14ac:dyDescent="0.2">
      <c r="A29" s="859"/>
      <c r="B29" s="417" t="s">
        <v>2410</v>
      </c>
      <c r="C29" s="469" t="s">
        <v>1332</v>
      </c>
      <c r="D29" s="422">
        <v>0</v>
      </c>
      <c r="E29" s="422">
        <v>0</v>
      </c>
      <c r="F29" s="422">
        <v>0</v>
      </c>
      <c r="G29" s="422">
        <v>0</v>
      </c>
      <c r="H29" s="422">
        <v>0</v>
      </c>
      <c r="I29" s="422">
        <v>0</v>
      </c>
      <c r="J29" s="422">
        <v>0</v>
      </c>
      <c r="K29" s="422">
        <v>0</v>
      </c>
      <c r="L29" s="422">
        <v>0</v>
      </c>
      <c r="M29" s="422">
        <v>0</v>
      </c>
      <c r="N29" s="422">
        <v>0</v>
      </c>
      <c r="O29" s="422">
        <v>0</v>
      </c>
      <c r="P29" s="422">
        <v>0</v>
      </c>
      <c r="Q29" s="422">
        <v>0</v>
      </c>
      <c r="R29" s="422">
        <v>0</v>
      </c>
      <c r="S29" s="422">
        <v>0</v>
      </c>
      <c r="T29" s="422">
        <v>0</v>
      </c>
      <c r="U29" s="422">
        <v>0</v>
      </c>
      <c r="V29" s="422">
        <v>0</v>
      </c>
      <c r="W29" s="422">
        <v>0</v>
      </c>
      <c r="X29" s="422">
        <v>0</v>
      </c>
      <c r="Y29" s="422">
        <v>0</v>
      </c>
      <c r="Z29" s="422">
        <v>0</v>
      </c>
      <c r="AA29" s="422">
        <v>0</v>
      </c>
      <c r="AB29" s="422">
        <v>0</v>
      </c>
      <c r="AC29" s="422">
        <v>0</v>
      </c>
      <c r="AD29" s="422">
        <v>0</v>
      </c>
      <c r="AE29" s="422">
        <v>0</v>
      </c>
      <c r="AF29" s="422">
        <v>0</v>
      </c>
      <c r="AG29" s="422">
        <v>0</v>
      </c>
      <c r="AH29" s="422">
        <v>0</v>
      </c>
      <c r="AI29" s="422">
        <v>0</v>
      </c>
      <c r="AJ29" s="422">
        <v>0</v>
      </c>
      <c r="AK29" s="419">
        <f t="shared" si="2"/>
        <v>0</v>
      </c>
    </row>
    <row r="30" spans="1:37" s="416" customFormat="1" ht="11.25" hidden="1" customHeight="1" x14ac:dyDescent="0.2">
      <c r="A30" s="859"/>
      <c r="B30" s="417" t="s">
        <v>997</v>
      </c>
      <c r="C30" s="469" t="s">
        <v>1333</v>
      </c>
      <c r="D30" s="422">
        <v>0</v>
      </c>
      <c r="E30" s="422">
        <v>0</v>
      </c>
      <c r="F30" s="422">
        <v>0</v>
      </c>
      <c r="G30" s="422">
        <v>0</v>
      </c>
      <c r="H30" s="422">
        <v>0</v>
      </c>
      <c r="I30" s="422">
        <v>0</v>
      </c>
      <c r="J30" s="422">
        <v>0</v>
      </c>
      <c r="K30" s="422">
        <v>0</v>
      </c>
      <c r="L30" s="422">
        <v>0</v>
      </c>
      <c r="M30" s="422">
        <v>0</v>
      </c>
      <c r="N30" s="422">
        <v>0</v>
      </c>
      <c r="O30" s="422">
        <v>0</v>
      </c>
      <c r="P30" s="422">
        <v>0</v>
      </c>
      <c r="Q30" s="422">
        <v>0</v>
      </c>
      <c r="R30" s="422">
        <v>0</v>
      </c>
      <c r="S30" s="422">
        <v>0</v>
      </c>
      <c r="T30" s="422">
        <v>0</v>
      </c>
      <c r="U30" s="422">
        <v>0</v>
      </c>
      <c r="V30" s="422">
        <v>0</v>
      </c>
      <c r="W30" s="422">
        <v>0</v>
      </c>
      <c r="X30" s="422">
        <v>0</v>
      </c>
      <c r="Y30" s="422">
        <v>0</v>
      </c>
      <c r="Z30" s="422">
        <v>0</v>
      </c>
      <c r="AA30" s="422">
        <v>0</v>
      </c>
      <c r="AB30" s="422">
        <v>0</v>
      </c>
      <c r="AC30" s="422">
        <v>0</v>
      </c>
      <c r="AD30" s="422">
        <v>0</v>
      </c>
      <c r="AE30" s="422">
        <v>0</v>
      </c>
      <c r="AF30" s="422">
        <v>0</v>
      </c>
      <c r="AG30" s="422">
        <v>0</v>
      </c>
      <c r="AH30" s="422">
        <v>0</v>
      </c>
      <c r="AI30" s="422">
        <v>0</v>
      </c>
      <c r="AJ30" s="422">
        <v>0</v>
      </c>
      <c r="AK30" s="419">
        <f t="shared" si="2"/>
        <v>0</v>
      </c>
    </row>
    <row r="31" spans="1:37" s="416" customFormat="1" ht="11.25" customHeight="1" x14ac:dyDescent="0.2">
      <c r="A31" s="859"/>
      <c r="B31" s="417" t="s">
        <v>2273</v>
      </c>
      <c r="C31" s="469" t="s">
        <v>1334</v>
      </c>
      <c r="D31" s="422">
        <v>0</v>
      </c>
      <c r="E31" s="422">
        <v>0</v>
      </c>
      <c r="F31" s="422">
        <v>0</v>
      </c>
      <c r="G31" s="422">
        <v>0</v>
      </c>
      <c r="H31" s="422">
        <v>0</v>
      </c>
      <c r="I31" s="422">
        <v>0</v>
      </c>
      <c r="J31" s="422">
        <v>0</v>
      </c>
      <c r="K31" s="422">
        <v>1454102</v>
      </c>
      <c r="L31" s="422">
        <v>0</v>
      </c>
      <c r="M31" s="422">
        <v>1363793</v>
      </c>
      <c r="N31" s="422">
        <v>0</v>
      </c>
      <c r="O31" s="422">
        <v>0</v>
      </c>
      <c r="P31" s="422">
        <v>0</v>
      </c>
      <c r="Q31" s="422">
        <v>0</v>
      </c>
      <c r="R31" s="422">
        <v>0</v>
      </c>
      <c r="S31" s="422">
        <v>0</v>
      </c>
      <c r="T31" s="422">
        <v>0</v>
      </c>
      <c r="U31" s="422">
        <v>0</v>
      </c>
      <c r="V31" s="422">
        <v>0</v>
      </c>
      <c r="W31" s="422">
        <v>0</v>
      </c>
      <c r="X31" s="422">
        <v>0</v>
      </c>
      <c r="Y31" s="422">
        <v>0</v>
      </c>
      <c r="Z31" s="422">
        <v>0</v>
      </c>
      <c r="AA31" s="422">
        <v>0</v>
      </c>
      <c r="AB31" s="422">
        <v>0</v>
      </c>
      <c r="AC31" s="422">
        <v>0</v>
      </c>
      <c r="AD31" s="422">
        <v>0</v>
      </c>
      <c r="AE31" s="422">
        <v>0</v>
      </c>
      <c r="AF31" s="422">
        <v>0</v>
      </c>
      <c r="AG31" s="422">
        <v>0</v>
      </c>
      <c r="AH31" s="422">
        <v>0</v>
      </c>
      <c r="AI31" s="422">
        <v>0</v>
      </c>
      <c r="AJ31" s="422">
        <v>0</v>
      </c>
      <c r="AK31" s="419">
        <f t="shared" si="2"/>
        <v>2817895</v>
      </c>
    </row>
    <row r="32" spans="1:37" s="416" customFormat="1" ht="11.25" hidden="1" customHeight="1" x14ac:dyDescent="0.2">
      <c r="A32" s="859"/>
      <c r="B32" s="417" t="s">
        <v>1255</v>
      </c>
      <c r="C32" s="469" t="s">
        <v>1335</v>
      </c>
      <c r="D32" s="422">
        <v>0</v>
      </c>
      <c r="E32" s="422">
        <v>0</v>
      </c>
      <c r="F32" s="422">
        <v>0</v>
      </c>
      <c r="G32" s="422">
        <v>0</v>
      </c>
      <c r="H32" s="422">
        <v>0</v>
      </c>
      <c r="I32" s="422">
        <v>0</v>
      </c>
      <c r="J32" s="422">
        <v>0</v>
      </c>
      <c r="K32" s="422">
        <v>0</v>
      </c>
      <c r="L32" s="422">
        <v>0</v>
      </c>
      <c r="M32" s="422">
        <v>0</v>
      </c>
      <c r="N32" s="422">
        <v>0</v>
      </c>
      <c r="O32" s="422">
        <v>0</v>
      </c>
      <c r="P32" s="422">
        <v>0</v>
      </c>
      <c r="Q32" s="422">
        <v>0</v>
      </c>
      <c r="R32" s="422">
        <v>0</v>
      </c>
      <c r="S32" s="422">
        <v>0</v>
      </c>
      <c r="T32" s="422">
        <v>0</v>
      </c>
      <c r="U32" s="422">
        <v>0</v>
      </c>
      <c r="V32" s="422">
        <v>0</v>
      </c>
      <c r="W32" s="422">
        <v>0</v>
      </c>
      <c r="X32" s="422">
        <v>0</v>
      </c>
      <c r="Y32" s="422">
        <v>0</v>
      </c>
      <c r="Z32" s="422">
        <v>0</v>
      </c>
      <c r="AA32" s="422">
        <v>0</v>
      </c>
      <c r="AB32" s="422">
        <v>0</v>
      </c>
      <c r="AC32" s="422">
        <v>0</v>
      </c>
      <c r="AD32" s="422">
        <v>0</v>
      </c>
      <c r="AE32" s="422">
        <v>0</v>
      </c>
      <c r="AF32" s="422">
        <v>0</v>
      </c>
      <c r="AG32" s="422">
        <v>0</v>
      </c>
      <c r="AH32" s="422">
        <v>0</v>
      </c>
      <c r="AI32" s="422">
        <v>0</v>
      </c>
      <c r="AJ32" s="422">
        <v>0</v>
      </c>
      <c r="AK32" s="419">
        <f t="shared" si="2"/>
        <v>0</v>
      </c>
    </row>
    <row r="33" spans="1:37" s="416" customFormat="1" ht="12" hidden="1" customHeight="1" x14ac:dyDescent="0.2">
      <c r="A33" s="859"/>
      <c r="B33" s="417" t="s">
        <v>2239</v>
      </c>
      <c r="C33" s="469" t="s">
        <v>1336</v>
      </c>
      <c r="D33" s="422">
        <v>0</v>
      </c>
      <c r="E33" s="422">
        <v>0</v>
      </c>
      <c r="F33" s="422">
        <v>0</v>
      </c>
      <c r="G33" s="422">
        <v>0</v>
      </c>
      <c r="H33" s="422">
        <v>0</v>
      </c>
      <c r="I33" s="422">
        <v>0</v>
      </c>
      <c r="J33" s="422">
        <v>0</v>
      </c>
      <c r="K33" s="422">
        <v>0</v>
      </c>
      <c r="L33" s="422">
        <v>0</v>
      </c>
      <c r="M33" s="422">
        <v>0</v>
      </c>
      <c r="N33" s="422">
        <v>0</v>
      </c>
      <c r="O33" s="422">
        <v>0</v>
      </c>
      <c r="P33" s="422">
        <v>0</v>
      </c>
      <c r="Q33" s="422">
        <v>0</v>
      </c>
      <c r="R33" s="422">
        <v>0</v>
      </c>
      <c r="S33" s="422">
        <v>0</v>
      </c>
      <c r="T33" s="422">
        <v>0</v>
      </c>
      <c r="U33" s="422">
        <v>0</v>
      </c>
      <c r="V33" s="422">
        <v>0</v>
      </c>
      <c r="W33" s="422">
        <v>0</v>
      </c>
      <c r="X33" s="422">
        <v>0</v>
      </c>
      <c r="Y33" s="422">
        <v>0</v>
      </c>
      <c r="Z33" s="422">
        <v>0</v>
      </c>
      <c r="AA33" s="422">
        <v>0</v>
      </c>
      <c r="AB33" s="422">
        <v>0</v>
      </c>
      <c r="AC33" s="422">
        <v>0</v>
      </c>
      <c r="AD33" s="422">
        <v>0</v>
      </c>
      <c r="AE33" s="422">
        <v>0</v>
      </c>
      <c r="AF33" s="422">
        <v>0</v>
      </c>
      <c r="AG33" s="422">
        <v>0</v>
      </c>
      <c r="AH33" s="422">
        <v>0</v>
      </c>
      <c r="AI33" s="422">
        <v>0</v>
      </c>
      <c r="AJ33" s="422">
        <v>0</v>
      </c>
      <c r="AK33" s="419">
        <f t="shared" si="2"/>
        <v>0</v>
      </c>
    </row>
    <row r="34" spans="1:37" s="416" customFormat="1" ht="11.25" hidden="1" customHeight="1" x14ac:dyDescent="0.2">
      <c r="A34" s="859"/>
      <c r="B34" s="417" t="s">
        <v>2016</v>
      </c>
      <c r="C34" s="469" t="s">
        <v>1337</v>
      </c>
      <c r="D34" s="422">
        <v>0</v>
      </c>
      <c r="E34" s="422">
        <v>0</v>
      </c>
      <c r="F34" s="422">
        <v>0</v>
      </c>
      <c r="G34" s="422">
        <v>0</v>
      </c>
      <c r="H34" s="422">
        <v>0</v>
      </c>
      <c r="I34" s="422">
        <v>0</v>
      </c>
      <c r="J34" s="422">
        <v>0</v>
      </c>
      <c r="K34" s="422">
        <v>0</v>
      </c>
      <c r="L34" s="422">
        <v>0</v>
      </c>
      <c r="M34" s="422">
        <v>0</v>
      </c>
      <c r="N34" s="422">
        <v>0</v>
      </c>
      <c r="O34" s="422">
        <v>0</v>
      </c>
      <c r="P34" s="422">
        <v>0</v>
      </c>
      <c r="Q34" s="422">
        <v>0</v>
      </c>
      <c r="R34" s="422">
        <v>0</v>
      </c>
      <c r="S34" s="422">
        <v>0</v>
      </c>
      <c r="T34" s="422">
        <v>0</v>
      </c>
      <c r="U34" s="422">
        <v>0</v>
      </c>
      <c r="V34" s="422">
        <v>0</v>
      </c>
      <c r="W34" s="422">
        <v>0</v>
      </c>
      <c r="X34" s="422">
        <v>0</v>
      </c>
      <c r="Y34" s="422">
        <v>0</v>
      </c>
      <c r="Z34" s="422">
        <v>0</v>
      </c>
      <c r="AA34" s="422">
        <v>0</v>
      </c>
      <c r="AB34" s="422">
        <v>0</v>
      </c>
      <c r="AC34" s="422">
        <v>0</v>
      </c>
      <c r="AD34" s="422">
        <v>0</v>
      </c>
      <c r="AE34" s="422">
        <v>0</v>
      </c>
      <c r="AF34" s="422">
        <v>0</v>
      </c>
      <c r="AG34" s="422">
        <v>0</v>
      </c>
      <c r="AH34" s="422">
        <v>0</v>
      </c>
      <c r="AI34" s="422">
        <v>0</v>
      </c>
      <c r="AJ34" s="422">
        <v>0</v>
      </c>
      <c r="AK34" s="419">
        <f t="shared" si="2"/>
        <v>0</v>
      </c>
    </row>
    <row r="35" spans="1:37" s="416" customFormat="1" ht="11.25" hidden="1" customHeight="1" x14ac:dyDescent="0.2">
      <c r="A35" s="859"/>
      <c r="B35" s="417" t="s">
        <v>2140</v>
      </c>
      <c r="C35" s="469" t="s">
        <v>1338</v>
      </c>
      <c r="D35" s="422">
        <v>0</v>
      </c>
      <c r="E35" s="422">
        <v>0</v>
      </c>
      <c r="F35" s="422">
        <v>0</v>
      </c>
      <c r="G35" s="422">
        <v>0</v>
      </c>
      <c r="H35" s="422">
        <v>0</v>
      </c>
      <c r="I35" s="422">
        <v>0</v>
      </c>
      <c r="J35" s="422">
        <v>0</v>
      </c>
      <c r="K35" s="422">
        <v>0</v>
      </c>
      <c r="L35" s="422">
        <v>0</v>
      </c>
      <c r="M35" s="422">
        <v>0</v>
      </c>
      <c r="N35" s="422">
        <v>0</v>
      </c>
      <c r="O35" s="422">
        <v>0</v>
      </c>
      <c r="P35" s="422">
        <v>0</v>
      </c>
      <c r="Q35" s="422">
        <v>0</v>
      </c>
      <c r="R35" s="422">
        <v>0</v>
      </c>
      <c r="S35" s="422">
        <v>0</v>
      </c>
      <c r="T35" s="422">
        <v>0</v>
      </c>
      <c r="U35" s="422">
        <v>0</v>
      </c>
      <c r="V35" s="422">
        <v>0</v>
      </c>
      <c r="W35" s="422">
        <v>0</v>
      </c>
      <c r="X35" s="422">
        <v>0</v>
      </c>
      <c r="Y35" s="422">
        <v>0</v>
      </c>
      <c r="Z35" s="422">
        <v>0</v>
      </c>
      <c r="AA35" s="422">
        <v>0</v>
      </c>
      <c r="AB35" s="422">
        <v>0</v>
      </c>
      <c r="AC35" s="422">
        <v>0</v>
      </c>
      <c r="AD35" s="422">
        <v>0</v>
      </c>
      <c r="AE35" s="422">
        <v>0</v>
      </c>
      <c r="AF35" s="422">
        <v>0</v>
      </c>
      <c r="AG35" s="422">
        <v>0</v>
      </c>
      <c r="AH35" s="422">
        <v>0</v>
      </c>
      <c r="AI35" s="422">
        <v>0</v>
      </c>
      <c r="AJ35" s="422">
        <v>0</v>
      </c>
      <c r="AK35" s="419">
        <f t="shared" si="2"/>
        <v>0</v>
      </c>
    </row>
    <row r="36" spans="1:37" s="416" customFormat="1" ht="11.25" hidden="1" customHeight="1" x14ac:dyDescent="0.2">
      <c r="A36" s="859"/>
      <c r="B36" s="417" t="s">
        <v>2528</v>
      </c>
      <c r="C36" s="469" t="s">
        <v>1339</v>
      </c>
      <c r="D36" s="422">
        <v>0</v>
      </c>
      <c r="E36" s="422">
        <v>0</v>
      </c>
      <c r="F36" s="422">
        <v>0</v>
      </c>
      <c r="G36" s="422">
        <v>0</v>
      </c>
      <c r="H36" s="422">
        <v>0</v>
      </c>
      <c r="I36" s="422">
        <v>0</v>
      </c>
      <c r="J36" s="422">
        <v>0</v>
      </c>
      <c r="K36" s="422">
        <v>0</v>
      </c>
      <c r="L36" s="422">
        <v>0</v>
      </c>
      <c r="M36" s="422">
        <v>0</v>
      </c>
      <c r="N36" s="422">
        <v>0</v>
      </c>
      <c r="O36" s="422">
        <v>0</v>
      </c>
      <c r="P36" s="422">
        <v>0</v>
      </c>
      <c r="Q36" s="422">
        <v>0</v>
      </c>
      <c r="R36" s="422">
        <v>0</v>
      </c>
      <c r="S36" s="422">
        <v>0</v>
      </c>
      <c r="T36" s="422">
        <v>0</v>
      </c>
      <c r="U36" s="422">
        <v>0</v>
      </c>
      <c r="V36" s="422">
        <v>0</v>
      </c>
      <c r="W36" s="422">
        <v>0</v>
      </c>
      <c r="X36" s="422">
        <v>0</v>
      </c>
      <c r="Y36" s="422">
        <v>0</v>
      </c>
      <c r="Z36" s="422">
        <v>0</v>
      </c>
      <c r="AA36" s="422">
        <v>0</v>
      </c>
      <c r="AB36" s="422">
        <v>0</v>
      </c>
      <c r="AC36" s="422">
        <v>0</v>
      </c>
      <c r="AD36" s="422">
        <v>0</v>
      </c>
      <c r="AE36" s="422">
        <v>0</v>
      </c>
      <c r="AF36" s="422">
        <v>0</v>
      </c>
      <c r="AG36" s="422">
        <v>0</v>
      </c>
      <c r="AH36" s="422">
        <v>0</v>
      </c>
      <c r="AI36" s="422">
        <v>0</v>
      </c>
      <c r="AJ36" s="422">
        <v>0</v>
      </c>
      <c r="AK36" s="419">
        <f t="shared" si="2"/>
        <v>0</v>
      </c>
    </row>
    <row r="37" spans="1:37" s="416" customFormat="1" ht="11.25" hidden="1" customHeight="1" x14ac:dyDescent="0.2">
      <c r="A37" s="859"/>
      <c r="B37" s="417" t="s">
        <v>998</v>
      </c>
      <c r="C37" s="469" t="s">
        <v>1340</v>
      </c>
      <c r="D37" s="422">
        <v>0</v>
      </c>
      <c r="E37" s="422">
        <v>0</v>
      </c>
      <c r="F37" s="422">
        <v>0</v>
      </c>
      <c r="G37" s="422">
        <v>0</v>
      </c>
      <c r="H37" s="422">
        <v>0</v>
      </c>
      <c r="I37" s="422">
        <v>0</v>
      </c>
      <c r="J37" s="422">
        <v>0</v>
      </c>
      <c r="K37" s="422">
        <v>0</v>
      </c>
      <c r="L37" s="422">
        <v>0</v>
      </c>
      <c r="M37" s="422">
        <v>0</v>
      </c>
      <c r="N37" s="422">
        <v>0</v>
      </c>
      <c r="O37" s="422">
        <v>0</v>
      </c>
      <c r="P37" s="422">
        <v>0</v>
      </c>
      <c r="Q37" s="422">
        <v>0</v>
      </c>
      <c r="R37" s="422">
        <v>0</v>
      </c>
      <c r="S37" s="422">
        <v>0</v>
      </c>
      <c r="T37" s="422">
        <v>0</v>
      </c>
      <c r="U37" s="422">
        <v>0</v>
      </c>
      <c r="V37" s="422">
        <v>0</v>
      </c>
      <c r="W37" s="422">
        <v>0</v>
      </c>
      <c r="X37" s="422">
        <v>0</v>
      </c>
      <c r="Y37" s="422">
        <v>0</v>
      </c>
      <c r="Z37" s="422">
        <v>0</v>
      </c>
      <c r="AA37" s="422">
        <v>0</v>
      </c>
      <c r="AB37" s="422">
        <v>0</v>
      </c>
      <c r="AC37" s="422">
        <v>0</v>
      </c>
      <c r="AD37" s="422">
        <v>0</v>
      </c>
      <c r="AE37" s="422">
        <v>0</v>
      </c>
      <c r="AF37" s="422">
        <v>0</v>
      </c>
      <c r="AG37" s="422">
        <v>0</v>
      </c>
      <c r="AH37" s="422">
        <v>0</v>
      </c>
      <c r="AI37" s="422">
        <v>0</v>
      </c>
      <c r="AJ37" s="422">
        <v>0</v>
      </c>
      <c r="AK37" s="419">
        <f t="shared" si="2"/>
        <v>0</v>
      </c>
    </row>
    <row r="38" spans="1:37" s="416" customFormat="1" ht="11.25" hidden="1" customHeight="1" x14ac:dyDescent="0.2">
      <c r="A38" s="859"/>
      <c r="B38" s="417" t="s">
        <v>1242</v>
      </c>
      <c r="C38" s="469" t="s">
        <v>1341</v>
      </c>
      <c r="D38" s="422">
        <v>0</v>
      </c>
      <c r="E38" s="422">
        <v>0</v>
      </c>
      <c r="F38" s="422">
        <v>0</v>
      </c>
      <c r="G38" s="422">
        <v>0</v>
      </c>
      <c r="H38" s="422">
        <v>0</v>
      </c>
      <c r="I38" s="422">
        <v>0</v>
      </c>
      <c r="J38" s="422">
        <v>0</v>
      </c>
      <c r="K38" s="422">
        <v>0</v>
      </c>
      <c r="L38" s="422">
        <v>0</v>
      </c>
      <c r="M38" s="422">
        <v>0</v>
      </c>
      <c r="N38" s="422">
        <v>0</v>
      </c>
      <c r="O38" s="422">
        <v>0</v>
      </c>
      <c r="P38" s="422">
        <v>0</v>
      </c>
      <c r="Q38" s="422">
        <v>0</v>
      </c>
      <c r="R38" s="422">
        <v>0</v>
      </c>
      <c r="S38" s="422">
        <v>0</v>
      </c>
      <c r="T38" s="422">
        <v>0</v>
      </c>
      <c r="U38" s="422">
        <v>0</v>
      </c>
      <c r="V38" s="422">
        <v>0</v>
      </c>
      <c r="W38" s="422">
        <v>0</v>
      </c>
      <c r="X38" s="422">
        <v>0</v>
      </c>
      <c r="Y38" s="422">
        <v>0</v>
      </c>
      <c r="Z38" s="422">
        <v>0</v>
      </c>
      <c r="AA38" s="422">
        <v>0</v>
      </c>
      <c r="AB38" s="422">
        <v>0</v>
      </c>
      <c r="AC38" s="422">
        <v>0</v>
      </c>
      <c r="AD38" s="422">
        <v>0</v>
      </c>
      <c r="AE38" s="422">
        <v>0</v>
      </c>
      <c r="AF38" s="422">
        <v>0</v>
      </c>
      <c r="AG38" s="422">
        <v>0</v>
      </c>
      <c r="AH38" s="422">
        <v>0</v>
      </c>
      <c r="AI38" s="422">
        <v>0</v>
      </c>
      <c r="AJ38" s="422">
        <v>0</v>
      </c>
      <c r="AK38" s="419">
        <f t="shared" si="2"/>
        <v>0</v>
      </c>
    </row>
    <row r="39" spans="1:37" s="416" customFormat="1" ht="11.25" hidden="1" customHeight="1" x14ac:dyDescent="0.2">
      <c r="A39" s="859"/>
      <c r="B39" s="417" t="s">
        <v>1261</v>
      </c>
      <c r="C39" s="469" t="s">
        <v>1342</v>
      </c>
      <c r="D39" s="422">
        <v>0</v>
      </c>
      <c r="E39" s="422">
        <v>0</v>
      </c>
      <c r="F39" s="422">
        <v>0</v>
      </c>
      <c r="G39" s="422">
        <v>0</v>
      </c>
      <c r="H39" s="422">
        <v>0</v>
      </c>
      <c r="I39" s="422">
        <v>0</v>
      </c>
      <c r="J39" s="422">
        <v>0</v>
      </c>
      <c r="K39" s="422">
        <v>0</v>
      </c>
      <c r="L39" s="422">
        <v>0</v>
      </c>
      <c r="M39" s="422">
        <v>0</v>
      </c>
      <c r="N39" s="422">
        <v>0</v>
      </c>
      <c r="O39" s="422">
        <v>0</v>
      </c>
      <c r="P39" s="422">
        <v>0</v>
      </c>
      <c r="Q39" s="422">
        <v>0</v>
      </c>
      <c r="R39" s="422">
        <v>0</v>
      </c>
      <c r="S39" s="422">
        <v>0</v>
      </c>
      <c r="T39" s="422">
        <v>0</v>
      </c>
      <c r="U39" s="422">
        <v>0</v>
      </c>
      <c r="V39" s="422">
        <v>0</v>
      </c>
      <c r="W39" s="422">
        <v>0</v>
      </c>
      <c r="X39" s="422">
        <v>0</v>
      </c>
      <c r="Y39" s="422">
        <v>0</v>
      </c>
      <c r="Z39" s="422">
        <v>0</v>
      </c>
      <c r="AA39" s="422">
        <v>0</v>
      </c>
      <c r="AB39" s="422">
        <v>0</v>
      </c>
      <c r="AC39" s="422">
        <v>0</v>
      </c>
      <c r="AD39" s="422">
        <v>0</v>
      </c>
      <c r="AE39" s="422">
        <v>0</v>
      </c>
      <c r="AF39" s="422">
        <v>0</v>
      </c>
      <c r="AG39" s="422">
        <v>0</v>
      </c>
      <c r="AH39" s="422">
        <v>0</v>
      </c>
      <c r="AI39" s="422">
        <v>0</v>
      </c>
      <c r="AJ39" s="422">
        <v>0</v>
      </c>
      <c r="AK39" s="419">
        <f t="shared" si="2"/>
        <v>0</v>
      </c>
    </row>
    <row r="40" spans="1:37" s="416" customFormat="1" ht="11.25" hidden="1" customHeight="1" x14ac:dyDescent="0.2">
      <c r="A40" s="859"/>
      <c r="B40" s="417" t="s">
        <v>2440</v>
      </c>
      <c r="C40" s="469" t="s">
        <v>1343</v>
      </c>
      <c r="D40" s="422">
        <v>0</v>
      </c>
      <c r="E40" s="422">
        <v>0</v>
      </c>
      <c r="F40" s="422">
        <v>0</v>
      </c>
      <c r="G40" s="422">
        <v>0</v>
      </c>
      <c r="H40" s="422">
        <v>0</v>
      </c>
      <c r="I40" s="422">
        <v>0</v>
      </c>
      <c r="J40" s="422">
        <v>0</v>
      </c>
      <c r="K40" s="422">
        <v>0</v>
      </c>
      <c r="L40" s="422">
        <v>0</v>
      </c>
      <c r="M40" s="422">
        <v>0</v>
      </c>
      <c r="N40" s="422">
        <v>0</v>
      </c>
      <c r="O40" s="422">
        <v>0</v>
      </c>
      <c r="P40" s="422">
        <v>0</v>
      </c>
      <c r="Q40" s="422">
        <v>0</v>
      </c>
      <c r="R40" s="422">
        <v>0</v>
      </c>
      <c r="S40" s="422">
        <v>0</v>
      </c>
      <c r="T40" s="422">
        <v>0</v>
      </c>
      <c r="U40" s="422">
        <v>0</v>
      </c>
      <c r="V40" s="422">
        <v>0</v>
      </c>
      <c r="W40" s="422">
        <v>0</v>
      </c>
      <c r="X40" s="422">
        <v>0</v>
      </c>
      <c r="Y40" s="422">
        <v>0</v>
      </c>
      <c r="Z40" s="422">
        <v>0</v>
      </c>
      <c r="AA40" s="422">
        <v>0</v>
      </c>
      <c r="AB40" s="422">
        <v>0</v>
      </c>
      <c r="AC40" s="422">
        <v>0</v>
      </c>
      <c r="AD40" s="422">
        <v>0</v>
      </c>
      <c r="AE40" s="422">
        <v>0</v>
      </c>
      <c r="AF40" s="422">
        <v>0</v>
      </c>
      <c r="AG40" s="422">
        <v>0</v>
      </c>
      <c r="AH40" s="422">
        <v>0</v>
      </c>
      <c r="AI40" s="422">
        <v>0</v>
      </c>
      <c r="AJ40" s="422">
        <v>0</v>
      </c>
      <c r="AK40" s="419">
        <f t="shared" si="2"/>
        <v>0</v>
      </c>
    </row>
    <row r="41" spans="1:37" s="416" customFormat="1" ht="11.25" hidden="1" customHeight="1" x14ac:dyDescent="0.2">
      <c r="A41" s="859"/>
      <c r="B41" s="417" t="s">
        <v>973</v>
      </c>
      <c r="C41" s="469" t="s">
        <v>1344</v>
      </c>
      <c r="D41" s="422">
        <v>0</v>
      </c>
      <c r="E41" s="422">
        <v>0</v>
      </c>
      <c r="F41" s="422">
        <v>0</v>
      </c>
      <c r="G41" s="422">
        <v>0</v>
      </c>
      <c r="H41" s="422">
        <v>0</v>
      </c>
      <c r="I41" s="422">
        <v>0</v>
      </c>
      <c r="J41" s="422">
        <v>0</v>
      </c>
      <c r="K41" s="422">
        <v>0</v>
      </c>
      <c r="L41" s="422">
        <v>0</v>
      </c>
      <c r="M41" s="422">
        <v>0</v>
      </c>
      <c r="N41" s="422">
        <v>0</v>
      </c>
      <c r="O41" s="422">
        <v>0</v>
      </c>
      <c r="P41" s="422">
        <v>0</v>
      </c>
      <c r="Q41" s="422">
        <v>0</v>
      </c>
      <c r="R41" s="422">
        <v>0</v>
      </c>
      <c r="S41" s="422">
        <v>0</v>
      </c>
      <c r="T41" s="422">
        <v>0</v>
      </c>
      <c r="U41" s="422">
        <v>0</v>
      </c>
      <c r="V41" s="422">
        <v>0</v>
      </c>
      <c r="W41" s="422">
        <v>0</v>
      </c>
      <c r="X41" s="422">
        <v>0</v>
      </c>
      <c r="Y41" s="422">
        <v>0</v>
      </c>
      <c r="Z41" s="422">
        <v>0</v>
      </c>
      <c r="AA41" s="422">
        <v>0</v>
      </c>
      <c r="AB41" s="422">
        <v>0</v>
      </c>
      <c r="AC41" s="422">
        <v>0</v>
      </c>
      <c r="AD41" s="422">
        <v>0</v>
      </c>
      <c r="AE41" s="422">
        <v>0</v>
      </c>
      <c r="AF41" s="422">
        <v>0</v>
      </c>
      <c r="AG41" s="422">
        <v>0</v>
      </c>
      <c r="AH41" s="422">
        <v>0</v>
      </c>
      <c r="AI41" s="422">
        <v>0</v>
      </c>
      <c r="AJ41" s="422">
        <v>0</v>
      </c>
      <c r="AK41" s="419">
        <f t="shared" si="2"/>
        <v>0</v>
      </c>
    </row>
    <row r="42" spans="1:37" s="416" customFormat="1" ht="11.25" hidden="1" customHeight="1" x14ac:dyDescent="0.2">
      <c r="A42" s="859"/>
      <c r="B42" s="417" t="s">
        <v>2286</v>
      </c>
      <c r="C42" s="469" t="s">
        <v>1345</v>
      </c>
      <c r="D42" s="422">
        <v>0</v>
      </c>
      <c r="E42" s="422">
        <v>0</v>
      </c>
      <c r="F42" s="422">
        <v>0</v>
      </c>
      <c r="G42" s="422">
        <v>0</v>
      </c>
      <c r="H42" s="422">
        <v>0</v>
      </c>
      <c r="I42" s="422">
        <v>0</v>
      </c>
      <c r="J42" s="422">
        <v>0</v>
      </c>
      <c r="K42" s="422">
        <v>0</v>
      </c>
      <c r="L42" s="422">
        <v>0</v>
      </c>
      <c r="M42" s="422">
        <v>0</v>
      </c>
      <c r="N42" s="422">
        <v>0</v>
      </c>
      <c r="O42" s="422">
        <v>0</v>
      </c>
      <c r="P42" s="422">
        <v>0</v>
      </c>
      <c r="Q42" s="422">
        <v>0</v>
      </c>
      <c r="R42" s="422">
        <v>0</v>
      </c>
      <c r="S42" s="422">
        <v>0</v>
      </c>
      <c r="T42" s="422">
        <v>0</v>
      </c>
      <c r="U42" s="422">
        <v>0</v>
      </c>
      <c r="V42" s="422">
        <v>0</v>
      </c>
      <c r="W42" s="422">
        <v>0</v>
      </c>
      <c r="X42" s="422">
        <v>0</v>
      </c>
      <c r="Y42" s="422">
        <v>0</v>
      </c>
      <c r="Z42" s="422">
        <v>0</v>
      </c>
      <c r="AA42" s="422">
        <v>0</v>
      </c>
      <c r="AB42" s="422">
        <v>0</v>
      </c>
      <c r="AC42" s="422">
        <v>0</v>
      </c>
      <c r="AD42" s="422">
        <v>0</v>
      </c>
      <c r="AE42" s="422">
        <v>0</v>
      </c>
      <c r="AF42" s="422">
        <v>0</v>
      </c>
      <c r="AG42" s="422">
        <v>0</v>
      </c>
      <c r="AH42" s="422">
        <v>0</v>
      </c>
      <c r="AI42" s="422">
        <v>0</v>
      </c>
      <c r="AJ42" s="422">
        <v>0</v>
      </c>
      <c r="AK42" s="419">
        <f t="shared" si="2"/>
        <v>0</v>
      </c>
    </row>
    <row r="43" spans="1:37" s="416" customFormat="1" ht="11.25" hidden="1" customHeight="1" x14ac:dyDescent="0.2">
      <c r="A43" s="859"/>
      <c r="B43" s="417" t="s">
        <v>2240</v>
      </c>
      <c r="C43" s="469" t="s">
        <v>1346</v>
      </c>
      <c r="D43" s="422">
        <v>0</v>
      </c>
      <c r="E43" s="422">
        <v>0</v>
      </c>
      <c r="F43" s="422">
        <v>0</v>
      </c>
      <c r="G43" s="422">
        <v>0</v>
      </c>
      <c r="H43" s="422">
        <v>0</v>
      </c>
      <c r="I43" s="422">
        <v>0</v>
      </c>
      <c r="J43" s="422">
        <v>0</v>
      </c>
      <c r="K43" s="422">
        <v>0</v>
      </c>
      <c r="L43" s="422">
        <v>0</v>
      </c>
      <c r="M43" s="422">
        <v>0</v>
      </c>
      <c r="N43" s="422">
        <v>0</v>
      </c>
      <c r="O43" s="422">
        <v>0</v>
      </c>
      <c r="P43" s="422">
        <v>0</v>
      </c>
      <c r="Q43" s="422">
        <v>0</v>
      </c>
      <c r="R43" s="422">
        <v>0</v>
      </c>
      <c r="S43" s="422">
        <v>0</v>
      </c>
      <c r="T43" s="422">
        <v>0</v>
      </c>
      <c r="U43" s="422">
        <v>0</v>
      </c>
      <c r="V43" s="422">
        <v>0</v>
      </c>
      <c r="W43" s="422">
        <v>0</v>
      </c>
      <c r="X43" s="422">
        <v>0</v>
      </c>
      <c r="Y43" s="422">
        <v>0</v>
      </c>
      <c r="Z43" s="422">
        <v>0</v>
      </c>
      <c r="AA43" s="422">
        <v>0</v>
      </c>
      <c r="AB43" s="422">
        <v>0</v>
      </c>
      <c r="AC43" s="422">
        <v>0</v>
      </c>
      <c r="AD43" s="422">
        <v>0</v>
      </c>
      <c r="AE43" s="422">
        <v>0</v>
      </c>
      <c r="AF43" s="422">
        <v>0</v>
      </c>
      <c r="AG43" s="422">
        <v>0</v>
      </c>
      <c r="AH43" s="422">
        <v>0</v>
      </c>
      <c r="AI43" s="422">
        <v>0</v>
      </c>
      <c r="AJ43" s="422">
        <v>0</v>
      </c>
      <c r="AK43" s="419">
        <f t="shared" si="2"/>
        <v>0</v>
      </c>
    </row>
    <row r="44" spans="1:37" s="416" customFormat="1" ht="11.25" hidden="1" customHeight="1" x14ac:dyDescent="0.2">
      <c r="A44" s="859"/>
      <c r="B44" s="417" t="s">
        <v>961</v>
      </c>
      <c r="C44" s="469" t="s">
        <v>1347</v>
      </c>
      <c r="D44" s="422">
        <v>0</v>
      </c>
      <c r="E44" s="422">
        <v>0</v>
      </c>
      <c r="F44" s="422">
        <v>0</v>
      </c>
      <c r="G44" s="422">
        <v>0</v>
      </c>
      <c r="H44" s="422">
        <v>0</v>
      </c>
      <c r="I44" s="422">
        <v>0</v>
      </c>
      <c r="J44" s="422">
        <v>0</v>
      </c>
      <c r="K44" s="422">
        <v>0</v>
      </c>
      <c r="L44" s="422">
        <v>0</v>
      </c>
      <c r="M44" s="422">
        <v>0</v>
      </c>
      <c r="N44" s="422">
        <v>0</v>
      </c>
      <c r="O44" s="422">
        <v>0</v>
      </c>
      <c r="P44" s="422">
        <v>0</v>
      </c>
      <c r="Q44" s="422">
        <v>0</v>
      </c>
      <c r="R44" s="422">
        <v>0</v>
      </c>
      <c r="S44" s="422">
        <v>0</v>
      </c>
      <c r="T44" s="422">
        <v>0</v>
      </c>
      <c r="U44" s="422">
        <v>0</v>
      </c>
      <c r="V44" s="422">
        <v>0</v>
      </c>
      <c r="W44" s="422">
        <v>0</v>
      </c>
      <c r="X44" s="422">
        <v>0</v>
      </c>
      <c r="Y44" s="422">
        <v>0</v>
      </c>
      <c r="Z44" s="422">
        <v>0</v>
      </c>
      <c r="AA44" s="422">
        <v>0</v>
      </c>
      <c r="AB44" s="422">
        <v>0</v>
      </c>
      <c r="AC44" s="422">
        <v>0</v>
      </c>
      <c r="AD44" s="422">
        <v>0</v>
      </c>
      <c r="AE44" s="422">
        <v>0</v>
      </c>
      <c r="AF44" s="422">
        <v>0</v>
      </c>
      <c r="AG44" s="422">
        <v>0</v>
      </c>
      <c r="AH44" s="422">
        <v>0</v>
      </c>
      <c r="AI44" s="422">
        <v>0</v>
      </c>
      <c r="AJ44" s="422">
        <v>0</v>
      </c>
      <c r="AK44" s="419">
        <f t="shared" si="2"/>
        <v>0</v>
      </c>
    </row>
    <row r="45" spans="1:37" s="416" customFormat="1" ht="11.25" hidden="1" customHeight="1" x14ac:dyDescent="0.2">
      <c r="A45" s="859"/>
      <c r="B45" s="417" t="s">
        <v>999</v>
      </c>
      <c r="C45" s="469" t="s">
        <v>1348</v>
      </c>
      <c r="D45" s="422">
        <v>0</v>
      </c>
      <c r="E45" s="422">
        <v>0</v>
      </c>
      <c r="F45" s="422">
        <v>0</v>
      </c>
      <c r="G45" s="422">
        <v>0</v>
      </c>
      <c r="H45" s="422">
        <v>0</v>
      </c>
      <c r="I45" s="422">
        <v>0</v>
      </c>
      <c r="J45" s="422">
        <v>0</v>
      </c>
      <c r="K45" s="422">
        <v>0</v>
      </c>
      <c r="L45" s="422">
        <v>0</v>
      </c>
      <c r="M45" s="422">
        <v>0</v>
      </c>
      <c r="N45" s="422">
        <v>0</v>
      </c>
      <c r="O45" s="422">
        <v>0</v>
      </c>
      <c r="P45" s="422">
        <v>0</v>
      </c>
      <c r="Q45" s="422">
        <v>0</v>
      </c>
      <c r="R45" s="422">
        <v>0</v>
      </c>
      <c r="S45" s="422">
        <v>0</v>
      </c>
      <c r="T45" s="422">
        <v>0</v>
      </c>
      <c r="U45" s="422">
        <v>0</v>
      </c>
      <c r="V45" s="422">
        <v>0</v>
      </c>
      <c r="W45" s="422">
        <v>0</v>
      </c>
      <c r="X45" s="422">
        <v>0</v>
      </c>
      <c r="Y45" s="422">
        <v>0</v>
      </c>
      <c r="Z45" s="422">
        <v>0</v>
      </c>
      <c r="AA45" s="422">
        <v>0</v>
      </c>
      <c r="AB45" s="422">
        <v>0</v>
      </c>
      <c r="AC45" s="422">
        <v>0</v>
      </c>
      <c r="AD45" s="422">
        <v>0</v>
      </c>
      <c r="AE45" s="422">
        <v>0</v>
      </c>
      <c r="AF45" s="422">
        <v>0</v>
      </c>
      <c r="AG45" s="422">
        <v>0</v>
      </c>
      <c r="AH45" s="422">
        <v>0</v>
      </c>
      <c r="AI45" s="422">
        <v>0</v>
      </c>
      <c r="AJ45" s="422">
        <v>0</v>
      </c>
      <c r="AK45" s="419">
        <f t="shared" si="2"/>
        <v>0</v>
      </c>
    </row>
    <row r="46" spans="1:37" s="416" customFormat="1" ht="11.25" hidden="1" customHeight="1" x14ac:dyDescent="0.2">
      <c r="A46" s="859"/>
      <c r="B46" s="417" t="s">
        <v>1243</v>
      </c>
      <c r="C46" s="469" t="s">
        <v>2153</v>
      </c>
      <c r="D46" s="422">
        <v>0</v>
      </c>
      <c r="E46" s="422">
        <v>0</v>
      </c>
      <c r="F46" s="422">
        <v>0</v>
      </c>
      <c r="G46" s="422">
        <v>0</v>
      </c>
      <c r="H46" s="422">
        <v>0</v>
      </c>
      <c r="I46" s="422">
        <v>0</v>
      </c>
      <c r="J46" s="422">
        <v>0</v>
      </c>
      <c r="K46" s="422">
        <v>0</v>
      </c>
      <c r="L46" s="422">
        <v>0</v>
      </c>
      <c r="M46" s="422">
        <v>0</v>
      </c>
      <c r="N46" s="422">
        <v>0</v>
      </c>
      <c r="O46" s="422">
        <v>0</v>
      </c>
      <c r="P46" s="422">
        <v>0</v>
      </c>
      <c r="Q46" s="422">
        <v>0</v>
      </c>
      <c r="R46" s="422">
        <v>0</v>
      </c>
      <c r="S46" s="422">
        <v>0</v>
      </c>
      <c r="T46" s="422">
        <v>0</v>
      </c>
      <c r="U46" s="422">
        <v>0</v>
      </c>
      <c r="V46" s="422">
        <v>0</v>
      </c>
      <c r="W46" s="422">
        <v>0</v>
      </c>
      <c r="X46" s="422">
        <v>0</v>
      </c>
      <c r="Y46" s="422">
        <v>0</v>
      </c>
      <c r="Z46" s="422">
        <v>0</v>
      </c>
      <c r="AA46" s="422">
        <v>0</v>
      </c>
      <c r="AB46" s="422">
        <v>0</v>
      </c>
      <c r="AC46" s="422">
        <v>0</v>
      </c>
      <c r="AD46" s="422">
        <v>0</v>
      </c>
      <c r="AE46" s="422">
        <v>0</v>
      </c>
      <c r="AF46" s="422">
        <v>0</v>
      </c>
      <c r="AG46" s="422">
        <v>0</v>
      </c>
      <c r="AH46" s="422">
        <v>0</v>
      </c>
      <c r="AI46" s="422">
        <v>0</v>
      </c>
      <c r="AJ46" s="422">
        <v>0</v>
      </c>
      <c r="AK46" s="419">
        <f t="shared" si="2"/>
        <v>0</v>
      </c>
    </row>
    <row r="47" spans="1:37" s="416" customFormat="1" ht="11.25" hidden="1" customHeight="1" x14ac:dyDescent="0.2">
      <c r="A47" s="860"/>
      <c r="B47" s="417" t="s">
        <v>2377</v>
      </c>
      <c r="C47" s="469" t="s">
        <v>2376</v>
      </c>
      <c r="D47" s="422">
        <v>0</v>
      </c>
      <c r="E47" s="422">
        <v>0</v>
      </c>
      <c r="F47" s="422">
        <v>0</v>
      </c>
      <c r="G47" s="422">
        <v>0</v>
      </c>
      <c r="H47" s="422">
        <v>0</v>
      </c>
      <c r="I47" s="422">
        <v>0</v>
      </c>
      <c r="J47" s="422">
        <v>0</v>
      </c>
      <c r="K47" s="422">
        <v>0</v>
      </c>
      <c r="L47" s="422">
        <v>0</v>
      </c>
      <c r="M47" s="422">
        <v>0</v>
      </c>
      <c r="N47" s="422">
        <v>0</v>
      </c>
      <c r="O47" s="422">
        <v>0</v>
      </c>
      <c r="P47" s="422">
        <v>0</v>
      </c>
      <c r="Q47" s="422">
        <v>0</v>
      </c>
      <c r="R47" s="422">
        <v>0</v>
      </c>
      <c r="S47" s="422">
        <v>0</v>
      </c>
      <c r="T47" s="422">
        <v>0</v>
      </c>
      <c r="U47" s="422">
        <v>0</v>
      </c>
      <c r="V47" s="422">
        <v>0</v>
      </c>
      <c r="W47" s="422">
        <v>0</v>
      </c>
      <c r="X47" s="422">
        <v>0</v>
      </c>
      <c r="Y47" s="422">
        <v>0</v>
      </c>
      <c r="Z47" s="422">
        <v>0</v>
      </c>
      <c r="AA47" s="422">
        <v>0</v>
      </c>
      <c r="AB47" s="422">
        <v>0</v>
      </c>
      <c r="AC47" s="422">
        <v>0</v>
      </c>
      <c r="AD47" s="422">
        <v>0</v>
      </c>
      <c r="AE47" s="422">
        <v>0</v>
      </c>
      <c r="AF47" s="422">
        <v>0</v>
      </c>
      <c r="AG47" s="422">
        <v>0</v>
      </c>
      <c r="AH47" s="422">
        <v>0</v>
      </c>
      <c r="AI47" s="422">
        <v>0</v>
      </c>
      <c r="AJ47" s="422">
        <v>0</v>
      </c>
      <c r="AK47" s="419">
        <f t="shared" si="2"/>
        <v>0</v>
      </c>
    </row>
    <row r="48" spans="1:37" s="416" customFormat="1" ht="11.25" x14ac:dyDescent="0.2">
      <c r="A48" s="515" t="s">
        <v>891</v>
      </c>
      <c r="B48" s="516"/>
      <c r="C48" s="517">
        <f>COUNTA(C26:C45)</f>
        <v>20</v>
      </c>
      <c r="D48" s="518">
        <f t="shared" ref="D48:AJ48" si="3">SUM(D26:D47)</f>
        <v>0</v>
      </c>
      <c r="E48" s="518">
        <f t="shared" si="3"/>
        <v>0</v>
      </c>
      <c r="F48" s="518">
        <f t="shared" si="3"/>
        <v>0</v>
      </c>
      <c r="G48" s="518">
        <f t="shared" si="3"/>
        <v>0</v>
      </c>
      <c r="H48" s="518">
        <f t="shared" si="3"/>
        <v>0</v>
      </c>
      <c r="I48" s="518">
        <f t="shared" si="3"/>
        <v>0</v>
      </c>
      <c r="J48" s="518">
        <f t="shared" si="3"/>
        <v>0</v>
      </c>
      <c r="K48" s="518">
        <f t="shared" si="3"/>
        <v>1454102</v>
      </c>
      <c r="L48" s="518">
        <f t="shared" si="3"/>
        <v>0</v>
      </c>
      <c r="M48" s="518">
        <f t="shared" si="3"/>
        <v>1363793</v>
      </c>
      <c r="N48" s="518">
        <f t="shared" si="3"/>
        <v>0</v>
      </c>
      <c r="O48" s="518">
        <f t="shared" si="3"/>
        <v>0</v>
      </c>
      <c r="P48" s="518">
        <f t="shared" si="3"/>
        <v>0</v>
      </c>
      <c r="Q48" s="518">
        <f t="shared" si="3"/>
        <v>0</v>
      </c>
      <c r="R48" s="518">
        <f t="shared" si="3"/>
        <v>0</v>
      </c>
      <c r="S48" s="518">
        <f t="shared" si="3"/>
        <v>0</v>
      </c>
      <c r="T48" s="518">
        <f t="shared" si="3"/>
        <v>0</v>
      </c>
      <c r="U48" s="518">
        <f t="shared" si="3"/>
        <v>0</v>
      </c>
      <c r="V48" s="518">
        <f t="shared" si="3"/>
        <v>0</v>
      </c>
      <c r="W48" s="518">
        <f t="shared" si="3"/>
        <v>0</v>
      </c>
      <c r="X48" s="518">
        <f t="shared" si="3"/>
        <v>0</v>
      </c>
      <c r="Y48" s="518">
        <f t="shared" si="3"/>
        <v>0</v>
      </c>
      <c r="Z48" s="518">
        <f t="shared" si="3"/>
        <v>0</v>
      </c>
      <c r="AA48" s="518">
        <f t="shared" si="3"/>
        <v>0</v>
      </c>
      <c r="AB48" s="518">
        <f t="shared" si="3"/>
        <v>0</v>
      </c>
      <c r="AC48" s="518">
        <f t="shared" si="3"/>
        <v>0</v>
      </c>
      <c r="AD48" s="518">
        <f t="shared" si="3"/>
        <v>0</v>
      </c>
      <c r="AE48" s="518">
        <f t="shared" si="3"/>
        <v>0</v>
      </c>
      <c r="AF48" s="518">
        <f t="shared" si="3"/>
        <v>0</v>
      </c>
      <c r="AG48" s="518">
        <f t="shared" si="3"/>
        <v>0</v>
      </c>
      <c r="AH48" s="518">
        <f t="shared" si="3"/>
        <v>0</v>
      </c>
      <c r="AI48" s="518">
        <f t="shared" si="3"/>
        <v>0</v>
      </c>
      <c r="AJ48" s="518">
        <f t="shared" si="3"/>
        <v>0</v>
      </c>
      <c r="AK48" s="518">
        <f>SUM(D48:AI48)</f>
        <v>2817895</v>
      </c>
    </row>
    <row r="49" spans="1:37" ht="12" hidden="1" customHeight="1" x14ac:dyDescent="0.2">
      <c r="A49" s="858">
        <v>3</v>
      </c>
      <c r="B49" s="421" t="s">
        <v>1249</v>
      </c>
      <c r="C49" s="471" t="s">
        <v>1349</v>
      </c>
      <c r="D49" s="422">
        <v>0</v>
      </c>
      <c r="E49" s="422">
        <v>0</v>
      </c>
      <c r="F49" s="422">
        <v>0</v>
      </c>
      <c r="G49" s="422">
        <v>0</v>
      </c>
      <c r="H49" s="422">
        <v>0</v>
      </c>
      <c r="I49" s="422">
        <v>0</v>
      </c>
      <c r="J49" s="422">
        <v>0</v>
      </c>
      <c r="K49" s="422">
        <v>0</v>
      </c>
      <c r="L49" s="422">
        <v>0</v>
      </c>
      <c r="M49" s="422">
        <v>0</v>
      </c>
      <c r="N49" s="422">
        <v>0</v>
      </c>
      <c r="O49" s="422">
        <v>0</v>
      </c>
      <c r="P49" s="422">
        <v>0</v>
      </c>
      <c r="Q49" s="422">
        <v>0</v>
      </c>
      <c r="R49" s="422">
        <v>0</v>
      </c>
      <c r="S49" s="422">
        <v>0</v>
      </c>
      <c r="T49" s="422">
        <v>0</v>
      </c>
      <c r="U49" s="422">
        <v>0</v>
      </c>
      <c r="V49" s="422">
        <v>0</v>
      </c>
      <c r="W49" s="422">
        <v>0</v>
      </c>
      <c r="X49" s="422">
        <v>0</v>
      </c>
      <c r="Y49" s="422">
        <v>0</v>
      </c>
      <c r="Z49" s="422">
        <v>0</v>
      </c>
      <c r="AA49" s="422">
        <v>0</v>
      </c>
      <c r="AB49" s="422">
        <v>0</v>
      </c>
      <c r="AC49" s="422">
        <v>0</v>
      </c>
      <c r="AD49" s="422">
        <v>0</v>
      </c>
      <c r="AE49" s="422">
        <v>0</v>
      </c>
      <c r="AF49" s="422">
        <v>0</v>
      </c>
      <c r="AG49" s="422">
        <v>0</v>
      </c>
      <c r="AH49" s="422">
        <v>0</v>
      </c>
      <c r="AI49" s="422">
        <v>0</v>
      </c>
      <c r="AJ49" s="422">
        <v>0</v>
      </c>
      <c r="AK49" s="419">
        <f t="shared" ref="AK49:AK68" si="4">SUM(D49:AJ49)</f>
        <v>0</v>
      </c>
    </row>
    <row r="50" spans="1:37" ht="12" hidden="1" customHeight="1" x14ac:dyDescent="0.2">
      <c r="A50" s="859"/>
      <c r="B50" s="421" t="s">
        <v>1024</v>
      </c>
      <c r="C50" s="471" t="s">
        <v>1350</v>
      </c>
      <c r="D50" s="422">
        <v>0</v>
      </c>
      <c r="E50" s="422">
        <v>0</v>
      </c>
      <c r="F50" s="422">
        <v>0</v>
      </c>
      <c r="G50" s="422">
        <v>0</v>
      </c>
      <c r="H50" s="422">
        <v>0</v>
      </c>
      <c r="I50" s="422">
        <v>0</v>
      </c>
      <c r="J50" s="422">
        <v>0</v>
      </c>
      <c r="K50" s="422">
        <v>0</v>
      </c>
      <c r="L50" s="422">
        <v>0</v>
      </c>
      <c r="M50" s="422">
        <v>0</v>
      </c>
      <c r="N50" s="422">
        <v>0</v>
      </c>
      <c r="O50" s="422">
        <v>0</v>
      </c>
      <c r="P50" s="422">
        <v>0</v>
      </c>
      <c r="Q50" s="422">
        <v>0</v>
      </c>
      <c r="R50" s="422">
        <v>0</v>
      </c>
      <c r="S50" s="422">
        <v>0</v>
      </c>
      <c r="T50" s="422">
        <v>0</v>
      </c>
      <c r="U50" s="422">
        <v>0</v>
      </c>
      <c r="V50" s="422">
        <v>0</v>
      </c>
      <c r="W50" s="422">
        <v>0</v>
      </c>
      <c r="X50" s="422">
        <v>0</v>
      </c>
      <c r="Y50" s="422">
        <v>0</v>
      </c>
      <c r="Z50" s="422">
        <v>0</v>
      </c>
      <c r="AA50" s="422">
        <v>0</v>
      </c>
      <c r="AB50" s="422">
        <v>0</v>
      </c>
      <c r="AC50" s="422">
        <v>0</v>
      </c>
      <c r="AD50" s="422">
        <v>0</v>
      </c>
      <c r="AE50" s="422">
        <v>0</v>
      </c>
      <c r="AF50" s="422">
        <v>0</v>
      </c>
      <c r="AG50" s="422">
        <v>0</v>
      </c>
      <c r="AH50" s="422">
        <v>0</v>
      </c>
      <c r="AI50" s="422">
        <v>0</v>
      </c>
      <c r="AJ50" s="422">
        <v>0</v>
      </c>
      <c r="AK50" s="419">
        <f t="shared" si="4"/>
        <v>0</v>
      </c>
    </row>
    <row r="51" spans="1:37" ht="12" hidden="1" customHeight="1" x14ac:dyDescent="0.2">
      <c r="A51" s="859"/>
      <c r="B51" s="421" t="s">
        <v>2449</v>
      </c>
      <c r="C51" s="471" t="s">
        <v>1351</v>
      </c>
      <c r="D51" s="422">
        <v>0</v>
      </c>
      <c r="E51" s="422">
        <v>0</v>
      </c>
      <c r="F51" s="422">
        <v>0</v>
      </c>
      <c r="G51" s="422">
        <v>0</v>
      </c>
      <c r="H51" s="422">
        <v>0</v>
      </c>
      <c r="I51" s="422">
        <v>0</v>
      </c>
      <c r="J51" s="422">
        <v>0</v>
      </c>
      <c r="K51" s="422">
        <v>0</v>
      </c>
      <c r="L51" s="422">
        <v>0</v>
      </c>
      <c r="M51" s="422">
        <v>0</v>
      </c>
      <c r="N51" s="422">
        <v>0</v>
      </c>
      <c r="O51" s="422">
        <v>0</v>
      </c>
      <c r="P51" s="422">
        <v>0</v>
      </c>
      <c r="Q51" s="422">
        <v>0</v>
      </c>
      <c r="R51" s="422">
        <v>0</v>
      </c>
      <c r="S51" s="422">
        <v>0</v>
      </c>
      <c r="T51" s="422">
        <v>0</v>
      </c>
      <c r="U51" s="422">
        <v>0</v>
      </c>
      <c r="V51" s="422">
        <v>0</v>
      </c>
      <c r="W51" s="422">
        <v>0</v>
      </c>
      <c r="X51" s="422">
        <v>0</v>
      </c>
      <c r="Y51" s="422">
        <v>0</v>
      </c>
      <c r="Z51" s="422">
        <v>0</v>
      </c>
      <c r="AA51" s="422">
        <v>0</v>
      </c>
      <c r="AB51" s="422">
        <v>0</v>
      </c>
      <c r="AC51" s="422">
        <v>0</v>
      </c>
      <c r="AD51" s="422">
        <v>0</v>
      </c>
      <c r="AE51" s="422">
        <v>0</v>
      </c>
      <c r="AF51" s="422">
        <v>0</v>
      </c>
      <c r="AG51" s="422">
        <v>0</v>
      </c>
      <c r="AH51" s="422">
        <v>0</v>
      </c>
      <c r="AI51" s="422">
        <v>0</v>
      </c>
      <c r="AJ51" s="422">
        <v>0</v>
      </c>
      <c r="AK51" s="419">
        <f t="shared" si="4"/>
        <v>0</v>
      </c>
    </row>
    <row r="52" spans="1:37" ht="12" hidden="1" customHeight="1" x14ac:dyDescent="0.2">
      <c r="A52" s="859"/>
      <c r="B52" s="421" t="s">
        <v>1029</v>
      </c>
      <c r="C52" s="471" t="s">
        <v>1352</v>
      </c>
      <c r="D52" s="422">
        <v>0</v>
      </c>
      <c r="E52" s="422">
        <v>0</v>
      </c>
      <c r="F52" s="422">
        <v>0</v>
      </c>
      <c r="G52" s="422">
        <v>0</v>
      </c>
      <c r="H52" s="422">
        <v>0</v>
      </c>
      <c r="I52" s="422">
        <v>0</v>
      </c>
      <c r="J52" s="422">
        <v>0</v>
      </c>
      <c r="K52" s="422">
        <v>0</v>
      </c>
      <c r="L52" s="422">
        <v>0</v>
      </c>
      <c r="M52" s="422">
        <v>0</v>
      </c>
      <c r="N52" s="422">
        <v>0</v>
      </c>
      <c r="O52" s="422">
        <v>0</v>
      </c>
      <c r="P52" s="422">
        <v>0</v>
      </c>
      <c r="Q52" s="422">
        <v>0</v>
      </c>
      <c r="R52" s="422">
        <v>0</v>
      </c>
      <c r="S52" s="422">
        <v>0</v>
      </c>
      <c r="T52" s="422">
        <v>0</v>
      </c>
      <c r="U52" s="422">
        <v>0</v>
      </c>
      <c r="V52" s="422">
        <v>0</v>
      </c>
      <c r="W52" s="422">
        <v>0</v>
      </c>
      <c r="X52" s="422">
        <v>0</v>
      </c>
      <c r="Y52" s="422">
        <v>0</v>
      </c>
      <c r="Z52" s="422">
        <v>0</v>
      </c>
      <c r="AA52" s="422">
        <v>0</v>
      </c>
      <c r="AB52" s="422">
        <v>0</v>
      </c>
      <c r="AC52" s="422">
        <v>0</v>
      </c>
      <c r="AD52" s="422">
        <v>0</v>
      </c>
      <c r="AE52" s="422">
        <v>0</v>
      </c>
      <c r="AF52" s="422">
        <v>0</v>
      </c>
      <c r="AG52" s="422">
        <v>0</v>
      </c>
      <c r="AH52" s="422">
        <v>0</v>
      </c>
      <c r="AI52" s="422">
        <v>0</v>
      </c>
      <c r="AJ52" s="422">
        <v>0</v>
      </c>
      <c r="AK52" s="419">
        <f t="shared" si="4"/>
        <v>0</v>
      </c>
    </row>
    <row r="53" spans="1:37" ht="12" hidden="1" customHeight="1" x14ac:dyDescent="0.2">
      <c r="A53" s="859"/>
      <c r="B53" s="421" t="s">
        <v>967</v>
      </c>
      <c r="C53" s="471" t="s">
        <v>1353</v>
      </c>
      <c r="D53" s="422">
        <v>0</v>
      </c>
      <c r="E53" s="422">
        <v>0</v>
      </c>
      <c r="F53" s="422">
        <v>0</v>
      </c>
      <c r="G53" s="422">
        <v>0</v>
      </c>
      <c r="H53" s="422">
        <v>0</v>
      </c>
      <c r="I53" s="422">
        <v>0</v>
      </c>
      <c r="J53" s="422">
        <v>0</v>
      </c>
      <c r="K53" s="422">
        <v>0</v>
      </c>
      <c r="L53" s="422">
        <v>0</v>
      </c>
      <c r="M53" s="422">
        <v>0</v>
      </c>
      <c r="N53" s="422">
        <v>0</v>
      </c>
      <c r="O53" s="422">
        <v>0</v>
      </c>
      <c r="P53" s="422">
        <v>0</v>
      </c>
      <c r="Q53" s="422">
        <v>0</v>
      </c>
      <c r="R53" s="422">
        <v>0</v>
      </c>
      <c r="S53" s="422">
        <v>0</v>
      </c>
      <c r="T53" s="422">
        <v>0</v>
      </c>
      <c r="U53" s="422">
        <v>0</v>
      </c>
      <c r="V53" s="422">
        <v>0</v>
      </c>
      <c r="W53" s="422">
        <v>0</v>
      </c>
      <c r="X53" s="422">
        <v>0</v>
      </c>
      <c r="Y53" s="422">
        <v>0</v>
      </c>
      <c r="Z53" s="422">
        <v>0</v>
      </c>
      <c r="AA53" s="422">
        <v>0</v>
      </c>
      <c r="AB53" s="422">
        <v>0</v>
      </c>
      <c r="AC53" s="422">
        <v>0</v>
      </c>
      <c r="AD53" s="422">
        <v>0</v>
      </c>
      <c r="AE53" s="422">
        <v>0</v>
      </c>
      <c r="AF53" s="422">
        <v>0</v>
      </c>
      <c r="AG53" s="422">
        <v>0</v>
      </c>
      <c r="AH53" s="422">
        <v>0</v>
      </c>
      <c r="AI53" s="422">
        <v>0</v>
      </c>
      <c r="AJ53" s="422">
        <v>0</v>
      </c>
      <c r="AK53" s="419">
        <f t="shared" si="4"/>
        <v>0</v>
      </c>
    </row>
    <row r="54" spans="1:37" ht="12" hidden="1" customHeight="1" x14ac:dyDescent="0.2">
      <c r="A54" s="859"/>
      <c r="B54" s="421" t="s">
        <v>968</v>
      </c>
      <c r="C54" s="471" t="s">
        <v>1354</v>
      </c>
      <c r="D54" s="422">
        <v>0</v>
      </c>
      <c r="E54" s="422">
        <v>0</v>
      </c>
      <c r="F54" s="422">
        <v>0</v>
      </c>
      <c r="G54" s="422">
        <v>0</v>
      </c>
      <c r="H54" s="422">
        <v>0</v>
      </c>
      <c r="I54" s="422">
        <v>0</v>
      </c>
      <c r="J54" s="422">
        <v>0</v>
      </c>
      <c r="K54" s="422">
        <v>0</v>
      </c>
      <c r="L54" s="422">
        <v>0</v>
      </c>
      <c r="M54" s="422">
        <v>0</v>
      </c>
      <c r="N54" s="422">
        <v>0</v>
      </c>
      <c r="O54" s="422">
        <v>0</v>
      </c>
      <c r="P54" s="422">
        <v>0</v>
      </c>
      <c r="Q54" s="422">
        <v>0</v>
      </c>
      <c r="R54" s="422">
        <v>0</v>
      </c>
      <c r="S54" s="422">
        <v>0</v>
      </c>
      <c r="T54" s="422">
        <v>0</v>
      </c>
      <c r="U54" s="422">
        <v>0</v>
      </c>
      <c r="V54" s="422">
        <v>0</v>
      </c>
      <c r="W54" s="422">
        <v>0</v>
      </c>
      <c r="X54" s="422">
        <v>0</v>
      </c>
      <c r="Y54" s="422">
        <v>0</v>
      </c>
      <c r="Z54" s="422">
        <v>0</v>
      </c>
      <c r="AA54" s="422">
        <v>0</v>
      </c>
      <c r="AB54" s="422">
        <v>0</v>
      </c>
      <c r="AC54" s="422">
        <v>0</v>
      </c>
      <c r="AD54" s="422">
        <v>0</v>
      </c>
      <c r="AE54" s="422">
        <v>0</v>
      </c>
      <c r="AF54" s="422">
        <v>0</v>
      </c>
      <c r="AG54" s="422">
        <v>0</v>
      </c>
      <c r="AH54" s="422">
        <v>0</v>
      </c>
      <c r="AI54" s="422">
        <v>0</v>
      </c>
      <c r="AJ54" s="422">
        <v>0</v>
      </c>
      <c r="AK54" s="419">
        <f t="shared" si="4"/>
        <v>0</v>
      </c>
    </row>
    <row r="55" spans="1:37" ht="12" hidden="1" customHeight="1" x14ac:dyDescent="0.2">
      <c r="A55" s="859"/>
      <c r="B55" s="421" t="s">
        <v>1164</v>
      </c>
      <c r="C55" s="471" t="s">
        <v>1355</v>
      </c>
      <c r="D55" s="422">
        <v>0</v>
      </c>
      <c r="E55" s="422">
        <v>0</v>
      </c>
      <c r="F55" s="422">
        <v>0</v>
      </c>
      <c r="G55" s="422">
        <v>0</v>
      </c>
      <c r="H55" s="422">
        <v>0</v>
      </c>
      <c r="I55" s="422">
        <v>0</v>
      </c>
      <c r="J55" s="422">
        <v>0</v>
      </c>
      <c r="K55" s="422">
        <v>0</v>
      </c>
      <c r="L55" s="422">
        <v>0</v>
      </c>
      <c r="M55" s="422">
        <v>0</v>
      </c>
      <c r="N55" s="422">
        <v>0</v>
      </c>
      <c r="O55" s="422">
        <v>0</v>
      </c>
      <c r="P55" s="422">
        <v>0</v>
      </c>
      <c r="Q55" s="422">
        <v>0</v>
      </c>
      <c r="R55" s="422">
        <v>0</v>
      </c>
      <c r="S55" s="422">
        <v>0</v>
      </c>
      <c r="T55" s="422">
        <v>0</v>
      </c>
      <c r="U55" s="422">
        <v>0</v>
      </c>
      <c r="V55" s="422">
        <v>0</v>
      </c>
      <c r="W55" s="422">
        <v>0</v>
      </c>
      <c r="X55" s="422">
        <v>0</v>
      </c>
      <c r="Y55" s="422">
        <v>0</v>
      </c>
      <c r="Z55" s="422">
        <v>0</v>
      </c>
      <c r="AA55" s="422">
        <v>0</v>
      </c>
      <c r="AB55" s="422">
        <v>0</v>
      </c>
      <c r="AC55" s="422">
        <v>0</v>
      </c>
      <c r="AD55" s="422">
        <v>0</v>
      </c>
      <c r="AE55" s="422">
        <v>0</v>
      </c>
      <c r="AF55" s="422">
        <v>0</v>
      </c>
      <c r="AG55" s="422">
        <v>0</v>
      </c>
      <c r="AH55" s="422">
        <v>0</v>
      </c>
      <c r="AI55" s="422">
        <v>0</v>
      </c>
      <c r="AJ55" s="422">
        <v>0</v>
      </c>
      <c r="AK55" s="419">
        <f t="shared" si="4"/>
        <v>0</v>
      </c>
    </row>
    <row r="56" spans="1:37" ht="12" hidden="1" customHeight="1" x14ac:dyDescent="0.2">
      <c r="A56" s="859"/>
      <c r="B56" s="421" t="s">
        <v>1064</v>
      </c>
      <c r="C56" s="471" t="s">
        <v>1356</v>
      </c>
      <c r="D56" s="422">
        <v>0</v>
      </c>
      <c r="E56" s="422">
        <v>0</v>
      </c>
      <c r="F56" s="422">
        <v>0</v>
      </c>
      <c r="G56" s="422">
        <v>0</v>
      </c>
      <c r="H56" s="422">
        <v>0</v>
      </c>
      <c r="I56" s="422">
        <v>0</v>
      </c>
      <c r="J56" s="422">
        <v>0</v>
      </c>
      <c r="K56" s="422">
        <v>0</v>
      </c>
      <c r="L56" s="422">
        <v>0</v>
      </c>
      <c r="M56" s="422">
        <v>0</v>
      </c>
      <c r="N56" s="422">
        <v>0</v>
      </c>
      <c r="O56" s="422">
        <v>0</v>
      </c>
      <c r="P56" s="422">
        <v>0</v>
      </c>
      <c r="Q56" s="422">
        <v>0</v>
      </c>
      <c r="R56" s="422">
        <v>0</v>
      </c>
      <c r="S56" s="422">
        <v>0</v>
      </c>
      <c r="T56" s="422">
        <v>0</v>
      </c>
      <c r="U56" s="422">
        <v>0</v>
      </c>
      <c r="V56" s="422">
        <v>0</v>
      </c>
      <c r="W56" s="422">
        <v>0</v>
      </c>
      <c r="X56" s="422">
        <v>0</v>
      </c>
      <c r="Y56" s="422">
        <v>0</v>
      </c>
      <c r="Z56" s="422">
        <v>0</v>
      </c>
      <c r="AA56" s="422">
        <v>0</v>
      </c>
      <c r="AB56" s="422">
        <v>0</v>
      </c>
      <c r="AC56" s="422">
        <v>0</v>
      </c>
      <c r="AD56" s="422">
        <v>0</v>
      </c>
      <c r="AE56" s="422">
        <v>0</v>
      </c>
      <c r="AF56" s="422">
        <v>0</v>
      </c>
      <c r="AG56" s="422">
        <v>0</v>
      </c>
      <c r="AH56" s="422">
        <v>0</v>
      </c>
      <c r="AI56" s="422">
        <v>0</v>
      </c>
      <c r="AJ56" s="422">
        <v>0</v>
      </c>
      <c r="AK56" s="419">
        <f t="shared" si="4"/>
        <v>0</v>
      </c>
    </row>
    <row r="57" spans="1:37" ht="12" hidden="1" customHeight="1" x14ac:dyDescent="0.2">
      <c r="A57" s="859"/>
      <c r="B57" s="421" t="s">
        <v>1358</v>
      </c>
      <c r="C57" s="471" t="s">
        <v>1357</v>
      </c>
      <c r="D57" s="422">
        <v>0</v>
      </c>
      <c r="E57" s="422">
        <v>0</v>
      </c>
      <c r="F57" s="422">
        <v>0</v>
      </c>
      <c r="G57" s="422">
        <v>0</v>
      </c>
      <c r="H57" s="422">
        <v>0</v>
      </c>
      <c r="I57" s="422">
        <v>0</v>
      </c>
      <c r="J57" s="422">
        <v>0</v>
      </c>
      <c r="K57" s="422">
        <v>0</v>
      </c>
      <c r="L57" s="422">
        <v>0</v>
      </c>
      <c r="M57" s="422">
        <v>0</v>
      </c>
      <c r="N57" s="422">
        <v>0</v>
      </c>
      <c r="O57" s="422">
        <v>0</v>
      </c>
      <c r="P57" s="422">
        <v>0</v>
      </c>
      <c r="Q57" s="422">
        <v>0</v>
      </c>
      <c r="R57" s="422">
        <v>0</v>
      </c>
      <c r="S57" s="422">
        <v>0</v>
      </c>
      <c r="T57" s="422">
        <v>0</v>
      </c>
      <c r="U57" s="422">
        <v>0</v>
      </c>
      <c r="V57" s="422">
        <v>0</v>
      </c>
      <c r="W57" s="422">
        <v>0</v>
      </c>
      <c r="X57" s="422">
        <v>0</v>
      </c>
      <c r="Y57" s="422">
        <v>0</v>
      </c>
      <c r="Z57" s="422">
        <v>0</v>
      </c>
      <c r="AA57" s="422">
        <v>0</v>
      </c>
      <c r="AB57" s="422">
        <v>0</v>
      </c>
      <c r="AC57" s="422">
        <v>0</v>
      </c>
      <c r="AD57" s="422">
        <v>0</v>
      </c>
      <c r="AE57" s="422">
        <v>0</v>
      </c>
      <c r="AF57" s="422">
        <v>0</v>
      </c>
      <c r="AG57" s="422">
        <v>0</v>
      </c>
      <c r="AH57" s="422">
        <v>0</v>
      </c>
      <c r="AI57" s="422">
        <v>0</v>
      </c>
      <c r="AJ57" s="422">
        <v>0</v>
      </c>
      <c r="AK57" s="419">
        <f t="shared" si="4"/>
        <v>0</v>
      </c>
    </row>
    <row r="58" spans="1:37" ht="12" hidden="1" customHeight="1" x14ac:dyDescent="0.2">
      <c r="A58" s="859"/>
      <c r="B58" s="421" t="s">
        <v>969</v>
      </c>
      <c r="C58" s="471" t="s">
        <v>1359</v>
      </c>
      <c r="D58" s="422">
        <v>0</v>
      </c>
      <c r="E58" s="422">
        <v>0</v>
      </c>
      <c r="F58" s="422">
        <v>0</v>
      </c>
      <c r="G58" s="422">
        <v>0</v>
      </c>
      <c r="H58" s="422">
        <v>0</v>
      </c>
      <c r="I58" s="422">
        <v>0</v>
      </c>
      <c r="J58" s="422">
        <v>0</v>
      </c>
      <c r="K58" s="422">
        <v>0</v>
      </c>
      <c r="L58" s="422">
        <v>0</v>
      </c>
      <c r="M58" s="422">
        <v>0</v>
      </c>
      <c r="N58" s="422">
        <v>0</v>
      </c>
      <c r="O58" s="422">
        <v>0</v>
      </c>
      <c r="P58" s="422">
        <v>0</v>
      </c>
      <c r="Q58" s="422">
        <v>0</v>
      </c>
      <c r="R58" s="422">
        <v>0</v>
      </c>
      <c r="S58" s="422">
        <v>0</v>
      </c>
      <c r="T58" s="422">
        <v>0</v>
      </c>
      <c r="U58" s="422">
        <v>0</v>
      </c>
      <c r="V58" s="422">
        <v>0</v>
      </c>
      <c r="W58" s="422">
        <v>0</v>
      </c>
      <c r="X58" s="422">
        <v>0</v>
      </c>
      <c r="Y58" s="422">
        <v>0</v>
      </c>
      <c r="Z58" s="422">
        <v>0</v>
      </c>
      <c r="AA58" s="422">
        <v>0</v>
      </c>
      <c r="AB58" s="422">
        <v>0</v>
      </c>
      <c r="AC58" s="422">
        <v>0</v>
      </c>
      <c r="AD58" s="422">
        <v>0</v>
      </c>
      <c r="AE58" s="422">
        <v>0</v>
      </c>
      <c r="AF58" s="422">
        <v>0</v>
      </c>
      <c r="AG58" s="422">
        <v>0</v>
      </c>
      <c r="AH58" s="422">
        <v>0</v>
      </c>
      <c r="AI58" s="422">
        <v>0</v>
      </c>
      <c r="AJ58" s="422">
        <v>0</v>
      </c>
      <c r="AK58" s="419">
        <f t="shared" si="4"/>
        <v>0</v>
      </c>
    </row>
    <row r="59" spans="1:37" ht="12" hidden="1" customHeight="1" x14ac:dyDescent="0.2">
      <c r="A59" s="859"/>
      <c r="B59" s="421" t="s">
        <v>2241</v>
      </c>
      <c r="C59" s="471" t="s">
        <v>1360</v>
      </c>
      <c r="D59" s="422">
        <v>0</v>
      </c>
      <c r="E59" s="422">
        <v>0</v>
      </c>
      <c r="F59" s="422">
        <v>0</v>
      </c>
      <c r="G59" s="422">
        <v>0</v>
      </c>
      <c r="H59" s="422">
        <v>0</v>
      </c>
      <c r="I59" s="422">
        <v>0</v>
      </c>
      <c r="J59" s="422">
        <v>0</v>
      </c>
      <c r="K59" s="422">
        <v>0</v>
      </c>
      <c r="L59" s="422">
        <v>0</v>
      </c>
      <c r="M59" s="422">
        <v>0</v>
      </c>
      <c r="N59" s="422">
        <v>0</v>
      </c>
      <c r="O59" s="422">
        <v>0</v>
      </c>
      <c r="P59" s="422">
        <v>0</v>
      </c>
      <c r="Q59" s="422">
        <v>0</v>
      </c>
      <c r="R59" s="422">
        <v>0</v>
      </c>
      <c r="S59" s="422">
        <v>0</v>
      </c>
      <c r="T59" s="422">
        <v>0</v>
      </c>
      <c r="U59" s="422">
        <v>0</v>
      </c>
      <c r="V59" s="422">
        <v>0</v>
      </c>
      <c r="W59" s="422">
        <v>0</v>
      </c>
      <c r="X59" s="422">
        <v>0</v>
      </c>
      <c r="Y59" s="422">
        <v>0</v>
      </c>
      <c r="Z59" s="422">
        <v>0</v>
      </c>
      <c r="AA59" s="422">
        <v>0</v>
      </c>
      <c r="AB59" s="422">
        <v>0</v>
      </c>
      <c r="AC59" s="422">
        <v>0</v>
      </c>
      <c r="AD59" s="422">
        <v>0</v>
      </c>
      <c r="AE59" s="422">
        <v>0</v>
      </c>
      <c r="AF59" s="422">
        <v>0</v>
      </c>
      <c r="AG59" s="422">
        <v>0</v>
      </c>
      <c r="AH59" s="422">
        <v>0</v>
      </c>
      <c r="AI59" s="422">
        <v>0</v>
      </c>
      <c r="AJ59" s="422">
        <v>0</v>
      </c>
      <c r="AK59" s="419">
        <f t="shared" si="4"/>
        <v>0</v>
      </c>
    </row>
    <row r="60" spans="1:37" ht="12" hidden="1" customHeight="1" x14ac:dyDescent="0.2">
      <c r="A60" s="859"/>
      <c r="B60" s="421" t="s">
        <v>2080</v>
      </c>
      <c r="C60" s="471" t="s">
        <v>1361</v>
      </c>
      <c r="D60" s="422">
        <v>0</v>
      </c>
      <c r="E60" s="422">
        <v>0</v>
      </c>
      <c r="F60" s="422">
        <v>0</v>
      </c>
      <c r="G60" s="422">
        <v>0</v>
      </c>
      <c r="H60" s="422">
        <v>0</v>
      </c>
      <c r="I60" s="422">
        <v>0</v>
      </c>
      <c r="J60" s="422">
        <v>0</v>
      </c>
      <c r="K60" s="422">
        <v>0</v>
      </c>
      <c r="L60" s="422">
        <v>0</v>
      </c>
      <c r="M60" s="422">
        <v>0</v>
      </c>
      <c r="N60" s="422">
        <v>0</v>
      </c>
      <c r="O60" s="422">
        <v>0</v>
      </c>
      <c r="P60" s="422">
        <v>0</v>
      </c>
      <c r="Q60" s="422">
        <v>0</v>
      </c>
      <c r="R60" s="422">
        <v>0</v>
      </c>
      <c r="S60" s="422">
        <v>0</v>
      </c>
      <c r="T60" s="422">
        <v>0</v>
      </c>
      <c r="U60" s="422">
        <v>0</v>
      </c>
      <c r="V60" s="422">
        <v>0</v>
      </c>
      <c r="W60" s="422">
        <v>0</v>
      </c>
      <c r="X60" s="422">
        <v>0</v>
      </c>
      <c r="Y60" s="422">
        <v>0</v>
      </c>
      <c r="Z60" s="422">
        <v>0</v>
      </c>
      <c r="AA60" s="422">
        <v>0</v>
      </c>
      <c r="AB60" s="422">
        <v>0</v>
      </c>
      <c r="AC60" s="422">
        <v>0</v>
      </c>
      <c r="AD60" s="422">
        <v>0</v>
      </c>
      <c r="AE60" s="422">
        <v>0</v>
      </c>
      <c r="AF60" s="422">
        <v>0</v>
      </c>
      <c r="AG60" s="422">
        <v>0</v>
      </c>
      <c r="AH60" s="422">
        <v>0</v>
      </c>
      <c r="AI60" s="422">
        <v>0</v>
      </c>
      <c r="AJ60" s="422">
        <v>0</v>
      </c>
      <c r="AK60" s="419">
        <f t="shared" si="4"/>
        <v>0</v>
      </c>
    </row>
    <row r="61" spans="1:37" ht="12" hidden="1" customHeight="1" x14ac:dyDescent="0.2">
      <c r="A61" s="859"/>
      <c r="B61" s="421" t="s">
        <v>966</v>
      </c>
      <c r="C61" s="471" t="s">
        <v>1362</v>
      </c>
      <c r="D61" s="422">
        <v>0</v>
      </c>
      <c r="E61" s="422">
        <v>0</v>
      </c>
      <c r="F61" s="422">
        <v>0</v>
      </c>
      <c r="G61" s="422">
        <v>0</v>
      </c>
      <c r="H61" s="422">
        <v>0</v>
      </c>
      <c r="I61" s="422">
        <v>0</v>
      </c>
      <c r="J61" s="422">
        <v>0</v>
      </c>
      <c r="K61" s="422">
        <v>0</v>
      </c>
      <c r="L61" s="422">
        <v>0</v>
      </c>
      <c r="M61" s="422">
        <v>0</v>
      </c>
      <c r="N61" s="422">
        <v>0</v>
      </c>
      <c r="O61" s="422">
        <v>0</v>
      </c>
      <c r="P61" s="422">
        <v>0</v>
      </c>
      <c r="Q61" s="422">
        <v>0</v>
      </c>
      <c r="R61" s="422">
        <v>0</v>
      </c>
      <c r="S61" s="422">
        <v>0</v>
      </c>
      <c r="T61" s="422">
        <v>0</v>
      </c>
      <c r="U61" s="422">
        <v>0</v>
      </c>
      <c r="V61" s="422">
        <v>0</v>
      </c>
      <c r="W61" s="422">
        <v>0</v>
      </c>
      <c r="X61" s="422">
        <v>0</v>
      </c>
      <c r="Y61" s="422">
        <v>0</v>
      </c>
      <c r="Z61" s="422">
        <v>0</v>
      </c>
      <c r="AA61" s="422">
        <v>0</v>
      </c>
      <c r="AB61" s="422">
        <v>0</v>
      </c>
      <c r="AC61" s="422">
        <v>0</v>
      </c>
      <c r="AD61" s="422">
        <v>0</v>
      </c>
      <c r="AE61" s="422">
        <v>0</v>
      </c>
      <c r="AF61" s="422">
        <v>0</v>
      </c>
      <c r="AG61" s="422">
        <v>0</v>
      </c>
      <c r="AH61" s="422">
        <v>0</v>
      </c>
      <c r="AI61" s="422">
        <v>0</v>
      </c>
      <c r="AJ61" s="422">
        <v>0</v>
      </c>
      <c r="AK61" s="419">
        <f t="shared" si="4"/>
        <v>0</v>
      </c>
    </row>
    <row r="62" spans="1:37" ht="12" hidden="1" customHeight="1" x14ac:dyDescent="0.2">
      <c r="A62" s="859"/>
      <c r="B62" s="421" t="s">
        <v>974</v>
      </c>
      <c r="C62" s="471" t="s">
        <v>1363</v>
      </c>
      <c r="D62" s="422">
        <v>0</v>
      </c>
      <c r="E62" s="422">
        <v>0</v>
      </c>
      <c r="F62" s="422">
        <v>0</v>
      </c>
      <c r="G62" s="422">
        <v>0</v>
      </c>
      <c r="H62" s="422">
        <v>0</v>
      </c>
      <c r="I62" s="422">
        <v>0</v>
      </c>
      <c r="J62" s="422">
        <v>0</v>
      </c>
      <c r="K62" s="422">
        <v>0</v>
      </c>
      <c r="L62" s="422">
        <v>0</v>
      </c>
      <c r="M62" s="422">
        <v>0</v>
      </c>
      <c r="N62" s="422">
        <v>0</v>
      </c>
      <c r="O62" s="422">
        <v>0</v>
      </c>
      <c r="P62" s="422">
        <v>0</v>
      </c>
      <c r="Q62" s="422">
        <v>0</v>
      </c>
      <c r="R62" s="422">
        <v>0</v>
      </c>
      <c r="S62" s="422">
        <v>0</v>
      </c>
      <c r="T62" s="422">
        <v>0</v>
      </c>
      <c r="U62" s="422">
        <v>0</v>
      </c>
      <c r="V62" s="422">
        <v>0</v>
      </c>
      <c r="W62" s="422">
        <v>0</v>
      </c>
      <c r="X62" s="422">
        <v>0</v>
      </c>
      <c r="Y62" s="422">
        <v>0</v>
      </c>
      <c r="Z62" s="422">
        <v>0</v>
      </c>
      <c r="AA62" s="422">
        <v>0</v>
      </c>
      <c r="AB62" s="422">
        <v>0</v>
      </c>
      <c r="AC62" s="422">
        <v>0</v>
      </c>
      <c r="AD62" s="422">
        <v>0</v>
      </c>
      <c r="AE62" s="422">
        <v>0</v>
      </c>
      <c r="AF62" s="422">
        <v>0</v>
      </c>
      <c r="AG62" s="422">
        <v>0</v>
      </c>
      <c r="AH62" s="422">
        <v>0</v>
      </c>
      <c r="AI62" s="422">
        <v>0</v>
      </c>
      <c r="AJ62" s="422">
        <v>0</v>
      </c>
      <c r="AK62" s="419">
        <f t="shared" si="4"/>
        <v>0</v>
      </c>
    </row>
    <row r="63" spans="1:37" ht="12" hidden="1" customHeight="1" x14ac:dyDescent="0.2">
      <c r="A63" s="859"/>
      <c r="B63" s="421" t="s">
        <v>975</v>
      </c>
      <c r="C63" s="471" t="s">
        <v>1364</v>
      </c>
      <c r="D63" s="422">
        <v>0</v>
      </c>
      <c r="E63" s="422">
        <v>0</v>
      </c>
      <c r="F63" s="422">
        <v>0</v>
      </c>
      <c r="G63" s="422">
        <v>0</v>
      </c>
      <c r="H63" s="422">
        <v>0</v>
      </c>
      <c r="I63" s="422">
        <v>0</v>
      </c>
      <c r="J63" s="422">
        <v>0</v>
      </c>
      <c r="K63" s="422">
        <v>0</v>
      </c>
      <c r="L63" s="422">
        <v>0</v>
      </c>
      <c r="M63" s="422">
        <v>0</v>
      </c>
      <c r="N63" s="422">
        <v>0</v>
      </c>
      <c r="O63" s="422">
        <v>0</v>
      </c>
      <c r="P63" s="422">
        <v>0</v>
      </c>
      <c r="Q63" s="422">
        <v>0</v>
      </c>
      <c r="R63" s="422">
        <v>0</v>
      </c>
      <c r="S63" s="422">
        <v>0</v>
      </c>
      <c r="T63" s="422">
        <v>0</v>
      </c>
      <c r="U63" s="422">
        <v>0</v>
      </c>
      <c r="V63" s="422">
        <v>0</v>
      </c>
      <c r="W63" s="422">
        <v>0</v>
      </c>
      <c r="X63" s="422">
        <v>0</v>
      </c>
      <c r="Y63" s="422">
        <v>0</v>
      </c>
      <c r="Z63" s="422">
        <v>0</v>
      </c>
      <c r="AA63" s="422">
        <v>0</v>
      </c>
      <c r="AB63" s="422">
        <v>0</v>
      </c>
      <c r="AC63" s="422">
        <v>0</v>
      </c>
      <c r="AD63" s="422">
        <v>0</v>
      </c>
      <c r="AE63" s="422">
        <v>0</v>
      </c>
      <c r="AF63" s="422">
        <v>0</v>
      </c>
      <c r="AG63" s="422">
        <v>0</v>
      </c>
      <c r="AH63" s="422">
        <v>0</v>
      </c>
      <c r="AI63" s="422">
        <v>0</v>
      </c>
      <c r="AJ63" s="422">
        <v>0</v>
      </c>
      <c r="AK63" s="419">
        <f t="shared" si="4"/>
        <v>0</v>
      </c>
    </row>
    <row r="64" spans="1:37" ht="12" hidden="1" customHeight="1" x14ac:dyDescent="0.2">
      <c r="A64" s="859"/>
      <c r="B64" s="421" t="s">
        <v>976</v>
      </c>
      <c r="C64" s="471" t="s">
        <v>1365</v>
      </c>
      <c r="D64" s="422">
        <v>0</v>
      </c>
      <c r="E64" s="422">
        <v>0</v>
      </c>
      <c r="F64" s="422">
        <v>0</v>
      </c>
      <c r="G64" s="422">
        <v>0</v>
      </c>
      <c r="H64" s="422">
        <v>0</v>
      </c>
      <c r="I64" s="422">
        <v>0</v>
      </c>
      <c r="J64" s="422">
        <v>0</v>
      </c>
      <c r="K64" s="422">
        <v>0</v>
      </c>
      <c r="L64" s="422">
        <v>0</v>
      </c>
      <c r="M64" s="422">
        <v>0</v>
      </c>
      <c r="N64" s="422">
        <v>0</v>
      </c>
      <c r="O64" s="422">
        <v>0</v>
      </c>
      <c r="P64" s="422">
        <v>0</v>
      </c>
      <c r="Q64" s="422">
        <v>0</v>
      </c>
      <c r="R64" s="422">
        <v>0</v>
      </c>
      <c r="S64" s="422">
        <v>0</v>
      </c>
      <c r="T64" s="422">
        <v>0</v>
      </c>
      <c r="U64" s="422">
        <v>0</v>
      </c>
      <c r="V64" s="422">
        <v>0</v>
      </c>
      <c r="W64" s="422">
        <v>0</v>
      </c>
      <c r="X64" s="422">
        <v>0</v>
      </c>
      <c r="Y64" s="422">
        <v>0</v>
      </c>
      <c r="Z64" s="422">
        <v>0</v>
      </c>
      <c r="AA64" s="422">
        <v>0</v>
      </c>
      <c r="AB64" s="422">
        <v>0</v>
      </c>
      <c r="AC64" s="422">
        <v>0</v>
      </c>
      <c r="AD64" s="422">
        <v>0</v>
      </c>
      <c r="AE64" s="422">
        <v>0</v>
      </c>
      <c r="AF64" s="422">
        <v>0</v>
      </c>
      <c r="AG64" s="422">
        <v>0</v>
      </c>
      <c r="AH64" s="422">
        <v>0</v>
      </c>
      <c r="AI64" s="422">
        <v>0</v>
      </c>
      <c r="AJ64" s="422">
        <v>0</v>
      </c>
      <c r="AK64" s="419">
        <f t="shared" si="4"/>
        <v>0</v>
      </c>
    </row>
    <row r="65" spans="1:37" ht="12" hidden="1" customHeight="1" x14ac:dyDescent="0.2">
      <c r="A65" s="859"/>
      <c r="B65" s="421" t="s">
        <v>1000</v>
      </c>
      <c r="C65" s="471" t="s">
        <v>1366</v>
      </c>
      <c r="D65" s="422">
        <v>0</v>
      </c>
      <c r="E65" s="422">
        <v>0</v>
      </c>
      <c r="F65" s="422">
        <v>0</v>
      </c>
      <c r="G65" s="422">
        <v>0</v>
      </c>
      <c r="H65" s="422">
        <v>0</v>
      </c>
      <c r="I65" s="422">
        <v>0</v>
      </c>
      <c r="J65" s="422">
        <v>0</v>
      </c>
      <c r="K65" s="422">
        <v>0</v>
      </c>
      <c r="L65" s="422">
        <v>0</v>
      </c>
      <c r="M65" s="422">
        <v>0</v>
      </c>
      <c r="N65" s="422">
        <v>0</v>
      </c>
      <c r="O65" s="422">
        <v>0</v>
      </c>
      <c r="P65" s="422">
        <v>0</v>
      </c>
      <c r="Q65" s="422">
        <v>0</v>
      </c>
      <c r="R65" s="422">
        <v>0</v>
      </c>
      <c r="S65" s="422">
        <v>0</v>
      </c>
      <c r="T65" s="422">
        <v>0</v>
      </c>
      <c r="U65" s="422">
        <v>0</v>
      </c>
      <c r="V65" s="422">
        <v>0</v>
      </c>
      <c r="W65" s="422">
        <v>0</v>
      </c>
      <c r="X65" s="422">
        <v>0</v>
      </c>
      <c r="Y65" s="422">
        <v>0</v>
      </c>
      <c r="Z65" s="422">
        <v>0</v>
      </c>
      <c r="AA65" s="422">
        <v>0</v>
      </c>
      <c r="AB65" s="422">
        <v>0</v>
      </c>
      <c r="AC65" s="422">
        <v>0</v>
      </c>
      <c r="AD65" s="422">
        <v>0</v>
      </c>
      <c r="AE65" s="422">
        <v>0</v>
      </c>
      <c r="AF65" s="422">
        <v>0</v>
      </c>
      <c r="AG65" s="422">
        <v>0</v>
      </c>
      <c r="AH65" s="422">
        <v>0</v>
      </c>
      <c r="AI65" s="422">
        <v>0</v>
      </c>
      <c r="AJ65" s="422">
        <v>0</v>
      </c>
      <c r="AK65" s="419">
        <f t="shared" si="4"/>
        <v>0</v>
      </c>
    </row>
    <row r="66" spans="1:37" ht="12" hidden="1" customHeight="1" x14ac:dyDescent="0.2">
      <c r="A66" s="859"/>
      <c r="B66" s="421" t="s">
        <v>970</v>
      </c>
      <c r="C66" s="471" t="s">
        <v>1367</v>
      </c>
      <c r="D66" s="422">
        <v>0</v>
      </c>
      <c r="E66" s="422">
        <v>0</v>
      </c>
      <c r="F66" s="422">
        <v>0</v>
      </c>
      <c r="G66" s="422">
        <v>0</v>
      </c>
      <c r="H66" s="422">
        <v>0</v>
      </c>
      <c r="I66" s="422">
        <v>0</v>
      </c>
      <c r="J66" s="422">
        <v>0</v>
      </c>
      <c r="K66" s="422">
        <v>0</v>
      </c>
      <c r="L66" s="422">
        <v>0</v>
      </c>
      <c r="M66" s="422">
        <v>0</v>
      </c>
      <c r="N66" s="422">
        <v>0</v>
      </c>
      <c r="O66" s="422">
        <v>0</v>
      </c>
      <c r="P66" s="422">
        <v>0</v>
      </c>
      <c r="Q66" s="422">
        <v>0</v>
      </c>
      <c r="R66" s="422">
        <v>0</v>
      </c>
      <c r="S66" s="422">
        <v>0</v>
      </c>
      <c r="T66" s="422">
        <v>0</v>
      </c>
      <c r="U66" s="422">
        <v>0</v>
      </c>
      <c r="V66" s="422">
        <v>0</v>
      </c>
      <c r="W66" s="422">
        <v>0</v>
      </c>
      <c r="X66" s="422">
        <v>0</v>
      </c>
      <c r="Y66" s="422">
        <v>0</v>
      </c>
      <c r="Z66" s="422">
        <v>0</v>
      </c>
      <c r="AA66" s="422">
        <v>0</v>
      </c>
      <c r="AB66" s="422">
        <v>0</v>
      </c>
      <c r="AC66" s="422">
        <v>0</v>
      </c>
      <c r="AD66" s="422">
        <v>0</v>
      </c>
      <c r="AE66" s="422">
        <v>0</v>
      </c>
      <c r="AF66" s="422">
        <v>0</v>
      </c>
      <c r="AG66" s="422">
        <v>0</v>
      </c>
      <c r="AH66" s="422">
        <v>0</v>
      </c>
      <c r="AI66" s="422">
        <v>0</v>
      </c>
      <c r="AJ66" s="422">
        <v>0</v>
      </c>
      <c r="AK66" s="419">
        <f t="shared" si="4"/>
        <v>0</v>
      </c>
    </row>
    <row r="67" spans="1:37" ht="12" hidden="1" customHeight="1" x14ac:dyDescent="0.2">
      <c r="A67" s="859"/>
      <c r="B67" s="421" t="s">
        <v>2143</v>
      </c>
      <c r="C67" s="471" t="s">
        <v>2142</v>
      </c>
      <c r="D67" s="422">
        <v>0</v>
      </c>
      <c r="E67" s="422">
        <v>0</v>
      </c>
      <c r="F67" s="422">
        <v>0</v>
      </c>
      <c r="G67" s="422">
        <v>0</v>
      </c>
      <c r="H67" s="422">
        <v>0</v>
      </c>
      <c r="I67" s="422">
        <v>0</v>
      </c>
      <c r="J67" s="422">
        <v>0</v>
      </c>
      <c r="K67" s="422">
        <v>0</v>
      </c>
      <c r="L67" s="422">
        <v>0</v>
      </c>
      <c r="M67" s="422">
        <v>0</v>
      </c>
      <c r="N67" s="422">
        <v>0</v>
      </c>
      <c r="O67" s="422">
        <v>0</v>
      </c>
      <c r="P67" s="422">
        <v>0</v>
      </c>
      <c r="Q67" s="422">
        <v>0</v>
      </c>
      <c r="R67" s="422">
        <v>0</v>
      </c>
      <c r="S67" s="422">
        <v>0</v>
      </c>
      <c r="T67" s="422">
        <v>0</v>
      </c>
      <c r="U67" s="422">
        <v>0</v>
      </c>
      <c r="V67" s="422">
        <v>0</v>
      </c>
      <c r="W67" s="422">
        <v>0</v>
      </c>
      <c r="X67" s="422">
        <v>0</v>
      </c>
      <c r="Y67" s="422">
        <v>0</v>
      </c>
      <c r="Z67" s="422">
        <v>0</v>
      </c>
      <c r="AA67" s="422">
        <v>0</v>
      </c>
      <c r="AB67" s="422">
        <v>0</v>
      </c>
      <c r="AC67" s="422">
        <v>0</v>
      </c>
      <c r="AD67" s="422">
        <v>0</v>
      </c>
      <c r="AE67" s="422">
        <v>0</v>
      </c>
      <c r="AF67" s="422">
        <v>0</v>
      </c>
      <c r="AG67" s="422">
        <v>0</v>
      </c>
      <c r="AH67" s="422">
        <v>0</v>
      </c>
      <c r="AI67" s="422">
        <v>0</v>
      </c>
      <c r="AJ67" s="422">
        <v>0</v>
      </c>
      <c r="AK67" s="419">
        <f t="shared" si="4"/>
        <v>0</v>
      </c>
    </row>
    <row r="68" spans="1:37" ht="12" hidden="1" customHeight="1" x14ac:dyDescent="0.2">
      <c r="A68" s="860"/>
      <c r="B68" s="555" t="s">
        <v>977</v>
      </c>
      <c r="C68" s="556" t="s">
        <v>1368</v>
      </c>
      <c r="D68" s="557">
        <v>0</v>
      </c>
      <c r="E68" s="557">
        <v>0</v>
      </c>
      <c r="F68" s="557">
        <v>0</v>
      </c>
      <c r="G68" s="557">
        <v>0</v>
      </c>
      <c r="H68" s="557">
        <v>0</v>
      </c>
      <c r="I68" s="557">
        <v>0</v>
      </c>
      <c r="J68" s="557">
        <v>0</v>
      </c>
      <c r="K68" s="557">
        <v>0</v>
      </c>
      <c r="L68" s="557">
        <v>0</v>
      </c>
      <c r="M68" s="557">
        <v>0</v>
      </c>
      <c r="N68" s="557">
        <v>0</v>
      </c>
      <c r="O68" s="557">
        <v>0</v>
      </c>
      <c r="P68" s="557">
        <v>0</v>
      </c>
      <c r="Q68" s="557">
        <v>0</v>
      </c>
      <c r="R68" s="557">
        <v>0</v>
      </c>
      <c r="S68" s="557">
        <v>0</v>
      </c>
      <c r="T68" s="557">
        <v>0</v>
      </c>
      <c r="U68" s="557">
        <v>0</v>
      </c>
      <c r="V68" s="557">
        <v>0</v>
      </c>
      <c r="W68" s="557">
        <v>0</v>
      </c>
      <c r="X68" s="557">
        <v>0</v>
      </c>
      <c r="Y68" s="557">
        <v>0</v>
      </c>
      <c r="Z68" s="557">
        <v>0</v>
      </c>
      <c r="AA68" s="557">
        <v>0</v>
      </c>
      <c r="AB68" s="557">
        <v>0</v>
      </c>
      <c r="AC68" s="557">
        <v>0</v>
      </c>
      <c r="AD68" s="557">
        <v>0</v>
      </c>
      <c r="AE68" s="557">
        <v>0</v>
      </c>
      <c r="AF68" s="557">
        <v>0</v>
      </c>
      <c r="AG68" s="557">
        <v>0</v>
      </c>
      <c r="AH68" s="557">
        <v>0</v>
      </c>
      <c r="AI68" s="557">
        <v>0</v>
      </c>
      <c r="AJ68" s="557">
        <v>0</v>
      </c>
      <c r="AK68" s="419">
        <f t="shared" si="4"/>
        <v>0</v>
      </c>
    </row>
    <row r="69" spans="1:37" ht="13.5" hidden="1" customHeight="1" x14ac:dyDescent="0.2">
      <c r="A69" s="515" t="s">
        <v>951</v>
      </c>
      <c r="B69" s="516"/>
      <c r="C69" s="517">
        <f>COUNTA(C49:C68)</f>
        <v>20</v>
      </c>
      <c r="D69" s="518">
        <f>SUM(D49:D68)</f>
        <v>0</v>
      </c>
      <c r="E69" s="518">
        <f t="shared" ref="E69:AK69" si="5">SUM(E49:E67)</f>
        <v>0</v>
      </c>
      <c r="F69" s="518">
        <f t="shared" ref="F69:AJ69" si="6">SUM(F49:F68)</f>
        <v>0</v>
      </c>
      <c r="G69" s="518">
        <f t="shared" si="6"/>
        <v>0</v>
      </c>
      <c r="H69" s="518">
        <f t="shared" si="6"/>
        <v>0</v>
      </c>
      <c r="I69" s="518">
        <f t="shared" si="6"/>
        <v>0</v>
      </c>
      <c r="J69" s="518">
        <f t="shared" si="6"/>
        <v>0</v>
      </c>
      <c r="K69" s="518">
        <f t="shared" si="6"/>
        <v>0</v>
      </c>
      <c r="L69" s="518">
        <f t="shared" si="6"/>
        <v>0</v>
      </c>
      <c r="M69" s="518">
        <f t="shared" si="6"/>
        <v>0</v>
      </c>
      <c r="N69" s="518">
        <f t="shared" si="6"/>
        <v>0</v>
      </c>
      <c r="O69" s="518">
        <f t="shared" si="6"/>
        <v>0</v>
      </c>
      <c r="P69" s="518">
        <f t="shared" si="6"/>
        <v>0</v>
      </c>
      <c r="Q69" s="518">
        <f t="shared" si="6"/>
        <v>0</v>
      </c>
      <c r="R69" s="518">
        <f t="shared" si="6"/>
        <v>0</v>
      </c>
      <c r="S69" s="518">
        <f t="shared" si="6"/>
        <v>0</v>
      </c>
      <c r="T69" s="518">
        <f t="shared" si="6"/>
        <v>0</v>
      </c>
      <c r="U69" s="518">
        <f t="shared" si="6"/>
        <v>0</v>
      </c>
      <c r="V69" s="518">
        <f t="shared" si="6"/>
        <v>0</v>
      </c>
      <c r="W69" s="518">
        <f t="shared" si="6"/>
        <v>0</v>
      </c>
      <c r="X69" s="518">
        <f t="shared" si="6"/>
        <v>0</v>
      </c>
      <c r="Y69" s="518">
        <f t="shared" si="6"/>
        <v>0</v>
      </c>
      <c r="Z69" s="518">
        <f t="shared" si="6"/>
        <v>0</v>
      </c>
      <c r="AA69" s="518">
        <f t="shared" si="6"/>
        <v>0</v>
      </c>
      <c r="AB69" s="518">
        <f t="shared" si="6"/>
        <v>0</v>
      </c>
      <c r="AC69" s="518">
        <f t="shared" si="6"/>
        <v>0</v>
      </c>
      <c r="AD69" s="518">
        <f t="shared" si="6"/>
        <v>0</v>
      </c>
      <c r="AE69" s="518">
        <f t="shared" si="6"/>
        <v>0</v>
      </c>
      <c r="AF69" s="518">
        <f t="shared" si="6"/>
        <v>0</v>
      </c>
      <c r="AG69" s="518">
        <f t="shared" si="6"/>
        <v>0</v>
      </c>
      <c r="AH69" s="518">
        <f t="shared" si="6"/>
        <v>0</v>
      </c>
      <c r="AI69" s="518">
        <f t="shared" si="6"/>
        <v>0</v>
      </c>
      <c r="AJ69" s="518">
        <f t="shared" si="6"/>
        <v>0</v>
      </c>
      <c r="AK69" s="558">
        <f t="shared" si="5"/>
        <v>0</v>
      </c>
    </row>
    <row r="70" spans="1:37" ht="12" customHeight="1" x14ac:dyDescent="0.2">
      <c r="A70" s="858">
        <v>4</v>
      </c>
      <c r="B70" s="417" t="s">
        <v>1370</v>
      </c>
      <c r="C70" s="470" t="s">
        <v>1369</v>
      </c>
      <c r="D70" s="418">
        <v>0</v>
      </c>
      <c r="E70" s="418">
        <v>0</v>
      </c>
      <c r="F70" s="418">
        <v>0</v>
      </c>
      <c r="G70" s="418">
        <v>0</v>
      </c>
      <c r="H70" s="418">
        <v>0</v>
      </c>
      <c r="I70" s="418">
        <v>0</v>
      </c>
      <c r="J70" s="418">
        <v>0</v>
      </c>
      <c r="K70" s="418">
        <v>0</v>
      </c>
      <c r="L70" s="418">
        <v>0</v>
      </c>
      <c r="M70" s="418">
        <v>2</v>
      </c>
      <c r="N70" s="418">
        <v>0</v>
      </c>
      <c r="O70" s="418">
        <v>0</v>
      </c>
      <c r="P70" s="418">
        <v>0</v>
      </c>
      <c r="Q70" s="418">
        <v>0</v>
      </c>
      <c r="R70" s="418">
        <v>0</v>
      </c>
      <c r="S70" s="418">
        <v>0</v>
      </c>
      <c r="T70" s="418">
        <v>0</v>
      </c>
      <c r="U70" s="418">
        <v>0</v>
      </c>
      <c r="V70" s="418">
        <v>0</v>
      </c>
      <c r="W70" s="418">
        <v>0</v>
      </c>
      <c r="X70" s="418">
        <v>0</v>
      </c>
      <c r="Y70" s="418">
        <v>0</v>
      </c>
      <c r="Z70" s="418">
        <v>0</v>
      </c>
      <c r="AA70" s="418">
        <v>0</v>
      </c>
      <c r="AB70" s="418">
        <v>0</v>
      </c>
      <c r="AC70" s="418">
        <v>0</v>
      </c>
      <c r="AD70" s="418">
        <v>0</v>
      </c>
      <c r="AE70" s="418">
        <v>0</v>
      </c>
      <c r="AF70" s="418">
        <v>0</v>
      </c>
      <c r="AG70" s="418">
        <v>0</v>
      </c>
      <c r="AH70" s="418">
        <v>0</v>
      </c>
      <c r="AI70" s="418">
        <v>0</v>
      </c>
      <c r="AJ70" s="418">
        <v>0</v>
      </c>
      <c r="AK70" s="419">
        <f t="shared" ref="AK70:AK99" si="7">SUM(D70:AJ70)</f>
        <v>2</v>
      </c>
    </row>
    <row r="71" spans="1:37" ht="12" hidden="1" customHeight="1" x14ac:dyDescent="0.2">
      <c r="A71" s="859"/>
      <c r="B71" s="417" t="s">
        <v>2537</v>
      </c>
      <c r="C71" s="470" t="s">
        <v>1371</v>
      </c>
      <c r="D71" s="418">
        <v>0</v>
      </c>
      <c r="E71" s="418">
        <v>0</v>
      </c>
      <c r="F71" s="418">
        <v>0</v>
      </c>
      <c r="G71" s="418">
        <v>0</v>
      </c>
      <c r="H71" s="418">
        <v>0</v>
      </c>
      <c r="I71" s="418">
        <v>0</v>
      </c>
      <c r="J71" s="418">
        <v>0</v>
      </c>
      <c r="K71" s="418">
        <v>0</v>
      </c>
      <c r="L71" s="418">
        <v>0</v>
      </c>
      <c r="M71" s="418">
        <v>0</v>
      </c>
      <c r="N71" s="418">
        <v>0</v>
      </c>
      <c r="O71" s="418">
        <v>0</v>
      </c>
      <c r="P71" s="418">
        <v>0</v>
      </c>
      <c r="Q71" s="418">
        <v>0</v>
      </c>
      <c r="R71" s="418">
        <v>0</v>
      </c>
      <c r="S71" s="418">
        <v>0</v>
      </c>
      <c r="T71" s="418">
        <v>0</v>
      </c>
      <c r="U71" s="418">
        <v>0</v>
      </c>
      <c r="V71" s="418">
        <v>0</v>
      </c>
      <c r="W71" s="418">
        <v>0</v>
      </c>
      <c r="X71" s="418">
        <v>0</v>
      </c>
      <c r="Y71" s="418">
        <v>0</v>
      </c>
      <c r="Z71" s="418">
        <v>0</v>
      </c>
      <c r="AA71" s="418">
        <v>0</v>
      </c>
      <c r="AB71" s="418">
        <v>0</v>
      </c>
      <c r="AC71" s="418">
        <v>0</v>
      </c>
      <c r="AD71" s="418">
        <v>0</v>
      </c>
      <c r="AE71" s="418">
        <v>0</v>
      </c>
      <c r="AF71" s="418">
        <v>0</v>
      </c>
      <c r="AG71" s="418">
        <v>0</v>
      </c>
      <c r="AH71" s="418">
        <v>0</v>
      </c>
      <c r="AI71" s="418">
        <v>0</v>
      </c>
      <c r="AJ71" s="418">
        <v>0</v>
      </c>
      <c r="AK71" s="419">
        <f t="shared" si="7"/>
        <v>0</v>
      </c>
    </row>
    <row r="72" spans="1:37" ht="12" hidden="1" customHeight="1" x14ac:dyDescent="0.2">
      <c r="A72" s="859"/>
      <c r="B72" s="417" t="s">
        <v>1243</v>
      </c>
      <c r="C72" s="470" t="s">
        <v>1372</v>
      </c>
      <c r="D72" s="418">
        <v>0</v>
      </c>
      <c r="E72" s="418">
        <v>0</v>
      </c>
      <c r="F72" s="418">
        <v>0</v>
      </c>
      <c r="G72" s="418">
        <v>0</v>
      </c>
      <c r="H72" s="418">
        <v>0</v>
      </c>
      <c r="I72" s="418">
        <v>0</v>
      </c>
      <c r="J72" s="418">
        <v>0</v>
      </c>
      <c r="K72" s="418">
        <v>0</v>
      </c>
      <c r="L72" s="418">
        <v>0</v>
      </c>
      <c r="M72" s="418">
        <v>0</v>
      </c>
      <c r="N72" s="418">
        <v>0</v>
      </c>
      <c r="O72" s="418">
        <v>0</v>
      </c>
      <c r="P72" s="418">
        <v>0</v>
      </c>
      <c r="Q72" s="418">
        <v>0</v>
      </c>
      <c r="R72" s="418">
        <v>0</v>
      </c>
      <c r="S72" s="418">
        <v>0</v>
      </c>
      <c r="T72" s="418">
        <v>0</v>
      </c>
      <c r="U72" s="418">
        <v>0</v>
      </c>
      <c r="V72" s="418">
        <v>0</v>
      </c>
      <c r="W72" s="418">
        <v>0</v>
      </c>
      <c r="X72" s="418">
        <v>0</v>
      </c>
      <c r="Y72" s="418">
        <v>0</v>
      </c>
      <c r="Z72" s="418">
        <v>0</v>
      </c>
      <c r="AA72" s="418">
        <v>0</v>
      </c>
      <c r="AB72" s="418">
        <v>0</v>
      </c>
      <c r="AC72" s="418">
        <v>0</v>
      </c>
      <c r="AD72" s="418">
        <v>0</v>
      </c>
      <c r="AE72" s="418">
        <v>0</v>
      </c>
      <c r="AF72" s="418">
        <v>0</v>
      </c>
      <c r="AG72" s="418">
        <v>0</v>
      </c>
      <c r="AH72" s="418">
        <v>0</v>
      </c>
      <c r="AI72" s="418">
        <v>0</v>
      </c>
      <c r="AJ72" s="418">
        <v>0</v>
      </c>
      <c r="AK72" s="419">
        <f t="shared" si="7"/>
        <v>0</v>
      </c>
    </row>
    <row r="73" spans="1:37" ht="12" hidden="1" customHeight="1" x14ac:dyDescent="0.2">
      <c r="A73" s="859"/>
      <c r="B73" s="417" t="s">
        <v>2377</v>
      </c>
      <c r="C73" s="470" t="s">
        <v>1373</v>
      </c>
      <c r="D73" s="418">
        <v>0</v>
      </c>
      <c r="E73" s="418">
        <v>0</v>
      </c>
      <c r="F73" s="418">
        <v>0</v>
      </c>
      <c r="G73" s="418">
        <v>0</v>
      </c>
      <c r="H73" s="418">
        <v>0</v>
      </c>
      <c r="I73" s="418">
        <v>0</v>
      </c>
      <c r="J73" s="418">
        <v>0</v>
      </c>
      <c r="K73" s="418">
        <v>0</v>
      </c>
      <c r="L73" s="418">
        <v>0</v>
      </c>
      <c r="M73" s="418">
        <v>0</v>
      </c>
      <c r="N73" s="418">
        <v>0</v>
      </c>
      <c r="O73" s="418">
        <v>0</v>
      </c>
      <c r="P73" s="418">
        <v>0</v>
      </c>
      <c r="Q73" s="418">
        <v>0</v>
      </c>
      <c r="R73" s="418">
        <v>0</v>
      </c>
      <c r="S73" s="418">
        <v>0</v>
      </c>
      <c r="T73" s="418">
        <v>0</v>
      </c>
      <c r="U73" s="418">
        <v>0</v>
      </c>
      <c r="V73" s="418">
        <v>0</v>
      </c>
      <c r="W73" s="418">
        <v>0</v>
      </c>
      <c r="X73" s="418">
        <v>0</v>
      </c>
      <c r="Y73" s="418">
        <v>0</v>
      </c>
      <c r="Z73" s="418">
        <v>0</v>
      </c>
      <c r="AA73" s="418">
        <v>0</v>
      </c>
      <c r="AB73" s="418">
        <v>0</v>
      </c>
      <c r="AC73" s="418">
        <v>0</v>
      </c>
      <c r="AD73" s="418">
        <v>0</v>
      </c>
      <c r="AE73" s="418">
        <v>0</v>
      </c>
      <c r="AF73" s="418">
        <v>0</v>
      </c>
      <c r="AG73" s="418">
        <v>0</v>
      </c>
      <c r="AH73" s="418">
        <v>0</v>
      </c>
      <c r="AI73" s="418">
        <v>0</v>
      </c>
      <c r="AJ73" s="418">
        <v>0</v>
      </c>
      <c r="AK73" s="419">
        <f t="shared" si="7"/>
        <v>0</v>
      </c>
    </row>
    <row r="74" spans="1:37" ht="12" hidden="1" customHeight="1" x14ac:dyDescent="0.2">
      <c r="A74" s="859"/>
      <c r="B74" s="417" t="s">
        <v>1275</v>
      </c>
      <c r="C74" s="470" t="s">
        <v>1374</v>
      </c>
      <c r="D74" s="418">
        <v>0</v>
      </c>
      <c r="E74" s="418">
        <v>0</v>
      </c>
      <c r="F74" s="418">
        <v>0</v>
      </c>
      <c r="G74" s="418">
        <v>0</v>
      </c>
      <c r="H74" s="418">
        <v>0</v>
      </c>
      <c r="I74" s="418">
        <v>0</v>
      </c>
      <c r="J74" s="418">
        <v>0</v>
      </c>
      <c r="K74" s="418">
        <v>0</v>
      </c>
      <c r="L74" s="418">
        <v>0</v>
      </c>
      <c r="M74" s="418">
        <v>0</v>
      </c>
      <c r="N74" s="418">
        <v>0</v>
      </c>
      <c r="O74" s="418">
        <v>0</v>
      </c>
      <c r="P74" s="418">
        <v>0</v>
      </c>
      <c r="Q74" s="418">
        <v>0</v>
      </c>
      <c r="R74" s="418">
        <v>0</v>
      </c>
      <c r="S74" s="418">
        <v>0</v>
      </c>
      <c r="T74" s="418">
        <v>0</v>
      </c>
      <c r="U74" s="418">
        <v>0</v>
      </c>
      <c r="V74" s="418">
        <v>0</v>
      </c>
      <c r="W74" s="418">
        <v>0</v>
      </c>
      <c r="X74" s="418">
        <v>0</v>
      </c>
      <c r="Y74" s="418">
        <v>0</v>
      </c>
      <c r="Z74" s="418">
        <v>0</v>
      </c>
      <c r="AA74" s="418">
        <v>0</v>
      </c>
      <c r="AB74" s="418">
        <v>0</v>
      </c>
      <c r="AC74" s="418">
        <v>0</v>
      </c>
      <c r="AD74" s="418">
        <v>0</v>
      </c>
      <c r="AE74" s="418">
        <v>0</v>
      </c>
      <c r="AF74" s="418">
        <v>0</v>
      </c>
      <c r="AG74" s="418">
        <v>0</v>
      </c>
      <c r="AH74" s="418">
        <v>0</v>
      </c>
      <c r="AI74" s="418">
        <v>0</v>
      </c>
      <c r="AJ74" s="418">
        <v>0</v>
      </c>
      <c r="AK74" s="419">
        <f t="shared" si="7"/>
        <v>0</v>
      </c>
    </row>
    <row r="75" spans="1:37" ht="12" hidden="1" customHeight="1" x14ac:dyDescent="0.2">
      <c r="A75" s="859"/>
      <c r="B75" s="417" t="s">
        <v>1306</v>
      </c>
      <c r="C75" s="470" t="s">
        <v>1375</v>
      </c>
      <c r="D75" s="418">
        <v>0</v>
      </c>
      <c r="E75" s="418">
        <v>0</v>
      </c>
      <c r="F75" s="418">
        <v>0</v>
      </c>
      <c r="G75" s="418">
        <v>0</v>
      </c>
      <c r="H75" s="418">
        <v>0</v>
      </c>
      <c r="I75" s="418">
        <v>0</v>
      </c>
      <c r="J75" s="418">
        <v>0</v>
      </c>
      <c r="K75" s="418">
        <v>0</v>
      </c>
      <c r="L75" s="418">
        <v>0</v>
      </c>
      <c r="M75" s="418">
        <v>0</v>
      </c>
      <c r="N75" s="418">
        <v>0</v>
      </c>
      <c r="O75" s="418">
        <v>0</v>
      </c>
      <c r="P75" s="418">
        <v>0</v>
      </c>
      <c r="Q75" s="418">
        <v>0</v>
      </c>
      <c r="R75" s="418">
        <v>0</v>
      </c>
      <c r="S75" s="418">
        <v>0</v>
      </c>
      <c r="T75" s="418">
        <v>0</v>
      </c>
      <c r="U75" s="418">
        <v>0</v>
      </c>
      <c r="V75" s="418">
        <v>0</v>
      </c>
      <c r="W75" s="418">
        <v>0</v>
      </c>
      <c r="X75" s="418">
        <v>0</v>
      </c>
      <c r="Y75" s="418">
        <v>0</v>
      </c>
      <c r="Z75" s="418">
        <v>0</v>
      </c>
      <c r="AA75" s="418">
        <v>0</v>
      </c>
      <c r="AB75" s="418">
        <v>0</v>
      </c>
      <c r="AC75" s="418">
        <v>0</v>
      </c>
      <c r="AD75" s="418">
        <v>0</v>
      </c>
      <c r="AE75" s="418">
        <v>0</v>
      </c>
      <c r="AF75" s="418">
        <v>0</v>
      </c>
      <c r="AG75" s="418">
        <v>0</v>
      </c>
      <c r="AH75" s="418">
        <v>0</v>
      </c>
      <c r="AI75" s="418">
        <v>0</v>
      </c>
      <c r="AJ75" s="418">
        <v>0</v>
      </c>
      <c r="AK75" s="419">
        <f t="shared" si="7"/>
        <v>0</v>
      </c>
    </row>
    <row r="76" spans="1:37" ht="12" hidden="1" customHeight="1" x14ac:dyDescent="0.2">
      <c r="A76" s="859"/>
      <c r="B76" s="417" t="s">
        <v>2242</v>
      </c>
      <c r="C76" s="470" t="s">
        <v>1376</v>
      </c>
      <c r="D76" s="418">
        <v>0</v>
      </c>
      <c r="E76" s="418">
        <v>0</v>
      </c>
      <c r="F76" s="418">
        <v>0</v>
      </c>
      <c r="G76" s="418">
        <v>0</v>
      </c>
      <c r="H76" s="418">
        <v>0</v>
      </c>
      <c r="I76" s="418">
        <v>0</v>
      </c>
      <c r="J76" s="418">
        <v>0</v>
      </c>
      <c r="K76" s="418">
        <v>0</v>
      </c>
      <c r="L76" s="418">
        <v>0</v>
      </c>
      <c r="M76" s="418">
        <v>0</v>
      </c>
      <c r="N76" s="418">
        <v>0</v>
      </c>
      <c r="O76" s="418">
        <v>0</v>
      </c>
      <c r="P76" s="418">
        <v>0</v>
      </c>
      <c r="Q76" s="418">
        <v>0</v>
      </c>
      <c r="R76" s="418">
        <v>0</v>
      </c>
      <c r="S76" s="418">
        <v>0</v>
      </c>
      <c r="T76" s="418">
        <v>0</v>
      </c>
      <c r="U76" s="418">
        <v>0</v>
      </c>
      <c r="V76" s="418">
        <v>0</v>
      </c>
      <c r="W76" s="418">
        <v>0</v>
      </c>
      <c r="X76" s="418">
        <v>0</v>
      </c>
      <c r="Y76" s="418">
        <v>0</v>
      </c>
      <c r="Z76" s="418">
        <v>0</v>
      </c>
      <c r="AA76" s="418">
        <v>0</v>
      </c>
      <c r="AB76" s="418">
        <v>0</v>
      </c>
      <c r="AC76" s="418">
        <v>0</v>
      </c>
      <c r="AD76" s="418">
        <v>0</v>
      </c>
      <c r="AE76" s="418">
        <v>0</v>
      </c>
      <c r="AF76" s="418">
        <v>0</v>
      </c>
      <c r="AG76" s="418">
        <v>0</v>
      </c>
      <c r="AH76" s="418">
        <v>0</v>
      </c>
      <c r="AI76" s="418">
        <v>0</v>
      </c>
      <c r="AJ76" s="418">
        <v>0</v>
      </c>
      <c r="AK76" s="419">
        <f t="shared" si="7"/>
        <v>0</v>
      </c>
    </row>
    <row r="77" spans="1:37" ht="12" hidden="1" customHeight="1" x14ac:dyDescent="0.2">
      <c r="A77" s="859"/>
      <c r="B77" s="417" t="s">
        <v>1244</v>
      </c>
      <c r="C77" s="470" t="s">
        <v>1377</v>
      </c>
      <c r="D77" s="418">
        <v>0</v>
      </c>
      <c r="E77" s="418">
        <v>0</v>
      </c>
      <c r="F77" s="418">
        <v>0</v>
      </c>
      <c r="G77" s="418">
        <v>0</v>
      </c>
      <c r="H77" s="418">
        <v>0</v>
      </c>
      <c r="I77" s="418">
        <v>0</v>
      </c>
      <c r="J77" s="418">
        <v>0</v>
      </c>
      <c r="K77" s="418">
        <v>0</v>
      </c>
      <c r="L77" s="418">
        <v>0</v>
      </c>
      <c r="M77" s="418">
        <v>0</v>
      </c>
      <c r="N77" s="418">
        <v>0</v>
      </c>
      <c r="O77" s="418">
        <v>0</v>
      </c>
      <c r="P77" s="418">
        <v>0</v>
      </c>
      <c r="Q77" s="418">
        <v>0</v>
      </c>
      <c r="R77" s="418">
        <v>0</v>
      </c>
      <c r="S77" s="418">
        <v>0</v>
      </c>
      <c r="T77" s="418">
        <v>0</v>
      </c>
      <c r="U77" s="418">
        <v>0</v>
      </c>
      <c r="V77" s="418">
        <v>0</v>
      </c>
      <c r="W77" s="418">
        <v>0</v>
      </c>
      <c r="X77" s="418">
        <v>0</v>
      </c>
      <c r="Y77" s="418">
        <v>0</v>
      </c>
      <c r="Z77" s="418">
        <v>0</v>
      </c>
      <c r="AA77" s="418">
        <v>0</v>
      </c>
      <c r="AB77" s="418">
        <v>0</v>
      </c>
      <c r="AC77" s="418">
        <v>0</v>
      </c>
      <c r="AD77" s="418">
        <v>0</v>
      </c>
      <c r="AE77" s="418">
        <v>0</v>
      </c>
      <c r="AF77" s="418">
        <v>0</v>
      </c>
      <c r="AG77" s="418">
        <v>0</v>
      </c>
      <c r="AH77" s="418">
        <v>0</v>
      </c>
      <c r="AI77" s="418">
        <v>0</v>
      </c>
      <c r="AJ77" s="418">
        <v>0</v>
      </c>
      <c r="AK77" s="419">
        <f t="shared" si="7"/>
        <v>0</v>
      </c>
    </row>
    <row r="78" spans="1:37" ht="12" hidden="1" customHeight="1" x14ac:dyDescent="0.2">
      <c r="A78" s="859"/>
      <c r="B78" s="417" t="s">
        <v>2243</v>
      </c>
      <c r="C78" s="470" t="s">
        <v>1378</v>
      </c>
      <c r="D78" s="418">
        <v>0</v>
      </c>
      <c r="E78" s="418">
        <v>0</v>
      </c>
      <c r="F78" s="418">
        <v>0</v>
      </c>
      <c r="G78" s="418">
        <v>0</v>
      </c>
      <c r="H78" s="418">
        <v>0</v>
      </c>
      <c r="I78" s="418">
        <v>0</v>
      </c>
      <c r="J78" s="418">
        <v>0</v>
      </c>
      <c r="K78" s="418">
        <v>0</v>
      </c>
      <c r="L78" s="418">
        <v>0</v>
      </c>
      <c r="M78" s="418">
        <v>0</v>
      </c>
      <c r="N78" s="418">
        <v>0</v>
      </c>
      <c r="O78" s="418">
        <v>0</v>
      </c>
      <c r="P78" s="418">
        <v>0</v>
      </c>
      <c r="Q78" s="418">
        <v>0</v>
      </c>
      <c r="R78" s="418">
        <v>0</v>
      </c>
      <c r="S78" s="418">
        <v>0</v>
      </c>
      <c r="T78" s="418">
        <v>0</v>
      </c>
      <c r="U78" s="418">
        <v>0</v>
      </c>
      <c r="V78" s="418">
        <v>0</v>
      </c>
      <c r="W78" s="418">
        <v>0</v>
      </c>
      <c r="X78" s="418">
        <v>0</v>
      </c>
      <c r="Y78" s="418">
        <v>0</v>
      </c>
      <c r="Z78" s="418">
        <v>0</v>
      </c>
      <c r="AA78" s="418">
        <v>0</v>
      </c>
      <c r="AB78" s="418">
        <v>0</v>
      </c>
      <c r="AC78" s="418">
        <v>0</v>
      </c>
      <c r="AD78" s="418">
        <v>0</v>
      </c>
      <c r="AE78" s="418">
        <v>0</v>
      </c>
      <c r="AF78" s="418">
        <v>0</v>
      </c>
      <c r="AG78" s="418">
        <v>0</v>
      </c>
      <c r="AH78" s="418">
        <v>0</v>
      </c>
      <c r="AI78" s="418">
        <v>0</v>
      </c>
      <c r="AJ78" s="418">
        <v>0</v>
      </c>
      <c r="AK78" s="419">
        <f t="shared" si="7"/>
        <v>0</v>
      </c>
    </row>
    <row r="79" spans="1:37" ht="12" hidden="1" customHeight="1" x14ac:dyDescent="0.2">
      <c r="A79" s="859"/>
      <c r="B79" s="417" t="s">
        <v>2244</v>
      </c>
      <c r="C79" s="470" t="s">
        <v>1379</v>
      </c>
      <c r="D79" s="418">
        <v>0</v>
      </c>
      <c r="E79" s="418">
        <v>0</v>
      </c>
      <c r="F79" s="418">
        <v>0</v>
      </c>
      <c r="G79" s="418">
        <v>0</v>
      </c>
      <c r="H79" s="418">
        <v>0</v>
      </c>
      <c r="I79" s="418">
        <v>0</v>
      </c>
      <c r="J79" s="418">
        <v>0</v>
      </c>
      <c r="K79" s="418">
        <v>0</v>
      </c>
      <c r="L79" s="418">
        <v>0</v>
      </c>
      <c r="M79" s="418">
        <v>0</v>
      </c>
      <c r="N79" s="418">
        <v>0</v>
      </c>
      <c r="O79" s="418">
        <v>0</v>
      </c>
      <c r="P79" s="418">
        <v>0</v>
      </c>
      <c r="Q79" s="418">
        <v>0</v>
      </c>
      <c r="R79" s="418">
        <v>0</v>
      </c>
      <c r="S79" s="418">
        <v>0</v>
      </c>
      <c r="T79" s="418">
        <v>0</v>
      </c>
      <c r="U79" s="418">
        <v>0</v>
      </c>
      <c r="V79" s="418">
        <v>0</v>
      </c>
      <c r="W79" s="418">
        <v>0</v>
      </c>
      <c r="X79" s="418">
        <v>0</v>
      </c>
      <c r="Y79" s="418">
        <v>0</v>
      </c>
      <c r="Z79" s="418">
        <v>0</v>
      </c>
      <c r="AA79" s="418">
        <v>0</v>
      </c>
      <c r="AB79" s="418">
        <v>0</v>
      </c>
      <c r="AC79" s="418">
        <v>0</v>
      </c>
      <c r="AD79" s="418">
        <v>0</v>
      </c>
      <c r="AE79" s="418">
        <v>0</v>
      </c>
      <c r="AF79" s="418">
        <v>0</v>
      </c>
      <c r="AG79" s="418">
        <v>0</v>
      </c>
      <c r="AH79" s="418">
        <v>0</v>
      </c>
      <c r="AI79" s="418">
        <v>0</v>
      </c>
      <c r="AJ79" s="418">
        <v>0</v>
      </c>
      <c r="AK79" s="419">
        <f t="shared" si="7"/>
        <v>0</v>
      </c>
    </row>
    <row r="80" spans="1:37" ht="12" hidden="1" customHeight="1" x14ac:dyDescent="0.2">
      <c r="A80" s="859"/>
      <c r="B80" s="417" t="s">
        <v>2450</v>
      </c>
      <c r="C80" s="470" t="s">
        <v>1380</v>
      </c>
      <c r="D80" s="418">
        <v>0</v>
      </c>
      <c r="E80" s="418">
        <v>0</v>
      </c>
      <c r="F80" s="418">
        <v>0</v>
      </c>
      <c r="G80" s="418">
        <v>0</v>
      </c>
      <c r="H80" s="418">
        <v>0</v>
      </c>
      <c r="I80" s="418">
        <v>0</v>
      </c>
      <c r="J80" s="418">
        <v>0</v>
      </c>
      <c r="K80" s="418">
        <v>0</v>
      </c>
      <c r="L80" s="418">
        <v>0</v>
      </c>
      <c r="M80" s="418">
        <v>0</v>
      </c>
      <c r="N80" s="418">
        <v>0</v>
      </c>
      <c r="O80" s="418">
        <v>0</v>
      </c>
      <c r="P80" s="418">
        <v>0</v>
      </c>
      <c r="Q80" s="418">
        <v>0</v>
      </c>
      <c r="R80" s="418">
        <v>0</v>
      </c>
      <c r="S80" s="418">
        <v>0</v>
      </c>
      <c r="T80" s="418">
        <v>0</v>
      </c>
      <c r="U80" s="418">
        <v>0</v>
      </c>
      <c r="V80" s="418">
        <v>0</v>
      </c>
      <c r="W80" s="418">
        <v>0</v>
      </c>
      <c r="X80" s="418">
        <v>0</v>
      </c>
      <c r="Y80" s="418">
        <v>0</v>
      </c>
      <c r="Z80" s="418">
        <v>0</v>
      </c>
      <c r="AA80" s="418">
        <v>0</v>
      </c>
      <c r="AB80" s="418">
        <v>0</v>
      </c>
      <c r="AC80" s="418">
        <v>0</v>
      </c>
      <c r="AD80" s="418">
        <v>0</v>
      </c>
      <c r="AE80" s="418">
        <v>0</v>
      </c>
      <c r="AF80" s="418">
        <v>0</v>
      </c>
      <c r="AG80" s="418">
        <v>0</v>
      </c>
      <c r="AH80" s="418">
        <v>0</v>
      </c>
      <c r="AI80" s="418">
        <v>0</v>
      </c>
      <c r="AJ80" s="418">
        <v>0</v>
      </c>
      <c r="AK80" s="419">
        <f t="shared" si="7"/>
        <v>0</v>
      </c>
    </row>
    <row r="81" spans="1:37" ht="12" hidden="1" customHeight="1" x14ac:dyDescent="0.2">
      <c r="A81" s="859"/>
      <c r="B81" s="417" t="s">
        <v>2154</v>
      </c>
      <c r="C81" s="470" t="s">
        <v>1381</v>
      </c>
      <c r="D81" s="418">
        <v>0</v>
      </c>
      <c r="E81" s="418">
        <v>0</v>
      </c>
      <c r="F81" s="418">
        <v>0</v>
      </c>
      <c r="G81" s="418">
        <v>0</v>
      </c>
      <c r="H81" s="418">
        <v>0</v>
      </c>
      <c r="I81" s="418">
        <v>0</v>
      </c>
      <c r="J81" s="418">
        <v>0</v>
      </c>
      <c r="K81" s="418">
        <v>0</v>
      </c>
      <c r="L81" s="418">
        <v>0</v>
      </c>
      <c r="M81" s="418">
        <v>0</v>
      </c>
      <c r="N81" s="418">
        <v>0</v>
      </c>
      <c r="O81" s="418">
        <v>0</v>
      </c>
      <c r="P81" s="418">
        <v>0</v>
      </c>
      <c r="Q81" s="418">
        <v>0</v>
      </c>
      <c r="R81" s="418">
        <v>0</v>
      </c>
      <c r="S81" s="418">
        <v>0</v>
      </c>
      <c r="T81" s="418">
        <v>0</v>
      </c>
      <c r="U81" s="418">
        <v>0</v>
      </c>
      <c r="V81" s="418">
        <v>0</v>
      </c>
      <c r="W81" s="418">
        <v>0</v>
      </c>
      <c r="X81" s="418">
        <v>0</v>
      </c>
      <c r="Y81" s="418">
        <v>0</v>
      </c>
      <c r="Z81" s="418">
        <v>0</v>
      </c>
      <c r="AA81" s="418">
        <v>0</v>
      </c>
      <c r="AB81" s="418">
        <v>0</v>
      </c>
      <c r="AC81" s="418">
        <v>0</v>
      </c>
      <c r="AD81" s="418">
        <v>0</v>
      </c>
      <c r="AE81" s="418">
        <v>0</v>
      </c>
      <c r="AF81" s="418">
        <v>0</v>
      </c>
      <c r="AG81" s="418">
        <v>0</v>
      </c>
      <c r="AH81" s="418">
        <v>0</v>
      </c>
      <c r="AI81" s="418">
        <v>0</v>
      </c>
      <c r="AJ81" s="418">
        <v>0</v>
      </c>
      <c r="AK81" s="419">
        <f t="shared" si="7"/>
        <v>0</v>
      </c>
    </row>
    <row r="82" spans="1:37" ht="12" hidden="1" customHeight="1" x14ac:dyDescent="0.2">
      <c r="A82" s="859"/>
      <c r="B82" s="417" t="s">
        <v>2123</v>
      </c>
      <c r="C82" s="470" t="s">
        <v>1382</v>
      </c>
      <c r="D82" s="418">
        <v>0</v>
      </c>
      <c r="E82" s="418">
        <v>0</v>
      </c>
      <c r="F82" s="418">
        <v>0</v>
      </c>
      <c r="G82" s="418">
        <v>0</v>
      </c>
      <c r="H82" s="418">
        <v>0</v>
      </c>
      <c r="I82" s="418">
        <v>0</v>
      </c>
      <c r="J82" s="418">
        <v>0</v>
      </c>
      <c r="K82" s="418">
        <v>0</v>
      </c>
      <c r="L82" s="418">
        <v>0</v>
      </c>
      <c r="M82" s="418">
        <v>0</v>
      </c>
      <c r="N82" s="418">
        <v>0</v>
      </c>
      <c r="O82" s="418">
        <v>0</v>
      </c>
      <c r="P82" s="418">
        <v>0</v>
      </c>
      <c r="Q82" s="418">
        <v>0</v>
      </c>
      <c r="R82" s="418">
        <v>0</v>
      </c>
      <c r="S82" s="418">
        <v>0</v>
      </c>
      <c r="T82" s="418">
        <v>0</v>
      </c>
      <c r="U82" s="418">
        <v>0</v>
      </c>
      <c r="V82" s="418">
        <v>0</v>
      </c>
      <c r="W82" s="418">
        <v>0</v>
      </c>
      <c r="X82" s="418">
        <v>0</v>
      </c>
      <c r="Y82" s="418">
        <v>0</v>
      </c>
      <c r="Z82" s="418">
        <v>0</v>
      </c>
      <c r="AA82" s="418">
        <v>0</v>
      </c>
      <c r="AB82" s="418">
        <v>0</v>
      </c>
      <c r="AC82" s="418">
        <v>0</v>
      </c>
      <c r="AD82" s="418">
        <v>0</v>
      </c>
      <c r="AE82" s="418">
        <v>0</v>
      </c>
      <c r="AF82" s="418">
        <v>0</v>
      </c>
      <c r="AG82" s="418">
        <v>0</v>
      </c>
      <c r="AH82" s="418">
        <v>0</v>
      </c>
      <c r="AI82" s="418">
        <v>0</v>
      </c>
      <c r="AJ82" s="418">
        <v>0</v>
      </c>
      <c r="AK82" s="419">
        <f t="shared" si="7"/>
        <v>0</v>
      </c>
    </row>
    <row r="83" spans="1:37" ht="12" hidden="1" customHeight="1" x14ac:dyDescent="0.2">
      <c r="A83" s="859"/>
      <c r="B83" s="417" t="s">
        <v>2245</v>
      </c>
      <c r="C83" s="470" t="s">
        <v>1383</v>
      </c>
      <c r="D83" s="418">
        <v>0</v>
      </c>
      <c r="E83" s="418">
        <v>0</v>
      </c>
      <c r="F83" s="418">
        <v>0</v>
      </c>
      <c r="G83" s="418">
        <v>0</v>
      </c>
      <c r="H83" s="418">
        <v>0</v>
      </c>
      <c r="I83" s="418">
        <v>0</v>
      </c>
      <c r="J83" s="418">
        <v>0</v>
      </c>
      <c r="K83" s="418">
        <v>0</v>
      </c>
      <c r="L83" s="418">
        <v>0</v>
      </c>
      <c r="M83" s="418">
        <v>0</v>
      </c>
      <c r="N83" s="418">
        <v>0</v>
      </c>
      <c r="O83" s="418">
        <v>0</v>
      </c>
      <c r="P83" s="418">
        <v>0</v>
      </c>
      <c r="Q83" s="418">
        <v>0</v>
      </c>
      <c r="R83" s="418">
        <v>0</v>
      </c>
      <c r="S83" s="418">
        <v>0</v>
      </c>
      <c r="T83" s="418">
        <v>0</v>
      </c>
      <c r="U83" s="418">
        <v>0</v>
      </c>
      <c r="V83" s="418">
        <v>0</v>
      </c>
      <c r="W83" s="418">
        <v>0</v>
      </c>
      <c r="X83" s="418">
        <v>0</v>
      </c>
      <c r="Y83" s="418">
        <v>0</v>
      </c>
      <c r="Z83" s="418">
        <v>0</v>
      </c>
      <c r="AA83" s="418">
        <v>0</v>
      </c>
      <c r="AB83" s="418">
        <v>0</v>
      </c>
      <c r="AC83" s="418">
        <v>0</v>
      </c>
      <c r="AD83" s="418">
        <v>0</v>
      </c>
      <c r="AE83" s="418">
        <v>0</v>
      </c>
      <c r="AF83" s="418">
        <v>0</v>
      </c>
      <c r="AG83" s="418">
        <v>0</v>
      </c>
      <c r="AH83" s="418">
        <v>0</v>
      </c>
      <c r="AI83" s="418">
        <v>0</v>
      </c>
      <c r="AJ83" s="418">
        <v>0</v>
      </c>
      <c r="AK83" s="419">
        <f t="shared" si="7"/>
        <v>0</v>
      </c>
    </row>
    <row r="84" spans="1:37" ht="11.45" hidden="1" customHeight="1" x14ac:dyDescent="0.2">
      <c r="A84" s="859"/>
      <c r="B84" s="417" t="s">
        <v>2155</v>
      </c>
      <c r="C84" s="470" t="s">
        <v>1384</v>
      </c>
      <c r="D84" s="418">
        <v>0</v>
      </c>
      <c r="E84" s="418">
        <v>0</v>
      </c>
      <c r="F84" s="418">
        <v>0</v>
      </c>
      <c r="G84" s="418">
        <v>0</v>
      </c>
      <c r="H84" s="418">
        <v>0</v>
      </c>
      <c r="I84" s="418">
        <v>0</v>
      </c>
      <c r="J84" s="418">
        <v>0</v>
      </c>
      <c r="K84" s="418">
        <v>0</v>
      </c>
      <c r="L84" s="418">
        <v>0</v>
      </c>
      <c r="M84" s="418">
        <v>0</v>
      </c>
      <c r="N84" s="418">
        <v>0</v>
      </c>
      <c r="O84" s="418">
        <v>0</v>
      </c>
      <c r="P84" s="418">
        <v>0</v>
      </c>
      <c r="Q84" s="418">
        <v>0</v>
      </c>
      <c r="R84" s="418">
        <v>0</v>
      </c>
      <c r="S84" s="418">
        <v>0</v>
      </c>
      <c r="T84" s="418">
        <v>0</v>
      </c>
      <c r="U84" s="418">
        <v>0</v>
      </c>
      <c r="V84" s="418">
        <v>0</v>
      </c>
      <c r="W84" s="418">
        <v>0</v>
      </c>
      <c r="X84" s="418">
        <v>0</v>
      </c>
      <c r="Y84" s="418">
        <v>0</v>
      </c>
      <c r="Z84" s="418">
        <v>0</v>
      </c>
      <c r="AA84" s="418">
        <v>0</v>
      </c>
      <c r="AB84" s="418">
        <v>0</v>
      </c>
      <c r="AC84" s="418">
        <v>0</v>
      </c>
      <c r="AD84" s="418">
        <v>0</v>
      </c>
      <c r="AE84" s="418">
        <v>0</v>
      </c>
      <c r="AF84" s="418">
        <v>0</v>
      </c>
      <c r="AG84" s="418">
        <v>0</v>
      </c>
      <c r="AH84" s="418">
        <v>0</v>
      </c>
      <c r="AI84" s="418">
        <v>0</v>
      </c>
      <c r="AJ84" s="418">
        <v>0</v>
      </c>
      <c r="AK84" s="419">
        <f t="shared" si="7"/>
        <v>0</v>
      </c>
    </row>
    <row r="85" spans="1:37" ht="12" hidden="1" customHeight="1" x14ac:dyDescent="0.2">
      <c r="A85" s="859"/>
      <c r="B85" s="417" t="s">
        <v>2287</v>
      </c>
      <c r="C85" s="470" t="s">
        <v>1385</v>
      </c>
      <c r="D85" s="418">
        <v>0</v>
      </c>
      <c r="E85" s="418">
        <v>0</v>
      </c>
      <c r="F85" s="418">
        <v>0</v>
      </c>
      <c r="G85" s="418">
        <v>0</v>
      </c>
      <c r="H85" s="418">
        <v>0</v>
      </c>
      <c r="I85" s="418">
        <v>0</v>
      </c>
      <c r="J85" s="418">
        <v>0</v>
      </c>
      <c r="K85" s="418">
        <v>0</v>
      </c>
      <c r="L85" s="418">
        <v>0</v>
      </c>
      <c r="M85" s="418">
        <v>0</v>
      </c>
      <c r="N85" s="418">
        <v>0</v>
      </c>
      <c r="O85" s="418">
        <v>0</v>
      </c>
      <c r="P85" s="418">
        <v>0</v>
      </c>
      <c r="Q85" s="418">
        <v>0</v>
      </c>
      <c r="R85" s="418">
        <v>0</v>
      </c>
      <c r="S85" s="418">
        <v>0</v>
      </c>
      <c r="T85" s="418">
        <v>0</v>
      </c>
      <c r="U85" s="418">
        <v>0</v>
      </c>
      <c r="V85" s="418">
        <v>0</v>
      </c>
      <c r="W85" s="418">
        <v>0</v>
      </c>
      <c r="X85" s="418">
        <v>0</v>
      </c>
      <c r="Y85" s="418">
        <v>0</v>
      </c>
      <c r="Z85" s="418">
        <v>0</v>
      </c>
      <c r="AA85" s="418">
        <v>0</v>
      </c>
      <c r="AB85" s="418">
        <v>0</v>
      </c>
      <c r="AC85" s="418">
        <v>0</v>
      </c>
      <c r="AD85" s="418">
        <v>0</v>
      </c>
      <c r="AE85" s="418">
        <v>0</v>
      </c>
      <c r="AF85" s="418">
        <v>0</v>
      </c>
      <c r="AG85" s="418">
        <v>0</v>
      </c>
      <c r="AH85" s="418">
        <v>0</v>
      </c>
      <c r="AI85" s="418">
        <v>0</v>
      </c>
      <c r="AJ85" s="418">
        <v>0</v>
      </c>
      <c r="AK85" s="419">
        <f t="shared" si="7"/>
        <v>0</v>
      </c>
    </row>
    <row r="86" spans="1:37" ht="12" hidden="1" customHeight="1" x14ac:dyDescent="0.2">
      <c r="A86" s="859"/>
      <c r="B86" s="417" t="s">
        <v>2144</v>
      </c>
      <c r="C86" s="470" t="s">
        <v>1386</v>
      </c>
      <c r="D86" s="418">
        <v>0</v>
      </c>
      <c r="E86" s="418">
        <v>0</v>
      </c>
      <c r="F86" s="418">
        <v>0</v>
      </c>
      <c r="G86" s="418">
        <v>0</v>
      </c>
      <c r="H86" s="418">
        <v>0</v>
      </c>
      <c r="I86" s="418">
        <v>0</v>
      </c>
      <c r="J86" s="418">
        <v>0</v>
      </c>
      <c r="K86" s="418">
        <v>0</v>
      </c>
      <c r="L86" s="418">
        <v>0</v>
      </c>
      <c r="M86" s="418">
        <v>0</v>
      </c>
      <c r="N86" s="418">
        <v>0</v>
      </c>
      <c r="O86" s="418">
        <v>0</v>
      </c>
      <c r="P86" s="418">
        <v>0</v>
      </c>
      <c r="Q86" s="418">
        <v>0</v>
      </c>
      <c r="R86" s="418">
        <v>0</v>
      </c>
      <c r="S86" s="418">
        <v>0</v>
      </c>
      <c r="T86" s="418">
        <v>0</v>
      </c>
      <c r="U86" s="418">
        <v>0</v>
      </c>
      <c r="V86" s="418">
        <v>0</v>
      </c>
      <c r="W86" s="418">
        <v>0</v>
      </c>
      <c r="X86" s="418">
        <v>0</v>
      </c>
      <c r="Y86" s="418">
        <v>0</v>
      </c>
      <c r="Z86" s="418">
        <v>0</v>
      </c>
      <c r="AA86" s="418">
        <v>0</v>
      </c>
      <c r="AB86" s="418">
        <v>0</v>
      </c>
      <c r="AC86" s="418">
        <v>0</v>
      </c>
      <c r="AD86" s="418">
        <v>0</v>
      </c>
      <c r="AE86" s="418">
        <v>0</v>
      </c>
      <c r="AF86" s="418">
        <v>0</v>
      </c>
      <c r="AG86" s="418">
        <v>0</v>
      </c>
      <c r="AH86" s="418">
        <v>0</v>
      </c>
      <c r="AI86" s="418">
        <v>0</v>
      </c>
      <c r="AJ86" s="418">
        <v>0</v>
      </c>
      <c r="AK86" s="419">
        <f t="shared" si="7"/>
        <v>0</v>
      </c>
    </row>
    <row r="87" spans="1:37" ht="12" hidden="1" customHeight="1" x14ac:dyDescent="0.2">
      <c r="A87" s="859"/>
      <c r="B87" s="417" t="s">
        <v>2274</v>
      </c>
      <c r="C87" s="470" t="s">
        <v>1387</v>
      </c>
      <c r="D87" s="418">
        <v>0</v>
      </c>
      <c r="E87" s="418">
        <v>0</v>
      </c>
      <c r="F87" s="418">
        <v>0</v>
      </c>
      <c r="G87" s="418">
        <v>0</v>
      </c>
      <c r="H87" s="418">
        <v>0</v>
      </c>
      <c r="I87" s="418">
        <v>0</v>
      </c>
      <c r="J87" s="418">
        <v>0</v>
      </c>
      <c r="K87" s="418">
        <v>0</v>
      </c>
      <c r="L87" s="418">
        <v>0</v>
      </c>
      <c r="M87" s="418">
        <v>0</v>
      </c>
      <c r="N87" s="418">
        <v>0</v>
      </c>
      <c r="O87" s="418">
        <v>0</v>
      </c>
      <c r="P87" s="418">
        <v>0</v>
      </c>
      <c r="Q87" s="418">
        <v>0</v>
      </c>
      <c r="R87" s="418">
        <v>0</v>
      </c>
      <c r="S87" s="418">
        <v>0</v>
      </c>
      <c r="T87" s="418">
        <v>0</v>
      </c>
      <c r="U87" s="418">
        <v>0</v>
      </c>
      <c r="V87" s="418">
        <v>0</v>
      </c>
      <c r="W87" s="418">
        <v>0</v>
      </c>
      <c r="X87" s="418">
        <v>0</v>
      </c>
      <c r="Y87" s="418">
        <v>0</v>
      </c>
      <c r="Z87" s="418">
        <v>0</v>
      </c>
      <c r="AA87" s="418">
        <v>0</v>
      </c>
      <c r="AB87" s="418">
        <v>0</v>
      </c>
      <c r="AC87" s="418">
        <v>0</v>
      </c>
      <c r="AD87" s="418">
        <v>0</v>
      </c>
      <c r="AE87" s="418">
        <v>0</v>
      </c>
      <c r="AF87" s="418">
        <v>0</v>
      </c>
      <c r="AG87" s="418">
        <v>0</v>
      </c>
      <c r="AH87" s="418">
        <v>0</v>
      </c>
      <c r="AI87" s="418">
        <v>0</v>
      </c>
      <c r="AJ87" s="418">
        <v>0</v>
      </c>
      <c r="AK87" s="419">
        <f t="shared" si="7"/>
        <v>0</v>
      </c>
    </row>
    <row r="88" spans="1:37" ht="12" hidden="1" customHeight="1" x14ac:dyDescent="0.2">
      <c r="A88" s="859"/>
      <c r="B88" s="417" t="s">
        <v>978</v>
      </c>
      <c r="C88" s="470" t="s">
        <v>1388</v>
      </c>
      <c r="D88" s="418">
        <v>0</v>
      </c>
      <c r="E88" s="418">
        <v>0</v>
      </c>
      <c r="F88" s="418">
        <v>0</v>
      </c>
      <c r="G88" s="418">
        <v>0</v>
      </c>
      <c r="H88" s="418">
        <v>0</v>
      </c>
      <c r="I88" s="418">
        <v>0</v>
      </c>
      <c r="J88" s="418">
        <v>0</v>
      </c>
      <c r="K88" s="418">
        <v>0</v>
      </c>
      <c r="L88" s="418">
        <v>0</v>
      </c>
      <c r="M88" s="418">
        <v>0</v>
      </c>
      <c r="N88" s="418">
        <v>0</v>
      </c>
      <c r="O88" s="418">
        <v>0</v>
      </c>
      <c r="P88" s="418">
        <v>0</v>
      </c>
      <c r="Q88" s="418">
        <v>0</v>
      </c>
      <c r="R88" s="418">
        <v>0</v>
      </c>
      <c r="S88" s="418">
        <v>0</v>
      </c>
      <c r="T88" s="418">
        <v>0</v>
      </c>
      <c r="U88" s="418">
        <v>0</v>
      </c>
      <c r="V88" s="418">
        <v>0</v>
      </c>
      <c r="W88" s="418">
        <v>0</v>
      </c>
      <c r="X88" s="418">
        <v>0</v>
      </c>
      <c r="Y88" s="418">
        <v>0</v>
      </c>
      <c r="Z88" s="418">
        <v>0</v>
      </c>
      <c r="AA88" s="418">
        <v>0</v>
      </c>
      <c r="AB88" s="418">
        <v>0</v>
      </c>
      <c r="AC88" s="418">
        <v>0</v>
      </c>
      <c r="AD88" s="418">
        <v>0</v>
      </c>
      <c r="AE88" s="418">
        <v>0</v>
      </c>
      <c r="AF88" s="418">
        <v>0</v>
      </c>
      <c r="AG88" s="418">
        <v>0</v>
      </c>
      <c r="AH88" s="418">
        <v>0</v>
      </c>
      <c r="AI88" s="418">
        <v>0</v>
      </c>
      <c r="AJ88" s="418">
        <v>0</v>
      </c>
      <c r="AK88" s="419">
        <f t="shared" si="7"/>
        <v>0</v>
      </c>
    </row>
    <row r="89" spans="1:37" ht="12" hidden="1" customHeight="1" x14ac:dyDescent="0.2">
      <c r="A89" s="859"/>
      <c r="B89" s="417" t="s">
        <v>2392</v>
      </c>
      <c r="C89" s="470" t="s">
        <v>1389</v>
      </c>
      <c r="D89" s="418">
        <v>0</v>
      </c>
      <c r="E89" s="418">
        <v>0</v>
      </c>
      <c r="F89" s="418">
        <v>0</v>
      </c>
      <c r="G89" s="418">
        <v>0</v>
      </c>
      <c r="H89" s="418">
        <v>0</v>
      </c>
      <c r="I89" s="418">
        <v>0</v>
      </c>
      <c r="J89" s="418">
        <v>0</v>
      </c>
      <c r="K89" s="418">
        <v>0</v>
      </c>
      <c r="L89" s="418">
        <v>0</v>
      </c>
      <c r="M89" s="418">
        <v>0</v>
      </c>
      <c r="N89" s="418">
        <v>0</v>
      </c>
      <c r="O89" s="418">
        <v>0</v>
      </c>
      <c r="P89" s="418">
        <v>0</v>
      </c>
      <c r="Q89" s="418">
        <v>0</v>
      </c>
      <c r="R89" s="418">
        <v>0</v>
      </c>
      <c r="S89" s="418">
        <v>0</v>
      </c>
      <c r="T89" s="418">
        <v>0</v>
      </c>
      <c r="U89" s="418">
        <v>0</v>
      </c>
      <c r="V89" s="418">
        <v>0</v>
      </c>
      <c r="W89" s="418">
        <v>0</v>
      </c>
      <c r="X89" s="418">
        <v>0</v>
      </c>
      <c r="Y89" s="418">
        <v>0</v>
      </c>
      <c r="Z89" s="418">
        <v>0</v>
      </c>
      <c r="AA89" s="418">
        <v>0</v>
      </c>
      <c r="AB89" s="418">
        <v>0</v>
      </c>
      <c r="AC89" s="418">
        <v>0</v>
      </c>
      <c r="AD89" s="418">
        <v>0</v>
      </c>
      <c r="AE89" s="418">
        <v>0</v>
      </c>
      <c r="AF89" s="418">
        <v>0</v>
      </c>
      <c r="AG89" s="418">
        <v>0</v>
      </c>
      <c r="AH89" s="418">
        <v>0</v>
      </c>
      <c r="AI89" s="418">
        <v>0</v>
      </c>
      <c r="AJ89" s="418">
        <v>0</v>
      </c>
      <c r="AK89" s="419">
        <f t="shared" si="7"/>
        <v>0</v>
      </c>
    </row>
    <row r="90" spans="1:37" ht="12" hidden="1" customHeight="1" x14ac:dyDescent="0.2">
      <c r="A90" s="859"/>
      <c r="B90" s="417" t="s">
        <v>2451</v>
      </c>
      <c r="C90" s="470" t="s">
        <v>1390</v>
      </c>
      <c r="D90" s="418">
        <v>0</v>
      </c>
      <c r="E90" s="418">
        <v>0</v>
      </c>
      <c r="F90" s="418">
        <v>0</v>
      </c>
      <c r="G90" s="418">
        <v>0</v>
      </c>
      <c r="H90" s="418">
        <v>0</v>
      </c>
      <c r="I90" s="418">
        <v>0</v>
      </c>
      <c r="J90" s="418">
        <v>0</v>
      </c>
      <c r="K90" s="418">
        <v>0</v>
      </c>
      <c r="L90" s="418">
        <v>0</v>
      </c>
      <c r="M90" s="418">
        <v>0</v>
      </c>
      <c r="N90" s="418">
        <v>0</v>
      </c>
      <c r="O90" s="418">
        <v>0</v>
      </c>
      <c r="P90" s="418">
        <v>0</v>
      </c>
      <c r="Q90" s="418">
        <v>0</v>
      </c>
      <c r="R90" s="418">
        <v>0</v>
      </c>
      <c r="S90" s="418">
        <v>0</v>
      </c>
      <c r="T90" s="418">
        <v>0</v>
      </c>
      <c r="U90" s="418">
        <v>0</v>
      </c>
      <c r="V90" s="418">
        <v>0</v>
      </c>
      <c r="W90" s="418">
        <v>0</v>
      </c>
      <c r="X90" s="418">
        <v>0</v>
      </c>
      <c r="Y90" s="418">
        <v>0</v>
      </c>
      <c r="Z90" s="418">
        <v>0</v>
      </c>
      <c r="AA90" s="418">
        <v>0</v>
      </c>
      <c r="AB90" s="418">
        <v>0</v>
      </c>
      <c r="AC90" s="418">
        <v>0</v>
      </c>
      <c r="AD90" s="418">
        <v>0</v>
      </c>
      <c r="AE90" s="418">
        <v>0</v>
      </c>
      <c r="AF90" s="418">
        <v>0</v>
      </c>
      <c r="AG90" s="418">
        <v>0</v>
      </c>
      <c r="AH90" s="418">
        <v>0</v>
      </c>
      <c r="AI90" s="418">
        <v>0</v>
      </c>
      <c r="AJ90" s="418">
        <v>0</v>
      </c>
      <c r="AK90" s="419">
        <f t="shared" si="7"/>
        <v>0</v>
      </c>
    </row>
    <row r="91" spans="1:37" ht="12" hidden="1" customHeight="1" x14ac:dyDescent="0.2">
      <c r="A91" s="859"/>
      <c r="B91" s="417" t="s">
        <v>1303</v>
      </c>
      <c r="C91" s="470" t="s">
        <v>1391</v>
      </c>
      <c r="D91" s="418">
        <v>0</v>
      </c>
      <c r="E91" s="418">
        <v>0</v>
      </c>
      <c r="F91" s="418">
        <v>0</v>
      </c>
      <c r="G91" s="418">
        <v>0</v>
      </c>
      <c r="H91" s="418">
        <v>0</v>
      </c>
      <c r="I91" s="418">
        <v>0</v>
      </c>
      <c r="J91" s="418">
        <v>0</v>
      </c>
      <c r="K91" s="418">
        <v>0</v>
      </c>
      <c r="L91" s="418">
        <v>0</v>
      </c>
      <c r="M91" s="418">
        <v>0</v>
      </c>
      <c r="N91" s="418">
        <v>0</v>
      </c>
      <c r="O91" s="418">
        <v>0</v>
      </c>
      <c r="P91" s="418">
        <v>0</v>
      </c>
      <c r="Q91" s="418">
        <v>0</v>
      </c>
      <c r="R91" s="418">
        <v>0</v>
      </c>
      <c r="S91" s="418">
        <v>0</v>
      </c>
      <c r="T91" s="418">
        <v>0</v>
      </c>
      <c r="U91" s="418">
        <v>0</v>
      </c>
      <c r="V91" s="418">
        <v>0</v>
      </c>
      <c r="W91" s="418">
        <v>0</v>
      </c>
      <c r="X91" s="418">
        <v>0</v>
      </c>
      <c r="Y91" s="418">
        <v>0</v>
      </c>
      <c r="Z91" s="418">
        <v>0</v>
      </c>
      <c r="AA91" s="418">
        <v>0</v>
      </c>
      <c r="AB91" s="418">
        <v>0</v>
      </c>
      <c r="AC91" s="418">
        <v>0</v>
      </c>
      <c r="AD91" s="418">
        <v>0</v>
      </c>
      <c r="AE91" s="418">
        <v>0</v>
      </c>
      <c r="AF91" s="418">
        <v>0</v>
      </c>
      <c r="AG91" s="418">
        <v>0</v>
      </c>
      <c r="AH91" s="418">
        <v>0</v>
      </c>
      <c r="AI91" s="418">
        <v>0</v>
      </c>
      <c r="AJ91" s="418">
        <v>0</v>
      </c>
      <c r="AK91" s="419">
        <f t="shared" si="7"/>
        <v>0</v>
      </c>
    </row>
    <row r="92" spans="1:37" ht="12" hidden="1" customHeight="1" x14ac:dyDescent="0.2">
      <c r="A92" s="859"/>
      <c r="B92" s="417" t="s">
        <v>2452</v>
      </c>
      <c r="C92" s="470" t="s">
        <v>1392</v>
      </c>
      <c r="D92" s="418">
        <v>0</v>
      </c>
      <c r="E92" s="418">
        <v>0</v>
      </c>
      <c r="F92" s="418">
        <v>0</v>
      </c>
      <c r="G92" s="418">
        <v>0</v>
      </c>
      <c r="H92" s="418">
        <v>0</v>
      </c>
      <c r="I92" s="418">
        <v>0</v>
      </c>
      <c r="J92" s="418">
        <v>0</v>
      </c>
      <c r="K92" s="418">
        <v>0</v>
      </c>
      <c r="L92" s="418">
        <v>0</v>
      </c>
      <c r="M92" s="418">
        <v>0</v>
      </c>
      <c r="N92" s="418">
        <v>0</v>
      </c>
      <c r="O92" s="418">
        <v>0</v>
      </c>
      <c r="P92" s="418">
        <v>0</v>
      </c>
      <c r="Q92" s="418">
        <v>0</v>
      </c>
      <c r="R92" s="418">
        <v>0</v>
      </c>
      <c r="S92" s="418">
        <v>0</v>
      </c>
      <c r="T92" s="418">
        <v>0</v>
      </c>
      <c r="U92" s="418">
        <v>0</v>
      </c>
      <c r="V92" s="418">
        <v>0</v>
      </c>
      <c r="W92" s="418">
        <v>0</v>
      </c>
      <c r="X92" s="418">
        <v>0</v>
      </c>
      <c r="Y92" s="418">
        <v>0</v>
      </c>
      <c r="Z92" s="418">
        <v>0</v>
      </c>
      <c r="AA92" s="418">
        <v>0</v>
      </c>
      <c r="AB92" s="418">
        <v>0</v>
      </c>
      <c r="AC92" s="418">
        <v>0</v>
      </c>
      <c r="AD92" s="418">
        <v>0</v>
      </c>
      <c r="AE92" s="418">
        <v>0</v>
      </c>
      <c r="AF92" s="418">
        <v>0</v>
      </c>
      <c r="AG92" s="418">
        <v>0</v>
      </c>
      <c r="AH92" s="418">
        <v>0</v>
      </c>
      <c r="AI92" s="418">
        <v>0</v>
      </c>
      <c r="AJ92" s="418">
        <v>0</v>
      </c>
      <c r="AK92" s="419">
        <f t="shared" si="7"/>
        <v>0</v>
      </c>
    </row>
    <row r="93" spans="1:37" ht="12" hidden="1" customHeight="1" x14ac:dyDescent="0.2">
      <c r="A93" s="859"/>
      <c r="B93" s="417" t="s">
        <v>1164</v>
      </c>
      <c r="C93" s="470" t="s">
        <v>1393</v>
      </c>
      <c r="D93" s="418">
        <v>0</v>
      </c>
      <c r="E93" s="418">
        <v>0</v>
      </c>
      <c r="F93" s="418">
        <v>0</v>
      </c>
      <c r="G93" s="418">
        <v>0</v>
      </c>
      <c r="H93" s="418">
        <v>0</v>
      </c>
      <c r="I93" s="418">
        <v>0</v>
      </c>
      <c r="J93" s="418">
        <v>0</v>
      </c>
      <c r="K93" s="418">
        <v>0</v>
      </c>
      <c r="L93" s="418">
        <v>0</v>
      </c>
      <c r="M93" s="418">
        <v>0</v>
      </c>
      <c r="N93" s="418">
        <v>0</v>
      </c>
      <c r="O93" s="418">
        <v>0</v>
      </c>
      <c r="P93" s="418">
        <v>0</v>
      </c>
      <c r="Q93" s="418">
        <v>0</v>
      </c>
      <c r="R93" s="418">
        <v>0</v>
      </c>
      <c r="S93" s="418">
        <v>0</v>
      </c>
      <c r="T93" s="418">
        <v>0</v>
      </c>
      <c r="U93" s="418">
        <v>0</v>
      </c>
      <c r="V93" s="418">
        <v>0</v>
      </c>
      <c r="W93" s="418">
        <v>0</v>
      </c>
      <c r="X93" s="418">
        <v>0</v>
      </c>
      <c r="Y93" s="418">
        <v>0</v>
      </c>
      <c r="Z93" s="418">
        <v>0</v>
      </c>
      <c r="AA93" s="418">
        <v>0</v>
      </c>
      <c r="AB93" s="418">
        <v>0</v>
      </c>
      <c r="AC93" s="418">
        <v>0</v>
      </c>
      <c r="AD93" s="418">
        <v>0</v>
      </c>
      <c r="AE93" s="418">
        <v>0</v>
      </c>
      <c r="AF93" s="418">
        <v>0</v>
      </c>
      <c r="AG93" s="418">
        <v>0</v>
      </c>
      <c r="AH93" s="418">
        <v>0</v>
      </c>
      <c r="AI93" s="418">
        <v>0</v>
      </c>
      <c r="AJ93" s="418">
        <v>0</v>
      </c>
      <c r="AK93" s="419">
        <f t="shared" si="7"/>
        <v>0</v>
      </c>
    </row>
    <row r="94" spans="1:37" ht="12" hidden="1" customHeight="1" x14ac:dyDescent="0.2">
      <c r="A94" s="859"/>
      <c r="B94" s="417" t="s">
        <v>2289</v>
      </c>
      <c r="C94" s="470" t="s">
        <v>1394</v>
      </c>
      <c r="D94" s="418">
        <v>0</v>
      </c>
      <c r="E94" s="418">
        <v>0</v>
      </c>
      <c r="F94" s="418">
        <v>0</v>
      </c>
      <c r="G94" s="418">
        <v>0</v>
      </c>
      <c r="H94" s="418">
        <v>0</v>
      </c>
      <c r="I94" s="418">
        <v>0</v>
      </c>
      <c r="J94" s="418">
        <v>0</v>
      </c>
      <c r="K94" s="418">
        <v>0</v>
      </c>
      <c r="L94" s="418">
        <v>0</v>
      </c>
      <c r="M94" s="418">
        <v>0</v>
      </c>
      <c r="N94" s="418">
        <v>0</v>
      </c>
      <c r="O94" s="418">
        <v>0</v>
      </c>
      <c r="P94" s="418">
        <v>0</v>
      </c>
      <c r="Q94" s="418">
        <v>0</v>
      </c>
      <c r="R94" s="418">
        <v>0</v>
      </c>
      <c r="S94" s="418">
        <v>0</v>
      </c>
      <c r="T94" s="418">
        <v>0</v>
      </c>
      <c r="U94" s="418">
        <v>0</v>
      </c>
      <c r="V94" s="418">
        <v>0</v>
      </c>
      <c r="W94" s="418">
        <v>0</v>
      </c>
      <c r="X94" s="418">
        <v>0</v>
      </c>
      <c r="Y94" s="418">
        <v>0</v>
      </c>
      <c r="Z94" s="418">
        <v>0</v>
      </c>
      <c r="AA94" s="418">
        <v>0</v>
      </c>
      <c r="AB94" s="418">
        <v>0</v>
      </c>
      <c r="AC94" s="418">
        <v>0</v>
      </c>
      <c r="AD94" s="418">
        <v>0</v>
      </c>
      <c r="AE94" s="418">
        <v>0</v>
      </c>
      <c r="AF94" s="418">
        <v>0</v>
      </c>
      <c r="AG94" s="418">
        <v>0</v>
      </c>
      <c r="AH94" s="418">
        <v>0</v>
      </c>
      <c r="AI94" s="418">
        <v>0</v>
      </c>
      <c r="AJ94" s="418">
        <v>0</v>
      </c>
      <c r="AK94" s="419">
        <f t="shared" si="7"/>
        <v>0</v>
      </c>
    </row>
    <row r="95" spans="1:37" ht="12" hidden="1" customHeight="1" x14ac:dyDescent="0.2">
      <c r="A95" s="859"/>
      <c r="B95" s="417" t="s">
        <v>1262</v>
      </c>
      <c r="C95" s="470" t="s">
        <v>1395</v>
      </c>
      <c r="D95" s="418">
        <v>0</v>
      </c>
      <c r="E95" s="418">
        <v>0</v>
      </c>
      <c r="F95" s="418">
        <v>0</v>
      </c>
      <c r="G95" s="418">
        <v>0</v>
      </c>
      <c r="H95" s="418">
        <v>0</v>
      </c>
      <c r="I95" s="418">
        <v>0</v>
      </c>
      <c r="J95" s="418">
        <v>0</v>
      </c>
      <c r="K95" s="418">
        <v>0</v>
      </c>
      <c r="L95" s="418">
        <v>0</v>
      </c>
      <c r="M95" s="418">
        <v>0</v>
      </c>
      <c r="N95" s="418">
        <v>0</v>
      </c>
      <c r="O95" s="418">
        <v>0</v>
      </c>
      <c r="P95" s="418">
        <v>0</v>
      </c>
      <c r="Q95" s="418">
        <v>0</v>
      </c>
      <c r="R95" s="418">
        <v>0</v>
      </c>
      <c r="S95" s="418">
        <v>0</v>
      </c>
      <c r="T95" s="418">
        <v>0</v>
      </c>
      <c r="U95" s="418">
        <v>0</v>
      </c>
      <c r="V95" s="418">
        <v>0</v>
      </c>
      <c r="W95" s="418">
        <v>0</v>
      </c>
      <c r="X95" s="418">
        <v>0</v>
      </c>
      <c r="Y95" s="418">
        <v>0</v>
      </c>
      <c r="Z95" s="418">
        <v>0</v>
      </c>
      <c r="AA95" s="418">
        <v>0</v>
      </c>
      <c r="AB95" s="418">
        <v>0</v>
      </c>
      <c r="AC95" s="418">
        <v>0</v>
      </c>
      <c r="AD95" s="418">
        <v>0</v>
      </c>
      <c r="AE95" s="418">
        <v>0</v>
      </c>
      <c r="AF95" s="418">
        <v>0</v>
      </c>
      <c r="AG95" s="418">
        <v>0</v>
      </c>
      <c r="AH95" s="418">
        <v>0</v>
      </c>
      <c r="AI95" s="418">
        <v>0</v>
      </c>
      <c r="AJ95" s="418">
        <v>0</v>
      </c>
      <c r="AK95" s="419">
        <f t="shared" si="7"/>
        <v>0</v>
      </c>
    </row>
    <row r="96" spans="1:37" ht="12" hidden="1" customHeight="1" x14ac:dyDescent="0.2">
      <c r="A96" s="859"/>
      <c r="B96" s="417" t="s">
        <v>1768</v>
      </c>
      <c r="C96" s="470" t="s">
        <v>1396</v>
      </c>
      <c r="D96" s="418">
        <v>0</v>
      </c>
      <c r="E96" s="418">
        <v>0</v>
      </c>
      <c r="F96" s="418">
        <v>0</v>
      </c>
      <c r="G96" s="418">
        <v>0</v>
      </c>
      <c r="H96" s="418">
        <v>0</v>
      </c>
      <c r="I96" s="418">
        <v>0</v>
      </c>
      <c r="J96" s="418">
        <v>0</v>
      </c>
      <c r="K96" s="418">
        <v>0</v>
      </c>
      <c r="L96" s="418">
        <v>0</v>
      </c>
      <c r="M96" s="418">
        <v>0</v>
      </c>
      <c r="N96" s="418">
        <v>0</v>
      </c>
      <c r="O96" s="418">
        <v>0</v>
      </c>
      <c r="P96" s="418">
        <v>0</v>
      </c>
      <c r="Q96" s="418">
        <v>0</v>
      </c>
      <c r="R96" s="418">
        <v>0</v>
      </c>
      <c r="S96" s="418">
        <v>0</v>
      </c>
      <c r="T96" s="418">
        <v>0</v>
      </c>
      <c r="U96" s="418">
        <v>0</v>
      </c>
      <c r="V96" s="418">
        <v>0</v>
      </c>
      <c r="W96" s="418">
        <v>0</v>
      </c>
      <c r="X96" s="418">
        <v>0</v>
      </c>
      <c r="Y96" s="418">
        <v>0</v>
      </c>
      <c r="Z96" s="418">
        <v>0</v>
      </c>
      <c r="AA96" s="418">
        <v>0</v>
      </c>
      <c r="AB96" s="418">
        <v>0</v>
      </c>
      <c r="AC96" s="418">
        <v>0</v>
      </c>
      <c r="AD96" s="418">
        <v>0</v>
      </c>
      <c r="AE96" s="418">
        <v>0</v>
      </c>
      <c r="AF96" s="418">
        <v>0</v>
      </c>
      <c r="AG96" s="418">
        <v>0</v>
      </c>
      <c r="AH96" s="418">
        <v>0</v>
      </c>
      <c r="AI96" s="418">
        <v>0</v>
      </c>
      <c r="AJ96" s="418">
        <v>0</v>
      </c>
      <c r="AK96" s="419">
        <f t="shared" si="7"/>
        <v>0</v>
      </c>
    </row>
    <row r="97" spans="1:37" ht="12" hidden="1" customHeight="1" x14ac:dyDescent="0.2">
      <c r="A97" s="859"/>
      <c r="B97" s="417" t="s">
        <v>2223</v>
      </c>
      <c r="C97" s="470" t="s">
        <v>2222</v>
      </c>
      <c r="D97" s="418">
        <v>0</v>
      </c>
      <c r="E97" s="418">
        <v>0</v>
      </c>
      <c r="F97" s="418">
        <v>0</v>
      </c>
      <c r="G97" s="418">
        <v>0</v>
      </c>
      <c r="H97" s="418">
        <v>0</v>
      </c>
      <c r="I97" s="418">
        <v>0</v>
      </c>
      <c r="J97" s="418">
        <v>0</v>
      </c>
      <c r="K97" s="418">
        <v>0</v>
      </c>
      <c r="L97" s="418">
        <v>0</v>
      </c>
      <c r="M97" s="418">
        <v>0</v>
      </c>
      <c r="N97" s="418">
        <v>0</v>
      </c>
      <c r="O97" s="418">
        <v>0</v>
      </c>
      <c r="P97" s="418">
        <v>0</v>
      </c>
      <c r="Q97" s="418">
        <v>0</v>
      </c>
      <c r="R97" s="418">
        <v>0</v>
      </c>
      <c r="S97" s="418">
        <v>0</v>
      </c>
      <c r="T97" s="418">
        <v>0</v>
      </c>
      <c r="U97" s="418">
        <v>0</v>
      </c>
      <c r="V97" s="418">
        <v>0</v>
      </c>
      <c r="W97" s="418">
        <v>0</v>
      </c>
      <c r="X97" s="418">
        <v>0</v>
      </c>
      <c r="Y97" s="418">
        <v>0</v>
      </c>
      <c r="Z97" s="418">
        <v>0</v>
      </c>
      <c r="AA97" s="418">
        <v>0</v>
      </c>
      <c r="AB97" s="418">
        <v>0</v>
      </c>
      <c r="AC97" s="418">
        <v>0</v>
      </c>
      <c r="AD97" s="418">
        <v>0</v>
      </c>
      <c r="AE97" s="418">
        <v>0</v>
      </c>
      <c r="AF97" s="418">
        <v>0</v>
      </c>
      <c r="AG97" s="418">
        <v>0</v>
      </c>
      <c r="AH97" s="418">
        <v>0</v>
      </c>
      <c r="AI97" s="418">
        <v>0</v>
      </c>
      <c r="AJ97" s="418">
        <v>0</v>
      </c>
      <c r="AK97" s="419">
        <f t="shared" si="7"/>
        <v>0</v>
      </c>
    </row>
    <row r="98" spans="1:37" ht="12" hidden="1" customHeight="1" x14ac:dyDescent="0.2">
      <c r="A98" s="859"/>
      <c r="B98" s="417" t="s">
        <v>979</v>
      </c>
      <c r="C98" s="470" t="s">
        <v>1397</v>
      </c>
      <c r="D98" s="418">
        <v>0</v>
      </c>
      <c r="E98" s="418">
        <v>0</v>
      </c>
      <c r="F98" s="418">
        <v>0</v>
      </c>
      <c r="G98" s="418">
        <v>0</v>
      </c>
      <c r="H98" s="418">
        <v>0</v>
      </c>
      <c r="I98" s="418">
        <v>0</v>
      </c>
      <c r="J98" s="418">
        <v>0</v>
      </c>
      <c r="K98" s="418">
        <v>0</v>
      </c>
      <c r="L98" s="418">
        <v>0</v>
      </c>
      <c r="M98" s="418">
        <v>0</v>
      </c>
      <c r="N98" s="418">
        <v>0</v>
      </c>
      <c r="O98" s="418">
        <v>0</v>
      </c>
      <c r="P98" s="418">
        <v>0</v>
      </c>
      <c r="Q98" s="418">
        <v>0</v>
      </c>
      <c r="R98" s="418">
        <v>0</v>
      </c>
      <c r="S98" s="418">
        <v>0</v>
      </c>
      <c r="T98" s="418">
        <v>0</v>
      </c>
      <c r="U98" s="418">
        <v>0</v>
      </c>
      <c r="V98" s="418">
        <v>0</v>
      </c>
      <c r="W98" s="418">
        <v>0</v>
      </c>
      <c r="X98" s="418">
        <v>0</v>
      </c>
      <c r="Y98" s="418">
        <v>0</v>
      </c>
      <c r="Z98" s="418">
        <v>0</v>
      </c>
      <c r="AA98" s="418">
        <v>0</v>
      </c>
      <c r="AB98" s="418">
        <v>0</v>
      </c>
      <c r="AC98" s="418">
        <v>0</v>
      </c>
      <c r="AD98" s="418">
        <v>0</v>
      </c>
      <c r="AE98" s="418">
        <v>0</v>
      </c>
      <c r="AF98" s="418">
        <v>0</v>
      </c>
      <c r="AG98" s="418">
        <v>0</v>
      </c>
      <c r="AH98" s="418">
        <v>0</v>
      </c>
      <c r="AI98" s="418">
        <v>0</v>
      </c>
      <c r="AJ98" s="418">
        <v>0</v>
      </c>
      <c r="AK98" s="419">
        <f t="shared" si="7"/>
        <v>0</v>
      </c>
    </row>
    <row r="99" spans="1:37" ht="14.45" hidden="1" customHeight="1" x14ac:dyDescent="0.2">
      <c r="A99" s="860"/>
      <c r="B99" s="555" t="s">
        <v>2156</v>
      </c>
      <c r="C99" s="556" t="s">
        <v>1398</v>
      </c>
      <c r="D99" s="557">
        <v>0</v>
      </c>
      <c r="E99" s="557">
        <v>0</v>
      </c>
      <c r="F99" s="557">
        <v>0</v>
      </c>
      <c r="G99" s="557">
        <v>0</v>
      </c>
      <c r="H99" s="557">
        <v>0</v>
      </c>
      <c r="I99" s="557">
        <v>0</v>
      </c>
      <c r="J99" s="557">
        <v>0</v>
      </c>
      <c r="K99" s="557">
        <v>0</v>
      </c>
      <c r="L99" s="557">
        <v>0</v>
      </c>
      <c r="M99" s="557">
        <v>0</v>
      </c>
      <c r="N99" s="557">
        <v>0</v>
      </c>
      <c r="O99" s="557">
        <v>0</v>
      </c>
      <c r="P99" s="557">
        <v>0</v>
      </c>
      <c r="Q99" s="557">
        <v>0</v>
      </c>
      <c r="R99" s="557">
        <v>0</v>
      </c>
      <c r="S99" s="557">
        <v>0</v>
      </c>
      <c r="T99" s="557">
        <v>0</v>
      </c>
      <c r="U99" s="557">
        <v>0</v>
      </c>
      <c r="V99" s="557">
        <v>0</v>
      </c>
      <c r="W99" s="557">
        <v>0</v>
      </c>
      <c r="X99" s="557">
        <v>0</v>
      </c>
      <c r="Y99" s="557">
        <v>0</v>
      </c>
      <c r="Z99" s="557">
        <v>0</v>
      </c>
      <c r="AA99" s="557">
        <v>0</v>
      </c>
      <c r="AB99" s="557">
        <v>0</v>
      </c>
      <c r="AC99" s="557">
        <v>0</v>
      </c>
      <c r="AD99" s="557">
        <v>0</v>
      </c>
      <c r="AE99" s="557">
        <v>0</v>
      </c>
      <c r="AF99" s="557">
        <v>0</v>
      </c>
      <c r="AG99" s="557">
        <v>0</v>
      </c>
      <c r="AH99" s="557">
        <v>0</v>
      </c>
      <c r="AI99" s="557">
        <v>0</v>
      </c>
      <c r="AJ99" s="557">
        <v>0</v>
      </c>
      <c r="AK99" s="419">
        <f t="shared" si="7"/>
        <v>0</v>
      </c>
    </row>
    <row r="100" spans="1:37" x14ac:dyDescent="0.2">
      <c r="A100" s="515" t="s">
        <v>952</v>
      </c>
      <c r="B100" s="516"/>
      <c r="C100" s="517">
        <f>COUNTA(C70:C99)</f>
        <v>30</v>
      </c>
      <c r="D100" s="518">
        <f t="shared" ref="D100:AJ100" si="8">SUM(D70:D99)</f>
        <v>0</v>
      </c>
      <c r="E100" s="518">
        <f t="shared" si="8"/>
        <v>0</v>
      </c>
      <c r="F100" s="518">
        <f t="shared" si="8"/>
        <v>0</v>
      </c>
      <c r="G100" s="518">
        <f t="shared" si="8"/>
        <v>0</v>
      </c>
      <c r="H100" s="518">
        <f t="shared" si="8"/>
        <v>0</v>
      </c>
      <c r="I100" s="518">
        <f t="shared" si="8"/>
        <v>0</v>
      </c>
      <c r="J100" s="518">
        <f t="shared" si="8"/>
        <v>0</v>
      </c>
      <c r="K100" s="518">
        <f t="shared" si="8"/>
        <v>0</v>
      </c>
      <c r="L100" s="518">
        <f t="shared" si="8"/>
        <v>0</v>
      </c>
      <c r="M100" s="518">
        <f t="shared" si="8"/>
        <v>2</v>
      </c>
      <c r="N100" s="518">
        <f t="shared" si="8"/>
        <v>0</v>
      </c>
      <c r="O100" s="518">
        <f t="shared" si="8"/>
        <v>0</v>
      </c>
      <c r="P100" s="518">
        <f t="shared" si="8"/>
        <v>0</v>
      </c>
      <c r="Q100" s="518">
        <f t="shared" si="8"/>
        <v>0</v>
      </c>
      <c r="R100" s="518">
        <f t="shared" si="8"/>
        <v>0</v>
      </c>
      <c r="S100" s="518">
        <f t="shared" si="8"/>
        <v>0</v>
      </c>
      <c r="T100" s="518">
        <f t="shared" si="8"/>
        <v>0</v>
      </c>
      <c r="U100" s="518">
        <f t="shared" si="8"/>
        <v>0</v>
      </c>
      <c r="V100" s="518">
        <f t="shared" si="8"/>
        <v>0</v>
      </c>
      <c r="W100" s="518">
        <f t="shared" si="8"/>
        <v>0</v>
      </c>
      <c r="X100" s="518">
        <f t="shared" si="8"/>
        <v>0</v>
      </c>
      <c r="Y100" s="518">
        <f t="shared" si="8"/>
        <v>0</v>
      </c>
      <c r="Z100" s="518">
        <f t="shared" si="8"/>
        <v>0</v>
      </c>
      <c r="AA100" s="518">
        <f t="shared" si="8"/>
        <v>0</v>
      </c>
      <c r="AB100" s="518">
        <f t="shared" si="8"/>
        <v>0</v>
      </c>
      <c r="AC100" s="518">
        <f t="shared" si="8"/>
        <v>0</v>
      </c>
      <c r="AD100" s="518">
        <f t="shared" si="8"/>
        <v>0</v>
      </c>
      <c r="AE100" s="518">
        <f t="shared" si="8"/>
        <v>0</v>
      </c>
      <c r="AF100" s="518">
        <f t="shared" si="8"/>
        <v>0</v>
      </c>
      <c r="AG100" s="518">
        <f t="shared" si="8"/>
        <v>0</v>
      </c>
      <c r="AH100" s="518">
        <f t="shared" si="8"/>
        <v>0</v>
      </c>
      <c r="AI100" s="518">
        <f t="shared" si="8"/>
        <v>0</v>
      </c>
      <c r="AJ100" s="518">
        <f t="shared" si="8"/>
        <v>0</v>
      </c>
      <c r="AK100" s="518">
        <f>SUM(AK70:AK99)</f>
        <v>2</v>
      </c>
    </row>
    <row r="101" spans="1:37" ht="12" hidden="1" customHeight="1" x14ac:dyDescent="0.2">
      <c r="A101" s="854">
        <v>5</v>
      </c>
      <c r="B101" s="417" t="s">
        <v>2125</v>
      </c>
      <c r="C101" s="470" t="s">
        <v>2124</v>
      </c>
      <c r="D101" s="418">
        <v>0</v>
      </c>
      <c r="E101" s="418">
        <v>0</v>
      </c>
      <c r="F101" s="418">
        <v>0</v>
      </c>
      <c r="G101" s="418">
        <v>0</v>
      </c>
      <c r="H101" s="418">
        <v>0</v>
      </c>
      <c r="I101" s="418">
        <v>0</v>
      </c>
      <c r="J101" s="418">
        <v>0</v>
      </c>
      <c r="K101" s="418">
        <v>0</v>
      </c>
      <c r="L101" s="418">
        <v>0</v>
      </c>
      <c r="M101" s="418">
        <v>0</v>
      </c>
      <c r="N101" s="418">
        <v>0</v>
      </c>
      <c r="O101" s="418">
        <v>0</v>
      </c>
      <c r="P101" s="418">
        <v>0</v>
      </c>
      <c r="Q101" s="418">
        <v>0</v>
      </c>
      <c r="R101" s="418">
        <v>0</v>
      </c>
      <c r="S101" s="418">
        <v>0</v>
      </c>
      <c r="T101" s="418">
        <v>0</v>
      </c>
      <c r="U101" s="418">
        <v>0</v>
      </c>
      <c r="V101" s="418">
        <v>0</v>
      </c>
      <c r="W101" s="418">
        <v>0</v>
      </c>
      <c r="X101" s="418">
        <v>0</v>
      </c>
      <c r="Y101" s="418">
        <v>0</v>
      </c>
      <c r="Z101" s="418">
        <v>0</v>
      </c>
      <c r="AA101" s="418">
        <v>0</v>
      </c>
      <c r="AB101" s="418">
        <v>0</v>
      </c>
      <c r="AC101" s="418">
        <v>0</v>
      </c>
      <c r="AD101" s="418">
        <v>0</v>
      </c>
      <c r="AE101" s="418">
        <v>0</v>
      </c>
      <c r="AF101" s="418">
        <v>0</v>
      </c>
      <c r="AG101" s="418">
        <v>0</v>
      </c>
      <c r="AH101" s="418">
        <v>0</v>
      </c>
      <c r="AI101" s="418">
        <v>0</v>
      </c>
      <c r="AJ101" s="418">
        <v>0</v>
      </c>
      <c r="AK101" s="419">
        <f t="shared" ref="AK101:AK121" si="9">SUM(D101:AJ101)</f>
        <v>0</v>
      </c>
    </row>
    <row r="102" spans="1:37" ht="12" hidden="1" customHeight="1" x14ac:dyDescent="0.2">
      <c r="A102" s="855"/>
      <c r="B102" s="417" t="s">
        <v>2403</v>
      </c>
      <c r="C102" s="470" t="s">
        <v>2402</v>
      </c>
      <c r="D102" s="418">
        <v>0</v>
      </c>
      <c r="E102" s="418">
        <v>0</v>
      </c>
      <c r="F102" s="418">
        <v>0</v>
      </c>
      <c r="G102" s="418">
        <v>0</v>
      </c>
      <c r="H102" s="418">
        <v>0</v>
      </c>
      <c r="I102" s="418">
        <v>0</v>
      </c>
      <c r="J102" s="418">
        <v>0</v>
      </c>
      <c r="K102" s="418">
        <v>0</v>
      </c>
      <c r="L102" s="418">
        <v>0</v>
      </c>
      <c r="M102" s="418">
        <v>0</v>
      </c>
      <c r="N102" s="418">
        <v>0</v>
      </c>
      <c r="O102" s="418">
        <v>0</v>
      </c>
      <c r="P102" s="418">
        <v>0</v>
      </c>
      <c r="Q102" s="418">
        <v>0</v>
      </c>
      <c r="R102" s="418">
        <v>0</v>
      </c>
      <c r="S102" s="418">
        <v>0</v>
      </c>
      <c r="T102" s="418">
        <v>0</v>
      </c>
      <c r="U102" s="418">
        <v>0</v>
      </c>
      <c r="V102" s="418">
        <v>0</v>
      </c>
      <c r="W102" s="418">
        <v>0</v>
      </c>
      <c r="X102" s="418">
        <v>0</v>
      </c>
      <c r="Y102" s="418">
        <v>0</v>
      </c>
      <c r="Z102" s="418">
        <v>0</v>
      </c>
      <c r="AA102" s="418">
        <v>0</v>
      </c>
      <c r="AB102" s="418">
        <v>0</v>
      </c>
      <c r="AC102" s="418">
        <v>0</v>
      </c>
      <c r="AD102" s="418">
        <v>0</v>
      </c>
      <c r="AE102" s="418">
        <v>0</v>
      </c>
      <c r="AF102" s="418">
        <v>0</v>
      </c>
      <c r="AG102" s="418">
        <v>0</v>
      </c>
      <c r="AH102" s="418">
        <v>0</v>
      </c>
      <c r="AI102" s="418">
        <v>0</v>
      </c>
      <c r="AJ102" s="418">
        <v>0</v>
      </c>
      <c r="AK102" s="419">
        <f t="shared" si="9"/>
        <v>0</v>
      </c>
    </row>
    <row r="103" spans="1:37" ht="12" hidden="1" customHeight="1" x14ac:dyDescent="0.2">
      <c r="A103" s="855"/>
      <c r="B103" s="417" t="s">
        <v>1072</v>
      </c>
      <c r="C103" s="470" t="s">
        <v>1399</v>
      </c>
      <c r="D103" s="418">
        <v>0</v>
      </c>
      <c r="E103" s="418">
        <v>0</v>
      </c>
      <c r="F103" s="418">
        <v>0</v>
      </c>
      <c r="G103" s="418">
        <v>0</v>
      </c>
      <c r="H103" s="418">
        <v>0</v>
      </c>
      <c r="I103" s="418">
        <v>0</v>
      </c>
      <c r="J103" s="418">
        <v>0</v>
      </c>
      <c r="K103" s="418">
        <v>0</v>
      </c>
      <c r="L103" s="418">
        <v>0</v>
      </c>
      <c r="M103" s="418">
        <v>0</v>
      </c>
      <c r="N103" s="418">
        <v>0</v>
      </c>
      <c r="O103" s="418">
        <v>0</v>
      </c>
      <c r="P103" s="418">
        <v>0</v>
      </c>
      <c r="Q103" s="418">
        <v>0</v>
      </c>
      <c r="R103" s="418">
        <v>0</v>
      </c>
      <c r="S103" s="418">
        <v>0</v>
      </c>
      <c r="T103" s="418">
        <v>0</v>
      </c>
      <c r="U103" s="418">
        <v>0</v>
      </c>
      <c r="V103" s="418">
        <v>0</v>
      </c>
      <c r="W103" s="418">
        <v>0</v>
      </c>
      <c r="X103" s="418">
        <v>0</v>
      </c>
      <c r="Y103" s="418">
        <v>0</v>
      </c>
      <c r="Z103" s="418">
        <v>0</v>
      </c>
      <c r="AA103" s="418">
        <v>0</v>
      </c>
      <c r="AB103" s="418">
        <v>0</v>
      </c>
      <c r="AC103" s="418">
        <v>0</v>
      </c>
      <c r="AD103" s="418">
        <v>0</v>
      </c>
      <c r="AE103" s="418">
        <v>0</v>
      </c>
      <c r="AF103" s="418">
        <v>0</v>
      </c>
      <c r="AG103" s="418">
        <v>0</v>
      </c>
      <c r="AH103" s="418">
        <v>0</v>
      </c>
      <c r="AI103" s="418">
        <v>0</v>
      </c>
      <c r="AJ103" s="418">
        <v>0</v>
      </c>
      <c r="AK103" s="419">
        <f t="shared" si="9"/>
        <v>0</v>
      </c>
    </row>
    <row r="104" spans="1:37" ht="12" hidden="1" customHeight="1" x14ac:dyDescent="0.2">
      <c r="A104" s="855"/>
      <c r="B104" s="417" t="s">
        <v>2468</v>
      </c>
      <c r="C104" s="470" t="s">
        <v>1400</v>
      </c>
      <c r="D104" s="418">
        <v>0</v>
      </c>
      <c r="E104" s="418">
        <v>0</v>
      </c>
      <c r="F104" s="418">
        <v>0</v>
      </c>
      <c r="G104" s="418">
        <v>0</v>
      </c>
      <c r="H104" s="418">
        <v>0</v>
      </c>
      <c r="I104" s="418">
        <v>0</v>
      </c>
      <c r="J104" s="418">
        <v>0</v>
      </c>
      <c r="K104" s="418">
        <v>0</v>
      </c>
      <c r="L104" s="418">
        <v>0</v>
      </c>
      <c r="M104" s="418">
        <v>0</v>
      </c>
      <c r="N104" s="418">
        <v>0</v>
      </c>
      <c r="O104" s="418">
        <v>0</v>
      </c>
      <c r="P104" s="418">
        <v>0</v>
      </c>
      <c r="Q104" s="418">
        <v>0</v>
      </c>
      <c r="R104" s="418">
        <v>0</v>
      </c>
      <c r="S104" s="418">
        <v>0</v>
      </c>
      <c r="T104" s="418">
        <v>0</v>
      </c>
      <c r="U104" s="418">
        <v>0</v>
      </c>
      <c r="V104" s="418">
        <v>0</v>
      </c>
      <c r="W104" s="418">
        <v>0</v>
      </c>
      <c r="X104" s="418">
        <v>0</v>
      </c>
      <c r="Y104" s="418">
        <v>0</v>
      </c>
      <c r="Z104" s="418">
        <v>0</v>
      </c>
      <c r="AA104" s="418">
        <v>0</v>
      </c>
      <c r="AB104" s="418">
        <v>0</v>
      </c>
      <c r="AC104" s="418">
        <v>0</v>
      </c>
      <c r="AD104" s="418">
        <v>0</v>
      </c>
      <c r="AE104" s="418">
        <v>0</v>
      </c>
      <c r="AF104" s="418">
        <v>0</v>
      </c>
      <c r="AG104" s="418">
        <v>0</v>
      </c>
      <c r="AH104" s="418">
        <v>0</v>
      </c>
      <c r="AI104" s="418">
        <v>0</v>
      </c>
      <c r="AJ104" s="418">
        <v>0</v>
      </c>
      <c r="AK104" s="419">
        <f t="shared" si="9"/>
        <v>0</v>
      </c>
    </row>
    <row r="105" spans="1:37" ht="12" hidden="1" customHeight="1" x14ac:dyDescent="0.2">
      <c r="A105" s="855"/>
      <c r="B105" s="417" t="s">
        <v>2292</v>
      </c>
      <c r="C105" s="470" t="s">
        <v>2291</v>
      </c>
      <c r="D105" s="418">
        <v>0</v>
      </c>
      <c r="E105" s="418">
        <v>0</v>
      </c>
      <c r="F105" s="418">
        <v>0</v>
      </c>
      <c r="G105" s="418">
        <v>0</v>
      </c>
      <c r="H105" s="418">
        <v>0</v>
      </c>
      <c r="I105" s="418">
        <v>0</v>
      </c>
      <c r="J105" s="418">
        <v>0</v>
      </c>
      <c r="K105" s="418">
        <v>0</v>
      </c>
      <c r="L105" s="418">
        <v>0</v>
      </c>
      <c r="M105" s="418">
        <v>0</v>
      </c>
      <c r="N105" s="418">
        <v>0</v>
      </c>
      <c r="O105" s="418">
        <v>0</v>
      </c>
      <c r="P105" s="418">
        <v>0</v>
      </c>
      <c r="Q105" s="418">
        <v>0</v>
      </c>
      <c r="R105" s="418">
        <v>0</v>
      </c>
      <c r="S105" s="418">
        <v>0</v>
      </c>
      <c r="T105" s="418">
        <v>0</v>
      </c>
      <c r="U105" s="418">
        <v>0</v>
      </c>
      <c r="V105" s="418">
        <v>0</v>
      </c>
      <c r="W105" s="418">
        <v>0</v>
      </c>
      <c r="X105" s="418">
        <v>0</v>
      </c>
      <c r="Y105" s="418">
        <v>0</v>
      </c>
      <c r="Z105" s="418">
        <v>0</v>
      </c>
      <c r="AA105" s="418">
        <v>0</v>
      </c>
      <c r="AB105" s="418">
        <v>0</v>
      </c>
      <c r="AC105" s="418">
        <v>0</v>
      </c>
      <c r="AD105" s="418">
        <v>0</v>
      </c>
      <c r="AE105" s="418">
        <v>0</v>
      </c>
      <c r="AF105" s="418">
        <v>0</v>
      </c>
      <c r="AG105" s="418">
        <v>0</v>
      </c>
      <c r="AH105" s="418">
        <v>0</v>
      </c>
      <c r="AI105" s="418">
        <v>0</v>
      </c>
      <c r="AJ105" s="418">
        <v>0</v>
      </c>
      <c r="AK105" s="419">
        <f t="shared" si="9"/>
        <v>0</v>
      </c>
    </row>
    <row r="106" spans="1:37" ht="11.25" hidden="1" customHeight="1" x14ac:dyDescent="0.2">
      <c r="A106" s="855"/>
      <c r="B106" s="417" t="s">
        <v>2293</v>
      </c>
      <c r="C106" s="470" t="s">
        <v>1401</v>
      </c>
      <c r="D106" s="418">
        <v>0</v>
      </c>
      <c r="E106" s="418">
        <v>0</v>
      </c>
      <c r="F106" s="418">
        <v>0</v>
      </c>
      <c r="G106" s="418">
        <v>0</v>
      </c>
      <c r="H106" s="418">
        <v>0</v>
      </c>
      <c r="I106" s="418">
        <v>0</v>
      </c>
      <c r="J106" s="418">
        <v>0</v>
      </c>
      <c r="K106" s="418">
        <v>0</v>
      </c>
      <c r="L106" s="418">
        <v>0</v>
      </c>
      <c r="M106" s="418">
        <v>0</v>
      </c>
      <c r="N106" s="418">
        <v>0</v>
      </c>
      <c r="O106" s="418">
        <v>0</v>
      </c>
      <c r="P106" s="418">
        <v>0</v>
      </c>
      <c r="Q106" s="418">
        <v>0</v>
      </c>
      <c r="R106" s="418">
        <v>0</v>
      </c>
      <c r="S106" s="418">
        <v>0</v>
      </c>
      <c r="T106" s="418">
        <v>0</v>
      </c>
      <c r="U106" s="418">
        <v>0</v>
      </c>
      <c r="V106" s="418">
        <v>0</v>
      </c>
      <c r="W106" s="418">
        <v>0</v>
      </c>
      <c r="X106" s="418">
        <v>0</v>
      </c>
      <c r="Y106" s="418">
        <v>0</v>
      </c>
      <c r="Z106" s="418">
        <v>0</v>
      </c>
      <c r="AA106" s="418">
        <v>0</v>
      </c>
      <c r="AB106" s="418">
        <v>0</v>
      </c>
      <c r="AC106" s="418">
        <v>0</v>
      </c>
      <c r="AD106" s="418">
        <v>0</v>
      </c>
      <c r="AE106" s="418">
        <v>0</v>
      </c>
      <c r="AF106" s="418">
        <v>0</v>
      </c>
      <c r="AG106" s="418">
        <v>0</v>
      </c>
      <c r="AH106" s="418">
        <v>0</v>
      </c>
      <c r="AI106" s="418">
        <v>0</v>
      </c>
      <c r="AJ106" s="418">
        <v>0</v>
      </c>
      <c r="AK106" s="419">
        <f t="shared" si="9"/>
        <v>0</v>
      </c>
    </row>
    <row r="107" spans="1:37" ht="12" hidden="1" customHeight="1" x14ac:dyDescent="0.2">
      <c r="A107" s="855"/>
      <c r="B107" s="417" t="s">
        <v>1258</v>
      </c>
      <c r="C107" s="470" t="s">
        <v>1402</v>
      </c>
      <c r="D107" s="418">
        <v>0</v>
      </c>
      <c r="E107" s="418">
        <v>0</v>
      </c>
      <c r="F107" s="418">
        <v>0</v>
      </c>
      <c r="G107" s="418">
        <v>0</v>
      </c>
      <c r="H107" s="418">
        <v>0</v>
      </c>
      <c r="I107" s="418">
        <v>0</v>
      </c>
      <c r="J107" s="418">
        <v>0</v>
      </c>
      <c r="K107" s="418">
        <v>0</v>
      </c>
      <c r="L107" s="418">
        <v>0</v>
      </c>
      <c r="M107" s="418">
        <v>0</v>
      </c>
      <c r="N107" s="418">
        <v>0</v>
      </c>
      <c r="O107" s="418">
        <v>0</v>
      </c>
      <c r="P107" s="418">
        <v>0</v>
      </c>
      <c r="Q107" s="418">
        <v>0</v>
      </c>
      <c r="R107" s="418">
        <v>0</v>
      </c>
      <c r="S107" s="418">
        <v>0</v>
      </c>
      <c r="T107" s="418">
        <v>0</v>
      </c>
      <c r="U107" s="418">
        <v>0</v>
      </c>
      <c r="V107" s="418">
        <v>0</v>
      </c>
      <c r="W107" s="418">
        <v>0</v>
      </c>
      <c r="X107" s="418">
        <v>0</v>
      </c>
      <c r="Y107" s="418">
        <v>0</v>
      </c>
      <c r="Z107" s="418">
        <v>0</v>
      </c>
      <c r="AA107" s="418">
        <v>0</v>
      </c>
      <c r="AB107" s="418">
        <v>0</v>
      </c>
      <c r="AC107" s="418">
        <v>0</v>
      </c>
      <c r="AD107" s="418">
        <v>0</v>
      </c>
      <c r="AE107" s="418">
        <v>0</v>
      </c>
      <c r="AF107" s="418">
        <v>0</v>
      </c>
      <c r="AG107" s="418">
        <v>0</v>
      </c>
      <c r="AH107" s="418">
        <v>0</v>
      </c>
      <c r="AI107" s="418">
        <v>0</v>
      </c>
      <c r="AJ107" s="418">
        <v>0</v>
      </c>
      <c r="AK107" s="419">
        <f t="shared" si="9"/>
        <v>0</v>
      </c>
    </row>
    <row r="108" spans="1:37" ht="12" hidden="1" customHeight="1" x14ac:dyDescent="0.2">
      <c r="A108" s="855"/>
      <c r="B108" s="417" t="s">
        <v>2470</v>
      </c>
      <c r="C108" s="470" t="s">
        <v>2469</v>
      </c>
      <c r="D108" s="418">
        <v>0</v>
      </c>
      <c r="E108" s="418">
        <v>0</v>
      </c>
      <c r="F108" s="418">
        <v>0</v>
      </c>
      <c r="G108" s="418">
        <v>0</v>
      </c>
      <c r="H108" s="418">
        <v>0</v>
      </c>
      <c r="I108" s="418">
        <v>0</v>
      </c>
      <c r="J108" s="418">
        <v>0</v>
      </c>
      <c r="K108" s="418">
        <v>0</v>
      </c>
      <c r="L108" s="418">
        <v>0</v>
      </c>
      <c r="M108" s="418">
        <v>0</v>
      </c>
      <c r="N108" s="418">
        <v>0</v>
      </c>
      <c r="O108" s="418">
        <v>0</v>
      </c>
      <c r="P108" s="418">
        <v>0</v>
      </c>
      <c r="Q108" s="418">
        <v>0</v>
      </c>
      <c r="R108" s="418">
        <v>0</v>
      </c>
      <c r="S108" s="418">
        <v>0</v>
      </c>
      <c r="T108" s="418">
        <v>0</v>
      </c>
      <c r="U108" s="418">
        <v>0</v>
      </c>
      <c r="V108" s="418">
        <v>0</v>
      </c>
      <c r="W108" s="418">
        <v>0</v>
      </c>
      <c r="X108" s="418">
        <v>0</v>
      </c>
      <c r="Y108" s="418">
        <v>0</v>
      </c>
      <c r="Z108" s="418">
        <v>0</v>
      </c>
      <c r="AA108" s="418">
        <v>0</v>
      </c>
      <c r="AB108" s="418">
        <v>0</v>
      </c>
      <c r="AC108" s="418">
        <v>0</v>
      </c>
      <c r="AD108" s="418">
        <v>0</v>
      </c>
      <c r="AE108" s="418">
        <v>0</v>
      </c>
      <c r="AF108" s="418">
        <v>0</v>
      </c>
      <c r="AG108" s="418">
        <v>0</v>
      </c>
      <c r="AH108" s="418">
        <v>0</v>
      </c>
      <c r="AI108" s="418">
        <v>0</v>
      </c>
      <c r="AJ108" s="418">
        <v>0</v>
      </c>
      <c r="AK108" s="419">
        <f t="shared" si="9"/>
        <v>0</v>
      </c>
    </row>
    <row r="109" spans="1:37" ht="12" hidden="1" customHeight="1" x14ac:dyDescent="0.2">
      <c r="A109" s="855"/>
      <c r="B109" s="417" t="s">
        <v>2294</v>
      </c>
      <c r="C109" s="470" t="s">
        <v>1403</v>
      </c>
      <c r="D109" s="418">
        <v>0</v>
      </c>
      <c r="E109" s="418">
        <v>0</v>
      </c>
      <c r="F109" s="418">
        <v>0</v>
      </c>
      <c r="G109" s="418">
        <v>0</v>
      </c>
      <c r="H109" s="418">
        <v>0</v>
      </c>
      <c r="I109" s="418">
        <v>0</v>
      </c>
      <c r="J109" s="418">
        <v>0</v>
      </c>
      <c r="K109" s="418">
        <v>0</v>
      </c>
      <c r="L109" s="418">
        <v>0</v>
      </c>
      <c r="M109" s="418">
        <v>0</v>
      </c>
      <c r="N109" s="418">
        <v>0</v>
      </c>
      <c r="O109" s="418">
        <v>0</v>
      </c>
      <c r="P109" s="418">
        <v>0</v>
      </c>
      <c r="Q109" s="418">
        <v>0</v>
      </c>
      <c r="R109" s="418">
        <v>0</v>
      </c>
      <c r="S109" s="418">
        <v>0</v>
      </c>
      <c r="T109" s="418">
        <v>0</v>
      </c>
      <c r="U109" s="418">
        <v>0</v>
      </c>
      <c r="V109" s="418">
        <v>0</v>
      </c>
      <c r="W109" s="418">
        <v>0</v>
      </c>
      <c r="X109" s="418">
        <v>0</v>
      </c>
      <c r="Y109" s="418">
        <v>0</v>
      </c>
      <c r="Z109" s="418">
        <v>0</v>
      </c>
      <c r="AA109" s="418">
        <v>0</v>
      </c>
      <c r="AB109" s="418">
        <v>0</v>
      </c>
      <c r="AC109" s="418">
        <v>0</v>
      </c>
      <c r="AD109" s="418">
        <v>0</v>
      </c>
      <c r="AE109" s="418">
        <v>0</v>
      </c>
      <c r="AF109" s="418">
        <v>0</v>
      </c>
      <c r="AG109" s="418">
        <v>0</v>
      </c>
      <c r="AH109" s="418">
        <v>0</v>
      </c>
      <c r="AI109" s="418">
        <v>0</v>
      </c>
      <c r="AJ109" s="418">
        <v>0</v>
      </c>
      <c r="AK109" s="419">
        <f t="shared" si="9"/>
        <v>0</v>
      </c>
    </row>
    <row r="110" spans="1:37" ht="12" hidden="1" customHeight="1" x14ac:dyDescent="0.2">
      <c r="A110" s="855"/>
      <c r="B110" s="417" t="s">
        <v>2247</v>
      </c>
      <c r="C110" s="470" t="s">
        <v>1404</v>
      </c>
      <c r="D110" s="418">
        <v>0</v>
      </c>
      <c r="E110" s="418">
        <v>0</v>
      </c>
      <c r="F110" s="418">
        <v>0</v>
      </c>
      <c r="G110" s="418">
        <v>0</v>
      </c>
      <c r="H110" s="418">
        <v>0</v>
      </c>
      <c r="I110" s="418">
        <v>0</v>
      </c>
      <c r="J110" s="418">
        <v>0</v>
      </c>
      <c r="K110" s="418">
        <v>0</v>
      </c>
      <c r="L110" s="418">
        <v>0</v>
      </c>
      <c r="M110" s="418">
        <v>0</v>
      </c>
      <c r="N110" s="418">
        <v>0</v>
      </c>
      <c r="O110" s="418">
        <v>0</v>
      </c>
      <c r="P110" s="418">
        <v>0</v>
      </c>
      <c r="Q110" s="418">
        <v>0</v>
      </c>
      <c r="R110" s="418">
        <v>0</v>
      </c>
      <c r="S110" s="418">
        <v>0</v>
      </c>
      <c r="T110" s="418">
        <v>0</v>
      </c>
      <c r="U110" s="418">
        <v>0</v>
      </c>
      <c r="V110" s="418">
        <v>0</v>
      </c>
      <c r="W110" s="418">
        <v>0</v>
      </c>
      <c r="X110" s="418">
        <v>0</v>
      </c>
      <c r="Y110" s="418">
        <v>0</v>
      </c>
      <c r="Z110" s="418">
        <v>0</v>
      </c>
      <c r="AA110" s="418">
        <v>0</v>
      </c>
      <c r="AB110" s="418">
        <v>0</v>
      </c>
      <c r="AC110" s="418">
        <v>0</v>
      </c>
      <c r="AD110" s="418">
        <v>0</v>
      </c>
      <c r="AE110" s="418">
        <v>0</v>
      </c>
      <c r="AF110" s="418">
        <v>0</v>
      </c>
      <c r="AG110" s="418">
        <v>0</v>
      </c>
      <c r="AH110" s="418">
        <v>0</v>
      </c>
      <c r="AI110" s="418">
        <v>0</v>
      </c>
      <c r="AJ110" s="418">
        <v>0</v>
      </c>
      <c r="AK110" s="419">
        <f t="shared" si="9"/>
        <v>0</v>
      </c>
    </row>
    <row r="111" spans="1:37" ht="12" hidden="1" customHeight="1" x14ac:dyDescent="0.2">
      <c r="A111" s="855"/>
      <c r="B111" s="417" t="s">
        <v>2146</v>
      </c>
      <c r="C111" s="470" t="s">
        <v>2145</v>
      </c>
      <c r="D111" s="418">
        <v>0</v>
      </c>
      <c r="E111" s="418">
        <v>0</v>
      </c>
      <c r="F111" s="418">
        <v>0</v>
      </c>
      <c r="G111" s="418">
        <v>0</v>
      </c>
      <c r="H111" s="418">
        <v>0</v>
      </c>
      <c r="I111" s="418">
        <v>0</v>
      </c>
      <c r="J111" s="418">
        <v>0</v>
      </c>
      <c r="K111" s="418">
        <v>0</v>
      </c>
      <c r="L111" s="418">
        <v>0</v>
      </c>
      <c r="M111" s="418">
        <v>0</v>
      </c>
      <c r="N111" s="418">
        <v>0</v>
      </c>
      <c r="O111" s="418">
        <v>0</v>
      </c>
      <c r="P111" s="418">
        <v>0</v>
      </c>
      <c r="Q111" s="418">
        <v>0</v>
      </c>
      <c r="R111" s="418">
        <v>0</v>
      </c>
      <c r="S111" s="418">
        <v>0</v>
      </c>
      <c r="T111" s="418">
        <v>0</v>
      </c>
      <c r="U111" s="418">
        <v>0</v>
      </c>
      <c r="V111" s="418">
        <v>0</v>
      </c>
      <c r="W111" s="418">
        <v>0</v>
      </c>
      <c r="X111" s="418">
        <v>0</v>
      </c>
      <c r="Y111" s="418">
        <v>0</v>
      </c>
      <c r="Z111" s="418">
        <v>0</v>
      </c>
      <c r="AA111" s="418">
        <v>0</v>
      </c>
      <c r="AB111" s="418">
        <v>0</v>
      </c>
      <c r="AC111" s="418">
        <v>0</v>
      </c>
      <c r="AD111" s="418">
        <v>0</v>
      </c>
      <c r="AE111" s="418">
        <v>0</v>
      </c>
      <c r="AF111" s="418">
        <v>0</v>
      </c>
      <c r="AG111" s="418">
        <v>0</v>
      </c>
      <c r="AH111" s="418">
        <v>0</v>
      </c>
      <c r="AI111" s="418">
        <v>0</v>
      </c>
      <c r="AJ111" s="418">
        <v>0</v>
      </c>
      <c r="AK111" s="419">
        <f t="shared" si="9"/>
        <v>0</v>
      </c>
    </row>
    <row r="112" spans="1:37" ht="12" hidden="1" customHeight="1" x14ac:dyDescent="0.2">
      <c r="A112" s="855"/>
      <c r="B112" s="417" t="s">
        <v>2395</v>
      </c>
      <c r="C112" s="470" t="s">
        <v>2394</v>
      </c>
      <c r="D112" s="418">
        <v>0</v>
      </c>
      <c r="E112" s="418">
        <v>0</v>
      </c>
      <c r="F112" s="418">
        <v>0</v>
      </c>
      <c r="G112" s="418">
        <v>0</v>
      </c>
      <c r="H112" s="418">
        <v>0</v>
      </c>
      <c r="I112" s="418">
        <v>0</v>
      </c>
      <c r="J112" s="418">
        <v>0</v>
      </c>
      <c r="K112" s="418">
        <v>0</v>
      </c>
      <c r="L112" s="418">
        <v>0</v>
      </c>
      <c r="M112" s="418">
        <v>0</v>
      </c>
      <c r="N112" s="418">
        <v>0</v>
      </c>
      <c r="O112" s="418">
        <v>0</v>
      </c>
      <c r="P112" s="418">
        <v>0</v>
      </c>
      <c r="Q112" s="418">
        <v>0</v>
      </c>
      <c r="R112" s="418">
        <v>0</v>
      </c>
      <c r="S112" s="418">
        <v>0</v>
      </c>
      <c r="T112" s="418">
        <v>0</v>
      </c>
      <c r="U112" s="418">
        <v>0</v>
      </c>
      <c r="V112" s="418">
        <v>0</v>
      </c>
      <c r="W112" s="418">
        <v>0</v>
      </c>
      <c r="X112" s="418">
        <v>0</v>
      </c>
      <c r="Y112" s="418">
        <v>0</v>
      </c>
      <c r="Z112" s="418">
        <v>0</v>
      </c>
      <c r="AA112" s="418">
        <v>0</v>
      </c>
      <c r="AB112" s="418">
        <v>0</v>
      </c>
      <c r="AC112" s="418">
        <v>0</v>
      </c>
      <c r="AD112" s="418">
        <v>0</v>
      </c>
      <c r="AE112" s="418">
        <v>0</v>
      </c>
      <c r="AF112" s="418">
        <v>0</v>
      </c>
      <c r="AG112" s="418">
        <v>0</v>
      </c>
      <c r="AH112" s="418">
        <v>0</v>
      </c>
      <c r="AI112" s="418">
        <v>0</v>
      </c>
      <c r="AJ112" s="418">
        <v>0</v>
      </c>
      <c r="AK112" s="419">
        <f t="shared" si="9"/>
        <v>0</v>
      </c>
    </row>
    <row r="113" spans="1:37" ht="12" hidden="1" customHeight="1" x14ac:dyDescent="0.2">
      <c r="A113" s="855"/>
      <c r="B113" s="417" t="s">
        <v>2127</v>
      </c>
      <c r="C113" s="470" t="s">
        <v>2126</v>
      </c>
      <c r="D113" s="418">
        <v>0</v>
      </c>
      <c r="E113" s="418">
        <v>0</v>
      </c>
      <c r="F113" s="418">
        <v>0</v>
      </c>
      <c r="G113" s="418">
        <v>0</v>
      </c>
      <c r="H113" s="418">
        <v>0</v>
      </c>
      <c r="I113" s="418">
        <v>0</v>
      </c>
      <c r="J113" s="418">
        <v>0</v>
      </c>
      <c r="K113" s="418">
        <v>0</v>
      </c>
      <c r="L113" s="418">
        <v>0</v>
      </c>
      <c r="M113" s="418">
        <v>0</v>
      </c>
      <c r="N113" s="418">
        <v>0</v>
      </c>
      <c r="O113" s="418">
        <v>0</v>
      </c>
      <c r="P113" s="418">
        <v>0</v>
      </c>
      <c r="Q113" s="418">
        <v>0</v>
      </c>
      <c r="R113" s="418">
        <v>0</v>
      </c>
      <c r="S113" s="418">
        <v>0</v>
      </c>
      <c r="T113" s="418">
        <v>0</v>
      </c>
      <c r="U113" s="418">
        <v>0</v>
      </c>
      <c r="V113" s="418">
        <v>0</v>
      </c>
      <c r="W113" s="418">
        <v>0</v>
      </c>
      <c r="X113" s="418">
        <v>0</v>
      </c>
      <c r="Y113" s="418">
        <v>0</v>
      </c>
      <c r="Z113" s="418">
        <v>0</v>
      </c>
      <c r="AA113" s="418">
        <v>0</v>
      </c>
      <c r="AB113" s="418">
        <v>0</v>
      </c>
      <c r="AC113" s="418">
        <v>0</v>
      </c>
      <c r="AD113" s="418">
        <v>0</v>
      </c>
      <c r="AE113" s="418">
        <v>0</v>
      </c>
      <c r="AF113" s="418">
        <v>0</v>
      </c>
      <c r="AG113" s="418">
        <v>0</v>
      </c>
      <c r="AH113" s="418">
        <v>0</v>
      </c>
      <c r="AI113" s="418">
        <v>0</v>
      </c>
      <c r="AJ113" s="418">
        <v>0</v>
      </c>
      <c r="AK113" s="419">
        <f t="shared" si="9"/>
        <v>0</v>
      </c>
    </row>
    <row r="114" spans="1:37" ht="12" hidden="1" customHeight="1" x14ac:dyDescent="0.2">
      <c r="A114" s="855"/>
      <c r="B114" s="417" t="s">
        <v>2481</v>
      </c>
      <c r="C114" s="470" t="s">
        <v>1405</v>
      </c>
      <c r="D114" s="418">
        <v>0</v>
      </c>
      <c r="E114" s="418">
        <v>0</v>
      </c>
      <c r="F114" s="418">
        <v>0</v>
      </c>
      <c r="G114" s="418">
        <v>0</v>
      </c>
      <c r="H114" s="418">
        <v>0</v>
      </c>
      <c r="I114" s="418">
        <v>0</v>
      </c>
      <c r="J114" s="418">
        <v>0</v>
      </c>
      <c r="K114" s="418">
        <v>0</v>
      </c>
      <c r="L114" s="418">
        <v>0</v>
      </c>
      <c r="M114" s="418">
        <v>0</v>
      </c>
      <c r="N114" s="418">
        <v>0</v>
      </c>
      <c r="O114" s="418">
        <v>0</v>
      </c>
      <c r="P114" s="418">
        <v>0</v>
      </c>
      <c r="Q114" s="418">
        <v>0</v>
      </c>
      <c r="R114" s="418">
        <v>0</v>
      </c>
      <c r="S114" s="418">
        <v>0</v>
      </c>
      <c r="T114" s="418">
        <v>0</v>
      </c>
      <c r="U114" s="418">
        <v>0</v>
      </c>
      <c r="V114" s="418">
        <v>0</v>
      </c>
      <c r="W114" s="418">
        <v>0</v>
      </c>
      <c r="X114" s="418">
        <v>0</v>
      </c>
      <c r="Y114" s="418">
        <v>0</v>
      </c>
      <c r="Z114" s="418">
        <v>0</v>
      </c>
      <c r="AA114" s="418">
        <v>0</v>
      </c>
      <c r="AB114" s="418">
        <v>0</v>
      </c>
      <c r="AC114" s="418">
        <v>0</v>
      </c>
      <c r="AD114" s="418">
        <v>0</v>
      </c>
      <c r="AE114" s="418">
        <v>0</v>
      </c>
      <c r="AF114" s="418">
        <v>0</v>
      </c>
      <c r="AG114" s="418">
        <v>0</v>
      </c>
      <c r="AH114" s="418">
        <v>0</v>
      </c>
      <c r="AI114" s="418">
        <v>0</v>
      </c>
      <c r="AJ114" s="418">
        <v>0</v>
      </c>
      <c r="AK114" s="419">
        <f t="shared" si="9"/>
        <v>0</v>
      </c>
    </row>
    <row r="115" spans="1:37" ht="13.15" hidden="1" customHeight="1" x14ac:dyDescent="0.2">
      <c r="A115" s="855"/>
      <c r="B115" s="417" t="s">
        <v>2475</v>
      </c>
      <c r="C115" s="470" t="s">
        <v>1406</v>
      </c>
      <c r="D115" s="418">
        <v>0</v>
      </c>
      <c r="E115" s="418">
        <v>0</v>
      </c>
      <c r="F115" s="418">
        <v>0</v>
      </c>
      <c r="G115" s="418">
        <v>0</v>
      </c>
      <c r="H115" s="418">
        <v>0</v>
      </c>
      <c r="I115" s="418">
        <v>0</v>
      </c>
      <c r="J115" s="418">
        <v>0</v>
      </c>
      <c r="K115" s="418">
        <v>0</v>
      </c>
      <c r="L115" s="418">
        <v>0</v>
      </c>
      <c r="M115" s="418">
        <v>0</v>
      </c>
      <c r="N115" s="418">
        <v>0</v>
      </c>
      <c r="O115" s="418">
        <v>0</v>
      </c>
      <c r="P115" s="418">
        <v>0</v>
      </c>
      <c r="Q115" s="418">
        <v>0</v>
      </c>
      <c r="R115" s="418">
        <v>0</v>
      </c>
      <c r="S115" s="418">
        <v>0</v>
      </c>
      <c r="T115" s="418">
        <v>0</v>
      </c>
      <c r="U115" s="418">
        <v>0</v>
      </c>
      <c r="V115" s="418">
        <v>0</v>
      </c>
      <c r="W115" s="418">
        <v>0</v>
      </c>
      <c r="X115" s="418">
        <v>0</v>
      </c>
      <c r="Y115" s="418">
        <v>0</v>
      </c>
      <c r="Z115" s="418">
        <v>0</v>
      </c>
      <c r="AA115" s="418">
        <v>0</v>
      </c>
      <c r="AB115" s="418">
        <v>0</v>
      </c>
      <c r="AC115" s="418">
        <v>0</v>
      </c>
      <c r="AD115" s="418">
        <v>0</v>
      </c>
      <c r="AE115" s="418">
        <v>0</v>
      </c>
      <c r="AF115" s="418">
        <v>0</v>
      </c>
      <c r="AG115" s="418">
        <v>0</v>
      </c>
      <c r="AH115" s="418">
        <v>0</v>
      </c>
      <c r="AI115" s="418">
        <v>0</v>
      </c>
      <c r="AJ115" s="418">
        <v>0</v>
      </c>
      <c r="AK115" s="419">
        <f t="shared" si="9"/>
        <v>0</v>
      </c>
    </row>
    <row r="116" spans="1:37" ht="13.15" hidden="1" customHeight="1" x14ac:dyDescent="0.2">
      <c r="A116" s="855"/>
      <c r="B116" s="417" t="s">
        <v>1026</v>
      </c>
      <c r="C116" s="470" t="s">
        <v>1407</v>
      </c>
      <c r="D116" s="418">
        <v>0</v>
      </c>
      <c r="E116" s="418">
        <v>0</v>
      </c>
      <c r="F116" s="418">
        <v>0</v>
      </c>
      <c r="G116" s="418">
        <v>0</v>
      </c>
      <c r="H116" s="418">
        <v>0</v>
      </c>
      <c r="I116" s="418">
        <v>0</v>
      </c>
      <c r="J116" s="418">
        <v>0</v>
      </c>
      <c r="K116" s="418">
        <v>0</v>
      </c>
      <c r="L116" s="418">
        <v>0</v>
      </c>
      <c r="M116" s="418">
        <v>0</v>
      </c>
      <c r="N116" s="418">
        <v>0</v>
      </c>
      <c r="O116" s="418">
        <v>0</v>
      </c>
      <c r="P116" s="418">
        <v>0</v>
      </c>
      <c r="Q116" s="418">
        <v>0</v>
      </c>
      <c r="R116" s="418">
        <v>0</v>
      </c>
      <c r="S116" s="418">
        <v>0</v>
      </c>
      <c r="T116" s="418">
        <v>0</v>
      </c>
      <c r="U116" s="418">
        <v>0</v>
      </c>
      <c r="V116" s="418">
        <v>0</v>
      </c>
      <c r="W116" s="418">
        <v>0</v>
      </c>
      <c r="X116" s="418">
        <v>0</v>
      </c>
      <c r="Y116" s="418">
        <v>0</v>
      </c>
      <c r="Z116" s="418">
        <v>0</v>
      </c>
      <c r="AA116" s="418">
        <v>0</v>
      </c>
      <c r="AB116" s="418">
        <v>0</v>
      </c>
      <c r="AC116" s="418">
        <v>0</v>
      </c>
      <c r="AD116" s="418">
        <v>0</v>
      </c>
      <c r="AE116" s="418">
        <v>0</v>
      </c>
      <c r="AF116" s="418">
        <v>0</v>
      </c>
      <c r="AG116" s="418">
        <v>0</v>
      </c>
      <c r="AH116" s="418">
        <v>0</v>
      </c>
      <c r="AI116" s="418">
        <v>0</v>
      </c>
      <c r="AJ116" s="418">
        <v>0</v>
      </c>
      <c r="AK116" s="419">
        <f t="shared" si="9"/>
        <v>0</v>
      </c>
    </row>
    <row r="117" spans="1:37" ht="13.15" hidden="1" customHeight="1" x14ac:dyDescent="0.2">
      <c r="A117" s="855"/>
      <c r="B117" s="417" t="s">
        <v>2150</v>
      </c>
      <c r="C117" s="470" t="s">
        <v>1408</v>
      </c>
      <c r="D117" s="418">
        <v>0</v>
      </c>
      <c r="E117" s="418">
        <v>0</v>
      </c>
      <c r="F117" s="418">
        <v>0</v>
      </c>
      <c r="G117" s="418">
        <v>0</v>
      </c>
      <c r="H117" s="418">
        <v>0</v>
      </c>
      <c r="I117" s="418">
        <v>0</v>
      </c>
      <c r="J117" s="418">
        <v>0</v>
      </c>
      <c r="K117" s="418">
        <v>0</v>
      </c>
      <c r="L117" s="418">
        <v>0</v>
      </c>
      <c r="M117" s="418">
        <v>0</v>
      </c>
      <c r="N117" s="418">
        <v>0</v>
      </c>
      <c r="O117" s="418">
        <v>0</v>
      </c>
      <c r="P117" s="418">
        <v>0</v>
      </c>
      <c r="Q117" s="418">
        <v>0</v>
      </c>
      <c r="R117" s="418">
        <v>0</v>
      </c>
      <c r="S117" s="418">
        <v>0</v>
      </c>
      <c r="T117" s="418">
        <v>0</v>
      </c>
      <c r="U117" s="418">
        <v>0</v>
      </c>
      <c r="V117" s="418">
        <v>0</v>
      </c>
      <c r="W117" s="418">
        <v>0</v>
      </c>
      <c r="X117" s="418">
        <v>0</v>
      </c>
      <c r="Y117" s="418">
        <v>0</v>
      </c>
      <c r="Z117" s="418">
        <v>0</v>
      </c>
      <c r="AA117" s="418">
        <v>0</v>
      </c>
      <c r="AB117" s="418">
        <v>0</v>
      </c>
      <c r="AC117" s="418">
        <v>0</v>
      </c>
      <c r="AD117" s="418">
        <v>0</v>
      </c>
      <c r="AE117" s="418">
        <v>0</v>
      </c>
      <c r="AF117" s="418">
        <v>0</v>
      </c>
      <c r="AG117" s="418">
        <v>0</v>
      </c>
      <c r="AH117" s="418">
        <v>0</v>
      </c>
      <c r="AI117" s="418">
        <v>0</v>
      </c>
      <c r="AJ117" s="418">
        <v>0</v>
      </c>
      <c r="AK117" s="419">
        <f t="shared" si="9"/>
        <v>0</v>
      </c>
    </row>
    <row r="118" spans="1:37" ht="13.15" hidden="1" customHeight="1" x14ac:dyDescent="0.2">
      <c r="A118" s="855"/>
      <c r="B118" s="417" t="s">
        <v>2552</v>
      </c>
      <c r="C118" s="470" t="s">
        <v>1409</v>
      </c>
      <c r="D118" s="418">
        <v>0</v>
      </c>
      <c r="E118" s="418">
        <v>0</v>
      </c>
      <c r="F118" s="418">
        <v>0</v>
      </c>
      <c r="G118" s="418">
        <v>0</v>
      </c>
      <c r="H118" s="418">
        <v>0</v>
      </c>
      <c r="I118" s="418">
        <v>0</v>
      </c>
      <c r="J118" s="418">
        <v>0</v>
      </c>
      <c r="K118" s="418">
        <v>0</v>
      </c>
      <c r="L118" s="418">
        <v>0</v>
      </c>
      <c r="M118" s="418">
        <v>0</v>
      </c>
      <c r="N118" s="418">
        <v>0</v>
      </c>
      <c r="O118" s="418">
        <v>0</v>
      </c>
      <c r="P118" s="418">
        <v>0</v>
      </c>
      <c r="Q118" s="418">
        <v>0</v>
      </c>
      <c r="R118" s="418">
        <v>0</v>
      </c>
      <c r="S118" s="418">
        <v>0</v>
      </c>
      <c r="T118" s="418">
        <v>0</v>
      </c>
      <c r="U118" s="418">
        <v>0</v>
      </c>
      <c r="V118" s="418">
        <v>0</v>
      </c>
      <c r="W118" s="418">
        <v>0</v>
      </c>
      <c r="X118" s="418">
        <v>0</v>
      </c>
      <c r="Y118" s="418">
        <v>0</v>
      </c>
      <c r="Z118" s="418">
        <v>0</v>
      </c>
      <c r="AA118" s="418">
        <v>0</v>
      </c>
      <c r="AB118" s="418">
        <v>0</v>
      </c>
      <c r="AC118" s="418">
        <v>0</v>
      </c>
      <c r="AD118" s="418">
        <v>0</v>
      </c>
      <c r="AE118" s="418">
        <v>0</v>
      </c>
      <c r="AF118" s="418">
        <v>0</v>
      </c>
      <c r="AG118" s="418">
        <v>0</v>
      </c>
      <c r="AH118" s="418">
        <v>0</v>
      </c>
      <c r="AI118" s="418">
        <v>0</v>
      </c>
      <c r="AJ118" s="418">
        <v>0</v>
      </c>
      <c r="AK118" s="419">
        <f t="shared" si="9"/>
        <v>0</v>
      </c>
    </row>
    <row r="119" spans="1:37" ht="13.15" hidden="1" customHeight="1" x14ac:dyDescent="0.2">
      <c r="A119" s="855"/>
      <c r="B119" s="417" t="s">
        <v>2275</v>
      </c>
      <c r="C119" s="470" t="s">
        <v>1410</v>
      </c>
      <c r="D119" s="418">
        <v>0</v>
      </c>
      <c r="E119" s="418">
        <v>0</v>
      </c>
      <c r="F119" s="418">
        <v>0</v>
      </c>
      <c r="G119" s="418">
        <v>0</v>
      </c>
      <c r="H119" s="418">
        <v>0</v>
      </c>
      <c r="I119" s="418">
        <v>0</v>
      </c>
      <c r="J119" s="418">
        <v>0</v>
      </c>
      <c r="K119" s="418">
        <v>0</v>
      </c>
      <c r="L119" s="418">
        <v>0</v>
      </c>
      <c r="M119" s="418">
        <v>0</v>
      </c>
      <c r="N119" s="418">
        <v>0</v>
      </c>
      <c r="O119" s="418">
        <v>0</v>
      </c>
      <c r="P119" s="418">
        <v>0</v>
      </c>
      <c r="Q119" s="418">
        <v>0</v>
      </c>
      <c r="R119" s="418">
        <v>0</v>
      </c>
      <c r="S119" s="418">
        <v>0</v>
      </c>
      <c r="T119" s="418">
        <v>0</v>
      </c>
      <c r="U119" s="418">
        <v>0</v>
      </c>
      <c r="V119" s="418">
        <v>0</v>
      </c>
      <c r="W119" s="418">
        <v>0</v>
      </c>
      <c r="X119" s="418">
        <v>0</v>
      </c>
      <c r="Y119" s="418">
        <v>0</v>
      </c>
      <c r="Z119" s="418">
        <v>0</v>
      </c>
      <c r="AA119" s="418">
        <v>0</v>
      </c>
      <c r="AB119" s="418">
        <v>0</v>
      </c>
      <c r="AC119" s="418">
        <v>0</v>
      </c>
      <c r="AD119" s="418">
        <v>0</v>
      </c>
      <c r="AE119" s="418">
        <v>0</v>
      </c>
      <c r="AF119" s="418">
        <v>0</v>
      </c>
      <c r="AG119" s="418">
        <v>0</v>
      </c>
      <c r="AH119" s="418">
        <v>0</v>
      </c>
      <c r="AI119" s="418">
        <v>0</v>
      </c>
      <c r="AJ119" s="418">
        <v>0</v>
      </c>
      <c r="AK119" s="419">
        <f t="shared" si="9"/>
        <v>0</v>
      </c>
    </row>
    <row r="120" spans="1:37" ht="13.15" hidden="1" customHeight="1" x14ac:dyDescent="0.2">
      <c r="A120" s="855"/>
      <c r="B120" s="417" t="s">
        <v>2295</v>
      </c>
      <c r="C120" s="470" t="s">
        <v>1411</v>
      </c>
      <c r="D120" s="418">
        <v>0</v>
      </c>
      <c r="E120" s="418">
        <v>0</v>
      </c>
      <c r="F120" s="418">
        <v>0</v>
      </c>
      <c r="G120" s="418">
        <v>0</v>
      </c>
      <c r="H120" s="418">
        <v>0</v>
      </c>
      <c r="I120" s="418">
        <v>0</v>
      </c>
      <c r="J120" s="418">
        <v>0</v>
      </c>
      <c r="K120" s="418">
        <v>0</v>
      </c>
      <c r="L120" s="418">
        <v>0</v>
      </c>
      <c r="M120" s="418">
        <v>0</v>
      </c>
      <c r="N120" s="418">
        <v>0</v>
      </c>
      <c r="O120" s="418">
        <v>0</v>
      </c>
      <c r="P120" s="418">
        <v>0</v>
      </c>
      <c r="Q120" s="418">
        <v>0</v>
      </c>
      <c r="R120" s="418">
        <v>0</v>
      </c>
      <c r="S120" s="418">
        <v>0</v>
      </c>
      <c r="T120" s="418">
        <v>0</v>
      </c>
      <c r="U120" s="418">
        <v>0</v>
      </c>
      <c r="V120" s="418">
        <v>0</v>
      </c>
      <c r="W120" s="418">
        <v>0</v>
      </c>
      <c r="X120" s="418">
        <v>0</v>
      </c>
      <c r="Y120" s="418">
        <v>0</v>
      </c>
      <c r="Z120" s="418">
        <v>0</v>
      </c>
      <c r="AA120" s="418">
        <v>0</v>
      </c>
      <c r="AB120" s="418">
        <v>0</v>
      </c>
      <c r="AC120" s="418">
        <v>0</v>
      </c>
      <c r="AD120" s="418">
        <v>0</v>
      </c>
      <c r="AE120" s="418">
        <v>0</v>
      </c>
      <c r="AF120" s="418">
        <v>0</v>
      </c>
      <c r="AG120" s="418">
        <v>0</v>
      </c>
      <c r="AH120" s="418">
        <v>0</v>
      </c>
      <c r="AI120" s="418">
        <v>0</v>
      </c>
      <c r="AJ120" s="418">
        <v>0</v>
      </c>
      <c r="AK120" s="419">
        <f t="shared" si="9"/>
        <v>0</v>
      </c>
    </row>
    <row r="121" spans="1:37" ht="13.15" hidden="1" customHeight="1" x14ac:dyDescent="0.2">
      <c r="A121" s="856"/>
      <c r="B121" s="417" t="s">
        <v>2403</v>
      </c>
      <c r="C121" s="470" t="s">
        <v>2529</v>
      </c>
      <c r="D121" s="418">
        <v>0</v>
      </c>
      <c r="E121" s="418">
        <v>0</v>
      </c>
      <c r="F121" s="418">
        <v>0</v>
      </c>
      <c r="G121" s="418">
        <v>0</v>
      </c>
      <c r="H121" s="418">
        <v>0</v>
      </c>
      <c r="I121" s="418">
        <v>0</v>
      </c>
      <c r="J121" s="418">
        <v>0</v>
      </c>
      <c r="K121" s="418">
        <v>0</v>
      </c>
      <c r="L121" s="418">
        <v>0</v>
      </c>
      <c r="M121" s="418">
        <v>0</v>
      </c>
      <c r="N121" s="418">
        <v>0</v>
      </c>
      <c r="O121" s="418">
        <v>0</v>
      </c>
      <c r="P121" s="418">
        <v>0</v>
      </c>
      <c r="Q121" s="418">
        <v>0</v>
      </c>
      <c r="R121" s="418">
        <v>0</v>
      </c>
      <c r="S121" s="418">
        <v>0</v>
      </c>
      <c r="T121" s="418">
        <v>0</v>
      </c>
      <c r="U121" s="418">
        <v>0</v>
      </c>
      <c r="V121" s="418">
        <v>0</v>
      </c>
      <c r="W121" s="418">
        <v>0</v>
      </c>
      <c r="X121" s="418">
        <v>0</v>
      </c>
      <c r="Y121" s="418">
        <v>0</v>
      </c>
      <c r="Z121" s="418">
        <v>0</v>
      </c>
      <c r="AA121" s="418">
        <v>0</v>
      </c>
      <c r="AB121" s="418">
        <v>0</v>
      </c>
      <c r="AC121" s="418">
        <v>0</v>
      </c>
      <c r="AD121" s="418">
        <v>0</v>
      </c>
      <c r="AE121" s="418">
        <v>0</v>
      </c>
      <c r="AF121" s="418">
        <v>0</v>
      </c>
      <c r="AG121" s="418">
        <v>0</v>
      </c>
      <c r="AH121" s="418">
        <v>0</v>
      </c>
      <c r="AI121" s="418">
        <v>0</v>
      </c>
      <c r="AJ121" s="418">
        <v>0</v>
      </c>
      <c r="AK121" s="419">
        <f t="shared" si="9"/>
        <v>0</v>
      </c>
    </row>
    <row r="122" spans="1:37" hidden="1" x14ac:dyDescent="0.2">
      <c r="A122" s="515" t="s">
        <v>1062</v>
      </c>
      <c r="B122" s="516"/>
      <c r="C122" s="517">
        <f>COUNTA(C101:C120)</f>
        <v>20</v>
      </c>
      <c r="D122" s="518">
        <f>SUM(D101:D121)</f>
        <v>0</v>
      </c>
      <c r="E122" s="518">
        <f>SUM(E101:E121)</f>
        <v>0</v>
      </c>
      <c r="F122" s="518">
        <f t="shared" ref="F122:AJ122" si="10">SUM(F101:F121)</f>
        <v>0</v>
      </c>
      <c r="G122" s="518">
        <f t="shared" si="10"/>
        <v>0</v>
      </c>
      <c r="H122" s="518">
        <f t="shared" si="10"/>
        <v>0</v>
      </c>
      <c r="I122" s="518">
        <f t="shared" si="10"/>
        <v>0</v>
      </c>
      <c r="J122" s="518">
        <f t="shared" si="10"/>
        <v>0</v>
      </c>
      <c r="K122" s="518">
        <f t="shared" si="10"/>
        <v>0</v>
      </c>
      <c r="L122" s="518">
        <f t="shared" si="10"/>
        <v>0</v>
      </c>
      <c r="M122" s="518">
        <f t="shared" si="10"/>
        <v>0</v>
      </c>
      <c r="N122" s="518">
        <f t="shared" si="10"/>
        <v>0</v>
      </c>
      <c r="O122" s="518">
        <f t="shared" si="10"/>
        <v>0</v>
      </c>
      <c r="P122" s="518">
        <f t="shared" si="10"/>
        <v>0</v>
      </c>
      <c r="Q122" s="518">
        <f t="shared" si="10"/>
        <v>0</v>
      </c>
      <c r="R122" s="518">
        <f t="shared" si="10"/>
        <v>0</v>
      </c>
      <c r="S122" s="518">
        <f t="shared" si="10"/>
        <v>0</v>
      </c>
      <c r="T122" s="518">
        <f t="shared" si="10"/>
        <v>0</v>
      </c>
      <c r="U122" s="518">
        <f t="shared" si="10"/>
        <v>0</v>
      </c>
      <c r="V122" s="518">
        <f t="shared" si="10"/>
        <v>0</v>
      </c>
      <c r="W122" s="518">
        <f t="shared" si="10"/>
        <v>0</v>
      </c>
      <c r="X122" s="518">
        <f t="shared" si="10"/>
        <v>0</v>
      </c>
      <c r="Y122" s="518">
        <f t="shared" si="10"/>
        <v>0</v>
      </c>
      <c r="Z122" s="518">
        <f t="shared" si="10"/>
        <v>0</v>
      </c>
      <c r="AA122" s="518">
        <f t="shared" si="10"/>
        <v>0</v>
      </c>
      <c r="AB122" s="518">
        <f t="shared" si="10"/>
        <v>0</v>
      </c>
      <c r="AC122" s="518">
        <f t="shared" si="10"/>
        <v>0</v>
      </c>
      <c r="AD122" s="518">
        <f t="shared" si="10"/>
        <v>0</v>
      </c>
      <c r="AE122" s="518">
        <f t="shared" si="10"/>
        <v>0</v>
      </c>
      <c r="AF122" s="518">
        <f t="shared" si="10"/>
        <v>0</v>
      </c>
      <c r="AG122" s="518">
        <f t="shared" si="10"/>
        <v>0</v>
      </c>
      <c r="AH122" s="518">
        <f t="shared" si="10"/>
        <v>0</v>
      </c>
      <c r="AI122" s="518">
        <f t="shared" si="10"/>
        <v>0</v>
      </c>
      <c r="AJ122" s="518">
        <f t="shared" si="10"/>
        <v>0</v>
      </c>
      <c r="AK122" s="558">
        <f>SUM(AK101:AK121)</f>
        <v>0</v>
      </c>
    </row>
    <row r="123" spans="1:37" ht="12" hidden="1" customHeight="1" x14ac:dyDescent="0.2">
      <c r="A123" s="854">
        <v>6</v>
      </c>
      <c r="B123" s="417" t="s">
        <v>2290</v>
      </c>
      <c r="C123" s="470" t="s">
        <v>2147</v>
      </c>
      <c r="D123" s="418">
        <v>0</v>
      </c>
      <c r="E123" s="418">
        <v>0</v>
      </c>
      <c r="F123" s="418">
        <v>0</v>
      </c>
      <c r="G123" s="418">
        <v>0</v>
      </c>
      <c r="H123" s="418">
        <v>0</v>
      </c>
      <c r="I123" s="418">
        <v>0</v>
      </c>
      <c r="J123" s="418">
        <v>0</v>
      </c>
      <c r="K123" s="418">
        <v>0</v>
      </c>
      <c r="L123" s="418">
        <v>0</v>
      </c>
      <c r="M123" s="418">
        <v>0</v>
      </c>
      <c r="N123" s="418">
        <v>0</v>
      </c>
      <c r="O123" s="418">
        <v>0</v>
      </c>
      <c r="P123" s="418">
        <v>0</v>
      </c>
      <c r="Q123" s="418">
        <v>0</v>
      </c>
      <c r="R123" s="418">
        <v>0</v>
      </c>
      <c r="S123" s="418">
        <v>0</v>
      </c>
      <c r="T123" s="418">
        <v>0</v>
      </c>
      <c r="U123" s="418">
        <v>0</v>
      </c>
      <c r="V123" s="418">
        <v>0</v>
      </c>
      <c r="W123" s="418">
        <v>0</v>
      </c>
      <c r="X123" s="418">
        <v>0</v>
      </c>
      <c r="Y123" s="418">
        <v>0</v>
      </c>
      <c r="Z123" s="418">
        <v>0</v>
      </c>
      <c r="AA123" s="418">
        <v>0</v>
      </c>
      <c r="AB123" s="418">
        <v>0</v>
      </c>
      <c r="AC123" s="418">
        <v>0</v>
      </c>
      <c r="AD123" s="418">
        <v>0</v>
      </c>
      <c r="AE123" s="418">
        <v>0</v>
      </c>
      <c r="AF123" s="418">
        <v>0</v>
      </c>
      <c r="AG123" s="418">
        <v>0</v>
      </c>
      <c r="AH123" s="418">
        <v>0</v>
      </c>
      <c r="AI123" s="418">
        <v>0</v>
      </c>
      <c r="AJ123" s="418">
        <v>0</v>
      </c>
      <c r="AK123" s="419">
        <f t="shared" ref="AK123:AK142" si="11">SUM(D123:AJ123)</f>
        <v>0</v>
      </c>
    </row>
    <row r="124" spans="1:37" ht="12" hidden="1" customHeight="1" x14ac:dyDescent="0.2">
      <c r="A124" s="855"/>
      <c r="B124" s="417" t="s">
        <v>2115</v>
      </c>
      <c r="C124" s="470" t="s">
        <v>2082</v>
      </c>
      <c r="D124" s="418">
        <v>0</v>
      </c>
      <c r="E124" s="418">
        <v>0</v>
      </c>
      <c r="F124" s="418">
        <v>0</v>
      </c>
      <c r="G124" s="418">
        <v>0</v>
      </c>
      <c r="H124" s="418">
        <v>0</v>
      </c>
      <c r="I124" s="418">
        <v>0</v>
      </c>
      <c r="J124" s="418">
        <v>0</v>
      </c>
      <c r="K124" s="418">
        <v>0</v>
      </c>
      <c r="L124" s="418">
        <v>0</v>
      </c>
      <c r="M124" s="418">
        <v>0</v>
      </c>
      <c r="N124" s="418">
        <v>0</v>
      </c>
      <c r="O124" s="418">
        <v>0</v>
      </c>
      <c r="P124" s="418">
        <v>0</v>
      </c>
      <c r="Q124" s="418">
        <v>0</v>
      </c>
      <c r="R124" s="418">
        <v>0</v>
      </c>
      <c r="S124" s="418">
        <v>0</v>
      </c>
      <c r="T124" s="418">
        <v>0</v>
      </c>
      <c r="U124" s="418">
        <v>0</v>
      </c>
      <c r="V124" s="418">
        <v>0</v>
      </c>
      <c r="W124" s="418">
        <v>0</v>
      </c>
      <c r="X124" s="418">
        <v>0</v>
      </c>
      <c r="Y124" s="418">
        <v>0</v>
      </c>
      <c r="Z124" s="418">
        <v>0</v>
      </c>
      <c r="AA124" s="418">
        <v>0</v>
      </c>
      <c r="AB124" s="418">
        <v>0</v>
      </c>
      <c r="AC124" s="418">
        <v>0</v>
      </c>
      <c r="AD124" s="418">
        <v>0</v>
      </c>
      <c r="AE124" s="418">
        <v>0</v>
      </c>
      <c r="AF124" s="418">
        <v>0</v>
      </c>
      <c r="AG124" s="418">
        <v>0</v>
      </c>
      <c r="AH124" s="418">
        <v>0</v>
      </c>
      <c r="AI124" s="418">
        <v>0</v>
      </c>
      <c r="AJ124" s="418">
        <v>0</v>
      </c>
      <c r="AK124" s="419">
        <f t="shared" si="11"/>
        <v>0</v>
      </c>
    </row>
    <row r="125" spans="1:37" ht="12" customHeight="1" x14ac:dyDescent="0.2">
      <c r="A125" s="855"/>
      <c r="B125" s="417" t="s">
        <v>2462</v>
      </c>
      <c r="C125" s="470" t="s">
        <v>2461</v>
      </c>
      <c r="D125" s="418">
        <v>0</v>
      </c>
      <c r="E125" s="418">
        <v>0</v>
      </c>
      <c r="F125" s="418">
        <v>0</v>
      </c>
      <c r="G125" s="418">
        <v>0</v>
      </c>
      <c r="H125" s="418">
        <v>0</v>
      </c>
      <c r="I125" s="418">
        <v>0</v>
      </c>
      <c r="J125" s="418">
        <v>0</v>
      </c>
      <c r="K125" s="418">
        <v>0</v>
      </c>
      <c r="L125" s="418">
        <v>0</v>
      </c>
      <c r="M125" s="418">
        <v>0</v>
      </c>
      <c r="N125" s="418">
        <v>0</v>
      </c>
      <c r="O125" s="418">
        <v>0</v>
      </c>
      <c r="P125" s="418">
        <v>0</v>
      </c>
      <c r="Q125" s="418">
        <v>0</v>
      </c>
      <c r="R125" s="418">
        <v>0</v>
      </c>
      <c r="S125" s="418">
        <v>0</v>
      </c>
      <c r="T125" s="418">
        <v>0</v>
      </c>
      <c r="U125" s="418">
        <v>0</v>
      </c>
      <c r="V125" s="418">
        <v>0</v>
      </c>
      <c r="W125" s="418">
        <v>0</v>
      </c>
      <c r="X125" s="418">
        <v>0</v>
      </c>
      <c r="Y125" s="418">
        <v>0</v>
      </c>
      <c r="Z125" s="418">
        <v>190629562</v>
      </c>
      <c r="AA125" s="418">
        <v>0</v>
      </c>
      <c r="AB125" s="418">
        <v>0</v>
      </c>
      <c r="AC125" s="418">
        <v>0</v>
      </c>
      <c r="AD125" s="418">
        <v>0</v>
      </c>
      <c r="AE125" s="418">
        <v>0</v>
      </c>
      <c r="AF125" s="418">
        <v>0</v>
      </c>
      <c r="AG125" s="418">
        <v>0</v>
      </c>
      <c r="AH125" s="418">
        <v>0</v>
      </c>
      <c r="AI125" s="418">
        <v>0</v>
      </c>
      <c r="AJ125" s="418">
        <v>0</v>
      </c>
      <c r="AK125" s="419">
        <f t="shared" si="11"/>
        <v>190629562</v>
      </c>
    </row>
    <row r="126" spans="1:37" ht="12" hidden="1" customHeight="1" x14ac:dyDescent="0.2">
      <c r="A126" s="855"/>
      <c r="B126" s="417" t="s">
        <v>2296</v>
      </c>
      <c r="C126" s="470" t="s">
        <v>1412</v>
      </c>
      <c r="D126" s="418">
        <v>0</v>
      </c>
      <c r="E126" s="418">
        <v>0</v>
      </c>
      <c r="F126" s="418">
        <v>0</v>
      </c>
      <c r="G126" s="418">
        <v>0</v>
      </c>
      <c r="H126" s="418">
        <v>0</v>
      </c>
      <c r="I126" s="418">
        <v>0</v>
      </c>
      <c r="J126" s="418">
        <v>0</v>
      </c>
      <c r="K126" s="418">
        <v>0</v>
      </c>
      <c r="L126" s="418">
        <v>0</v>
      </c>
      <c r="M126" s="418">
        <v>0</v>
      </c>
      <c r="N126" s="418">
        <v>0</v>
      </c>
      <c r="O126" s="418">
        <v>0</v>
      </c>
      <c r="P126" s="418">
        <v>0</v>
      </c>
      <c r="Q126" s="418">
        <v>0</v>
      </c>
      <c r="R126" s="418">
        <v>0</v>
      </c>
      <c r="S126" s="418">
        <v>0</v>
      </c>
      <c r="T126" s="418">
        <v>0</v>
      </c>
      <c r="U126" s="418">
        <v>0</v>
      </c>
      <c r="V126" s="418">
        <v>0</v>
      </c>
      <c r="W126" s="418">
        <v>0</v>
      </c>
      <c r="X126" s="418">
        <v>0</v>
      </c>
      <c r="Y126" s="418">
        <v>0</v>
      </c>
      <c r="Z126" s="418">
        <v>0</v>
      </c>
      <c r="AA126" s="418">
        <v>0</v>
      </c>
      <c r="AB126" s="418">
        <v>0</v>
      </c>
      <c r="AC126" s="418">
        <v>0</v>
      </c>
      <c r="AD126" s="418">
        <v>0</v>
      </c>
      <c r="AE126" s="418">
        <v>0</v>
      </c>
      <c r="AF126" s="418">
        <v>0</v>
      </c>
      <c r="AG126" s="418">
        <v>0</v>
      </c>
      <c r="AH126" s="418">
        <v>0</v>
      </c>
      <c r="AI126" s="418">
        <v>0</v>
      </c>
      <c r="AJ126" s="418">
        <v>0</v>
      </c>
      <c r="AK126" s="419">
        <f t="shared" si="11"/>
        <v>0</v>
      </c>
    </row>
    <row r="127" spans="1:37" ht="12" hidden="1" customHeight="1" x14ac:dyDescent="0.2">
      <c r="A127" s="855"/>
      <c r="B127" s="417" t="s">
        <v>2414</v>
      </c>
      <c r="C127" s="470" t="s">
        <v>2413</v>
      </c>
      <c r="D127" s="418">
        <v>0</v>
      </c>
      <c r="E127" s="418">
        <v>0</v>
      </c>
      <c r="F127" s="418">
        <v>0</v>
      </c>
      <c r="G127" s="418">
        <v>0</v>
      </c>
      <c r="H127" s="418">
        <v>0</v>
      </c>
      <c r="I127" s="418">
        <v>0</v>
      </c>
      <c r="J127" s="418">
        <v>0</v>
      </c>
      <c r="K127" s="418">
        <v>0</v>
      </c>
      <c r="L127" s="418">
        <v>0</v>
      </c>
      <c r="M127" s="418">
        <v>0</v>
      </c>
      <c r="N127" s="418">
        <v>0</v>
      </c>
      <c r="O127" s="418">
        <v>0</v>
      </c>
      <c r="P127" s="418">
        <v>0</v>
      </c>
      <c r="Q127" s="418">
        <v>0</v>
      </c>
      <c r="R127" s="418">
        <v>0</v>
      </c>
      <c r="S127" s="418">
        <v>0</v>
      </c>
      <c r="T127" s="418">
        <v>0</v>
      </c>
      <c r="U127" s="418">
        <v>0</v>
      </c>
      <c r="V127" s="418">
        <v>0</v>
      </c>
      <c r="W127" s="418">
        <v>0</v>
      </c>
      <c r="X127" s="418">
        <v>0</v>
      </c>
      <c r="Y127" s="418">
        <v>0</v>
      </c>
      <c r="Z127" s="418">
        <v>0</v>
      </c>
      <c r="AA127" s="418">
        <v>0</v>
      </c>
      <c r="AB127" s="418">
        <v>0</v>
      </c>
      <c r="AC127" s="418">
        <v>0</v>
      </c>
      <c r="AD127" s="418">
        <v>0</v>
      </c>
      <c r="AE127" s="418">
        <v>0</v>
      </c>
      <c r="AF127" s="418">
        <v>0</v>
      </c>
      <c r="AG127" s="418">
        <v>0</v>
      </c>
      <c r="AH127" s="418">
        <v>0</v>
      </c>
      <c r="AI127" s="418">
        <v>0</v>
      </c>
      <c r="AJ127" s="418">
        <v>0</v>
      </c>
      <c r="AK127" s="419">
        <f t="shared" si="11"/>
        <v>0</v>
      </c>
    </row>
    <row r="128" spans="1:37" ht="12" hidden="1" customHeight="1" x14ac:dyDescent="0.2">
      <c r="A128" s="855"/>
      <c r="B128" s="417" t="s">
        <v>2350</v>
      </c>
      <c r="C128" s="470" t="s">
        <v>1413</v>
      </c>
      <c r="D128" s="418">
        <v>0</v>
      </c>
      <c r="E128" s="418">
        <v>0</v>
      </c>
      <c r="F128" s="418">
        <v>0</v>
      </c>
      <c r="G128" s="418">
        <v>0</v>
      </c>
      <c r="H128" s="418">
        <v>0</v>
      </c>
      <c r="I128" s="418">
        <v>0</v>
      </c>
      <c r="J128" s="418">
        <v>0</v>
      </c>
      <c r="K128" s="418">
        <v>0</v>
      </c>
      <c r="L128" s="418">
        <v>0</v>
      </c>
      <c r="M128" s="418">
        <v>0</v>
      </c>
      <c r="N128" s="418">
        <v>0</v>
      </c>
      <c r="O128" s="418">
        <v>0</v>
      </c>
      <c r="P128" s="418">
        <v>0</v>
      </c>
      <c r="Q128" s="418">
        <v>0</v>
      </c>
      <c r="R128" s="418">
        <v>0</v>
      </c>
      <c r="S128" s="418">
        <v>0</v>
      </c>
      <c r="T128" s="418">
        <v>0</v>
      </c>
      <c r="U128" s="418">
        <v>0</v>
      </c>
      <c r="V128" s="418">
        <v>0</v>
      </c>
      <c r="W128" s="418">
        <v>0</v>
      </c>
      <c r="X128" s="418">
        <v>0</v>
      </c>
      <c r="Y128" s="418">
        <v>0</v>
      </c>
      <c r="Z128" s="418">
        <v>0</v>
      </c>
      <c r="AA128" s="418">
        <v>0</v>
      </c>
      <c r="AB128" s="418">
        <v>0</v>
      </c>
      <c r="AC128" s="418">
        <v>0</v>
      </c>
      <c r="AD128" s="418">
        <v>0</v>
      </c>
      <c r="AE128" s="418">
        <v>0</v>
      </c>
      <c r="AF128" s="418">
        <v>0</v>
      </c>
      <c r="AG128" s="418">
        <v>0</v>
      </c>
      <c r="AH128" s="418">
        <v>0</v>
      </c>
      <c r="AI128" s="418">
        <v>0</v>
      </c>
      <c r="AJ128" s="418">
        <v>0</v>
      </c>
      <c r="AK128" s="419">
        <f t="shared" si="11"/>
        <v>0</v>
      </c>
    </row>
    <row r="129" spans="1:37" ht="12" hidden="1" customHeight="1" x14ac:dyDescent="0.2">
      <c r="A129" s="855"/>
      <c r="B129" s="417" t="s">
        <v>1243</v>
      </c>
      <c r="C129" s="470" t="s">
        <v>2415</v>
      </c>
      <c r="D129" s="418">
        <v>0</v>
      </c>
      <c r="E129" s="418">
        <v>0</v>
      </c>
      <c r="F129" s="418">
        <v>0</v>
      </c>
      <c r="G129" s="418">
        <v>0</v>
      </c>
      <c r="H129" s="418">
        <v>0</v>
      </c>
      <c r="I129" s="418">
        <v>0</v>
      </c>
      <c r="J129" s="418">
        <v>0</v>
      </c>
      <c r="K129" s="418">
        <v>0</v>
      </c>
      <c r="L129" s="418">
        <v>0</v>
      </c>
      <c r="M129" s="418">
        <v>0</v>
      </c>
      <c r="N129" s="418">
        <v>0</v>
      </c>
      <c r="O129" s="418">
        <v>0</v>
      </c>
      <c r="P129" s="418">
        <v>0</v>
      </c>
      <c r="Q129" s="418">
        <v>0</v>
      </c>
      <c r="R129" s="418">
        <v>0</v>
      </c>
      <c r="S129" s="418">
        <v>0</v>
      </c>
      <c r="T129" s="418">
        <v>0</v>
      </c>
      <c r="U129" s="418">
        <v>0</v>
      </c>
      <c r="V129" s="418">
        <v>0</v>
      </c>
      <c r="W129" s="418">
        <v>0</v>
      </c>
      <c r="X129" s="418">
        <v>0</v>
      </c>
      <c r="Y129" s="418">
        <v>0</v>
      </c>
      <c r="Z129" s="418">
        <v>0</v>
      </c>
      <c r="AA129" s="418">
        <v>0</v>
      </c>
      <c r="AB129" s="418">
        <v>0</v>
      </c>
      <c r="AC129" s="418">
        <v>0</v>
      </c>
      <c r="AD129" s="418">
        <v>0</v>
      </c>
      <c r="AE129" s="418">
        <v>0</v>
      </c>
      <c r="AF129" s="418">
        <v>0</v>
      </c>
      <c r="AG129" s="418">
        <v>0</v>
      </c>
      <c r="AH129" s="418">
        <v>0</v>
      </c>
      <c r="AI129" s="418">
        <v>0</v>
      </c>
      <c r="AJ129" s="418">
        <v>0</v>
      </c>
      <c r="AK129" s="419">
        <f t="shared" si="11"/>
        <v>0</v>
      </c>
    </row>
    <row r="130" spans="1:37" ht="12" customHeight="1" x14ac:dyDescent="0.2">
      <c r="A130" s="855"/>
      <c r="B130" s="417" t="s">
        <v>2531</v>
      </c>
      <c r="C130" s="470" t="s">
        <v>2530</v>
      </c>
      <c r="D130" s="418">
        <v>0</v>
      </c>
      <c r="E130" s="418">
        <v>0</v>
      </c>
      <c r="F130" s="418">
        <v>0</v>
      </c>
      <c r="G130" s="418">
        <v>0</v>
      </c>
      <c r="H130" s="418">
        <v>0</v>
      </c>
      <c r="I130" s="418">
        <v>0</v>
      </c>
      <c r="J130" s="418">
        <v>0</v>
      </c>
      <c r="K130" s="418">
        <v>0</v>
      </c>
      <c r="L130" s="418">
        <v>0</v>
      </c>
      <c r="M130" s="418">
        <v>0</v>
      </c>
      <c r="N130" s="418">
        <v>0</v>
      </c>
      <c r="O130" s="418">
        <v>0</v>
      </c>
      <c r="P130" s="418">
        <v>0</v>
      </c>
      <c r="Q130" s="418">
        <v>0</v>
      </c>
      <c r="R130" s="418">
        <v>0</v>
      </c>
      <c r="S130" s="418">
        <v>0</v>
      </c>
      <c r="T130" s="418">
        <v>0</v>
      </c>
      <c r="U130" s="418">
        <v>0</v>
      </c>
      <c r="V130" s="418">
        <v>0</v>
      </c>
      <c r="W130" s="418">
        <v>0</v>
      </c>
      <c r="X130" s="418">
        <v>0</v>
      </c>
      <c r="Y130" s="418">
        <v>0</v>
      </c>
      <c r="Z130" s="418">
        <v>0</v>
      </c>
      <c r="AA130" s="418">
        <v>0</v>
      </c>
      <c r="AB130" s="418">
        <v>25948258</v>
      </c>
      <c r="AC130" s="418">
        <v>0</v>
      </c>
      <c r="AD130" s="418">
        <v>45000000</v>
      </c>
      <c r="AE130" s="418">
        <v>0</v>
      </c>
      <c r="AF130" s="418">
        <v>0</v>
      </c>
      <c r="AG130" s="418">
        <v>0</v>
      </c>
      <c r="AH130" s="418">
        <v>0</v>
      </c>
      <c r="AI130" s="418">
        <v>0</v>
      </c>
      <c r="AJ130" s="418">
        <v>0</v>
      </c>
      <c r="AK130" s="419">
        <f t="shared" si="11"/>
        <v>70948258</v>
      </c>
    </row>
    <row r="131" spans="1:37" ht="11.25" hidden="1" customHeight="1" x14ac:dyDescent="0.2">
      <c r="A131" s="855"/>
      <c r="B131" s="417" t="s">
        <v>2276</v>
      </c>
      <c r="C131" s="470" t="s">
        <v>1414</v>
      </c>
      <c r="D131" s="418">
        <v>0</v>
      </c>
      <c r="E131" s="418">
        <v>0</v>
      </c>
      <c r="F131" s="418">
        <v>0</v>
      </c>
      <c r="G131" s="418">
        <v>0</v>
      </c>
      <c r="H131" s="418">
        <v>0</v>
      </c>
      <c r="I131" s="418">
        <v>0</v>
      </c>
      <c r="J131" s="418">
        <v>0</v>
      </c>
      <c r="K131" s="418">
        <v>0</v>
      </c>
      <c r="L131" s="418">
        <v>0</v>
      </c>
      <c r="M131" s="418">
        <v>0</v>
      </c>
      <c r="N131" s="418">
        <v>0</v>
      </c>
      <c r="O131" s="418">
        <v>0</v>
      </c>
      <c r="P131" s="418">
        <v>0</v>
      </c>
      <c r="Q131" s="418">
        <v>0</v>
      </c>
      <c r="R131" s="418">
        <v>0</v>
      </c>
      <c r="S131" s="418">
        <v>0</v>
      </c>
      <c r="T131" s="418">
        <v>0</v>
      </c>
      <c r="U131" s="418">
        <v>0</v>
      </c>
      <c r="V131" s="418">
        <v>0</v>
      </c>
      <c r="W131" s="418">
        <v>0</v>
      </c>
      <c r="X131" s="418">
        <v>0</v>
      </c>
      <c r="Y131" s="418">
        <v>0</v>
      </c>
      <c r="Z131" s="418">
        <v>0</v>
      </c>
      <c r="AA131" s="418">
        <v>0</v>
      </c>
      <c r="AB131" s="418">
        <v>0</v>
      </c>
      <c r="AC131" s="418">
        <v>0</v>
      </c>
      <c r="AD131" s="418">
        <v>0</v>
      </c>
      <c r="AE131" s="418">
        <v>0</v>
      </c>
      <c r="AF131" s="418">
        <v>0</v>
      </c>
      <c r="AG131" s="418">
        <v>0</v>
      </c>
      <c r="AH131" s="418">
        <v>0</v>
      </c>
      <c r="AI131" s="418">
        <v>0</v>
      </c>
      <c r="AJ131" s="418">
        <v>0</v>
      </c>
      <c r="AK131" s="419">
        <f t="shared" si="11"/>
        <v>0</v>
      </c>
    </row>
    <row r="132" spans="1:37" ht="12" hidden="1" customHeight="1" x14ac:dyDescent="0.2">
      <c r="A132" s="855"/>
      <c r="B132" s="417" t="s">
        <v>2250</v>
      </c>
      <c r="C132" s="470" t="s">
        <v>1415</v>
      </c>
      <c r="D132" s="418">
        <v>0</v>
      </c>
      <c r="E132" s="418">
        <v>0</v>
      </c>
      <c r="F132" s="418">
        <v>0</v>
      </c>
      <c r="G132" s="418">
        <v>0</v>
      </c>
      <c r="H132" s="418">
        <v>0</v>
      </c>
      <c r="I132" s="418">
        <v>0</v>
      </c>
      <c r="J132" s="418">
        <v>0</v>
      </c>
      <c r="K132" s="418">
        <v>0</v>
      </c>
      <c r="L132" s="418">
        <v>0</v>
      </c>
      <c r="M132" s="418">
        <v>0</v>
      </c>
      <c r="N132" s="418">
        <v>0</v>
      </c>
      <c r="O132" s="418">
        <v>0</v>
      </c>
      <c r="P132" s="418">
        <v>0</v>
      </c>
      <c r="Q132" s="418">
        <v>0</v>
      </c>
      <c r="R132" s="418">
        <v>0</v>
      </c>
      <c r="S132" s="418">
        <v>0</v>
      </c>
      <c r="T132" s="418">
        <v>0</v>
      </c>
      <c r="U132" s="418">
        <v>0</v>
      </c>
      <c r="V132" s="418">
        <v>0</v>
      </c>
      <c r="W132" s="418">
        <v>0</v>
      </c>
      <c r="X132" s="418">
        <v>0</v>
      </c>
      <c r="Y132" s="418">
        <v>0</v>
      </c>
      <c r="Z132" s="418">
        <v>0</v>
      </c>
      <c r="AA132" s="418">
        <v>0</v>
      </c>
      <c r="AB132" s="418">
        <v>0</v>
      </c>
      <c r="AC132" s="418">
        <v>0</v>
      </c>
      <c r="AD132" s="418">
        <v>0</v>
      </c>
      <c r="AE132" s="418">
        <v>0</v>
      </c>
      <c r="AF132" s="418">
        <v>0</v>
      </c>
      <c r="AG132" s="418">
        <v>0</v>
      </c>
      <c r="AH132" s="418">
        <v>0</v>
      </c>
      <c r="AI132" s="418">
        <v>0</v>
      </c>
      <c r="AJ132" s="418">
        <v>0</v>
      </c>
      <c r="AK132" s="419">
        <f t="shared" si="11"/>
        <v>0</v>
      </c>
    </row>
    <row r="133" spans="1:37" ht="12" hidden="1" customHeight="1" x14ac:dyDescent="0.2">
      <c r="A133" s="855"/>
      <c r="B133" s="417" t="s">
        <v>2378</v>
      </c>
      <c r="C133" s="470" t="s">
        <v>1416</v>
      </c>
      <c r="D133" s="418">
        <v>0</v>
      </c>
      <c r="E133" s="418">
        <v>0</v>
      </c>
      <c r="F133" s="418">
        <v>0</v>
      </c>
      <c r="G133" s="418">
        <v>0</v>
      </c>
      <c r="H133" s="418">
        <v>0</v>
      </c>
      <c r="I133" s="418">
        <v>0</v>
      </c>
      <c r="J133" s="418">
        <v>0</v>
      </c>
      <c r="K133" s="418">
        <v>0</v>
      </c>
      <c r="L133" s="418">
        <v>0</v>
      </c>
      <c r="M133" s="418">
        <v>0</v>
      </c>
      <c r="N133" s="418">
        <v>0</v>
      </c>
      <c r="O133" s="418">
        <v>0</v>
      </c>
      <c r="P133" s="418">
        <v>0</v>
      </c>
      <c r="Q133" s="418">
        <v>0</v>
      </c>
      <c r="R133" s="418">
        <v>0</v>
      </c>
      <c r="S133" s="418">
        <v>0</v>
      </c>
      <c r="T133" s="418">
        <v>0</v>
      </c>
      <c r="U133" s="418">
        <v>0</v>
      </c>
      <c r="V133" s="418">
        <v>0</v>
      </c>
      <c r="W133" s="418">
        <v>0</v>
      </c>
      <c r="X133" s="418">
        <v>0</v>
      </c>
      <c r="Y133" s="418">
        <v>0</v>
      </c>
      <c r="Z133" s="418">
        <v>0</v>
      </c>
      <c r="AA133" s="418">
        <v>0</v>
      </c>
      <c r="AB133" s="418">
        <v>0</v>
      </c>
      <c r="AC133" s="418">
        <v>0</v>
      </c>
      <c r="AD133" s="418">
        <v>0</v>
      </c>
      <c r="AE133" s="418">
        <v>0</v>
      </c>
      <c r="AF133" s="418">
        <v>0</v>
      </c>
      <c r="AG133" s="418">
        <v>0</v>
      </c>
      <c r="AH133" s="418">
        <v>0</v>
      </c>
      <c r="AI133" s="418">
        <v>0</v>
      </c>
      <c r="AJ133" s="418">
        <v>0</v>
      </c>
      <c r="AK133" s="419">
        <f t="shared" si="11"/>
        <v>0</v>
      </c>
    </row>
    <row r="134" spans="1:37" ht="12" hidden="1" customHeight="1" x14ac:dyDescent="0.2">
      <c r="A134" s="855"/>
      <c r="B134" s="417" t="s">
        <v>2251</v>
      </c>
      <c r="C134" s="470" t="s">
        <v>1417</v>
      </c>
      <c r="D134" s="418">
        <v>0</v>
      </c>
      <c r="E134" s="418">
        <v>0</v>
      </c>
      <c r="F134" s="418">
        <v>0</v>
      </c>
      <c r="G134" s="418">
        <v>0</v>
      </c>
      <c r="H134" s="418">
        <v>0</v>
      </c>
      <c r="I134" s="418">
        <v>0</v>
      </c>
      <c r="J134" s="418">
        <v>0</v>
      </c>
      <c r="K134" s="418">
        <v>0</v>
      </c>
      <c r="L134" s="418">
        <v>0</v>
      </c>
      <c r="M134" s="418">
        <v>0</v>
      </c>
      <c r="N134" s="418">
        <v>0</v>
      </c>
      <c r="O134" s="418">
        <v>0</v>
      </c>
      <c r="P134" s="418">
        <v>0</v>
      </c>
      <c r="Q134" s="418">
        <v>0</v>
      </c>
      <c r="R134" s="418">
        <v>0</v>
      </c>
      <c r="S134" s="418">
        <v>0</v>
      </c>
      <c r="T134" s="418">
        <v>0</v>
      </c>
      <c r="U134" s="418">
        <v>0</v>
      </c>
      <c r="V134" s="418">
        <v>0</v>
      </c>
      <c r="W134" s="418">
        <v>0</v>
      </c>
      <c r="X134" s="418">
        <v>0</v>
      </c>
      <c r="Y134" s="418">
        <v>0</v>
      </c>
      <c r="Z134" s="418">
        <v>0</v>
      </c>
      <c r="AA134" s="418">
        <v>0</v>
      </c>
      <c r="AB134" s="418">
        <v>0</v>
      </c>
      <c r="AC134" s="418">
        <v>0</v>
      </c>
      <c r="AD134" s="418">
        <v>0</v>
      </c>
      <c r="AE134" s="418">
        <v>0</v>
      </c>
      <c r="AF134" s="418">
        <v>0</v>
      </c>
      <c r="AG134" s="418">
        <v>0</v>
      </c>
      <c r="AH134" s="418">
        <v>0</v>
      </c>
      <c r="AI134" s="418">
        <v>0</v>
      </c>
      <c r="AJ134" s="418">
        <v>0</v>
      </c>
      <c r="AK134" s="419">
        <f t="shared" si="11"/>
        <v>0</v>
      </c>
    </row>
    <row r="135" spans="1:37" ht="12" hidden="1" customHeight="1" x14ac:dyDescent="0.2">
      <c r="A135" s="855"/>
      <c r="B135" s="417" t="s">
        <v>2297</v>
      </c>
      <c r="C135" s="470" t="s">
        <v>1418</v>
      </c>
      <c r="D135" s="418">
        <v>0</v>
      </c>
      <c r="E135" s="418">
        <v>0</v>
      </c>
      <c r="F135" s="418">
        <v>0</v>
      </c>
      <c r="G135" s="418">
        <v>0</v>
      </c>
      <c r="H135" s="418">
        <v>0</v>
      </c>
      <c r="I135" s="418">
        <v>0</v>
      </c>
      <c r="J135" s="418">
        <v>0</v>
      </c>
      <c r="K135" s="418">
        <v>0</v>
      </c>
      <c r="L135" s="418">
        <v>0</v>
      </c>
      <c r="M135" s="418">
        <v>0</v>
      </c>
      <c r="N135" s="418">
        <v>0</v>
      </c>
      <c r="O135" s="418">
        <v>0</v>
      </c>
      <c r="P135" s="418">
        <v>0</v>
      </c>
      <c r="Q135" s="418">
        <v>0</v>
      </c>
      <c r="R135" s="418">
        <v>0</v>
      </c>
      <c r="S135" s="418">
        <v>0</v>
      </c>
      <c r="T135" s="418">
        <v>0</v>
      </c>
      <c r="U135" s="418">
        <v>0</v>
      </c>
      <c r="V135" s="418">
        <v>0</v>
      </c>
      <c r="W135" s="418">
        <v>0</v>
      </c>
      <c r="X135" s="418">
        <v>0</v>
      </c>
      <c r="Y135" s="418">
        <v>0</v>
      </c>
      <c r="Z135" s="418">
        <v>0</v>
      </c>
      <c r="AA135" s="418">
        <v>0</v>
      </c>
      <c r="AB135" s="418">
        <v>0</v>
      </c>
      <c r="AC135" s="418">
        <v>0</v>
      </c>
      <c r="AD135" s="418">
        <v>0</v>
      </c>
      <c r="AE135" s="418">
        <v>0</v>
      </c>
      <c r="AF135" s="418">
        <v>0</v>
      </c>
      <c r="AG135" s="418">
        <v>0</v>
      </c>
      <c r="AH135" s="418">
        <v>0</v>
      </c>
      <c r="AI135" s="418">
        <v>0</v>
      </c>
      <c r="AJ135" s="418">
        <v>0</v>
      </c>
      <c r="AK135" s="419">
        <f t="shared" si="11"/>
        <v>0</v>
      </c>
    </row>
    <row r="136" spans="1:37" ht="12" hidden="1" customHeight="1" x14ac:dyDescent="0.2">
      <c r="A136" s="855"/>
      <c r="B136" s="417" t="s">
        <v>2252</v>
      </c>
      <c r="C136" s="470" t="s">
        <v>1419</v>
      </c>
      <c r="D136" s="418">
        <v>0</v>
      </c>
      <c r="E136" s="418">
        <v>0</v>
      </c>
      <c r="F136" s="418">
        <v>0</v>
      </c>
      <c r="G136" s="418">
        <v>0</v>
      </c>
      <c r="H136" s="418">
        <v>0</v>
      </c>
      <c r="I136" s="418">
        <v>0</v>
      </c>
      <c r="J136" s="418">
        <v>0</v>
      </c>
      <c r="K136" s="418">
        <v>0</v>
      </c>
      <c r="L136" s="418">
        <v>0</v>
      </c>
      <c r="M136" s="418">
        <v>0</v>
      </c>
      <c r="N136" s="418">
        <v>0</v>
      </c>
      <c r="O136" s="418">
        <v>0</v>
      </c>
      <c r="P136" s="418">
        <v>0</v>
      </c>
      <c r="Q136" s="418">
        <v>0</v>
      </c>
      <c r="R136" s="418">
        <v>0</v>
      </c>
      <c r="S136" s="418">
        <v>0</v>
      </c>
      <c r="T136" s="418">
        <v>0</v>
      </c>
      <c r="U136" s="418">
        <v>0</v>
      </c>
      <c r="V136" s="418">
        <v>0</v>
      </c>
      <c r="W136" s="418">
        <v>0</v>
      </c>
      <c r="X136" s="418">
        <v>0</v>
      </c>
      <c r="Y136" s="418">
        <v>0</v>
      </c>
      <c r="Z136" s="418">
        <v>0</v>
      </c>
      <c r="AA136" s="418">
        <v>0</v>
      </c>
      <c r="AB136" s="418">
        <v>0</v>
      </c>
      <c r="AC136" s="418">
        <v>0</v>
      </c>
      <c r="AD136" s="418">
        <v>0</v>
      </c>
      <c r="AE136" s="418">
        <v>0</v>
      </c>
      <c r="AF136" s="418">
        <v>0</v>
      </c>
      <c r="AG136" s="418">
        <v>0</v>
      </c>
      <c r="AH136" s="418">
        <v>0</v>
      </c>
      <c r="AI136" s="418">
        <v>0</v>
      </c>
      <c r="AJ136" s="418">
        <v>0</v>
      </c>
      <c r="AK136" s="419">
        <f t="shared" si="11"/>
        <v>0</v>
      </c>
    </row>
    <row r="137" spans="1:37" ht="13.15" hidden="1" customHeight="1" x14ac:dyDescent="0.2">
      <c r="A137" s="855"/>
      <c r="B137" s="417" t="s">
        <v>2321</v>
      </c>
      <c r="C137" s="470" t="s">
        <v>1420</v>
      </c>
      <c r="D137" s="418">
        <v>0</v>
      </c>
      <c r="E137" s="418">
        <v>0</v>
      </c>
      <c r="F137" s="418">
        <v>0</v>
      </c>
      <c r="G137" s="418">
        <v>0</v>
      </c>
      <c r="H137" s="418">
        <v>0</v>
      </c>
      <c r="I137" s="418">
        <v>0</v>
      </c>
      <c r="J137" s="418">
        <v>0</v>
      </c>
      <c r="K137" s="418">
        <v>0</v>
      </c>
      <c r="L137" s="418">
        <v>0</v>
      </c>
      <c r="M137" s="418">
        <v>0</v>
      </c>
      <c r="N137" s="418">
        <v>0</v>
      </c>
      <c r="O137" s="418">
        <v>0</v>
      </c>
      <c r="P137" s="418">
        <v>0</v>
      </c>
      <c r="Q137" s="418">
        <v>0</v>
      </c>
      <c r="R137" s="418">
        <v>0</v>
      </c>
      <c r="S137" s="418">
        <v>0</v>
      </c>
      <c r="T137" s="418">
        <v>0</v>
      </c>
      <c r="U137" s="418">
        <v>0</v>
      </c>
      <c r="V137" s="418">
        <v>0</v>
      </c>
      <c r="W137" s="418">
        <v>0</v>
      </c>
      <c r="X137" s="418">
        <v>0</v>
      </c>
      <c r="Y137" s="418">
        <v>0</v>
      </c>
      <c r="Z137" s="418">
        <v>0</v>
      </c>
      <c r="AA137" s="418">
        <v>0</v>
      </c>
      <c r="AB137" s="418">
        <v>0</v>
      </c>
      <c r="AC137" s="418">
        <v>0</v>
      </c>
      <c r="AD137" s="418">
        <v>0</v>
      </c>
      <c r="AE137" s="418">
        <v>0</v>
      </c>
      <c r="AF137" s="418">
        <v>0</v>
      </c>
      <c r="AG137" s="418">
        <v>0</v>
      </c>
      <c r="AH137" s="418">
        <v>0</v>
      </c>
      <c r="AI137" s="418">
        <v>0</v>
      </c>
      <c r="AJ137" s="418">
        <v>0</v>
      </c>
      <c r="AK137" s="419">
        <f t="shared" si="11"/>
        <v>0</v>
      </c>
    </row>
    <row r="138" spans="1:37" ht="13.15" hidden="1" customHeight="1" x14ac:dyDescent="0.2">
      <c r="A138" s="855"/>
      <c r="B138" s="417" t="s">
        <v>2253</v>
      </c>
      <c r="C138" s="470" t="s">
        <v>1421</v>
      </c>
      <c r="D138" s="418">
        <v>0</v>
      </c>
      <c r="E138" s="418">
        <v>0</v>
      </c>
      <c r="F138" s="418">
        <v>0</v>
      </c>
      <c r="G138" s="418">
        <v>0</v>
      </c>
      <c r="H138" s="418">
        <v>0</v>
      </c>
      <c r="I138" s="418">
        <v>0</v>
      </c>
      <c r="J138" s="418">
        <v>0</v>
      </c>
      <c r="K138" s="418">
        <v>0</v>
      </c>
      <c r="L138" s="418">
        <v>0</v>
      </c>
      <c r="M138" s="418">
        <v>0</v>
      </c>
      <c r="N138" s="418">
        <v>0</v>
      </c>
      <c r="O138" s="418">
        <v>0</v>
      </c>
      <c r="P138" s="418">
        <v>0</v>
      </c>
      <c r="Q138" s="418">
        <v>0</v>
      </c>
      <c r="R138" s="418">
        <v>0</v>
      </c>
      <c r="S138" s="418">
        <v>0</v>
      </c>
      <c r="T138" s="418">
        <v>0</v>
      </c>
      <c r="U138" s="418">
        <v>0</v>
      </c>
      <c r="V138" s="418">
        <v>0</v>
      </c>
      <c r="W138" s="418">
        <v>0</v>
      </c>
      <c r="X138" s="418">
        <v>0</v>
      </c>
      <c r="Y138" s="418">
        <v>0</v>
      </c>
      <c r="Z138" s="418">
        <v>0</v>
      </c>
      <c r="AA138" s="418">
        <v>0</v>
      </c>
      <c r="AB138" s="418">
        <v>0</v>
      </c>
      <c r="AC138" s="418">
        <v>0</v>
      </c>
      <c r="AD138" s="418">
        <v>0</v>
      </c>
      <c r="AE138" s="418">
        <v>0</v>
      </c>
      <c r="AF138" s="418">
        <v>0</v>
      </c>
      <c r="AG138" s="418">
        <v>0</v>
      </c>
      <c r="AH138" s="418">
        <v>0</v>
      </c>
      <c r="AI138" s="418">
        <v>0</v>
      </c>
      <c r="AJ138" s="418">
        <v>0</v>
      </c>
      <c r="AK138" s="419">
        <f t="shared" si="11"/>
        <v>0</v>
      </c>
    </row>
    <row r="139" spans="1:37" ht="13.15" hidden="1" customHeight="1" x14ac:dyDescent="0.2">
      <c r="A139" s="855"/>
      <c r="B139" s="417" t="s">
        <v>1160</v>
      </c>
      <c r="C139" s="470" t="s">
        <v>1422</v>
      </c>
      <c r="D139" s="418">
        <v>0</v>
      </c>
      <c r="E139" s="418">
        <v>0</v>
      </c>
      <c r="F139" s="418">
        <v>0</v>
      </c>
      <c r="G139" s="418">
        <v>0</v>
      </c>
      <c r="H139" s="418">
        <v>0</v>
      </c>
      <c r="I139" s="418">
        <v>0</v>
      </c>
      <c r="J139" s="418">
        <v>0</v>
      </c>
      <c r="K139" s="418">
        <v>0</v>
      </c>
      <c r="L139" s="418">
        <v>0</v>
      </c>
      <c r="M139" s="418">
        <v>0</v>
      </c>
      <c r="N139" s="418">
        <v>0</v>
      </c>
      <c r="O139" s="418">
        <v>0</v>
      </c>
      <c r="P139" s="418">
        <v>0</v>
      </c>
      <c r="Q139" s="418">
        <v>0</v>
      </c>
      <c r="R139" s="418">
        <v>0</v>
      </c>
      <c r="S139" s="418">
        <v>0</v>
      </c>
      <c r="T139" s="418">
        <v>0</v>
      </c>
      <c r="U139" s="418">
        <v>0</v>
      </c>
      <c r="V139" s="418">
        <v>0</v>
      </c>
      <c r="W139" s="418">
        <v>0</v>
      </c>
      <c r="X139" s="418">
        <v>0</v>
      </c>
      <c r="Y139" s="418">
        <v>0</v>
      </c>
      <c r="Z139" s="418">
        <v>0</v>
      </c>
      <c r="AA139" s="418">
        <v>0</v>
      </c>
      <c r="AB139" s="418">
        <v>0</v>
      </c>
      <c r="AC139" s="418">
        <v>0</v>
      </c>
      <c r="AD139" s="418">
        <v>0</v>
      </c>
      <c r="AE139" s="418">
        <v>0</v>
      </c>
      <c r="AF139" s="418">
        <v>0</v>
      </c>
      <c r="AG139" s="418">
        <v>0</v>
      </c>
      <c r="AH139" s="418">
        <v>0</v>
      </c>
      <c r="AI139" s="418">
        <v>0</v>
      </c>
      <c r="AJ139" s="418">
        <v>0</v>
      </c>
      <c r="AK139" s="419">
        <f t="shared" si="11"/>
        <v>0</v>
      </c>
    </row>
    <row r="140" spans="1:37" ht="13.15" hidden="1" customHeight="1" x14ac:dyDescent="0.2">
      <c r="A140" s="855"/>
      <c r="B140" s="417" t="s">
        <v>2397</v>
      </c>
      <c r="C140" s="470" t="s">
        <v>2396</v>
      </c>
      <c r="D140" s="418">
        <v>0</v>
      </c>
      <c r="E140" s="418">
        <v>0</v>
      </c>
      <c r="F140" s="418">
        <v>0</v>
      </c>
      <c r="G140" s="418">
        <v>0</v>
      </c>
      <c r="H140" s="418">
        <v>0</v>
      </c>
      <c r="I140" s="418">
        <v>0</v>
      </c>
      <c r="J140" s="418">
        <v>0</v>
      </c>
      <c r="K140" s="418">
        <v>0</v>
      </c>
      <c r="L140" s="418">
        <v>0</v>
      </c>
      <c r="M140" s="418">
        <v>0</v>
      </c>
      <c r="N140" s="418">
        <v>0</v>
      </c>
      <c r="O140" s="418">
        <v>0</v>
      </c>
      <c r="P140" s="418">
        <v>0</v>
      </c>
      <c r="Q140" s="418">
        <v>0</v>
      </c>
      <c r="R140" s="418">
        <v>0</v>
      </c>
      <c r="S140" s="418">
        <v>0</v>
      </c>
      <c r="T140" s="418">
        <v>0</v>
      </c>
      <c r="U140" s="418">
        <v>0</v>
      </c>
      <c r="V140" s="418">
        <v>0</v>
      </c>
      <c r="W140" s="418">
        <v>0</v>
      </c>
      <c r="X140" s="418">
        <v>0</v>
      </c>
      <c r="Y140" s="418">
        <v>0</v>
      </c>
      <c r="Z140" s="418">
        <v>0</v>
      </c>
      <c r="AA140" s="418">
        <v>0</v>
      </c>
      <c r="AB140" s="418">
        <v>0</v>
      </c>
      <c r="AC140" s="418">
        <v>0</v>
      </c>
      <c r="AD140" s="418">
        <v>0</v>
      </c>
      <c r="AE140" s="418">
        <v>0</v>
      </c>
      <c r="AF140" s="418">
        <v>0</v>
      </c>
      <c r="AG140" s="418">
        <v>0</v>
      </c>
      <c r="AH140" s="418">
        <v>0</v>
      </c>
      <c r="AI140" s="418">
        <v>0</v>
      </c>
      <c r="AJ140" s="418">
        <v>0</v>
      </c>
      <c r="AK140" s="419">
        <f t="shared" si="11"/>
        <v>0</v>
      </c>
    </row>
    <row r="141" spans="1:37" ht="13.15" hidden="1" customHeight="1" x14ac:dyDescent="0.2">
      <c r="A141" s="855"/>
      <c r="B141" s="417" t="s">
        <v>2299</v>
      </c>
      <c r="C141" s="470" t="s">
        <v>1423</v>
      </c>
      <c r="D141" s="418">
        <v>0</v>
      </c>
      <c r="E141" s="418">
        <v>0</v>
      </c>
      <c r="F141" s="418">
        <v>0</v>
      </c>
      <c r="G141" s="418">
        <v>0</v>
      </c>
      <c r="H141" s="418">
        <v>0</v>
      </c>
      <c r="I141" s="418">
        <v>0</v>
      </c>
      <c r="J141" s="418">
        <v>0</v>
      </c>
      <c r="K141" s="418">
        <v>0</v>
      </c>
      <c r="L141" s="418">
        <v>0</v>
      </c>
      <c r="M141" s="418">
        <v>0</v>
      </c>
      <c r="N141" s="418">
        <v>0</v>
      </c>
      <c r="O141" s="418">
        <v>0</v>
      </c>
      <c r="P141" s="418">
        <v>0</v>
      </c>
      <c r="Q141" s="418">
        <v>0</v>
      </c>
      <c r="R141" s="418">
        <v>0</v>
      </c>
      <c r="S141" s="418">
        <v>0</v>
      </c>
      <c r="T141" s="418">
        <v>0</v>
      </c>
      <c r="U141" s="418">
        <v>0</v>
      </c>
      <c r="V141" s="418">
        <v>0</v>
      </c>
      <c r="W141" s="418">
        <v>0</v>
      </c>
      <c r="X141" s="418">
        <v>0</v>
      </c>
      <c r="Y141" s="418">
        <v>0</v>
      </c>
      <c r="Z141" s="418">
        <v>0</v>
      </c>
      <c r="AA141" s="418">
        <v>0</v>
      </c>
      <c r="AB141" s="418">
        <v>0</v>
      </c>
      <c r="AC141" s="418">
        <v>0</v>
      </c>
      <c r="AD141" s="418">
        <v>0</v>
      </c>
      <c r="AE141" s="418">
        <v>0</v>
      </c>
      <c r="AF141" s="418">
        <v>0</v>
      </c>
      <c r="AG141" s="418">
        <v>0</v>
      </c>
      <c r="AH141" s="418">
        <v>0</v>
      </c>
      <c r="AI141" s="418">
        <v>0</v>
      </c>
      <c r="AJ141" s="418">
        <v>0</v>
      </c>
      <c r="AK141" s="419">
        <f t="shared" si="11"/>
        <v>0</v>
      </c>
    </row>
    <row r="142" spans="1:37" ht="13.15" hidden="1" customHeight="1" x14ac:dyDescent="0.2">
      <c r="A142" s="855"/>
      <c r="B142" s="417" t="s">
        <v>2277</v>
      </c>
      <c r="C142" s="470" t="s">
        <v>1424</v>
      </c>
      <c r="D142" s="418">
        <v>0</v>
      </c>
      <c r="E142" s="418">
        <v>0</v>
      </c>
      <c r="F142" s="418">
        <v>0</v>
      </c>
      <c r="G142" s="418">
        <v>0</v>
      </c>
      <c r="H142" s="418">
        <v>0</v>
      </c>
      <c r="I142" s="418">
        <v>0</v>
      </c>
      <c r="J142" s="418">
        <v>0</v>
      </c>
      <c r="K142" s="418">
        <v>0</v>
      </c>
      <c r="L142" s="418">
        <v>0</v>
      </c>
      <c r="M142" s="418">
        <v>0</v>
      </c>
      <c r="N142" s="418">
        <v>0</v>
      </c>
      <c r="O142" s="418">
        <v>0</v>
      </c>
      <c r="P142" s="418">
        <v>0</v>
      </c>
      <c r="Q142" s="418">
        <v>0</v>
      </c>
      <c r="R142" s="418">
        <v>0</v>
      </c>
      <c r="S142" s="418">
        <v>0</v>
      </c>
      <c r="T142" s="418">
        <v>0</v>
      </c>
      <c r="U142" s="418">
        <v>0</v>
      </c>
      <c r="V142" s="418">
        <v>0</v>
      </c>
      <c r="W142" s="418">
        <v>0</v>
      </c>
      <c r="X142" s="418">
        <v>0</v>
      </c>
      <c r="Y142" s="418">
        <v>0</v>
      </c>
      <c r="Z142" s="418">
        <v>0</v>
      </c>
      <c r="AA142" s="418">
        <v>0</v>
      </c>
      <c r="AB142" s="418">
        <v>0</v>
      </c>
      <c r="AC142" s="418">
        <v>0</v>
      </c>
      <c r="AD142" s="418">
        <v>0</v>
      </c>
      <c r="AE142" s="418">
        <v>0</v>
      </c>
      <c r="AF142" s="418">
        <v>0</v>
      </c>
      <c r="AG142" s="418">
        <v>0</v>
      </c>
      <c r="AH142" s="418">
        <v>0</v>
      </c>
      <c r="AI142" s="418">
        <v>0</v>
      </c>
      <c r="AJ142" s="418">
        <v>0</v>
      </c>
      <c r="AK142" s="419">
        <f t="shared" si="11"/>
        <v>0</v>
      </c>
    </row>
    <row r="143" spans="1:37" x14ac:dyDescent="0.2">
      <c r="A143" s="515" t="s">
        <v>1063</v>
      </c>
      <c r="B143" s="516"/>
      <c r="C143" s="517">
        <f>COUNTA(C123:C142)</f>
        <v>20</v>
      </c>
      <c r="D143" s="518">
        <f t="shared" ref="D143:AC143" si="12">SUM(D123:D142)</f>
        <v>0</v>
      </c>
      <c r="E143" s="518">
        <f t="shared" si="12"/>
        <v>0</v>
      </c>
      <c r="F143" s="518">
        <f t="shared" si="12"/>
        <v>0</v>
      </c>
      <c r="G143" s="518">
        <f t="shared" si="12"/>
        <v>0</v>
      </c>
      <c r="H143" s="518">
        <f t="shared" si="12"/>
        <v>0</v>
      </c>
      <c r="I143" s="518">
        <f t="shared" si="12"/>
        <v>0</v>
      </c>
      <c r="J143" s="518">
        <f t="shared" si="12"/>
        <v>0</v>
      </c>
      <c r="K143" s="518">
        <f t="shared" si="12"/>
        <v>0</v>
      </c>
      <c r="L143" s="518">
        <f t="shared" si="12"/>
        <v>0</v>
      </c>
      <c r="M143" s="518">
        <f t="shared" si="12"/>
        <v>0</v>
      </c>
      <c r="N143" s="518">
        <f t="shared" si="12"/>
        <v>0</v>
      </c>
      <c r="O143" s="518">
        <f t="shared" si="12"/>
        <v>0</v>
      </c>
      <c r="P143" s="518">
        <f t="shared" si="12"/>
        <v>0</v>
      </c>
      <c r="Q143" s="518">
        <f t="shared" si="12"/>
        <v>0</v>
      </c>
      <c r="R143" s="518">
        <f t="shared" si="12"/>
        <v>0</v>
      </c>
      <c r="S143" s="518">
        <f t="shared" si="12"/>
        <v>0</v>
      </c>
      <c r="T143" s="518">
        <f t="shared" si="12"/>
        <v>0</v>
      </c>
      <c r="U143" s="518">
        <f t="shared" si="12"/>
        <v>0</v>
      </c>
      <c r="V143" s="518">
        <f t="shared" si="12"/>
        <v>0</v>
      </c>
      <c r="W143" s="518">
        <f t="shared" si="12"/>
        <v>0</v>
      </c>
      <c r="X143" s="518">
        <f t="shared" si="12"/>
        <v>0</v>
      </c>
      <c r="Y143" s="518">
        <f t="shared" si="12"/>
        <v>0</v>
      </c>
      <c r="Z143" s="518">
        <f t="shared" si="12"/>
        <v>190629562</v>
      </c>
      <c r="AA143" s="518">
        <f t="shared" si="12"/>
        <v>0</v>
      </c>
      <c r="AB143" s="518">
        <f t="shared" si="12"/>
        <v>25948258</v>
      </c>
      <c r="AC143" s="518">
        <f t="shared" si="12"/>
        <v>0</v>
      </c>
      <c r="AD143" s="518">
        <f t="shared" ref="AD143:AJ143" si="13">SUM(AD123:AD142)</f>
        <v>45000000</v>
      </c>
      <c r="AE143" s="518">
        <f t="shared" si="13"/>
        <v>0</v>
      </c>
      <c r="AF143" s="518">
        <f t="shared" si="13"/>
        <v>0</v>
      </c>
      <c r="AG143" s="518">
        <f t="shared" si="13"/>
        <v>0</v>
      </c>
      <c r="AH143" s="518">
        <f t="shared" si="13"/>
        <v>0</v>
      </c>
      <c r="AI143" s="518">
        <f t="shared" si="13"/>
        <v>0</v>
      </c>
      <c r="AJ143" s="518">
        <f t="shared" si="13"/>
        <v>0</v>
      </c>
      <c r="AK143" s="518">
        <f>SUM(AK123:AK142)</f>
        <v>261577820</v>
      </c>
    </row>
    <row r="144" spans="1:37" x14ac:dyDescent="0.2">
      <c r="A144" s="854">
        <v>7</v>
      </c>
      <c r="B144" s="417" t="s">
        <v>2554</v>
      </c>
      <c r="C144" s="470" t="s">
        <v>2553</v>
      </c>
      <c r="D144" s="418">
        <v>0</v>
      </c>
      <c r="E144" s="418">
        <v>0</v>
      </c>
      <c r="F144" s="418">
        <v>0</v>
      </c>
      <c r="G144" s="418">
        <v>0</v>
      </c>
      <c r="H144" s="418">
        <v>0</v>
      </c>
      <c r="I144" s="418">
        <v>0</v>
      </c>
      <c r="J144" s="418">
        <v>0</v>
      </c>
      <c r="K144" s="418">
        <v>0</v>
      </c>
      <c r="L144" s="418">
        <v>0</v>
      </c>
      <c r="M144" s="418">
        <v>0</v>
      </c>
      <c r="N144" s="418">
        <v>0</v>
      </c>
      <c r="O144" s="418">
        <v>0</v>
      </c>
      <c r="P144" s="418">
        <v>0</v>
      </c>
      <c r="Q144" s="418">
        <v>0</v>
      </c>
      <c r="R144" s="418">
        <v>0</v>
      </c>
      <c r="S144" s="418">
        <v>0</v>
      </c>
      <c r="T144" s="418">
        <v>0</v>
      </c>
      <c r="U144" s="418">
        <v>0</v>
      </c>
      <c r="V144" s="418">
        <v>0</v>
      </c>
      <c r="W144" s="418">
        <v>0</v>
      </c>
      <c r="X144" s="418">
        <v>0</v>
      </c>
      <c r="Y144" s="418">
        <v>0</v>
      </c>
      <c r="Z144" s="418">
        <v>0</v>
      </c>
      <c r="AA144" s="418">
        <v>0</v>
      </c>
      <c r="AB144" s="418">
        <v>0</v>
      </c>
      <c r="AC144" s="418">
        <v>0</v>
      </c>
      <c r="AD144" s="418">
        <v>0</v>
      </c>
      <c r="AE144" s="418">
        <v>22000000</v>
      </c>
      <c r="AF144" s="418">
        <v>32000000</v>
      </c>
      <c r="AG144" s="418">
        <v>388543757</v>
      </c>
      <c r="AH144" s="418">
        <v>350000000</v>
      </c>
      <c r="AI144" s="418">
        <v>0</v>
      </c>
      <c r="AJ144" s="418">
        <v>0</v>
      </c>
      <c r="AK144" s="419">
        <f t="shared" ref="AK144:AK161" si="14">SUM(D144:AJ144)</f>
        <v>792543757</v>
      </c>
    </row>
    <row r="145" spans="1:37" x14ac:dyDescent="0.2">
      <c r="A145" s="857"/>
      <c r="B145" s="417" t="s">
        <v>2556</v>
      </c>
      <c r="C145" s="470" t="s">
        <v>2555</v>
      </c>
      <c r="D145" s="418">
        <v>0</v>
      </c>
      <c r="E145" s="418">
        <v>0</v>
      </c>
      <c r="F145" s="418">
        <v>0</v>
      </c>
      <c r="G145" s="418">
        <v>0</v>
      </c>
      <c r="H145" s="418">
        <v>0</v>
      </c>
      <c r="I145" s="418">
        <v>0</v>
      </c>
      <c r="J145" s="418">
        <v>0</v>
      </c>
      <c r="K145" s="418">
        <v>0</v>
      </c>
      <c r="L145" s="418">
        <v>0</v>
      </c>
      <c r="M145" s="418">
        <v>0</v>
      </c>
      <c r="N145" s="418">
        <v>0</v>
      </c>
      <c r="O145" s="418">
        <v>0</v>
      </c>
      <c r="P145" s="418">
        <v>0</v>
      </c>
      <c r="Q145" s="418">
        <v>0</v>
      </c>
      <c r="R145" s="418">
        <v>0</v>
      </c>
      <c r="S145" s="418">
        <v>0</v>
      </c>
      <c r="T145" s="418">
        <v>0</v>
      </c>
      <c r="U145" s="418">
        <v>0</v>
      </c>
      <c r="V145" s="418">
        <v>0</v>
      </c>
      <c r="W145" s="418">
        <v>0</v>
      </c>
      <c r="X145" s="418">
        <v>0</v>
      </c>
      <c r="Y145" s="418">
        <v>0</v>
      </c>
      <c r="Z145" s="418">
        <v>0</v>
      </c>
      <c r="AA145" s="418">
        <v>0</v>
      </c>
      <c r="AB145" s="418">
        <v>0</v>
      </c>
      <c r="AC145" s="418">
        <v>0</v>
      </c>
      <c r="AD145" s="418">
        <v>0</v>
      </c>
      <c r="AE145" s="418">
        <v>55463599</v>
      </c>
      <c r="AF145" s="418">
        <v>60463600</v>
      </c>
      <c r="AG145" s="418">
        <v>120927197</v>
      </c>
      <c r="AH145" s="418">
        <v>564326922</v>
      </c>
      <c r="AI145" s="418">
        <v>0</v>
      </c>
      <c r="AJ145" s="418">
        <v>0</v>
      </c>
      <c r="AK145" s="419">
        <f t="shared" si="14"/>
        <v>801181318</v>
      </c>
    </row>
    <row r="146" spans="1:37" x14ac:dyDescent="0.2">
      <c r="A146" s="857"/>
      <c r="B146" s="417" t="s">
        <v>2405</v>
      </c>
      <c r="C146" s="470" t="s">
        <v>2404</v>
      </c>
      <c r="D146" s="418">
        <v>0</v>
      </c>
      <c r="E146" s="418">
        <v>0</v>
      </c>
      <c r="F146" s="418">
        <v>0</v>
      </c>
      <c r="G146" s="418">
        <v>0</v>
      </c>
      <c r="H146" s="418">
        <v>0</v>
      </c>
      <c r="I146" s="418">
        <v>0</v>
      </c>
      <c r="J146" s="418">
        <v>0</v>
      </c>
      <c r="K146" s="418">
        <v>0</v>
      </c>
      <c r="L146" s="418">
        <v>0</v>
      </c>
      <c r="M146" s="418">
        <v>0</v>
      </c>
      <c r="N146" s="418">
        <v>0</v>
      </c>
      <c r="O146" s="418">
        <v>0</v>
      </c>
      <c r="P146" s="418">
        <v>0</v>
      </c>
      <c r="Q146" s="418">
        <v>0</v>
      </c>
      <c r="R146" s="418">
        <v>0</v>
      </c>
      <c r="S146" s="418">
        <v>0</v>
      </c>
      <c r="T146" s="418">
        <v>0</v>
      </c>
      <c r="U146" s="418">
        <v>0</v>
      </c>
      <c r="V146" s="418">
        <v>0</v>
      </c>
      <c r="W146" s="418">
        <v>0</v>
      </c>
      <c r="X146" s="418">
        <v>0</v>
      </c>
      <c r="Y146" s="418">
        <v>0</v>
      </c>
      <c r="Z146" s="418">
        <v>0</v>
      </c>
      <c r="AA146" s="418">
        <v>0</v>
      </c>
      <c r="AB146" s="418">
        <v>0</v>
      </c>
      <c r="AC146" s="418">
        <v>0</v>
      </c>
      <c r="AD146" s="418">
        <v>395000000</v>
      </c>
      <c r="AE146" s="418">
        <v>0</v>
      </c>
      <c r="AF146" s="418">
        <v>0</v>
      </c>
      <c r="AG146" s="418">
        <v>0</v>
      </c>
      <c r="AH146" s="418">
        <v>0</v>
      </c>
      <c r="AI146" s="418">
        <v>0</v>
      </c>
      <c r="AJ146" s="418">
        <v>0</v>
      </c>
      <c r="AK146" s="419">
        <f t="shared" si="14"/>
        <v>395000000</v>
      </c>
    </row>
    <row r="147" spans="1:37" hidden="1" x14ac:dyDescent="0.2">
      <c r="A147" s="857"/>
      <c r="B147" s="417" t="s">
        <v>1245</v>
      </c>
      <c r="C147" s="470" t="s">
        <v>1425</v>
      </c>
      <c r="D147" s="418">
        <v>0</v>
      </c>
      <c r="E147" s="418">
        <v>0</v>
      </c>
      <c r="F147" s="418">
        <v>0</v>
      </c>
      <c r="G147" s="418">
        <v>0</v>
      </c>
      <c r="H147" s="418">
        <v>0</v>
      </c>
      <c r="I147" s="418">
        <v>0</v>
      </c>
      <c r="J147" s="418">
        <v>0</v>
      </c>
      <c r="K147" s="418">
        <v>0</v>
      </c>
      <c r="L147" s="418">
        <v>0</v>
      </c>
      <c r="M147" s="418">
        <v>0</v>
      </c>
      <c r="N147" s="418">
        <v>0</v>
      </c>
      <c r="O147" s="418">
        <v>0</v>
      </c>
      <c r="P147" s="418">
        <v>0</v>
      </c>
      <c r="Q147" s="418">
        <v>0</v>
      </c>
      <c r="R147" s="418">
        <v>0</v>
      </c>
      <c r="S147" s="418">
        <v>0</v>
      </c>
      <c r="T147" s="418">
        <v>0</v>
      </c>
      <c r="U147" s="418">
        <v>0</v>
      </c>
      <c r="V147" s="418">
        <v>0</v>
      </c>
      <c r="W147" s="418">
        <v>0</v>
      </c>
      <c r="X147" s="418">
        <v>0</v>
      </c>
      <c r="Y147" s="418">
        <v>0</v>
      </c>
      <c r="Z147" s="418">
        <v>0</v>
      </c>
      <c r="AA147" s="418">
        <v>0</v>
      </c>
      <c r="AB147" s="418">
        <v>0</v>
      </c>
      <c r="AC147" s="418">
        <v>0</v>
      </c>
      <c r="AD147" s="418">
        <v>0</v>
      </c>
      <c r="AE147" s="418">
        <v>0</v>
      </c>
      <c r="AF147" s="418">
        <v>0</v>
      </c>
      <c r="AG147" s="418">
        <v>0</v>
      </c>
      <c r="AH147" s="418">
        <v>0</v>
      </c>
      <c r="AI147" s="418">
        <v>0</v>
      </c>
      <c r="AJ147" s="418">
        <v>0</v>
      </c>
      <c r="AK147" s="419">
        <f t="shared" si="14"/>
        <v>0</v>
      </c>
    </row>
    <row r="148" spans="1:37" hidden="1" x14ac:dyDescent="0.2">
      <c r="A148" s="855"/>
      <c r="B148" s="417" t="s">
        <v>2498</v>
      </c>
      <c r="C148" s="470" t="s">
        <v>2482</v>
      </c>
      <c r="D148" s="418">
        <v>0</v>
      </c>
      <c r="E148" s="418">
        <v>0</v>
      </c>
      <c r="F148" s="418">
        <v>0</v>
      </c>
      <c r="G148" s="418">
        <v>0</v>
      </c>
      <c r="H148" s="418">
        <v>0</v>
      </c>
      <c r="I148" s="418">
        <v>0</v>
      </c>
      <c r="J148" s="418">
        <v>0</v>
      </c>
      <c r="K148" s="418">
        <v>0</v>
      </c>
      <c r="L148" s="418">
        <v>0</v>
      </c>
      <c r="M148" s="418">
        <v>0</v>
      </c>
      <c r="N148" s="418">
        <v>0</v>
      </c>
      <c r="O148" s="418">
        <v>0</v>
      </c>
      <c r="P148" s="418">
        <v>0</v>
      </c>
      <c r="Q148" s="418">
        <v>0</v>
      </c>
      <c r="R148" s="418">
        <v>0</v>
      </c>
      <c r="S148" s="418">
        <v>0</v>
      </c>
      <c r="T148" s="418">
        <v>0</v>
      </c>
      <c r="U148" s="418">
        <v>0</v>
      </c>
      <c r="V148" s="418">
        <v>0</v>
      </c>
      <c r="W148" s="418">
        <v>0</v>
      </c>
      <c r="X148" s="418">
        <v>0</v>
      </c>
      <c r="Y148" s="418">
        <v>0</v>
      </c>
      <c r="Z148" s="418">
        <v>0</v>
      </c>
      <c r="AA148" s="418">
        <v>0</v>
      </c>
      <c r="AB148" s="418">
        <v>0</v>
      </c>
      <c r="AC148" s="418">
        <v>0</v>
      </c>
      <c r="AD148" s="418">
        <v>0</v>
      </c>
      <c r="AE148" s="418">
        <v>0</v>
      </c>
      <c r="AF148" s="418">
        <v>0</v>
      </c>
      <c r="AG148" s="418">
        <v>0</v>
      </c>
      <c r="AH148" s="418">
        <v>0</v>
      </c>
      <c r="AI148" s="418">
        <v>0</v>
      </c>
      <c r="AJ148" s="418">
        <v>0</v>
      </c>
      <c r="AK148" s="419">
        <f t="shared" si="14"/>
        <v>0</v>
      </c>
    </row>
    <row r="149" spans="1:37" hidden="1" x14ac:dyDescent="0.2">
      <c r="A149" s="855"/>
      <c r="B149" s="417" t="s">
        <v>2391</v>
      </c>
      <c r="C149" s="470" t="s">
        <v>1426</v>
      </c>
      <c r="D149" s="418">
        <v>0</v>
      </c>
      <c r="E149" s="418">
        <v>0</v>
      </c>
      <c r="F149" s="418">
        <v>0</v>
      </c>
      <c r="G149" s="418">
        <v>0</v>
      </c>
      <c r="H149" s="418">
        <v>0</v>
      </c>
      <c r="I149" s="418">
        <v>0</v>
      </c>
      <c r="J149" s="418">
        <v>0</v>
      </c>
      <c r="K149" s="418">
        <v>0</v>
      </c>
      <c r="L149" s="418">
        <v>0</v>
      </c>
      <c r="M149" s="418">
        <v>0</v>
      </c>
      <c r="N149" s="418">
        <v>0</v>
      </c>
      <c r="O149" s="418">
        <v>0</v>
      </c>
      <c r="P149" s="418">
        <v>0</v>
      </c>
      <c r="Q149" s="418">
        <v>0</v>
      </c>
      <c r="R149" s="418">
        <v>0</v>
      </c>
      <c r="S149" s="418">
        <v>0</v>
      </c>
      <c r="T149" s="418">
        <v>0</v>
      </c>
      <c r="U149" s="418">
        <v>0</v>
      </c>
      <c r="V149" s="418">
        <v>0</v>
      </c>
      <c r="W149" s="418">
        <v>0</v>
      </c>
      <c r="X149" s="418">
        <v>0</v>
      </c>
      <c r="Y149" s="418">
        <v>0</v>
      </c>
      <c r="Z149" s="418">
        <v>0</v>
      </c>
      <c r="AA149" s="418">
        <v>0</v>
      </c>
      <c r="AB149" s="418">
        <v>0</v>
      </c>
      <c r="AC149" s="418">
        <v>0</v>
      </c>
      <c r="AD149" s="418">
        <v>0</v>
      </c>
      <c r="AE149" s="418">
        <v>0</v>
      </c>
      <c r="AF149" s="418">
        <v>0</v>
      </c>
      <c r="AG149" s="418">
        <v>0</v>
      </c>
      <c r="AH149" s="418">
        <v>0</v>
      </c>
      <c r="AI149" s="418">
        <v>0</v>
      </c>
      <c r="AJ149" s="418">
        <v>0</v>
      </c>
      <c r="AK149" s="419">
        <f t="shared" si="14"/>
        <v>0</v>
      </c>
    </row>
    <row r="150" spans="1:37" x14ac:dyDescent="0.2">
      <c r="A150" s="857"/>
      <c r="B150" s="417" t="s">
        <v>2491</v>
      </c>
      <c r="C150" s="470" t="s">
        <v>2490</v>
      </c>
      <c r="D150" s="418">
        <v>0</v>
      </c>
      <c r="E150" s="418">
        <v>0</v>
      </c>
      <c r="F150" s="418">
        <v>0</v>
      </c>
      <c r="G150" s="418">
        <v>0</v>
      </c>
      <c r="H150" s="418">
        <v>0</v>
      </c>
      <c r="I150" s="418">
        <v>0</v>
      </c>
      <c r="J150" s="418">
        <v>0</v>
      </c>
      <c r="K150" s="418">
        <v>0</v>
      </c>
      <c r="L150" s="418">
        <v>0</v>
      </c>
      <c r="M150" s="418">
        <v>0</v>
      </c>
      <c r="N150" s="418">
        <v>0</v>
      </c>
      <c r="O150" s="418">
        <v>0</v>
      </c>
      <c r="P150" s="418">
        <v>0</v>
      </c>
      <c r="Q150" s="418">
        <v>0</v>
      </c>
      <c r="R150" s="418">
        <v>0</v>
      </c>
      <c r="S150" s="418">
        <v>0</v>
      </c>
      <c r="T150" s="418">
        <v>0</v>
      </c>
      <c r="U150" s="418">
        <v>0</v>
      </c>
      <c r="V150" s="418">
        <v>0</v>
      </c>
      <c r="W150" s="418">
        <v>0</v>
      </c>
      <c r="X150" s="418">
        <v>0</v>
      </c>
      <c r="Y150" s="418">
        <v>0</v>
      </c>
      <c r="Z150" s="418">
        <v>0</v>
      </c>
      <c r="AA150" s="418">
        <v>0</v>
      </c>
      <c r="AB150" s="418">
        <v>0</v>
      </c>
      <c r="AC150" s="418">
        <v>281743560</v>
      </c>
      <c r="AD150" s="418">
        <v>0</v>
      </c>
      <c r="AE150" s="418">
        <v>0</v>
      </c>
      <c r="AF150" s="418">
        <v>0</v>
      </c>
      <c r="AG150" s="418">
        <v>0</v>
      </c>
      <c r="AH150" s="418">
        <v>0</v>
      </c>
      <c r="AI150" s="418">
        <v>0</v>
      </c>
      <c r="AJ150" s="418">
        <v>0</v>
      </c>
      <c r="AK150" s="419">
        <f t="shared" si="14"/>
        <v>281743560</v>
      </c>
    </row>
    <row r="151" spans="1:37" hidden="1" x14ac:dyDescent="0.2">
      <c r="A151" s="855"/>
      <c r="B151" s="417" t="s">
        <v>2352</v>
      </c>
      <c r="C151" s="470" t="s">
        <v>2351</v>
      </c>
      <c r="D151" s="418">
        <v>0</v>
      </c>
      <c r="E151" s="418">
        <v>0</v>
      </c>
      <c r="F151" s="418">
        <v>0</v>
      </c>
      <c r="G151" s="418">
        <v>0</v>
      </c>
      <c r="H151" s="418">
        <v>0</v>
      </c>
      <c r="I151" s="418">
        <v>0</v>
      </c>
      <c r="J151" s="418">
        <v>0</v>
      </c>
      <c r="K151" s="418">
        <v>0</v>
      </c>
      <c r="L151" s="418">
        <v>0</v>
      </c>
      <c r="M151" s="418">
        <v>0</v>
      </c>
      <c r="N151" s="418">
        <v>0</v>
      </c>
      <c r="O151" s="418">
        <v>0</v>
      </c>
      <c r="P151" s="418">
        <v>0</v>
      </c>
      <c r="Q151" s="418">
        <v>0</v>
      </c>
      <c r="R151" s="418">
        <v>0</v>
      </c>
      <c r="S151" s="418">
        <v>0</v>
      </c>
      <c r="T151" s="418">
        <v>0</v>
      </c>
      <c r="U151" s="418">
        <v>0</v>
      </c>
      <c r="V151" s="418">
        <v>0</v>
      </c>
      <c r="W151" s="418">
        <v>0</v>
      </c>
      <c r="X151" s="418">
        <v>0</v>
      </c>
      <c r="Y151" s="418">
        <v>0</v>
      </c>
      <c r="Z151" s="418">
        <v>0</v>
      </c>
      <c r="AA151" s="418">
        <v>0</v>
      </c>
      <c r="AB151" s="418">
        <v>0</v>
      </c>
      <c r="AC151" s="418">
        <v>0</v>
      </c>
      <c r="AD151" s="418">
        <v>0</v>
      </c>
      <c r="AE151" s="418">
        <v>0</v>
      </c>
      <c r="AF151" s="418">
        <v>0</v>
      </c>
      <c r="AG151" s="418">
        <v>0</v>
      </c>
      <c r="AH151" s="418">
        <v>0</v>
      </c>
      <c r="AI151" s="418">
        <v>0</v>
      </c>
      <c r="AJ151" s="418">
        <v>0</v>
      </c>
      <c r="AK151" s="419">
        <f t="shared" si="14"/>
        <v>0</v>
      </c>
    </row>
    <row r="152" spans="1:37" hidden="1" x14ac:dyDescent="0.2">
      <c r="A152" s="855"/>
      <c r="B152" s="417" t="s">
        <v>2255</v>
      </c>
      <c r="C152" s="470" t="s">
        <v>2484</v>
      </c>
      <c r="D152" s="418">
        <v>0</v>
      </c>
      <c r="E152" s="418">
        <v>0</v>
      </c>
      <c r="F152" s="418">
        <v>0</v>
      </c>
      <c r="G152" s="418">
        <v>0</v>
      </c>
      <c r="H152" s="418">
        <v>0</v>
      </c>
      <c r="I152" s="418">
        <v>0</v>
      </c>
      <c r="J152" s="418">
        <v>0</v>
      </c>
      <c r="K152" s="418">
        <v>0</v>
      </c>
      <c r="L152" s="418">
        <v>0</v>
      </c>
      <c r="M152" s="418">
        <v>0</v>
      </c>
      <c r="N152" s="418">
        <v>0</v>
      </c>
      <c r="O152" s="418">
        <v>0</v>
      </c>
      <c r="P152" s="418">
        <v>0</v>
      </c>
      <c r="Q152" s="418">
        <v>0</v>
      </c>
      <c r="R152" s="418">
        <v>0</v>
      </c>
      <c r="S152" s="418">
        <v>0</v>
      </c>
      <c r="T152" s="418">
        <v>0</v>
      </c>
      <c r="U152" s="418">
        <v>0</v>
      </c>
      <c r="V152" s="418">
        <v>0</v>
      </c>
      <c r="W152" s="418">
        <v>0</v>
      </c>
      <c r="X152" s="418">
        <v>0</v>
      </c>
      <c r="Y152" s="418">
        <v>0</v>
      </c>
      <c r="Z152" s="418">
        <v>0</v>
      </c>
      <c r="AA152" s="418">
        <v>0</v>
      </c>
      <c r="AB152" s="418">
        <v>0</v>
      </c>
      <c r="AC152" s="418">
        <v>0</v>
      </c>
      <c r="AD152" s="418">
        <v>0</v>
      </c>
      <c r="AE152" s="418">
        <v>0</v>
      </c>
      <c r="AF152" s="418">
        <v>0</v>
      </c>
      <c r="AG152" s="418">
        <v>0</v>
      </c>
      <c r="AH152" s="418">
        <v>0</v>
      </c>
      <c r="AI152" s="418">
        <v>0</v>
      </c>
      <c r="AJ152" s="418">
        <v>0</v>
      </c>
      <c r="AK152" s="419">
        <f t="shared" si="14"/>
        <v>0</v>
      </c>
    </row>
    <row r="153" spans="1:37" hidden="1" x14ac:dyDescent="0.2">
      <c r="A153" s="855"/>
      <c r="B153" s="417" t="s">
        <v>1276</v>
      </c>
      <c r="C153" s="470" t="s">
        <v>1427</v>
      </c>
      <c r="D153" s="418">
        <v>0</v>
      </c>
      <c r="E153" s="418">
        <v>0</v>
      </c>
      <c r="F153" s="418">
        <v>0</v>
      </c>
      <c r="G153" s="418">
        <v>0</v>
      </c>
      <c r="H153" s="418">
        <v>0</v>
      </c>
      <c r="I153" s="418">
        <v>0</v>
      </c>
      <c r="J153" s="418">
        <v>0</v>
      </c>
      <c r="K153" s="418">
        <v>0</v>
      </c>
      <c r="L153" s="418">
        <v>0</v>
      </c>
      <c r="M153" s="418">
        <v>0</v>
      </c>
      <c r="N153" s="418">
        <v>0</v>
      </c>
      <c r="O153" s="418">
        <v>0</v>
      </c>
      <c r="P153" s="418">
        <v>0</v>
      </c>
      <c r="Q153" s="418">
        <v>0</v>
      </c>
      <c r="R153" s="418">
        <v>0</v>
      </c>
      <c r="S153" s="418">
        <v>0</v>
      </c>
      <c r="T153" s="418">
        <v>0</v>
      </c>
      <c r="U153" s="418">
        <v>0</v>
      </c>
      <c r="V153" s="418">
        <v>0</v>
      </c>
      <c r="W153" s="418">
        <v>0</v>
      </c>
      <c r="X153" s="418">
        <v>0</v>
      </c>
      <c r="Y153" s="418">
        <v>0</v>
      </c>
      <c r="Z153" s="418">
        <v>0</v>
      </c>
      <c r="AA153" s="418">
        <v>0</v>
      </c>
      <c r="AB153" s="418">
        <v>0</v>
      </c>
      <c r="AC153" s="418">
        <v>0</v>
      </c>
      <c r="AD153" s="418">
        <v>0</v>
      </c>
      <c r="AE153" s="418">
        <v>0</v>
      </c>
      <c r="AF153" s="418">
        <v>0</v>
      </c>
      <c r="AG153" s="418">
        <v>0</v>
      </c>
      <c r="AH153" s="418">
        <v>0</v>
      </c>
      <c r="AI153" s="418">
        <v>0</v>
      </c>
      <c r="AJ153" s="418">
        <v>0</v>
      </c>
      <c r="AK153" s="419">
        <f t="shared" si="14"/>
        <v>0</v>
      </c>
    </row>
    <row r="154" spans="1:37" hidden="1" x14ac:dyDescent="0.2">
      <c r="A154" s="857"/>
      <c r="B154" s="417" t="s">
        <v>2301</v>
      </c>
      <c r="C154" s="470" t="s">
        <v>2300</v>
      </c>
      <c r="D154" s="418">
        <v>0</v>
      </c>
      <c r="E154" s="418">
        <v>0</v>
      </c>
      <c r="F154" s="418">
        <v>0</v>
      </c>
      <c r="G154" s="418">
        <v>0</v>
      </c>
      <c r="H154" s="418">
        <v>0</v>
      </c>
      <c r="I154" s="418">
        <v>0</v>
      </c>
      <c r="J154" s="418">
        <v>0</v>
      </c>
      <c r="K154" s="418">
        <v>0</v>
      </c>
      <c r="L154" s="418">
        <v>0</v>
      </c>
      <c r="M154" s="418">
        <v>0</v>
      </c>
      <c r="N154" s="418">
        <v>0</v>
      </c>
      <c r="O154" s="418">
        <v>0</v>
      </c>
      <c r="P154" s="418">
        <v>0</v>
      </c>
      <c r="Q154" s="418">
        <v>0</v>
      </c>
      <c r="R154" s="418">
        <v>0</v>
      </c>
      <c r="S154" s="418">
        <v>0</v>
      </c>
      <c r="T154" s="418">
        <v>0</v>
      </c>
      <c r="U154" s="418">
        <v>0</v>
      </c>
      <c r="V154" s="418">
        <v>0</v>
      </c>
      <c r="W154" s="418">
        <v>0</v>
      </c>
      <c r="X154" s="418">
        <v>0</v>
      </c>
      <c r="Y154" s="418">
        <v>0</v>
      </c>
      <c r="Z154" s="418">
        <v>0</v>
      </c>
      <c r="AA154" s="418">
        <v>0</v>
      </c>
      <c r="AB154" s="418">
        <v>0</v>
      </c>
      <c r="AC154" s="418">
        <v>0</v>
      </c>
      <c r="AD154" s="418">
        <v>0</v>
      </c>
      <c r="AE154" s="418">
        <v>0</v>
      </c>
      <c r="AF154" s="418">
        <v>0</v>
      </c>
      <c r="AG154" s="418">
        <v>0</v>
      </c>
      <c r="AH154" s="418">
        <v>0</v>
      </c>
      <c r="AI154" s="418">
        <v>0</v>
      </c>
      <c r="AJ154" s="418">
        <v>0</v>
      </c>
      <c r="AK154" s="419">
        <f t="shared" si="14"/>
        <v>0</v>
      </c>
    </row>
    <row r="155" spans="1:37" hidden="1" x14ac:dyDescent="0.2">
      <c r="A155" s="855"/>
      <c r="B155" s="417" t="s">
        <v>2158</v>
      </c>
      <c r="C155" s="470" t="s">
        <v>2157</v>
      </c>
      <c r="D155" s="418">
        <v>0</v>
      </c>
      <c r="E155" s="418">
        <v>0</v>
      </c>
      <c r="F155" s="418">
        <v>0</v>
      </c>
      <c r="G155" s="418">
        <v>0</v>
      </c>
      <c r="H155" s="418">
        <v>0</v>
      </c>
      <c r="I155" s="418">
        <v>0</v>
      </c>
      <c r="J155" s="418">
        <v>0</v>
      </c>
      <c r="K155" s="418">
        <v>0</v>
      </c>
      <c r="L155" s="418">
        <v>0</v>
      </c>
      <c r="M155" s="418">
        <v>0</v>
      </c>
      <c r="N155" s="418">
        <v>0</v>
      </c>
      <c r="O155" s="418">
        <v>0</v>
      </c>
      <c r="P155" s="418">
        <v>0</v>
      </c>
      <c r="Q155" s="418">
        <v>0</v>
      </c>
      <c r="R155" s="418">
        <v>0</v>
      </c>
      <c r="S155" s="418">
        <v>0</v>
      </c>
      <c r="T155" s="418">
        <v>0</v>
      </c>
      <c r="U155" s="418">
        <v>0</v>
      </c>
      <c r="V155" s="418">
        <v>0</v>
      </c>
      <c r="W155" s="418">
        <v>0</v>
      </c>
      <c r="X155" s="418">
        <v>0</v>
      </c>
      <c r="Y155" s="418">
        <v>0</v>
      </c>
      <c r="Z155" s="418">
        <v>0</v>
      </c>
      <c r="AA155" s="418">
        <v>0</v>
      </c>
      <c r="AB155" s="418">
        <v>0</v>
      </c>
      <c r="AC155" s="418">
        <v>0</v>
      </c>
      <c r="AD155" s="418">
        <v>0</v>
      </c>
      <c r="AE155" s="418">
        <v>0</v>
      </c>
      <c r="AF155" s="418">
        <v>0</v>
      </c>
      <c r="AG155" s="418">
        <v>0</v>
      </c>
      <c r="AH155" s="418">
        <v>0</v>
      </c>
      <c r="AI155" s="418">
        <v>0</v>
      </c>
      <c r="AJ155" s="418">
        <v>0</v>
      </c>
      <c r="AK155" s="419">
        <f t="shared" si="14"/>
        <v>0</v>
      </c>
    </row>
    <row r="156" spans="1:37" hidden="1" x14ac:dyDescent="0.2">
      <c r="A156" s="855"/>
      <c r="B156" s="417" t="s">
        <v>1246</v>
      </c>
      <c r="C156" s="470" t="s">
        <v>1428</v>
      </c>
      <c r="D156" s="418">
        <v>0</v>
      </c>
      <c r="E156" s="418">
        <v>0</v>
      </c>
      <c r="F156" s="418">
        <v>0</v>
      </c>
      <c r="G156" s="418">
        <v>0</v>
      </c>
      <c r="H156" s="418">
        <v>0</v>
      </c>
      <c r="I156" s="418">
        <v>0</v>
      </c>
      <c r="J156" s="418">
        <v>0</v>
      </c>
      <c r="K156" s="418">
        <v>0</v>
      </c>
      <c r="L156" s="418">
        <v>0</v>
      </c>
      <c r="M156" s="418">
        <v>0</v>
      </c>
      <c r="N156" s="418">
        <v>0</v>
      </c>
      <c r="O156" s="418">
        <v>0</v>
      </c>
      <c r="P156" s="418">
        <v>0</v>
      </c>
      <c r="Q156" s="418">
        <v>0</v>
      </c>
      <c r="R156" s="418">
        <v>0</v>
      </c>
      <c r="S156" s="418">
        <v>0</v>
      </c>
      <c r="T156" s="418">
        <v>0</v>
      </c>
      <c r="U156" s="418">
        <v>0</v>
      </c>
      <c r="V156" s="418">
        <v>0</v>
      </c>
      <c r="W156" s="418">
        <v>0</v>
      </c>
      <c r="X156" s="418">
        <v>0</v>
      </c>
      <c r="Y156" s="418">
        <v>0</v>
      </c>
      <c r="Z156" s="418">
        <v>0</v>
      </c>
      <c r="AA156" s="418">
        <v>0</v>
      </c>
      <c r="AB156" s="418">
        <v>0</v>
      </c>
      <c r="AC156" s="418">
        <v>0</v>
      </c>
      <c r="AD156" s="418">
        <v>0</v>
      </c>
      <c r="AE156" s="418">
        <v>0</v>
      </c>
      <c r="AF156" s="418">
        <v>0</v>
      </c>
      <c r="AG156" s="418">
        <v>0</v>
      </c>
      <c r="AH156" s="418">
        <v>0</v>
      </c>
      <c r="AI156" s="418">
        <v>0</v>
      </c>
      <c r="AJ156" s="418">
        <v>0</v>
      </c>
      <c r="AK156" s="419">
        <f t="shared" si="14"/>
        <v>0</v>
      </c>
    </row>
    <row r="157" spans="1:37" x14ac:dyDescent="0.2">
      <c r="A157" s="855"/>
      <c r="B157" s="417" t="s">
        <v>1250</v>
      </c>
      <c r="C157" s="470" t="s">
        <v>1429</v>
      </c>
      <c r="D157" s="418">
        <v>0</v>
      </c>
      <c r="E157" s="418">
        <v>0</v>
      </c>
      <c r="F157" s="418">
        <v>0</v>
      </c>
      <c r="G157" s="418">
        <v>0</v>
      </c>
      <c r="H157" s="418">
        <v>0</v>
      </c>
      <c r="I157" s="418">
        <v>0</v>
      </c>
      <c r="J157" s="418">
        <v>0</v>
      </c>
      <c r="K157" s="418">
        <v>0</v>
      </c>
      <c r="L157" s="418">
        <v>0</v>
      </c>
      <c r="M157" s="418">
        <v>0</v>
      </c>
      <c r="N157" s="418">
        <v>0</v>
      </c>
      <c r="O157" s="418">
        <v>0</v>
      </c>
      <c r="P157" s="418">
        <v>0</v>
      </c>
      <c r="Q157" s="418">
        <v>0</v>
      </c>
      <c r="R157" s="418">
        <v>0</v>
      </c>
      <c r="S157" s="418">
        <v>0</v>
      </c>
      <c r="T157" s="418">
        <v>0</v>
      </c>
      <c r="U157" s="418">
        <v>0</v>
      </c>
      <c r="V157" s="418">
        <v>0</v>
      </c>
      <c r="W157" s="418">
        <v>0</v>
      </c>
      <c r="X157" s="418">
        <v>0</v>
      </c>
      <c r="Y157" s="418">
        <v>0</v>
      </c>
      <c r="Z157" s="418">
        <v>0</v>
      </c>
      <c r="AA157" s="418">
        <v>0</v>
      </c>
      <c r="AB157" s="418">
        <v>0</v>
      </c>
      <c r="AC157" s="418">
        <v>0</v>
      </c>
      <c r="AD157" s="418">
        <v>373133810</v>
      </c>
      <c r="AE157" s="418">
        <v>0</v>
      </c>
      <c r="AF157" s="418">
        <v>0</v>
      </c>
      <c r="AG157" s="418">
        <v>0</v>
      </c>
      <c r="AH157" s="418">
        <v>0</v>
      </c>
      <c r="AI157" s="418">
        <v>0</v>
      </c>
      <c r="AJ157" s="418">
        <v>0</v>
      </c>
      <c r="AK157" s="419">
        <f t="shared" si="14"/>
        <v>373133810</v>
      </c>
    </row>
    <row r="158" spans="1:37" hidden="1" x14ac:dyDescent="0.2">
      <c r="A158" s="855"/>
      <c r="B158" s="417" t="s">
        <v>1259</v>
      </c>
      <c r="C158" s="470" t="s">
        <v>1430</v>
      </c>
      <c r="D158" s="418">
        <v>0</v>
      </c>
      <c r="E158" s="418">
        <v>0</v>
      </c>
      <c r="F158" s="418">
        <v>0</v>
      </c>
      <c r="G158" s="418">
        <v>0</v>
      </c>
      <c r="H158" s="418">
        <v>0</v>
      </c>
      <c r="I158" s="418">
        <v>0</v>
      </c>
      <c r="J158" s="418">
        <v>0</v>
      </c>
      <c r="K158" s="418">
        <v>0</v>
      </c>
      <c r="L158" s="418">
        <v>0</v>
      </c>
      <c r="M158" s="418">
        <v>0</v>
      </c>
      <c r="N158" s="418">
        <v>0</v>
      </c>
      <c r="O158" s="418">
        <v>0</v>
      </c>
      <c r="P158" s="418">
        <v>0</v>
      </c>
      <c r="Q158" s="418">
        <v>0</v>
      </c>
      <c r="R158" s="418">
        <v>0</v>
      </c>
      <c r="S158" s="418">
        <v>0</v>
      </c>
      <c r="T158" s="418">
        <v>0</v>
      </c>
      <c r="U158" s="418">
        <v>0</v>
      </c>
      <c r="V158" s="418">
        <v>0</v>
      </c>
      <c r="W158" s="418">
        <v>0</v>
      </c>
      <c r="X158" s="418">
        <v>0</v>
      </c>
      <c r="Y158" s="418">
        <v>0</v>
      </c>
      <c r="Z158" s="418">
        <v>0</v>
      </c>
      <c r="AA158" s="418">
        <v>0</v>
      </c>
      <c r="AB158" s="418">
        <v>0</v>
      </c>
      <c r="AC158" s="418">
        <v>0</v>
      </c>
      <c r="AD158" s="418">
        <v>0</v>
      </c>
      <c r="AE158" s="418">
        <v>0</v>
      </c>
      <c r="AF158" s="418">
        <v>0</v>
      </c>
      <c r="AG158" s="418">
        <v>0</v>
      </c>
      <c r="AH158" s="418">
        <v>0</v>
      </c>
      <c r="AI158" s="418">
        <v>0</v>
      </c>
      <c r="AJ158" s="418">
        <v>0</v>
      </c>
      <c r="AK158" s="419">
        <f t="shared" si="14"/>
        <v>0</v>
      </c>
    </row>
    <row r="159" spans="1:37" hidden="1" x14ac:dyDescent="0.2">
      <c r="A159" s="855"/>
      <c r="B159" s="417" t="s">
        <v>1247</v>
      </c>
      <c r="C159" s="470" t="s">
        <v>1431</v>
      </c>
      <c r="D159" s="418">
        <v>0</v>
      </c>
      <c r="E159" s="418">
        <v>0</v>
      </c>
      <c r="F159" s="418">
        <v>0</v>
      </c>
      <c r="G159" s="418">
        <v>0</v>
      </c>
      <c r="H159" s="418">
        <v>0</v>
      </c>
      <c r="I159" s="418">
        <v>0</v>
      </c>
      <c r="J159" s="418">
        <v>0</v>
      </c>
      <c r="K159" s="418">
        <v>0</v>
      </c>
      <c r="L159" s="418">
        <v>0</v>
      </c>
      <c r="M159" s="418">
        <v>0</v>
      </c>
      <c r="N159" s="418">
        <v>0</v>
      </c>
      <c r="O159" s="418">
        <v>0</v>
      </c>
      <c r="P159" s="418">
        <v>0</v>
      </c>
      <c r="Q159" s="418">
        <v>0</v>
      </c>
      <c r="R159" s="418">
        <v>0</v>
      </c>
      <c r="S159" s="418">
        <v>0</v>
      </c>
      <c r="T159" s="418">
        <v>0</v>
      </c>
      <c r="U159" s="418">
        <v>0</v>
      </c>
      <c r="V159" s="418">
        <v>0</v>
      </c>
      <c r="W159" s="418">
        <v>0</v>
      </c>
      <c r="X159" s="418">
        <v>0</v>
      </c>
      <c r="Y159" s="418">
        <v>0</v>
      </c>
      <c r="Z159" s="418">
        <v>0</v>
      </c>
      <c r="AA159" s="418">
        <v>0</v>
      </c>
      <c r="AB159" s="418">
        <v>0</v>
      </c>
      <c r="AC159" s="418">
        <v>0</v>
      </c>
      <c r="AD159" s="418">
        <v>0</v>
      </c>
      <c r="AE159" s="418">
        <v>0</v>
      </c>
      <c r="AF159" s="418">
        <v>0</v>
      </c>
      <c r="AG159" s="418">
        <v>0</v>
      </c>
      <c r="AH159" s="418">
        <v>0</v>
      </c>
      <c r="AI159" s="418">
        <v>0</v>
      </c>
      <c r="AJ159" s="418"/>
      <c r="AK159" s="419">
        <f t="shared" si="14"/>
        <v>0</v>
      </c>
    </row>
    <row r="160" spans="1:37" x14ac:dyDescent="0.2">
      <c r="A160" s="855"/>
      <c r="B160" s="417" t="s">
        <v>2492</v>
      </c>
      <c r="C160" s="470" t="s">
        <v>1432</v>
      </c>
      <c r="D160" s="418">
        <v>0</v>
      </c>
      <c r="E160" s="418">
        <v>0</v>
      </c>
      <c r="F160" s="418">
        <v>0</v>
      </c>
      <c r="G160" s="418">
        <v>0</v>
      </c>
      <c r="H160" s="418">
        <v>0</v>
      </c>
      <c r="I160" s="418">
        <v>0</v>
      </c>
      <c r="J160" s="418">
        <v>0</v>
      </c>
      <c r="K160" s="418">
        <v>0</v>
      </c>
      <c r="L160" s="418">
        <v>0</v>
      </c>
      <c r="M160" s="418">
        <v>0</v>
      </c>
      <c r="N160" s="418">
        <v>0</v>
      </c>
      <c r="O160" s="418">
        <v>0</v>
      </c>
      <c r="P160" s="418">
        <v>0</v>
      </c>
      <c r="Q160" s="418">
        <v>0</v>
      </c>
      <c r="R160" s="418">
        <v>0</v>
      </c>
      <c r="S160" s="418">
        <v>0</v>
      </c>
      <c r="T160" s="418">
        <v>0</v>
      </c>
      <c r="U160" s="418">
        <v>0</v>
      </c>
      <c r="V160" s="418">
        <v>0</v>
      </c>
      <c r="W160" s="418">
        <v>0</v>
      </c>
      <c r="X160" s="418">
        <v>0</v>
      </c>
      <c r="Y160" s="418">
        <v>0</v>
      </c>
      <c r="Z160" s="418">
        <v>0</v>
      </c>
      <c r="AA160" s="418">
        <v>0</v>
      </c>
      <c r="AB160" s="418">
        <v>0</v>
      </c>
      <c r="AC160" s="418">
        <v>0</v>
      </c>
      <c r="AD160" s="418">
        <v>350538695</v>
      </c>
      <c r="AE160" s="418">
        <v>0</v>
      </c>
      <c r="AF160" s="418">
        <v>0</v>
      </c>
      <c r="AG160" s="418">
        <v>0</v>
      </c>
      <c r="AH160" s="418">
        <v>0</v>
      </c>
      <c r="AI160" s="418">
        <v>0</v>
      </c>
      <c r="AJ160" s="418"/>
      <c r="AK160" s="419">
        <f t="shared" si="14"/>
        <v>350538695</v>
      </c>
    </row>
    <row r="161" spans="1:37" x14ac:dyDescent="0.2">
      <c r="A161" s="855"/>
      <c r="B161" s="417" t="s">
        <v>1269</v>
      </c>
      <c r="C161" s="470" t="s">
        <v>1433</v>
      </c>
      <c r="D161" s="418">
        <v>0</v>
      </c>
      <c r="E161" s="418">
        <v>0</v>
      </c>
      <c r="F161" s="418">
        <v>0</v>
      </c>
      <c r="G161" s="418">
        <v>0</v>
      </c>
      <c r="H161" s="418">
        <v>0</v>
      </c>
      <c r="I161" s="418">
        <v>0</v>
      </c>
      <c r="J161" s="418">
        <v>0</v>
      </c>
      <c r="K161" s="418">
        <v>0</v>
      </c>
      <c r="L161" s="418">
        <v>0</v>
      </c>
      <c r="M161" s="418">
        <v>0</v>
      </c>
      <c r="N161" s="418">
        <v>0</v>
      </c>
      <c r="O161" s="418">
        <v>0</v>
      </c>
      <c r="P161" s="418">
        <v>0</v>
      </c>
      <c r="Q161" s="418">
        <v>0</v>
      </c>
      <c r="R161" s="418">
        <v>0</v>
      </c>
      <c r="S161" s="418">
        <v>0</v>
      </c>
      <c r="T161" s="418">
        <v>0</v>
      </c>
      <c r="U161" s="418">
        <v>0</v>
      </c>
      <c r="V161" s="418">
        <v>0</v>
      </c>
      <c r="W161" s="418">
        <v>0</v>
      </c>
      <c r="X161" s="418">
        <v>0</v>
      </c>
      <c r="Y161" s="418">
        <v>0</v>
      </c>
      <c r="Z161" s="418">
        <v>0</v>
      </c>
      <c r="AA161" s="418">
        <v>0</v>
      </c>
      <c r="AB161" s="418">
        <v>0</v>
      </c>
      <c r="AC161" s="418">
        <v>0</v>
      </c>
      <c r="AD161" s="418">
        <v>396000000</v>
      </c>
      <c r="AE161" s="418">
        <v>0</v>
      </c>
      <c r="AF161" s="418">
        <v>0</v>
      </c>
      <c r="AG161" s="418">
        <v>0</v>
      </c>
      <c r="AH161" s="418">
        <v>0</v>
      </c>
      <c r="AI161" s="418">
        <v>0</v>
      </c>
      <c r="AJ161" s="418">
        <v>0</v>
      </c>
      <c r="AK161" s="419">
        <f t="shared" si="14"/>
        <v>396000000</v>
      </c>
    </row>
    <row r="162" spans="1:37" x14ac:dyDescent="0.2">
      <c r="A162" s="515" t="s">
        <v>1240</v>
      </c>
      <c r="B162" s="516"/>
      <c r="C162" s="517">
        <f>COUNTA(C144:C161)</f>
        <v>18</v>
      </c>
      <c r="D162" s="518">
        <f t="shared" ref="D162:AF162" si="15">SUM(D144:D161)</f>
        <v>0</v>
      </c>
      <c r="E162" s="518">
        <f t="shared" si="15"/>
        <v>0</v>
      </c>
      <c r="F162" s="518">
        <f t="shared" si="15"/>
        <v>0</v>
      </c>
      <c r="G162" s="518">
        <f t="shared" si="15"/>
        <v>0</v>
      </c>
      <c r="H162" s="518">
        <f t="shared" si="15"/>
        <v>0</v>
      </c>
      <c r="I162" s="518">
        <f t="shared" si="15"/>
        <v>0</v>
      </c>
      <c r="J162" s="518">
        <f t="shared" si="15"/>
        <v>0</v>
      </c>
      <c r="K162" s="518">
        <f t="shared" si="15"/>
        <v>0</v>
      </c>
      <c r="L162" s="518">
        <f t="shared" si="15"/>
        <v>0</v>
      </c>
      <c r="M162" s="518">
        <f t="shared" si="15"/>
        <v>0</v>
      </c>
      <c r="N162" s="518">
        <f t="shared" si="15"/>
        <v>0</v>
      </c>
      <c r="O162" s="518">
        <f t="shared" si="15"/>
        <v>0</v>
      </c>
      <c r="P162" s="518">
        <f t="shared" si="15"/>
        <v>0</v>
      </c>
      <c r="Q162" s="518">
        <f t="shared" si="15"/>
        <v>0</v>
      </c>
      <c r="R162" s="518">
        <f t="shared" si="15"/>
        <v>0</v>
      </c>
      <c r="S162" s="518">
        <f t="shared" si="15"/>
        <v>0</v>
      </c>
      <c r="T162" s="518">
        <f t="shared" si="15"/>
        <v>0</v>
      </c>
      <c r="U162" s="518">
        <f t="shared" si="15"/>
        <v>0</v>
      </c>
      <c r="V162" s="518">
        <f t="shared" si="15"/>
        <v>0</v>
      </c>
      <c r="W162" s="518">
        <f t="shared" si="15"/>
        <v>0</v>
      </c>
      <c r="X162" s="518">
        <f t="shared" si="15"/>
        <v>0</v>
      </c>
      <c r="Y162" s="518">
        <f t="shared" si="15"/>
        <v>0</v>
      </c>
      <c r="Z162" s="518">
        <f t="shared" si="15"/>
        <v>0</v>
      </c>
      <c r="AA162" s="518">
        <f t="shared" si="15"/>
        <v>0</v>
      </c>
      <c r="AB162" s="518">
        <f t="shared" si="15"/>
        <v>0</v>
      </c>
      <c r="AC162" s="518">
        <f t="shared" si="15"/>
        <v>281743560</v>
      </c>
      <c r="AD162" s="518">
        <f t="shared" si="15"/>
        <v>1514672505</v>
      </c>
      <c r="AE162" s="518">
        <f t="shared" si="15"/>
        <v>77463599</v>
      </c>
      <c r="AF162" s="518">
        <f t="shared" si="15"/>
        <v>92463600</v>
      </c>
      <c r="AG162" s="518">
        <f t="shared" ref="AG162:AJ162" si="16">SUM(AG144:AG161)</f>
        <v>509470954</v>
      </c>
      <c r="AH162" s="518">
        <f t="shared" si="16"/>
        <v>914326922</v>
      </c>
      <c r="AI162" s="518">
        <f t="shared" si="16"/>
        <v>0</v>
      </c>
      <c r="AJ162" s="518">
        <f t="shared" si="16"/>
        <v>0</v>
      </c>
      <c r="AK162" s="518">
        <f>SUM(AK144:AK161)</f>
        <v>3390141140</v>
      </c>
    </row>
    <row r="163" spans="1:37" x14ac:dyDescent="0.2">
      <c r="A163" s="854">
        <v>8</v>
      </c>
      <c r="B163" s="417" t="s">
        <v>2129</v>
      </c>
      <c r="C163" s="470" t="s">
        <v>2128</v>
      </c>
      <c r="D163" s="418">
        <v>0</v>
      </c>
      <c r="E163" s="418">
        <v>0</v>
      </c>
      <c r="F163" s="418">
        <v>0</v>
      </c>
      <c r="G163" s="418">
        <v>0</v>
      </c>
      <c r="H163" s="418">
        <v>0</v>
      </c>
      <c r="I163" s="418">
        <v>0</v>
      </c>
      <c r="J163" s="418">
        <v>0</v>
      </c>
      <c r="K163" s="418">
        <v>0</v>
      </c>
      <c r="L163" s="418">
        <v>0</v>
      </c>
      <c r="M163" s="418">
        <v>0</v>
      </c>
      <c r="N163" s="418">
        <v>0</v>
      </c>
      <c r="O163" s="418">
        <v>0</v>
      </c>
      <c r="P163" s="418">
        <v>0</v>
      </c>
      <c r="Q163" s="418">
        <v>0</v>
      </c>
      <c r="R163" s="418">
        <v>0</v>
      </c>
      <c r="S163" s="418">
        <v>0</v>
      </c>
      <c r="T163" s="418">
        <v>0</v>
      </c>
      <c r="U163" s="418">
        <v>0</v>
      </c>
      <c r="V163" s="418">
        <v>0</v>
      </c>
      <c r="W163" s="418">
        <v>0</v>
      </c>
      <c r="X163" s="418">
        <v>0</v>
      </c>
      <c r="Y163" s="418">
        <v>0</v>
      </c>
      <c r="Z163" s="418">
        <v>0</v>
      </c>
      <c r="AA163" s="418">
        <v>0</v>
      </c>
      <c r="AB163" s="418">
        <v>0</v>
      </c>
      <c r="AC163" s="418">
        <v>0</v>
      </c>
      <c r="AD163" s="418">
        <v>320000000</v>
      </c>
      <c r="AE163" s="418">
        <v>0</v>
      </c>
      <c r="AF163" s="418">
        <v>0</v>
      </c>
      <c r="AG163" s="418">
        <v>0</v>
      </c>
      <c r="AH163" s="418">
        <v>0</v>
      </c>
      <c r="AI163" s="418">
        <v>0</v>
      </c>
      <c r="AJ163" s="418">
        <v>0</v>
      </c>
      <c r="AK163" s="419">
        <f t="shared" ref="AK163:AK192" si="17">SUM(D163:AJ163)</f>
        <v>320000000</v>
      </c>
    </row>
    <row r="164" spans="1:37" hidden="1" x14ac:dyDescent="0.2">
      <c r="A164" s="855"/>
      <c r="B164" s="417" t="s">
        <v>2476</v>
      </c>
      <c r="C164" s="470" t="s">
        <v>2159</v>
      </c>
      <c r="D164" s="418">
        <v>0</v>
      </c>
      <c r="E164" s="418">
        <v>0</v>
      </c>
      <c r="F164" s="418">
        <v>0</v>
      </c>
      <c r="G164" s="418">
        <v>0</v>
      </c>
      <c r="H164" s="418">
        <v>0</v>
      </c>
      <c r="I164" s="418">
        <v>0</v>
      </c>
      <c r="J164" s="418">
        <v>0</v>
      </c>
      <c r="K164" s="418">
        <v>0</v>
      </c>
      <c r="L164" s="418">
        <v>0</v>
      </c>
      <c r="M164" s="418">
        <v>0</v>
      </c>
      <c r="N164" s="418">
        <v>0</v>
      </c>
      <c r="O164" s="418">
        <v>0</v>
      </c>
      <c r="P164" s="418">
        <v>0</v>
      </c>
      <c r="Q164" s="418">
        <v>0</v>
      </c>
      <c r="R164" s="418">
        <v>0</v>
      </c>
      <c r="S164" s="418">
        <v>0</v>
      </c>
      <c r="T164" s="418">
        <v>0</v>
      </c>
      <c r="U164" s="418">
        <v>0</v>
      </c>
      <c r="V164" s="418">
        <v>0</v>
      </c>
      <c r="W164" s="418">
        <v>0</v>
      </c>
      <c r="X164" s="418">
        <v>0</v>
      </c>
      <c r="Y164" s="418">
        <v>0</v>
      </c>
      <c r="Z164" s="418">
        <v>0</v>
      </c>
      <c r="AA164" s="418">
        <v>0</v>
      </c>
      <c r="AB164" s="418">
        <v>0</v>
      </c>
      <c r="AC164" s="418">
        <v>0</v>
      </c>
      <c r="AD164" s="418">
        <v>0</v>
      </c>
      <c r="AE164" s="418">
        <v>0</v>
      </c>
      <c r="AF164" s="418">
        <v>0</v>
      </c>
      <c r="AG164" s="418">
        <v>0</v>
      </c>
      <c r="AH164" s="418">
        <v>0</v>
      </c>
      <c r="AI164" s="418">
        <v>0</v>
      </c>
      <c r="AJ164" s="418">
        <v>0</v>
      </c>
      <c r="AK164" s="419">
        <f t="shared" si="17"/>
        <v>0</v>
      </c>
    </row>
    <row r="165" spans="1:37" x14ac:dyDescent="0.2">
      <c r="A165" s="855"/>
      <c r="B165" s="417" t="s">
        <v>2117</v>
      </c>
      <c r="C165" s="470" t="s">
        <v>2116</v>
      </c>
      <c r="D165" s="418">
        <v>0</v>
      </c>
      <c r="E165" s="418">
        <v>0</v>
      </c>
      <c r="F165" s="418">
        <v>0</v>
      </c>
      <c r="G165" s="418">
        <v>0</v>
      </c>
      <c r="H165" s="418">
        <v>0</v>
      </c>
      <c r="I165" s="418">
        <v>0</v>
      </c>
      <c r="J165" s="418">
        <v>0</v>
      </c>
      <c r="K165" s="418">
        <v>0</v>
      </c>
      <c r="L165" s="418">
        <v>0</v>
      </c>
      <c r="M165" s="418">
        <v>0</v>
      </c>
      <c r="N165" s="418">
        <v>0</v>
      </c>
      <c r="O165" s="418">
        <v>0</v>
      </c>
      <c r="P165" s="418">
        <v>0</v>
      </c>
      <c r="Q165" s="418">
        <v>0</v>
      </c>
      <c r="R165" s="418">
        <v>0</v>
      </c>
      <c r="S165" s="418">
        <v>0</v>
      </c>
      <c r="T165" s="418">
        <v>0</v>
      </c>
      <c r="U165" s="418">
        <v>0</v>
      </c>
      <c r="V165" s="418">
        <v>0</v>
      </c>
      <c r="W165" s="418">
        <v>0</v>
      </c>
      <c r="X165" s="418">
        <v>0</v>
      </c>
      <c r="Y165" s="418">
        <v>0</v>
      </c>
      <c r="Z165" s="418">
        <v>0</v>
      </c>
      <c r="AA165" s="418">
        <v>0</v>
      </c>
      <c r="AB165" s="418">
        <v>0</v>
      </c>
      <c r="AC165" s="418">
        <v>0</v>
      </c>
      <c r="AD165" s="418">
        <v>359000000</v>
      </c>
      <c r="AE165" s="418">
        <v>0</v>
      </c>
      <c r="AF165" s="418">
        <v>0</v>
      </c>
      <c r="AG165" s="418">
        <v>0</v>
      </c>
      <c r="AH165" s="418">
        <v>0</v>
      </c>
      <c r="AI165" s="418">
        <v>0</v>
      </c>
      <c r="AJ165" s="418">
        <v>0</v>
      </c>
      <c r="AK165" s="419">
        <f t="shared" si="17"/>
        <v>359000000</v>
      </c>
    </row>
    <row r="166" spans="1:37" x14ac:dyDescent="0.2">
      <c r="A166" s="855"/>
      <c r="B166" s="417" t="s">
        <v>2119</v>
      </c>
      <c r="C166" s="470" t="s">
        <v>2130</v>
      </c>
      <c r="D166" s="418">
        <v>0</v>
      </c>
      <c r="E166" s="418">
        <v>0</v>
      </c>
      <c r="F166" s="418">
        <v>0</v>
      </c>
      <c r="G166" s="418">
        <v>0</v>
      </c>
      <c r="H166" s="418">
        <v>0</v>
      </c>
      <c r="I166" s="418">
        <v>0</v>
      </c>
      <c r="J166" s="418">
        <v>0</v>
      </c>
      <c r="K166" s="418">
        <v>0</v>
      </c>
      <c r="L166" s="418">
        <v>0</v>
      </c>
      <c r="M166" s="418">
        <v>0</v>
      </c>
      <c r="N166" s="418">
        <v>0</v>
      </c>
      <c r="O166" s="418">
        <v>0</v>
      </c>
      <c r="P166" s="418">
        <v>0</v>
      </c>
      <c r="Q166" s="418">
        <v>0</v>
      </c>
      <c r="R166" s="418">
        <v>0</v>
      </c>
      <c r="S166" s="418">
        <v>0</v>
      </c>
      <c r="T166" s="418">
        <v>0</v>
      </c>
      <c r="U166" s="418">
        <v>0</v>
      </c>
      <c r="V166" s="418">
        <v>0</v>
      </c>
      <c r="W166" s="418">
        <v>0</v>
      </c>
      <c r="X166" s="418">
        <v>0</v>
      </c>
      <c r="Y166" s="418">
        <v>0</v>
      </c>
      <c r="Z166" s="418">
        <v>0</v>
      </c>
      <c r="AA166" s="418">
        <v>0</v>
      </c>
      <c r="AB166" s="418">
        <v>0</v>
      </c>
      <c r="AC166" s="418">
        <v>0</v>
      </c>
      <c r="AD166" s="418">
        <v>340048000</v>
      </c>
      <c r="AE166" s="418">
        <v>0</v>
      </c>
      <c r="AF166" s="418">
        <v>0</v>
      </c>
      <c r="AG166" s="418">
        <v>0</v>
      </c>
      <c r="AH166" s="418">
        <v>0</v>
      </c>
      <c r="AI166" s="418">
        <v>0</v>
      </c>
      <c r="AJ166" s="418">
        <v>0</v>
      </c>
      <c r="AK166" s="419">
        <f t="shared" si="17"/>
        <v>340048000</v>
      </c>
    </row>
    <row r="167" spans="1:37" hidden="1" x14ac:dyDescent="0.2">
      <c r="A167" s="855"/>
      <c r="B167" s="417" t="s">
        <v>1770</v>
      </c>
      <c r="C167" s="470" t="s">
        <v>1769</v>
      </c>
      <c r="D167" s="418">
        <v>0</v>
      </c>
      <c r="E167" s="418">
        <v>0</v>
      </c>
      <c r="F167" s="418">
        <v>0</v>
      </c>
      <c r="G167" s="418">
        <v>0</v>
      </c>
      <c r="H167" s="418">
        <v>0</v>
      </c>
      <c r="I167" s="418">
        <v>0</v>
      </c>
      <c r="J167" s="418">
        <v>0</v>
      </c>
      <c r="K167" s="418">
        <v>0</v>
      </c>
      <c r="L167" s="418">
        <v>0</v>
      </c>
      <c r="M167" s="418">
        <v>0</v>
      </c>
      <c r="N167" s="418">
        <v>0</v>
      </c>
      <c r="O167" s="418">
        <v>0</v>
      </c>
      <c r="P167" s="418">
        <v>0</v>
      </c>
      <c r="Q167" s="418">
        <v>0</v>
      </c>
      <c r="R167" s="418">
        <v>0</v>
      </c>
      <c r="S167" s="418">
        <v>0</v>
      </c>
      <c r="T167" s="418">
        <v>0</v>
      </c>
      <c r="U167" s="418">
        <v>0</v>
      </c>
      <c r="V167" s="418">
        <v>0</v>
      </c>
      <c r="W167" s="418">
        <v>0</v>
      </c>
      <c r="X167" s="418">
        <v>0</v>
      </c>
      <c r="Y167" s="418">
        <v>0</v>
      </c>
      <c r="Z167" s="418">
        <v>0</v>
      </c>
      <c r="AA167" s="418">
        <v>0</v>
      </c>
      <c r="AB167" s="418">
        <v>0</v>
      </c>
      <c r="AC167" s="418">
        <v>0</v>
      </c>
      <c r="AD167" s="418">
        <v>0</v>
      </c>
      <c r="AE167" s="418">
        <v>0</v>
      </c>
      <c r="AF167" s="418">
        <v>0</v>
      </c>
      <c r="AG167" s="418">
        <v>0</v>
      </c>
      <c r="AH167" s="418">
        <v>0</v>
      </c>
      <c r="AI167" s="418">
        <v>0</v>
      </c>
      <c r="AJ167" s="418">
        <v>0</v>
      </c>
      <c r="AK167" s="419">
        <f t="shared" si="17"/>
        <v>0</v>
      </c>
    </row>
    <row r="168" spans="1:37" x14ac:dyDescent="0.2">
      <c r="A168" s="855"/>
      <c r="B168" s="417" t="s">
        <v>2441</v>
      </c>
      <c r="C168" s="470" t="s">
        <v>2084</v>
      </c>
      <c r="D168" s="418">
        <v>0</v>
      </c>
      <c r="E168" s="418">
        <v>0</v>
      </c>
      <c r="F168" s="418">
        <v>0</v>
      </c>
      <c r="G168" s="418">
        <v>0</v>
      </c>
      <c r="H168" s="418">
        <v>0</v>
      </c>
      <c r="I168" s="418">
        <v>0</v>
      </c>
      <c r="J168" s="418">
        <v>0</v>
      </c>
      <c r="K168" s="418">
        <v>0</v>
      </c>
      <c r="L168" s="418">
        <v>0</v>
      </c>
      <c r="M168" s="418">
        <v>0</v>
      </c>
      <c r="N168" s="418">
        <v>0</v>
      </c>
      <c r="O168" s="418">
        <v>0</v>
      </c>
      <c r="P168" s="418">
        <v>0</v>
      </c>
      <c r="Q168" s="418">
        <v>0</v>
      </c>
      <c r="R168" s="418">
        <v>0</v>
      </c>
      <c r="S168" s="418">
        <v>0</v>
      </c>
      <c r="T168" s="418">
        <v>0</v>
      </c>
      <c r="U168" s="418">
        <v>0</v>
      </c>
      <c r="V168" s="418">
        <v>0</v>
      </c>
      <c r="W168" s="418">
        <v>0</v>
      </c>
      <c r="X168" s="418">
        <v>0</v>
      </c>
      <c r="Y168" s="418">
        <v>0</v>
      </c>
      <c r="Z168" s="418">
        <v>0</v>
      </c>
      <c r="AA168" s="418">
        <v>0</v>
      </c>
      <c r="AB168" s="418">
        <v>0</v>
      </c>
      <c r="AC168" s="418">
        <v>0</v>
      </c>
      <c r="AD168" s="418">
        <v>454571874</v>
      </c>
      <c r="AE168" s="418">
        <v>0</v>
      </c>
      <c r="AF168" s="418">
        <v>0</v>
      </c>
      <c r="AG168" s="418">
        <v>0</v>
      </c>
      <c r="AH168" s="418">
        <v>0</v>
      </c>
      <c r="AI168" s="418">
        <v>0</v>
      </c>
      <c r="AJ168" s="418">
        <v>0</v>
      </c>
      <c r="AK168" s="419">
        <f t="shared" si="17"/>
        <v>454571874</v>
      </c>
    </row>
    <row r="169" spans="1:37" x14ac:dyDescent="0.2">
      <c r="A169" s="855"/>
      <c r="B169" s="417" t="s">
        <v>2539</v>
      </c>
      <c r="C169" s="470" t="s">
        <v>2538</v>
      </c>
      <c r="D169" s="418">
        <v>0</v>
      </c>
      <c r="E169" s="418">
        <v>0</v>
      </c>
      <c r="F169" s="418">
        <v>0</v>
      </c>
      <c r="G169" s="418">
        <v>0</v>
      </c>
      <c r="H169" s="418">
        <v>0</v>
      </c>
      <c r="I169" s="418">
        <v>0</v>
      </c>
      <c r="J169" s="418">
        <v>0</v>
      </c>
      <c r="K169" s="418">
        <v>0</v>
      </c>
      <c r="L169" s="418">
        <v>0</v>
      </c>
      <c r="M169" s="418">
        <v>0</v>
      </c>
      <c r="N169" s="418">
        <v>0</v>
      </c>
      <c r="O169" s="418">
        <v>0</v>
      </c>
      <c r="P169" s="418">
        <v>0</v>
      </c>
      <c r="Q169" s="418">
        <v>0</v>
      </c>
      <c r="R169" s="418">
        <v>0</v>
      </c>
      <c r="S169" s="418">
        <v>0</v>
      </c>
      <c r="T169" s="418">
        <v>0</v>
      </c>
      <c r="U169" s="418">
        <v>0</v>
      </c>
      <c r="V169" s="418">
        <v>0</v>
      </c>
      <c r="W169" s="418">
        <v>0</v>
      </c>
      <c r="X169" s="418">
        <v>0</v>
      </c>
      <c r="Y169" s="418">
        <v>0</v>
      </c>
      <c r="Z169" s="418">
        <v>0</v>
      </c>
      <c r="AA169" s="418">
        <v>0</v>
      </c>
      <c r="AB169" s="418">
        <v>0</v>
      </c>
      <c r="AC169" s="418">
        <v>0</v>
      </c>
      <c r="AD169" s="418">
        <v>0</v>
      </c>
      <c r="AE169" s="418">
        <v>16000000</v>
      </c>
      <c r="AF169" s="418">
        <v>57000000</v>
      </c>
      <c r="AG169" s="418">
        <v>32000000</v>
      </c>
      <c r="AH169" s="418">
        <v>304603461</v>
      </c>
      <c r="AI169" s="418">
        <v>0</v>
      </c>
      <c r="AJ169" s="418">
        <v>0</v>
      </c>
      <c r="AK169" s="419">
        <f t="shared" si="17"/>
        <v>409603461</v>
      </c>
    </row>
    <row r="170" spans="1:37" x14ac:dyDescent="0.2">
      <c r="A170" s="855"/>
      <c r="B170" s="417" t="s">
        <v>2541</v>
      </c>
      <c r="C170" s="470" t="s">
        <v>2540</v>
      </c>
      <c r="D170" s="418">
        <v>0</v>
      </c>
      <c r="E170" s="418">
        <v>0</v>
      </c>
      <c r="F170" s="418">
        <v>0</v>
      </c>
      <c r="G170" s="418">
        <v>0</v>
      </c>
      <c r="H170" s="418">
        <v>0</v>
      </c>
      <c r="I170" s="418">
        <v>0</v>
      </c>
      <c r="J170" s="418">
        <v>0</v>
      </c>
      <c r="K170" s="418">
        <v>0</v>
      </c>
      <c r="L170" s="418">
        <v>0</v>
      </c>
      <c r="M170" s="418">
        <v>0</v>
      </c>
      <c r="N170" s="418">
        <v>0</v>
      </c>
      <c r="O170" s="418">
        <v>0</v>
      </c>
      <c r="P170" s="418">
        <v>0</v>
      </c>
      <c r="Q170" s="418">
        <v>0</v>
      </c>
      <c r="R170" s="418">
        <v>0</v>
      </c>
      <c r="S170" s="418">
        <v>0</v>
      </c>
      <c r="T170" s="418">
        <v>0</v>
      </c>
      <c r="U170" s="418">
        <v>0</v>
      </c>
      <c r="V170" s="418">
        <v>0</v>
      </c>
      <c r="W170" s="418">
        <v>0</v>
      </c>
      <c r="X170" s="418">
        <v>0</v>
      </c>
      <c r="Y170" s="418">
        <v>0</v>
      </c>
      <c r="Z170" s="418">
        <v>0</v>
      </c>
      <c r="AA170" s="418">
        <v>0</v>
      </c>
      <c r="AB170" s="418">
        <v>0</v>
      </c>
      <c r="AC170" s="418">
        <v>0</v>
      </c>
      <c r="AD170" s="418">
        <v>0</v>
      </c>
      <c r="AE170" s="418">
        <v>0</v>
      </c>
      <c r="AF170" s="418">
        <v>0</v>
      </c>
      <c r="AG170" s="418">
        <v>50000000</v>
      </c>
      <c r="AH170" s="418">
        <v>55000000</v>
      </c>
      <c r="AI170" s="418">
        <v>0</v>
      </c>
      <c r="AJ170" s="418">
        <v>105000000</v>
      </c>
      <c r="AK170" s="419">
        <f t="shared" si="17"/>
        <v>210000000</v>
      </c>
    </row>
    <row r="171" spans="1:37" x14ac:dyDescent="0.2">
      <c r="A171" s="855"/>
      <c r="B171" s="417" t="s">
        <v>2119</v>
      </c>
      <c r="C171" s="470" t="s">
        <v>2118</v>
      </c>
      <c r="D171" s="418">
        <v>0</v>
      </c>
      <c r="E171" s="418">
        <v>0</v>
      </c>
      <c r="F171" s="418">
        <v>0</v>
      </c>
      <c r="G171" s="418">
        <v>0</v>
      </c>
      <c r="H171" s="418">
        <v>0</v>
      </c>
      <c r="I171" s="418">
        <v>0</v>
      </c>
      <c r="J171" s="418">
        <v>0</v>
      </c>
      <c r="K171" s="418">
        <v>0</v>
      </c>
      <c r="L171" s="418">
        <v>0</v>
      </c>
      <c r="M171" s="418">
        <v>0</v>
      </c>
      <c r="N171" s="418">
        <v>0</v>
      </c>
      <c r="O171" s="418">
        <v>0</v>
      </c>
      <c r="P171" s="418">
        <v>0</v>
      </c>
      <c r="Q171" s="418">
        <v>0</v>
      </c>
      <c r="R171" s="418">
        <v>0</v>
      </c>
      <c r="S171" s="418">
        <v>0</v>
      </c>
      <c r="T171" s="418">
        <v>0</v>
      </c>
      <c r="U171" s="418">
        <v>0</v>
      </c>
      <c r="V171" s="418">
        <v>0</v>
      </c>
      <c r="W171" s="418">
        <v>0</v>
      </c>
      <c r="X171" s="418">
        <v>0</v>
      </c>
      <c r="Y171" s="418">
        <v>0</v>
      </c>
      <c r="Z171" s="418">
        <v>0</v>
      </c>
      <c r="AA171" s="418">
        <v>0</v>
      </c>
      <c r="AB171" s="418">
        <v>0</v>
      </c>
      <c r="AC171" s="418">
        <v>0</v>
      </c>
      <c r="AD171" s="418">
        <v>97250489</v>
      </c>
      <c r="AE171" s="418">
        <v>0</v>
      </c>
      <c r="AF171" s="418">
        <v>0</v>
      </c>
      <c r="AG171" s="418">
        <v>0</v>
      </c>
      <c r="AH171" s="418">
        <v>0</v>
      </c>
      <c r="AI171" s="418">
        <v>0</v>
      </c>
      <c r="AJ171" s="418">
        <v>0</v>
      </c>
      <c r="AK171" s="419">
        <f t="shared" si="17"/>
        <v>97250489</v>
      </c>
    </row>
    <row r="172" spans="1:37" x14ac:dyDescent="0.2">
      <c r="A172" s="855"/>
      <c r="B172" s="417" t="s">
        <v>2086</v>
      </c>
      <c r="C172" s="470" t="s">
        <v>2085</v>
      </c>
      <c r="D172" s="418">
        <v>0</v>
      </c>
      <c r="E172" s="418">
        <v>0</v>
      </c>
      <c r="F172" s="418">
        <v>0</v>
      </c>
      <c r="G172" s="418">
        <v>0</v>
      </c>
      <c r="H172" s="418">
        <v>0</v>
      </c>
      <c r="I172" s="418">
        <v>0</v>
      </c>
      <c r="J172" s="418">
        <v>0</v>
      </c>
      <c r="K172" s="418">
        <v>0</v>
      </c>
      <c r="L172" s="418">
        <v>0</v>
      </c>
      <c r="M172" s="418">
        <v>0</v>
      </c>
      <c r="N172" s="418">
        <v>0</v>
      </c>
      <c r="O172" s="418">
        <v>0</v>
      </c>
      <c r="P172" s="418">
        <v>0</v>
      </c>
      <c r="Q172" s="418">
        <v>0</v>
      </c>
      <c r="R172" s="418">
        <v>0</v>
      </c>
      <c r="S172" s="418">
        <v>0</v>
      </c>
      <c r="T172" s="418">
        <v>0</v>
      </c>
      <c r="U172" s="418">
        <v>0</v>
      </c>
      <c r="V172" s="418">
        <v>0</v>
      </c>
      <c r="W172" s="418">
        <v>0</v>
      </c>
      <c r="X172" s="418">
        <v>0</v>
      </c>
      <c r="Y172" s="418">
        <v>0</v>
      </c>
      <c r="Z172" s="418">
        <v>0</v>
      </c>
      <c r="AA172" s="418">
        <v>0</v>
      </c>
      <c r="AB172" s="418">
        <v>0</v>
      </c>
      <c r="AC172" s="418">
        <v>0</v>
      </c>
      <c r="AD172" s="418">
        <v>1</v>
      </c>
      <c r="AE172" s="418">
        <v>0</v>
      </c>
      <c r="AF172" s="418">
        <v>0</v>
      </c>
      <c r="AG172" s="418">
        <v>0</v>
      </c>
      <c r="AH172" s="418">
        <v>0</v>
      </c>
      <c r="AI172" s="418">
        <v>0</v>
      </c>
      <c r="AJ172" s="418">
        <v>0</v>
      </c>
      <c r="AK172" s="419">
        <f t="shared" si="17"/>
        <v>1</v>
      </c>
    </row>
    <row r="173" spans="1:37" x14ac:dyDescent="0.2">
      <c r="A173" s="855"/>
      <c r="B173" s="417" t="s">
        <v>2017</v>
      </c>
      <c r="C173" s="470" t="s">
        <v>1886</v>
      </c>
      <c r="D173" s="418">
        <v>0</v>
      </c>
      <c r="E173" s="418">
        <v>0</v>
      </c>
      <c r="F173" s="418">
        <v>0</v>
      </c>
      <c r="G173" s="418">
        <v>0</v>
      </c>
      <c r="H173" s="418">
        <v>0</v>
      </c>
      <c r="I173" s="418">
        <v>0</v>
      </c>
      <c r="J173" s="418">
        <v>0</v>
      </c>
      <c r="K173" s="418">
        <v>0</v>
      </c>
      <c r="L173" s="418">
        <v>0</v>
      </c>
      <c r="M173" s="418">
        <v>0</v>
      </c>
      <c r="N173" s="418">
        <v>0</v>
      </c>
      <c r="O173" s="418">
        <v>0</v>
      </c>
      <c r="P173" s="418">
        <v>0</v>
      </c>
      <c r="Q173" s="418">
        <v>0</v>
      </c>
      <c r="R173" s="418">
        <v>0</v>
      </c>
      <c r="S173" s="418">
        <v>0</v>
      </c>
      <c r="T173" s="418">
        <v>0</v>
      </c>
      <c r="U173" s="418">
        <v>0</v>
      </c>
      <c r="V173" s="418">
        <v>0</v>
      </c>
      <c r="W173" s="418">
        <v>0</v>
      </c>
      <c r="X173" s="418">
        <v>0</v>
      </c>
      <c r="Y173" s="418">
        <v>0</v>
      </c>
      <c r="Z173" s="418">
        <v>0</v>
      </c>
      <c r="AA173" s="418">
        <v>0</v>
      </c>
      <c r="AB173" s="418">
        <v>0</v>
      </c>
      <c r="AC173" s="418">
        <v>0</v>
      </c>
      <c r="AD173" s="418">
        <v>152702099</v>
      </c>
      <c r="AE173" s="418">
        <v>0</v>
      </c>
      <c r="AF173" s="418">
        <v>0</v>
      </c>
      <c r="AG173" s="418">
        <v>0</v>
      </c>
      <c r="AH173" s="418">
        <v>0</v>
      </c>
      <c r="AI173" s="418">
        <v>0</v>
      </c>
      <c r="AJ173" s="418">
        <v>0</v>
      </c>
      <c r="AK173" s="419">
        <f t="shared" si="17"/>
        <v>152702099</v>
      </c>
    </row>
    <row r="174" spans="1:37" x14ac:dyDescent="0.2">
      <c r="A174" s="855"/>
      <c r="B174" s="417" t="s">
        <v>2161</v>
      </c>
      <c r="C174" s="470" t="s">
        <v>2160</v>
      </c>
      <c r="D174" s="418">
        <v>0</v>
      </c>
      <c r="E174" s="418">
        <v>0</v>
      </c>
      <c r="F174" s="418">
        <v>0</v>
      </c>
      <c r="G174" s="418">
        <v>0</v>
      </c>
      <c r="H174" s="418">
        <v>0</v>
      </c>
      <c r="I174" s="418">
        <v>0</v>
      </c>
      <c r="J174" s="418">
        <v>0</v>
      </c>
      <c r="K174" s="418">
        <v>0</v>
      </c>
      <c r="L174" s="418">
        <v>0</v>
      </c>
      <c r="M174" s="418">
        <v>0</v>
      </c>
      <c r="N174" s="418">
        <v>0</v>
      </c>
      <c r="O174" s="418">
        <v>0</v>
      </c>
      <c r="P174" s="418">
        <v>0</v>
      </c>
      <c r="Q174" s="418">
        <v>0</v>
      </c>
      <c r="R174" s="418">
        <v>0</v>
      </c>
      <c r="S174" s="418">
        <v>0</v>
      </c>
      <c r="T174" s="418">
        <v>0</v>
      </c>
      <c r="U174" s="418">
        <v>0</v>
      </c>
      <c r="V174" s="418">
        <v>0</v>
      </c>
      <c r="W174" s="418">
        <v>0</v>
      </c>
      <c r="X174" s="418">
        <v>0</v>
      </c>
      <c r="Y174" s="418">
        <v>0</v>
      </c>
      <c r="Z174" s="418">
        <v>0</v>
      </c>
      <c r="AA174" s="418">
        <v>0</v>
      </c>
      <c r="AB174" s="418">
        <v>0</v>
      </c>
      <c r="AC174" s="418">
        <v>0</v>
      </c>
      <c r="AD174" s="418">
        <v>449091000</v>
      </c>
      <c r="AE174" s="418">
        <v>538909</v>
      </c>
      <c r="AF174" s="418">
        <v>0</v>
      </c>
      <c r="AG174" s="418">
        <v>0</v>
      </c>
      <c r="AH174" s="418">
        <v>0</v>
      </c>
      <c r="AI174" s="418">
        <v>0</v>
      </c>
      <c r="AJ174" s="418">
        <v>0</v>
      </c>
      <c r="AK174" s="419">
        <f t="shared" si="17"/>
        <v>449629909</v>
      </c>
    </row>
    <row r="175" spans="1:37" x14ac:dyDescent="0.2">
      <c r="A175" s="855"/>
      <c r="B175" s="417" t="s">
        <v>1273</v>
      </c>
      <c r="C175" s="470" t="s">
        <v>2256</v>
      </c>
      <c r="D175" s="418">
        <v>0</v>
      </c>
      <c r="E175" s="418">
        <v>0</v>
      </c>
      <c r="F175" s="418">
        <v>0</v>
      </c>
      <c r="G175" s="418">
        <v>0</v>
      </c>
      <c r="H175" s="418">
        <v>0</v>
      </c>
      <c r="I175" s="418">
        <v>0</v>
      </c>
      <c r="J175" s="418">
        <v>0</v>
      </c>
      <c r="K175" s="418">
        <v>0</v>
      </c>
      <c r="L175" s="418">
        <v>0</v>
      </c>
      <c r="M175" s="418">
        <v>0</v>
      </c>
      <c r="N175" s="418">
        <v>0</v>
      </c>
      <c r="O175" s="418">
        <v>0</v>
      </c>
      <c r="P175" s="418">
        <v>0</v>
      </c>
      <c r="Q175" s="418">
        <v>0</v>
      </c>
      <c r="R175" s="418">
        <v>0</v>
      </c>
      <c r="S175" s="418">
        <v>0</v>
      </c>
      <c r="T175" s="418">
        <v>0</v>
      </c>
      <c r="U175" s="418">
        <v>0</v>
      </c>
      <c r="V175" s="418">
        <v>0</v>
      </c>
      <c r="W175" s="418">
        <v>0</v>
      </c>
      <c r="X175" s="418">
        <v>0</v>
      </c>
      <c r="Y175" s="418">
        <v>0</v>
      </c>
      <c r="Z175" s="418">
        <v>0</v>
      </c>
      <c r="AA175" s="418">
        <v>0</v>
      </c>
      <c r="AB175" s="418">
        <v>0</v>
      </c>
      <c r="AC175" s="418">
        <v>0</v>
      </c>
      <c r="AD175" s="418">
        <v>346274128</v>
      </c>
      <c r="AE175" s="418">
        <v>0</v>
      </c>
      <c r="AF175" s="418">
        <v>0</v>
      </c>
      <c r="AG175" s="418">
        <v>0</v>
      </c>
      <c r="AH175" s="418">
        <v>0</v>
      </c>
      <c r="AI175" s="418">
        <v>0</v>
      </c>
      <c r="AJ175" s="418">
        <v>0</v>
      </c>
      <c r="AK175" s="419">
        <f t="shared" si="17"/>
        <v>346274128</v>
      </c>
    </row>
    <row r="176" spans="1:37" hidden="1" x14ac:dyDescent="0.2">
      <c r="A176" s="855"/>
      <c r="B176" s="417" t="s">
        <v>2258</v>
      </c>
      <c r="C176" s="470" t="s">
        <v>2257</v>
      </c>
      <c r="D176" s="418">
        <v>0</v>
      </c>
      <c r="E176" s="418">
        <v>0</v>
      </c>
      <c r="F176" s="418">
        <v>0</v>
      </c>
      <c r="G176" s="418">
        <v>0</v>
      </c>
      <c r="H176" s="418">
        <v>0</v>
      </c>
      <c r="I176" s="418">
        <v>0</v>
      </c>
      <c r="J176" s="418">
        <v>0</v>
      </c>
      <c r="K176" s="418">
        <v>0</v>
      </c>
      <c r="L176" s="418">
        <v>0</v>
      </c>
      <c r="M176" s="418">
        <v>0</v>
      </c>
      <c r="N176" s="418">
        <v>0</v>
      </c>
      <c r="O176" s="418">
        <v>0</v>
      </c>
      <c r="P176" s="418">
        <v>0</v>
      </c>
      <c r="Q176" s="418">
        <v>0</v>
      </c>
      <c r="R176" s="418">
        <v>0</v>
      </c>
      <c r="S176" s="418">
        <v>0</v>
      </c>
      <c r="T176" s="418">
        <v>0</v>
      </c>
      <c r="U176" s="418">
        <v>0</v>
      </c>
      <c r="V176" s="418">
        <v>0</v>
      </c>
      <c r="W176" s="418">
        <v>0</v>
      </c>
      <c r="X176" s="418">
        <v>0</v>
      </c>
      <c r="Y176" s="418">
        <v>0</v>
      </c>
      <c r="Z176" s="418">
        <v>0</v>
      </c>
      <c r="AA176" s="418">
        <v>0</v>
      </c>
      <c r="AB176" s="418">
        <v>0</v>
      </c>
      <c r="AC176" s="418">
        <v>0</v>
      </c>
      <c r="AD176" s="418">
        <v>0</v>
      </c>
      <c r="AE176" s="418">
        <v>0</v>
      </c>
      <c r="AF176" s="418">
        <v>0</v>
      </c>
      <c r="AG176" s="418">
        <v>0</v>
      </c>
      <c r="AH176" s="418">
        <v>0</v>
      </c>
      <c r="AI176" s="418">
        <v>0</v>
      </c>
      <c r="AJ176" s="418">
        <v>0</v>
      </c>
      <c r="AK176" s="419">
        <f t="shared" si="17"/>
        <v>0</v>
      </c>
    </row>
    <row r="177" spans="1:37" x14ac:dyDescent="0.2">
      <c r="A177" s="855"/>
      <c r="B177" s="417" t="s">
        <v>2011</v>
      </c>
      <c r="C177" s="470" t="s">
        <v>2010</v>
      </c>
      <c r="D177" s="418">
        <v>0</v>
      </c>
      <c r="E177" s="418">
        <v>0</v>
      </c>
      <c r="F177" s="418">
        <v>0</v>
      </c>
      <c r="G177" s="418">
        <v>0</v>
      </c>
      <c r="H177" s="418">
        <v>0</v>
      </c>
      <c r="I177" s="418">
        <v>0</v>
      </c>
      <c r="J177" s="418">
        <v>0</v>
      </c>
      <c r="K177" s="418">
        <v>0</v>
      </c>
      <c r="L177" s="418">
        <v>0</v>
      </c>
      <c r="M177" s="418">
        <v>0</v>
      </c>
      <c r="N177" s="418">
        <v>0</v>
      </c>
      <c r="O177" s="418">
        <v>0</v>
      </c>
      <c r="P177" s="418">
        <v>0</v>
      </c>
      <c r="Q177" s="418">
        <v>0</v>
      </c>
      <c r="R177" s="418">
        <v>0</v>
      </c>
      <c r="S177" s="418">
        <v>0</v>
      </c>
      <c r="T177" s="418">
        <v>0</v>
      </c>
      <c r="U177" s="418">
        <v>0</v>
      </c>
      <c r="V177" s="418">
        <v>0</v>
      </c>
      <c r="W177" s="418">
        <v>0</v>
      </c>
      <c r="X177" s="418">
        <v>0</v>
      </c>
      <c r="Y177" s="418">
        <v>0</v>
      </c>
      <c r="Z177" s="418">
        <v>0</v>
      </c>
      <c r="AA177" s="418">
        <v>0</v>
      </c>
      <c r="AB177" s="418">
        <v>0</v>
      </c>
      <c r="AC177" s="418">
        <v>0</v>
      </c>
      <c r="AD177" s="418">
        <v>185140307</v>
      </c>
      <c r="AE177" s="418">
        <v>0</v>
      </c>
      <c r="AF177" s="418">
        <v>0</v>
      </c>
      <c r="AG177" s="418">
        <v>0</v>
      </c>
      <c r="AH177" s="418">
        <v>0</v>
      </c>
      <c r="AI177" s="418">
        <v>0</v>
      </c>
      <c r="AJ177" s="418">
        <v>0</v>
      </c>
      <c r="AK177" s="419">
        <f t="shared" si="17"/>
        <v>185140307</v>
      </c>
    </row>
    <row r="178" spans="1:37" hidden="1" x14ac:dyDescent="0.2">
      <c r="A178" s="855"/>
      <c r="B178" s="417" t="s">
        <v>2380</v>
      </c>
      <c r="C178" s="470" t="s">
        <v>2379</v>
      </c>
      <c r="D178" s="418">
        <v>0</v>
      </c>
      <c r="E178" s="418">
        <v>0</v>
      </c>
      <c r="F178" s="418">
        <v>0</v>
      </c>
      <c r="G178" s="418">
        <v>0</v>
      </c>
      <c r="H178" s="418">
        <v>0</v>
      </c>
      <c r="I178" s="418">
        <v>0</v>
      </c>
      <c r="J178" s="418">
        <v>0</v>
      </c>
      <c r="K178" s="418">
        <v>0</v>
      </c>
      <c r="L178" s="418">
        <v>0</v>
      </c>
      <c r="M178" s="418">
        <v>0</v>
      </c>
      <c r="N178" s="418">
        <v>0</v>
      </c>
      <c r="O178" s="418">
        <v>0</v>
      </c>
      <c r="P178" s="418">
        <v>0</v>
      </c>
      <c r="Q178" s="418">
        <v>0</v>
      </c>
      <c r="R178" s="418">
        <v>0</v>
      </c>
      <c r="S178" s="418">
        <v>0</v>
      </c>
      <c r="T178" s="418">
        <v>0</v>
      </c>
      <c r="U178" s="418">
        <v>0</v>
      </c>
      <c r="V178" s="418">
        <v>0</v>
      </c>
      <c r="W178" s="418">
        <v>0</v>
      </c>
      <c r="X178" s="418">
        <v>0</v>
      </c>
      <c r="Y178" s="418">
        <v>0</v>
      </c>
      <c r="Z178" s="418">
        <v>0</v>
      </c>
      <c r="AA178" s="418">
        <v>0</v>
      </c>
      <c r="AB178" s="418">
        <v>0</v>
      </c>
      <c r="AC178" s="418">
        <v>0</v>
      </c>
      <c r="AD178" s="418">
        <v>0</v>
      </c>
      <c r="AE178" s="418">
        <v>0</v>
      </c>
      <c r="AF178" s="418">
        <v>0</v>
      </c>
      <c r="AG178" s="418">
        <v>0</v>
      </c>
      <c r="AH178" s="418">
        <v>0</v>
      </c>
      <c r="AI178" s="418">
        <v>0</v>
      </c>
      <c r="AJ178" s="418">
        <v>0</v>
      </c>
      <c r="AK178" s="419">
        <f t="shared" si="17"/>
        <v>0</v>
      </c>
    </row>
    <row r="179" spans="1:37" x14ac:dyDescent="0.2">
      <c r="A179" s="855"/>
      <c r="B179" s="417" t="s">
        <v>2411</v>
      </c>
      <c r="C179" s="470" t="s">
        <v>2018</v>
      </c>
      <c r="D179" s="418">
        <v>0</v>
      </c>
      <c r="E179" s="418">
        <v>0</v>
      </c>
      <c r="F179" s="418">
        <v>0</v>
      </c>
      <c r="G179" s="418">
        <v>0</v>
      </c>
      <c r="H179" s="418">
        <v>0</v>
      </c>
      <c r="I179" s="418">
        <v>0</v>
      </c>
      <c r="J179" s="418">
        <v>0</v>
      </c>
      <c r="K179" s="418">
        <v>0</v>
      </c>
      <c r="L179" s="418">
        <v>0</v>
      </c>
      <c r="M179" s="418">
        <v>0</v>
      </c>
      <c r="N179" s="418">
        <v>0</v>
      </c>
      <c r="O179" s="418">
        <v>0</v>
      </c>
      <c r="P179" s="418">
        <v>0</v>
      </c>
      <c r="Q179" s="418">
        <v>0</v>
      </c>
      <c r="R179" s="418">
        <v>0</v>
      </c>
      <c r="S179" s="418">
        <v>0</v>
      </c>
      <c r="T179" s="418">
        <v>0</v>
      </c>
      <c r="U179" s="418">
        <v>0</v>
      </c>
      <c r="V179" s="418">
        <v>0</v>
      </c>
      <c r="W179" s="418">
        <v>0</v>
      </c>
      <c r="X179" s="418">
        <v>0</v>
      </c>
      <c r="Y179" s="418">
        <v>0</v>
      </c>
      <c r="Z179" s="418">
        <v>0</v>
      </c>
      <c r="AA179" s="418">
        <v>0</v>
      </c>
      <c r="AB179" s="418">
        <v>0</v>
      </c>
      <c r="AC179" s="418">
        <v>0</v>
      </c>
      <c r="AD179" s="418">
        <v>437518020</v>
      </c>
      <c r="AE179" s="418">
        <v>0</v>
      </c>
      <c r="AF179" s="418">
        <v>0</v>
      </c>
      <c r="AG179" s="418">
        <v>0</v>
      </c>
      <c r="AH179" s="418">
        <v>0</v>
      </c>
      <c r="AI179" s="418">
        <v>0</v>
      </c>
      <c r="AJ179" s="418">
        <v>0</v>
      </c>
      <c r="AK179" s="419">
        <f t="shared" si="17"/>
        <v>437518020</v>
      </c>
    </row>
    <row r="180" spans="1:37" x14ac:dyDescent="0.2">
      <c r="A180" s="855"/>
      <c r="B180" s="417" t="s">
        <v>2088</v>
      </c>
      <c r="C180" s="470" t="s">
        <v>2087</v>
      </c>
      <c r="D180" s="418">
        <v>0</v>
      </c>
      <c r="E180" s="418">
        <v>0</v>
      </c>
      <c r="F180" s="418">
        <v>0</v>
      </c>
      <c r="G180" s="418">
        <v>0</v>
      </c>
      <c r="H180" s="418">
        <v>0</v>
      </c>
      <c r="I180" s="418">
        <v>0</v>
      </c>
      <c r="J180" s="418">
        <v>0</v>
      </c>
      <c r="K180" s="418">
        <v>0</v>
      </c>
      <c r="L180" s="418">
        <v>0</v>
      </c>
      <c r="M180" s="418">
        <v>0</v>
      </c>
      <c r="N180" s="418">
        <v>0</v>
      </c>
      <c r="O180" s="418">
        <v>0</v>
      </c>
      <c r="P180" s="418">
        <v>0</v>
      </c>
      <c r="Q180" s="418">
        <v>0</v>
      </c>
      <c r="R180" s="418">
        <v>0</v>
      </c>
      <c r="S180" s="418">
        <v>0</v>
      </c>
      <c r="T180" s="418">
        <v>0</v>
      </c>
      <c r="U180" s="418">
        <v>0</v>
      </c>
      <c r="V180" s="418">
        <v>0</v>
      </c>
      <c r="W180" s="418">
        <v>0</v>
      </c>
      <c r="X180" s="418">
        <v>0</v>
      </c>
      <c r="Y180" s="418">
        <v>0</v>
      </c>
      <c r="Z180" s="418">
        <v>0</v>
      </c>
      <c r="AA180" s="418">
        <v>0</v>
      </c>
      <c r="AB180" s="418">
        <v>0</v>
      </c>
      <c r="AC180" s="418">
        <v>0</v>
      </c>
      <c r="AD180" s="418">
        <v>427000000</v>
      </c>
      <c r="AE180" s="418">
        <v>0</v>
      </c>
      <c r="AF180" s="418">
        <v>0</v>
      </c>
      <c r="AG180" s="418">
        <v>0</v>
      </c>
      <c r="AH180" s="418">
        <v>0</v>
      </c>
      <c r="AI180" s="418">
        <v>0</v>
      </c>
      <c r="AJ180" s="418">
        <v>0</v>
      </c>
      <c r="AK180" s="419">
        <f t="shared" si="17"/>
        <v>427000000</v>
      </c>
    </row>
    <row r="181" spans="1:37" x14ac:dyDescent="0.2">
      <c r="A181" s="855"/>
      <c r="B181" s="417" t="s">
        <v>2533</v>
      </c>
      <c r="C181" s="470" t="s">
        <v>2532</v>
      </c>
      <c r="D181" s="418">
        <v>0</v>
      </c>
      <c r="E181" s="418">
        <v>0</v>
      </c>
      <c r="F181" s="418">
        <v>0</v>
      </c>
      <c r="G181" s="418">
        <v>0</v>
      </c>
      <c r="H181" s="418">
        <v>0</v>
      </c>
      <c r="I181" s="418">
        <v>0</v>
      </c>
      <c r="J181" s="418">
        <v>0</v>
      </c>
      <c r="K181" s="418">
        <v>0</v>
      </c>
      <c r="L181" s="418">
        <v>0</v>
      </c>
      <c r="M181" s="418">
        <v>0</v>
      </c>
      <c r="N181" s="418">
        <v>0</v>
      </c>
      <c r="O181" s="418">
        <v>0</v>
      </c>
      <c r="P181" s="418">
        <v>0</v>
      </c>
      <c r="Q181" s="418">
        <v>0</v>
      </c>
      <c r="R181" s="418">
        <v>0</v>
      </c>
      <c r="S181" s="418">
        <v>0</v>
      </c>
      <c r="T181" s="418">
        <v>0</v>
      </c>
      <c r="U181" s="418">
        <v>0</v>
      </c>
      <c r="V181" s="418">
        <v>0</v>
      </c>
      <c r="W181" s="418">
        <v>0</v>
      </c>
      <c r="X181" s="418">
        <v>0</v>
      </c>
      <c r="Y181" s="418">
        <v>0</v>
      </c>
      <c r="Z181" s="418">
        <v>0</v>
      </c>
      <c r="AA181" s="418">
        <v>0</v>
      </c>
      <c r="AB181" s="418">
        <v>0</v>
      </c>
      <c r="AC181" s="418">
        <v>0</v>
      </c>
      <c r="AD181" s="418">
        <v>2624634</v>
      </c>
      <c r="AE181" s="418">
        <v>302624634</v>
      </c>
      <c r="AF181" s="418">
        <v>95124634</v>
      </c>
      <c r="AG181" s="418">
        <v>92500000</v>
      </c>
      <c r="AH181" s="418">
        <v>0</v>
      </c>
      <c r="AI181" s="418">
        <v>0</v>
      </c>
      <c r="AJ181" s="418">
        <v>0</v>
      </c>
      <c r="AK181" s="419">
        <f t="shared" si="17"/>
        <v>492873902</v>
      </c>
    </row>
    <row r="182" spans="1:37" x14ac:dyDescent="0.2">
      <c r="A182" s="855"/>
      <c r="B182" s="417" t="s">
        <v>2163</v>
      </c>
      <c r="C182" s="470" t="s">
        <v>2162</v>
      </c>
      <c r="D182" s="418">
        <v>0</v>
      </c>
      <c r="E182" s="418">
        <v>0</v>
      </c>
      <c r="F182" s="418">
        <v>0</v>
      </c>
      <c r="G182" s="418">
        <v>0</v>
      </c>
      <c r="H182" s="418">
        <v>0</v>
      </c>
      <c r="I182" s="418">
        <v>0</v>
      </c>
      <c r="J182" s="418">
        <v>0</v>
      </c>
      <c r="K182" s="418">
        <v>0</v>
      </c>
      <c r="L182" s="418">
        <v>0</v>
      </c>
      <c r="M182" s="418">
        <v>0</v>
      </c>
      <c r="N182" s="418">
        <v>0</v>
      </c>
      <c r="O182" s="418">
        <v>0</v>
      </c>
      <c r="P182" s="418">
        <v>0</v>
      </c>
      <c r="Q182" s="418">
        <v>0</v>
      </c>
      <c r="R182" s="418">
        <v>0</v>
      </c>
      <c r="S182" s="418">
        <v>0</v>
      </c>
      <c r="T182" s="418">
        <v>0</v>
      </c>
      <c r="U182" s="418">
        <v>0</v>
      </c>
      <c r="V182" s="418">
        <v>0</v>
      </c>
      <c r="W182" s="418">
        <v>0</v>
      </c>
      <c r="X182" s="418">
        <v>0</v>
      </c>
      <c r="Y182" s="418">
        <v>0</v>
      </c>
      <c r="Z182" s="418">
        <v>0</v>
      </c>
      <c r="AA182" s="418">
        <v>0</v>
      </c>
      <c r="AB182" s="418">
        <v>0</v>
      </c>
      <c r="AC182" s="418">
        <v>0</v>
      </c>
      <c r="AD182" s="418">
        <v>307464990</v>
      </c>
      <c r="AE182" s="418">
        <v>0</v>
      </c>
      <c r="AF182" s="418">
        <v>0</v>
      </c>
      <c r="AG182" s="418">
        <v>0</v>
      </c>
      <c r="AH182" s="418">
        <v>0</v>
      </c>
      <c r="AI182" s="418">
        <v>0</v>
      </c>
      <c r="AJ182" s="418">
        <v>0</v>
      </c>
      <c r="AK182" s="419">
        <f t="shared" si="17"/>
        <v>307464990</v>
      </c>
    </row>
    <row r="183" spans="1:37" hidden="1" x14ac:dyDescent="0.2">
      <c r="A183" s="855"/>
      <c r="B183" s="417" t="s">
        <v>2440</v>
      </c>
      <c r="C183" s="470" t="s">
        <v>2164</v>
      </c>
      <c r="D183" s="418">
        <v>0</v>
      </c>
      <c r="E183" s="418">
        <v>0</v>
      </c>
      <c r="F183" s="418">
        <v>0</v>
      </c>
      <c r="G183" s="418">
        <v>0</v>
      </c>
      <c r="H183" s="418">
        <v>0</v>
      </c>
      <c r="I183" s="418">
        <v>0</v>
      </c>
      <c r="J183" s="418">
        <v>0</v>
      </c>
      <c r="K183" s="418">
        <v>0</v>
      </c>
      <c r="L183" s="418">
        <v>0</v>
      </c>
      <c r="M183" s="418">
        <v>0</v>
      </c>
      <c r="N183" s="418">
        <v>0</v>
      </c>
      <c r="O183" s="418">
        <v>0</v>
      </c>
      <c r="P183" s="418">
        <v>0</v>
      </c>
      <c r="Q183" s="418">
        <v>0</v>
      </c>
      <c r="R183" s="418">
        <v>0</v>
      </c>
      <c r="S183" s="418">
        <v>0</v>
      </c>
      <c r="T183" s="418">
        <v>0</v>
      </c>
      <c r="U183" s="418">
        <v>0</v>
      </c>
      <c r="V183" s="418">
        <v>0</v>
      </c>
      <c r="W183" s="418">
        <v>0</v>
      </c>
      <c r="X183" s="418">
        <v>0</v>
      </c>
      <c r="Y183" s="418">
        <v>0</v>
      </c>
      <c r="Z183" s="418">
        <v>0</v>
      </c>
      <c r="AA183" s="418">
        <v>0</v>
      </c>
      <c r="AB183" s="418">
        <v>0</v>
      </c>
      <c r="AC183" s="418">
        <v>0</v>
      </c>
      <c r="AD183" s="418">
        <v>0</v>
      </c>
      <c r="AE183" s="418">
        <v>0</v>
      </c>
      <c r="AF183" s="418">
        <v>0</v>
      </c>
      <c r="AG183" s="418">
        <v>0</v>
      </c>
      <c r="AH183" s="418">
        <v>0</v>
      </c>
      <c r="AI183" s="418">
        <v>0</v>
      </c>
      <c r="AJ183" s="418">
        <v>0</v>
      </c>
      <c r="AK183" s="419">
        <f t="shared" si="17"/>
        <v>0</v>
      </c>
    </row>
    <row r="184" spans="1:37" x14ac:dyDescent="0.2">
      <c r="A184" s="857"/>
      <c r="B184" s="417" t="s">
        <v>2090</v>
      </c>
      <c r="C184" s="470" t="s">
        <v>2089</v>
      </c>
      <c r="D184" s="418">
        <v>0</v>
      </c>
      <c r="E184" s="418">
        <v>0</v>
      </c>
      <c r="F184" s="418">
        <v>0</v>
      </c>
      <c r="G184" s="418">
        <v>0</v>
      </c>
      <c r="H184" s="418">
        <v>0</v>
      </c>
      <c r="I184" s="418">
        <v>0</v>
      </c>
      <c r="J184" s="418">
        <v>0</v>
      </c>
      <c r="K184" s="418">
        <v>0</v>
      </c>
      <c r="L184" s="418">
        <v>0</v>
      </c>
      <c r="M184" s="418">
        <v>0</v>
      </c>
      <c r="N184" s="418">
        <v>0</v>
      </c>
      <c r="O184" s="418">
        <v>0</v>
      </c>
      <c r="P184" s="418">
        <v>0</v>
      </c>
      <c r="Q184" s="418">
        <v>0</v>
      </c>
      <c r="R184" s="418">
        <v>0</v>
      </c>
      <c r="S184" s="418">
        <v>0</v>
      </c>
      <c r="T184" s="418">
        <v>0</v>
      </c>
      <c r="U184" s="418">
        <v>0</v>
      </c>
      <c r="V184" s="418">
        <v>0</v>
      </c>
      <c r="W184" s="418">
        <v>0</v>
      </c>
      <c r="X184" s="418">
        <v>0</v>
      </c>
      <c r="Y184" s="418">
        <v>0</v>
      </c>
      <c r="Z184" s="418">
        <v>0</v>
      </c>
      <c r="AA184" s="418">
        <v>0</v>
      </c>
      <c r="AB184" s="418">
        <v>0</v>
      </c>
      <c r="AC184" s="418">
        <v>0</v>
      </c>
      <c r="AD184" s="418">
        <v>344013604</v>
      </c>
      <c r="AE184" s="418">
        <v>0</v>
      </c>
      <c r="AF184" s="418">
        <v>0</v>
      </c>
      <c r="AG184" s="418">
        <v>0</v>
      </c>
      <c r="AH184" s="418">
        <v>0</v>
      </c>
      <c r="AI184" s="418">
        <v>0</v>
      </c>
      <c r="AJ184" s="418">
        <v>0</v>
      </c>
      <c r="AK184" s="419">
        <f t="shared" si="17"/>
        <v>344013604</v>
      </c>
    </row>
    <row r="185" spans="1:37" x14ac:dyDescent="0.2">
      <c r="A185" s="855"/>
      <c r="B185" s="417" t="s">
        <v>2542</v>
      </c>
      <c r="C185" s="470" t="s">
        <v>1771</v>
      </c>
      <c r="D185" s="418">
        <v>0</v>
      </c>
      <c r="E185" s="418">
        <v>0</v>
      </c>
      <c r="F185" s="418">
        <v>0</v>
      </c>
      <c r="G185" s="418">
        <v>0</v>
      </c>
      <c r="H185" s="418">
        <v>0</v>
      </c>
      <c r="I185" s="418">
        <v>0</v>
      </c>
      <c r="J185" s="418">
        <v>0</v>
      </c>
      <c r="K185" s="418">
        <v>0</v>
      </c>
      <c r="L185" s="418">
        <v>0</v>
      </c>
      <c r="M185" s="418">
        <v>0</v>
      </c>
      <c r="N185" s="418">
        <v>0</v>
      </c>
      <c r="O185" s="418">
        <v>0</v>
      </c>
      <c r="P185" s="418">
        <v>0</v>
      </c>
      <c r="Q185" s="418">
        <v>0</v>
      </c>
      <c r="R185" s="418">
        <v>0</v>
      </c>
      <c r="S185" s="418">
        <v>0</v>
      </c>
      <c r="T185" s="418">
        <v>0</v>
      </c>
      <c r="U185" s="418">
        <v>0</v>
      </c>
      <c r="V185" s="418">
        <v>0</v>
      </c>
      <c r="W185" s="418">
        <v>0</v>
      </c>
      <c r="X185" s="418">
        <v>0</v>
      </c>
      <c r="Y185" s="418">
        <v>0</v>
      </c>
      <c r="Z185" s="418">
        <v>0</v>
      </c>
      <c r="AA185" s="418">
        <v>0</v>
      </c>
      <c r="AB185" s="418">
        <v>0</v>
      </c>
      <c r="AC185" s="418">
        <v>0</v>
      </c>
      <c r="AD185" s="418">
        <v>332979011</v>
      </c>
      <c r="AE185" s="418">
        <v>0</v>
      </c>
      <c r="AF185" s="418">
        <v>0</v>
      </c>
      <c r="AG185" s="418">
        <v>0</v>
      </c>
      <c r="AH185" s="418">
        <v>0</v>
      </c>
      <c r="AI185" s="418">
        <v>0</v>
      </c>
      <c r="AJ185" s="418">
        <v>0</v>
      </c>
      <c r="AK185" s="419">
        <f t="shared" si="17"/>
        <v>332979011</v>
      </c>
    </row>
    <row r="186" spans="1:37" hidden="1" x14ac:dyDescent="0.2">
      <c r="A186" s="855"/>
      <c r="B186" s="417" t="s">
        <v>2486</v>
      </c>
      <c r="C186" s="470" t="s">
        <v>2485</v>
      </c>
      <c r="D186" s="418">
        <v>0</v>
      </c>
      <c r="E186" s="418">
        <v>0</v>
      </c>
      <c r="F186" s="418">
        <v>0</v>
      </c>
      <c r="G186" s="418">
        <v>0</v>
      </c>
      <c r="H186" s="418">
        <v>0</v>
      </c>
      <c r="I186" s="418">
        <v>0</v>
      </c>
      <c r="J186" s="418">
        <v>0</v>
      </c>
      <c r="K186" s="418">
        <v>0</v>
      </c>
      <c r="L186" s="418">
        <v>0</v>
      </c>
      <c r="M186" s="418">
        <v>0</v>
      </c>
      <c r="N186" s="418">
        <v>0</v>
      </c>
      <c r="O186" s="418">
        <v>0</v>
      </c>
      <c r="P186" s="418">
        <v>0</v>
      </c>
      <c r="Q186" s="418">
        <v>0</v>
      </c>
      <c r="R186" s="418">
        <v>0</v>
      </c>
      <c r="S186" s="418">
        <v>0</v>
      </c>
      <c r="T186" s="418">
        <v>0</v>
      </c>
      <c r="U186" s="418">
        <v>0</v>
      </c>
      <c r="V186" s="418">
        <v>0</v>
      </c>
      <c r="W186" s="418">
        <v>0</v>
      </c>
      <c r="X186" s="418">
        <v>0</v>
      </c>
      <c r="Y186" s="418">
        <v>0</v>
      </c>
      <c r="Z186" s="418">
        <v>0</v>
      </c>
      <c r="AA186" s="418">
        <v>0</v>
      </c>
      <c r="AB186" s="418">
        <v>0</v>
      </c>
      <c r="AC186" s="418">
        <v>0</v>
      </c>
      <c r="AD186" s="418">
        <v>0</v>
      </c>
      <c r="AE186" s="418">
        <v>0</v>
      </c>
      <c r="AF186" s="418">
        <v>0</v>
      </c>
      <c r="AG186" s="418">
        <v>0</v>
      </c>
      <c r="AH186" s="418">
        <v>0</v>
      </c>
      <c r="AI186" s="418">
        <v>0</v>
      </c>
      <c r="AJ186" s="418">
        <v>0</v>
      </c>
      <c r="AK186" s="419">
        <f t="shared" si="17"/>
        <v>0</v>
      </c>
    </row>
    <row r="187" spans="1:37" x14ac:dyDescent="0.2">
      <c r="A187" s="857"/>
      <c r="B187" s="417" t="s">
        <v>2092</v>
      </c>
      <c r="C187" s="470" t="s">
        <v>2091</v>
      </c>
      <c r="D187" s="418">
        <v>3500000</v>
      </c>
      <c r="E187" s="418">
        <v>0</v>
      </c>
      <c r="F187" s="418">
        <v>0</v>
      </c>
      <c r="G187" s="418">
        <v>0</v>
      </c>
      <c r="H187" s="418">
        <v>0</v>
      </c>
      <c r="I187" s="418">
        <v>0</v>
      </c>
      <c r="J187" s="418">
        <v>0</v>
      </c>
      <c r="K187" s="418">
        <v>0</v>
      </c>
      <c r="L187" s="418">
        <v>0</v>
      </c>
      <c r="M187" s="418">
        <v>0</v>
      </c>
      <c r="N187" s="418">
        <v>0</v>
      </c>
      <c r="O187" s="418">
        <v>0</v>
      </c>
      <c r="P187" s="418">
        <v>0</v>
      </c>
      <c r="Q187" s="418">
        <v>0</v>
      </c>
      <c r="R187" s="418">
        <v>0</v>
      </c>
      <c r="S187" s="418">
        <v>0</v>
      </c>
      <c r="T187" s="418">
        <v>0</v>
      </c>
      <c r="U187" s="418">
        <v>0</v>
      </c>
      <c r="V187" s="418">
        <v>0</v>
      </c>
      <c r="W187" s="418">
        <v>0</v>
      </c>
      <c r="X187" s="418">
        <v>0</v>
      </c>
      <c r="Y187" s="418">
        <v>0</v>
      </c>
      <c r="Z187" s="418">
        <v>0</v>
      </c>
      <c r="AA187" s="418">
        <v>0</v>
      </c>
      <c r="AB187" s="418">
        <v>0</v>
      </c>
      <c r="AC187" s="418">
        <v>0</v>
      </c>
      <c r="AD187" s="418">
        <v>132957348</v>
      </c>
      <c r="AE187" s="418">
        <v>0</v>
      </c>
      <c r="AF187" s="418">
        <v>0</v>
      </c>
      <c r="AG187" s="418">
        <v>0</v>
      </c>
      <c r="AH187" s="418">
        <v>0</v>
      </c>
      <c r="AI187" s="418">
        <v>0</v>
      </c>
      <c r="AJ187" s="418">
        <v>0</v>
      </c>
      <c r="AK187" s="419">
        <f t="shared" si="17"/>
        <v>136457348</v>
      </c>
    </row>
    <row r="188" spans="1:37" x14ac:dyDescent="0.2">
      <c r="A188" s="857"/>
      <c r="B188" s="417" t="s">
        <v>2092</v>
      </c>
      <c r="C188" s="470" t="s">
        <v>2093</v>
      </c>
      <c r="D188" s="418">
        <v>0</v>
      </c>
      <c r="E188" s="418">
        <v>0</v>
      </c>
      <c r="F188" s="418">
        <v>0</v>
      </c>
      <c r="G188" s="418">
        <v>0</v>
      </c>
      <c r="H188" s="418">
        <v>0</v>
      </c>
      <c r="I188" s="418">
        <v>0</v>
      </c>
      <c r="J188" s="418">
        <v>0</v>
      </c>
      <c r="K188" s="418">
        <v>0</v>
      </c>
      <c r="L188" s="418">
        <v>0</v>
      </c>
      <c r="M188" s="418">
        <v>0</v>
      </c>
      <c r="N188" s="418">
        <v>0</v>
      </c>
      <c r="O188" s="418">
        <v>0</v>
      </c>
      <c r="P188" s="418">
        <v>0</v>
      </c>
      <c r="Q188" s="418">
        <v>0</v>
      </c>
      <c r="R188" s="418">
        <v>0</v>
      </c>
      <c r="S188" s="418">
        <v>0</v>
      </c>
      <c r="T188" s="418">
        <v>0</v>
      </c>
      <c r="U188" s="418">
        <v>0</v>
      </c>
      <c r="V188" s="418">
        <v>0</v>
      </c>
      <c r="W188" s="418">
        <v>0</v>
      </c>
      <c r="X188" s="418">
        <v>0</v>
      </c>
      <c r="Y188" s="418">
        <v>0</v>
      </c>
      <c r="Z188" s="418">
        <v>0</v>
      </c>
      <c r="AA188" s="418">
        <v>0</v>
      </c>
      <c r="AB188" s="418">
        <v>0</v>
      </c>
      <c r="AC188" s="418">
        <v>0</v>
      </c>
      <c r="AD188" s="418">
        <v>130712174</v>
      </c>
      <c r="AE188" s="418">
        <v>0</v>
      </c>
      <c r="AF188" s="418">
        <v>0</v>
      </c>
      <c r="AG188" s="418">
        <v>0</v>
      </c>
      <c r="AH188" s="418">
        <v>0</v>
      </c>
      <c r="AI188" s="418">
        <v>0</v>
      </c>
      <c r="AJ188" s="418">
        <v>0</v>
      </c>
      <c r="AK188" s="419">
        <f t="shared" si="17"/>
        <v>130712174</v>
      </c>
    </row>
    <row r="189" spans="1:37" hidden="1" x14ac:dyDescent="0.2">
      <c r="A189" s="855"/>
      <c r="B189" s="417" t="s">
        <v>2493</v>
      </c>
      <c r="C189" s="470" t="s">
        <v>1434</v>
      </c>
      <c r="D189" s="418">
        <v>0</v>
      </c>
      <c r="E189" s="418">
        <v>0</v>
      </c>
      <c r="F189" s="418">
        <v>0</v>
      </c>
      <c r="G189" s="418">
        <v>0</v>
      </c>
      <c r="H189" s="418">
        <v>0</v>
      </c>
      <c r="I189" s="418">
        <v>0</v>
      </c>
      <c r="J189" s="418">
        <v>0</v>
      </c>
      <c r="K189" s="418">
        <v>0</v>
      </c>
      <c r="L189" s="418">
        <v>0</v>
      </c>
      <c r="M189" s="418">
        <v>0</v>
      </c>
      <c r="N189" s="418">
        <v>0</v>
      </c>
      <c r="O189" s="418">
        <v>0</v>
      </c>
      <c r="P189" s="418">
        <v>0</v>
      </c>
      <c r="Q189" s="418">
        <v>0</v>
      </c>
      <c r="R189" s="418">
        <v>0</v>
      </c>
      <c r="S189" s="418">
        <v>0</v>
      </c>
      <c r="T189" s="418">
        <v>0</v>
      </c>
      <c r="U189" s="418">
        <v>0</v>
      </c>
      <c r="V189" s="418">
        <v>0</v>
      </c>
      <c r="W189" s="418">
        <v>0</v>
      </c>
      <c r="X189" s="418">
        <v>0</v>
      </c>
      <c r="Y189" s="418">
        <v>0</v>
      </c>
      <c r="Z189" s="418">
        <v>0</v>
      </c>
      <c r="AA189" s="418">
        <v>0</v>
      </c>
      <c r="AB189" s="418">
        <v>0</v>
      </c>
      <c r="AC189" s="418">
        <v>0</v>
      </c>
      <c r="AD189" s="418">
        <v>0</v>
      </c>
      <c r="AE189" s="418">
        <v>0</v>
      </c>
      <c r="AF189" s="418">
        <v>0</v>
      </c>
      <c r="AG189" s="418">
        <v>0</v>
      </c>
      <c r="AH189" s="418">
        <v>0</v>
      </c>
      <c r="AI189" s="418">
        <v>0</v>
      </c>
      <c r="AJ189" s="418">
        <v>0</v>
      </c>
      <c r="AK189" s="419">
        <f t="shared" si="17"/>
        <v>0</v>
      </c>
    </row>
    <row r="190" spans="1:37" hidden="1" x14ac:dyDescent="0.2">
      <c r="A190" s="855"/>
      <c r="B190" s="417" t="s">
        <v>2543</v>
      </c>
      <c r="C190" s="470" t="s">
        <v>1772</v>
      </c>
      <c r="D190" s="418">
        <v>0</v>
      </c>
      <c r="E190" s="418">
        <v>0</v>
      </c>
      <c r="F190" s="418">
        <v>0</v>
      </c>
      <c r="G190" s="418">
        <v>0</v>
      </c>
      <c r="H190" s="418">
        <v>0</v>
      </c>
      <c r="I190" s="418">
        <v>0</v>
      </c>
      <c r="J190" s="418">
        <v>0</v>
      </c>
      <c r="K190" s="418">
        <v>0</v>
      </c>
      <c r="L190" s="418">
        <v>0</v>
      </c>
      <c r="M190" s="418">
        <v>0</v>
      </c>
      <c r="N190" s="418">
        <v>0</v>
      </c>
      <c r="O190" s="418">
        <v>0</v>
      </c>
      <c r="P190" s="418">
        <v>0</v>
      </c>
      <c r="Q190" s="418">
        <v>0</v>
      </c>
      <c r="R190" s="418">
        <v>0</v>
      </c>
      <c r="S190" s="418">
        <v>0</v>
      </c>
      <c r="T190" s="418">
        <v>0</v>
      </c>
      <c r="U190" s="418">
        <v>0</v>
      </c>
      <c r="V190" s="418">
        <v>0</v>
      </c>
      <c r="W190" s="418">
        <v>0</v>
      </c>
      <c r="X190" s="418">
        <v>0</v>
      </c>
      <c r="Y190" s="418">
        <v>0</v>
      </c>
      <c r="Z190" s="418">
        <v>0</v>
      </c>
      <c r="AA190" s="418">
        <v>0</v>
      </c>
      <c r="AB190" s="418">
        <v>0</v>
      </c>
      <c r="AC190" s="418">
        <v>0</v>
      </c>
      <c r="AD190" s="418">
        <v>0</v>
      </c>
      <c r="AE190" s="418">
        <v>0</v>
      </c>
      <c r="AF190" s="418">
        <v>0</v>
      </c>
      <c r="AG190" s="418">
        <v>0</v>
      </c>
      <c r="AH190" s="418">
        <v>0</v>
      </c>
      <c r="AI190" s="418">
        <v>0</v>
      </c>
      <c r="AJ190" s="418">
        <v>0</v>
      </c>
      <c r="AK190" s="419">
        <f t="shared" si="17"/>
        <v>0</v>
      </c>
    </row>
    <row r="191" spans="1:37" x14ac:dyDescent="0.2">
      <c r="A191" s="855"/>
      <c r="B191" s="417" t="s">
        <v>1436</v>
      </c>
      <c r="C191" s="470" t="s">
        <v>1435</v>
      </c>
      <c r="D191" s="418">
        <v>0</v>
      </c>
      <c r="E191" s="418">
        <v>0</v>
      </c>
      <c r="F191" s="418">
        <v>0</v>
      </c>
      <c r="G191" s="418">
        <v>0</v>
      </c>
      <c r="H191" s="418">
        <v>0</v>
      </c>
      <c r="I191" s="418">
        <v>0</v>
      </c>
      <c r="J191" s="418">
        <v>0</v>
      </c>
      <c r="K191" s="418">
        <v>0</v>
      </c>
      <c r="L191" s="418">
        <v>0</v>
      </c>
      <c r="M191" s="418">
        <v>0</v>
      </c>
      <c r="N191" s="418">
        <v>0</v>
      </c>
      <c r="O191" s="418">
        <v>0</v>
      </c>
      <c r="P191" s="418">
        <v>0</v>
      </c>
      <c r="Q191" s="418">
        <v>0</v>
      </c>
      <c r="R191" s="418">
        <v>0</v>
      </c>
      <c r="S191" s="418">
        <v>0</v>
      </c>
      <c r="T191" s="418">
        <v>0</v>
      </c>
      <c r="U191" s="418">
        <v>0</v>
      </c>
      <c r="V191" s="418">
        <v>0</v>
      </c>
      <c r="W191" s="418">
        <v>0</v>
      </c>
      <c r="X191" s="418">
        <v>0</v>
      </c>
      <c r="Y191" s="418">
        <v>0</v>
      </c>
      <c r="Z191" s="418">
        <v>0</v>
      </c>
      <c r="AA191" s="418">
        <v>0</v>
      </c>
      <c r="AB191" s="418">
        <v>0</v>
      </c>
      <c r="AC191" s="418">
        <v>0</v>
      </c>
      <c r="AD191" s="418">
        <v>442132096</v>
      </c>
      <c r="AE191" s="418">
        <v>0</v>
      </c>
      <c r="AF191" s="418">
        <v>0</v>
      </c>
      <c r="AG191" s="418">
        <v>0</v>
      </c>
      <c r="AH191" s="418">
        <v>0</v>
      </c>
      <c r="AI191" s="418">
        <v>0</v>
      </c>
      <c r="AJ191" s="418">
        <v>0</v>
      </c>
      <c r="AK191" s="419">
        <f t="shared" si="17"/>
        <v>442132096</v>
      </c>
    </row>
    <row r="192" spans="1:37" x14ac:dyDescent="0.2">
      <c r="A192" s="855"/>
      <c r="B192" s="417" t="s">
        <v>2095</v>
      </c>
      <c r="C192" s="470" t="s">
        <v>2094</v>
      </c>
      <c r="D192" s="418">
        <v>0</v>
      </c>
      <c r="E192" s="418">
        <v>0</v>
      </c>
      <c r="F192" s="418">
        <v>0</v>
      </c>
      <c r="G192" s="418">
        <v>0</v>
      </c>
      <c r="H192" s="418">
        <v>0</v>
      </c>
      <c r="I192" s="418">
        <v>0</v>
      </c>
      <c r="J192" s="418">
        <v>0</v>
      </c>
      <c r="K192" s="418">
        <v>0</v>
      </c>
      <c r="L192" s="418">
        <v>0</v>
      </c>
      <c r="M192" s="418">
        <v>0</v>
      </c>
      <c r="N192" s="418">
        <v>0</v>
      </c>
      <c r="O192" s="418">
        <v>0</v>
      </c>
      <c r="P192" s="418">
        <v>0</v>
      </c>
      <c r="Q192" s="418">
        <v>0</v>
      </c>
      <c r="R192" s="418">
        <v>0</v>
      </c>
      <c r="S192" s="418">
        <v>0</v>
      </c>
      <c r="T192" s="418">
        <v>0</v>
      </c>
      <c r="U192" s="418">
        <v>0</v>
      </c>
      <c r="V192" s="418">
        <v>0</v>
      </c>
      <c r="W192" s="418">
        <v>0</v>
      </c>
      <c r="X192" s="418">
        <v>0</v>
      </c>
      <c r="Y192" s="418">
        <v>0</v>
      </c>
      <c r="Z192" s="418">
        <v>0</v>
      </c>
      <c r="AA192" s="418">
        <v>1094306</v>
      </c>
      <c r="AB192" s="418">
        <v>0</v>
      </c>
      <c r="AC192" s="418">
        <v>0</v>
      </c>
      <c r="AD192" s="418">
        <v>153315088</v>
      </c>
      <c r="AE192" s="418">
        <v>0</v>
      </c>
      <c r="AF192" s="418">
        <v>0</v>
      </c>
      <c r="AG192" s="418">
        <v>0</v>
      </c>
      <c r="AH192" s="418">
        <v>0</v>
      </c>
      <c r="AI192" s="418">
        <v>0</v>
      </c>
      <c r="AJ192" s="418">
        <v>0</v>
      </c>
      <c r="AK192" s="419">
        <f t="shared" si="17"/>
        <v>154409394</v>
      </c>
    </row>
    <row r="193" spans="1:37" x14ac:dyDescent="0.2">
      <c r="A193" s="515" t="s">
        <v>1241</v>
      </c>
      <c r="B193" s="516"/>
      <c r="C193" s="517">
        <f>COUNTA(C163:C192)</f>
        <v>30</v>
      </c>
      <c r="D193" s="518">
        <f t="shared" ref="D193:AC193" si="18">SUM(D163:D192)</f>
        <v>3500000</v>
      </c>
      <c r="E193" s="518">
        <f t="shared" si="18"/>
        <v>0</v>
      </c>
      <c r="F193" s="518">
        <f t="shared" si="18"/>
        <v>0</v>
      </c>
      <c r="G193" s="518">
        <f t="shared" si="18"/>
        <v>0</v>
      </c>
      <c r="H193" s="518">
        <f t="shared" si="18"/>
        <v>0</v>
      </c>
      <c r="I193" s="518">
        <f t="shared" si="18"/>
        <v>0</v>
      </c>
      <c r="J193" s="518">
        <f t="shared" si="18"/>
        <v>0</v>
      </c>
      <c r="K193" s="518">
        <f t="shared" si="18"/>
        <v>0</v>
      </c>
      <c r="L193" s="518">
        <f t="shared" si="18"/>
        <v>0</v>
      </c>
      <c r="M193" s="518">
        <f t="shared" si="18"/>
        <v>0</v>
      </c>
      <c r="N193" s="518">
        <f t="shared" si="18"/>
        <v>0</v>
      </c>
      <c r="O193" s="518">
        <f t="shared" si="18"/>
        <v>0</v>
      </c>
      <c r="P193" s="518">
        <f t="shared" si="18"/>
        <v>0</v>
      </c>
      <c r="Q193" s="518">
        <f t="shared" si="18"/>
        <v>0</v>
      </c>
      <c r="R193" s="518">
        <f t="shared" si="18"/>
        <v>0</v>
      </c>
      <c r="S193" s="518">
        <f t="shared" si="18"/>
        <v>0</v>
      </c>
      <c r="T193" s="518">
        <f t="shared" si="18"/>
        <v>0</v>
      </c>
      <c r="U193" s="518">
        <f t="shared" si="18"/>
        <v>0</v>
      </c>
      <c r="V193" s="518">
        <f t="shared" si="18"/>
        <v>0</v>
      </c>
      <c r="W193" s="518">
        <f t="shared" si="18"/>
        <v>0</v>
      </c>
      <c r="X193" s="518">
        <f t="shared" si="18"/>
        <v>0</v>
      </c>
      <c r="Y193" s="518">
        <f t="shared" si="18"/>
        <v>0</v>
      </c>
      <c r="Z193" s="518">
        <f t="shared" si="18"/>
        <v>0</v>
      </c>
      <c r="AA193" s="518">
        <f t="shared" si="18"/>
        <v>1094306</v>
      </c>
      <c r="AB193" s="518">
        <f t="shared" si="18"/>
        <v>0</v>
      </c>
      <c r="AC193" s="518">
        <f t="shared" si="18"/>
        <v>0</v>
      </c>
      <c r="AD193" s="518">
        <f t="shared" ref="AD193:AJ193" si="19">SUM(AD163:AD192)</f>
        <v>5414794863</v>
      </c>
      <c r="AE193" s="518">
        <f t="shared" si="19"/>
        <v>319163543</v>
      </c>
      <c r="AF193" s="518">
        <f t="shared" si="19"/>
        <v>152124634</v>
      </c>
      <c r="AG193" s="518">
        <f t="shared" si="19"/>
        <v>174500000</v>
      </c>
      <c r="AH193" s="518">
        <f t="shared" si="19"/>
        <v>359603461</v>
      </c>
      <c r="AI193" s="518">
        <f t="shared" si="19"/>
        <v>0</v>
      </c>
      <c r="AJ193" s="518">
        <f t="shared" si="19"/>
        <v>105000000</v>
      </c>
      <c r="AK193" s="518">
        <f>SUM(AK163:AK192)</f>
        <v>6529780807</v>
      </c>
    </row>
    <row r="194" spans="1:37" x14ac:dyDescent="0.2">
      <c r="A194" s="854">
        <v>9</v>
      </c>
      <c r="B194" s="417" t="s">
        <v>1887</v>
      </c>
      <c r="C194" s="470" t="s">
        <v>2302</v>
      </c>
      <c r="D194" s="418">
        <v>0</v>
      </c>
      <c r="E194" s="418">
        <v>0</v>
      </c>
      <c r="F194" s="418">
        <v>0</v>
      </c>
      <c r="G194" s="418">
        <v>0</v>
      </c>
      <c r="H194" s="418">
        <v>0</v>
      </c>
      <c r="I194" s="418">
        <v>0</v>
      </c>
      <c r="J194" s="418">
        <v>0</v>
      </c>
      <c r="K194" s="418">
        <v>0</v>
      </c>
      <c r="L194" s="418">
        <v>0</v>
      </c>
      <c r="M194" s="418">
        <v>0</v>
      </c>
      <c r="N194" s="418">
        <v>0</v>
      </c>
      <c r="O194" s="418">
        <v>0</v>
      </c>
      <c r="P194" s="418">
        <v>0</v>
      </c>
      <c r="Q194" s="418">
        <v>0</v>
      </c>
      <c r="R194" s="418">
        <v>0</v>
      </c>
      <c r="S194" s="418">
        <v>0</v>
      </c>
      <c r="T194" s="418">
        <v>0</v>
      </c>
      <c r="U194" s="418">
        <v>0</v>
      </c>
      <c r="V194" s="418">
        <v>0</v>
      </c>
      <c r="W194" s="418">
        <v>0</v>
      </c>
      <c r="X194" s="418">
        <v>0</v>
      </c>
      <c r="Y194" s="418">
        <v>0</v>
      </c>
      <c r="Z194" s="418">
        <v>0</v>
      </c>
      <c r="AA194" s="418">
        <v>0</v>
      </c>
      <c r="AB194" s="418">
        <v>0</v>
      </c>
      <c r="AC194" s="418">
        <v>399999768</v>
      </c>
      <c r="AD194" s="418">
        <v>0</v>
      </c>
      <c r="AE194" s="418">
        <v>0</v>
      </c>
      <c r="AF194" s="418">
        <v>0</v>
      </c>
      <c r="AG194" s="418">
        <v>0</v>
      </c>
      <c r="AH194" s="418">
        <v>0</v>
      </c>
      <c r="AI194" s="418">
        <v>0</v>
      </c>
      <c r="AJ194" s="418">
        <v>0</v>
      </c>
      <c r="AK194" s="419">
        <f t="shared" ref="AK194:AK208" si="20">SUM(D194:AJ194)</f>
        <v>399999768</v>
      </c>
    </row>
    <row r="195" spans="1:37" hidden="1" x14ac:dyDescent="0.2">
      <c r="A195" s="855"/>
      <c r="B195" s="417" t="s">
        <v>2121</v>
      </c>
      <c r="C195" s="470" t="s">
        <v>2120</v>
      </c>
      <c r="D195" s="418">
        <v>0</v>
      </c>
      <c r="E195" s="418">
        <v>0</v>
      </c>
      <c r="F195" s="418">
        <v>0</v>
      </c>
      <c r="G195" s="418">
        <v>0</v>
      </c>
      <c r="H195" s="418">
        <v>0</v>
      </c>
      <c r="I195" s="418">
        <v>0</v>
      </c>
      <c r="J195" s="418">
        <v>0</v>
      </c>
      <c r="K195" s="418">
        <v>0</v>
      </c>
      <c r="L195" s="418">
        <v>0</v>
      </c>
      <c r="M195" s="418">
        <v>0</v>
      </c>
      <c r="N195" s="418">
        <v>0</v>
      </c>
      <c r="O195" s="418">
        <v>0</v>
      </c>
      <c r="P195" s="418">
        <v>0</v>
      </c>
      <c r="Q195" s="418">
        <v>0</v>
      </c>
      <c r="R195" s="418">
        <v>0</v>
      </c>
      <c r="S195" s="418">
        <v>0</v>
      </c>
      <c r="T195" s="418">
        <v>0</v>
      </c>
      <c r="U195" s="418">
        <v>0</v>
      </c>
      <c r="V195" s="418">
        <v>0</v>
      </c>
      <c r="W195" s="418">
        <v>0</v>
      </c>
      <c r="X195" s="418">
        <v>0</v>
      </c>
      <c r="Y195" s="418">
        <v>0</v>
      </c>
      <c r="Z195" s="418">
        <v>0</v>
      </c>
      <c r="AA195" s="418">
        <v>0</v>
      </c>
      <c r="AB195" s="418">
        <v>0</v>
      </c>
      <c r="AC195" s="418">
        <v>0</v>
      </c>
      <c r="AD195" s="418">
        <v>0</v>
      </c>
      <c r="AE195" s="418">
        <v>0</v>
      </c>
      <c r="AF195" s="418">
        <v>0</v>
      </c>
      <c r="AG195" s="418">
        <v>0</v>
      </c>
      <c r="AH195" s="418">
        <v>0</v>
      </c>
      <c r="AI195" s="418">
        <v>0</v>
      </c>
      <c r="AJ195" s="418">
        <v>0</v>
      </c>
      <c r="AK195" s="419">
        <f t="shared" si="20"/>
        <v>0</v>
      </c>
    </row>
    <row r="196" spans="1:37" x14ac:dyDescent="0.2">
      <c r="A196" s="855"/>
      <c r="B196" s="417" t="s">
        <v>1264</v>
      </c>
      <c r="C196" s="470" t="s">
        <v>1888</v>
      </c>
      <c r="D196" s="418">
        <v>0</v>
      </c>
      <c r="E196" s="418">
        <v>0</v>
      </c>
      <c r="F196" s="418">
        <v>0</v>
      </c>
      <c r="G196" s="418">
        <v>0</v>
      </c>
      <c r="H196" s="418">
        <v>0</v>
      </c>
      <c r="I196" s="418">
        <v>0</v>
      </c>
      <c r="J196" s="418">
        <v>0</v>
      </c>
      <c r="K196" s="418">
        <v>0</v>
      </c>
      <c r="L196" s="418">
        <v>0</v>
      </c>
      <c r="M196" s="418">
        <v>0</v>
      </c>
      <c r="N196" s="418">
        <v>0</v>
      </c>
      <c r="O196" s="418">
        <v>0</v>
      </c>
      <c r="P196" s="418">
        <v>0</v>
      </c>
      <c r="Q196" s="418">
        <v>0</v>
      </c>
      <c r="R196" s="418">
        <v>0</v>
      </c>
      <c r="S196" s="418">
        <v>0</v>
      </c>
      <c r="T196" s="418">
        <v>0</v>
      </c>
      <c r="U196" s="418">
        <v>0</v>
      </c>
      <c r="V196" s="418">
        <v>0</v>
      </c>
      <c r="W196" s="418">
        <v>0</v>
      </c>
      <c r="X196" s="418">
        <v>0</v>
      </c>
      <c r="Y196" s="418">
        <v>0</v>
      </c>
      <c r="Z196" s="418">
        <v>0</v>
      </c>
      <c r="AA196" s="418">
        <v>0</v>
      </c>
      <c r="AB196" s="418">
        <v>0</v>
      </c>
      <c r="AC196" s="418">
        <v>381956000</v>
      </c>
      <c r="AD196" s="418">
        <v>0</v>
      </c>
      <c r="AE196" s="418">
        <v>0</v>
      </c>
      <c r="AF196" s="418">
        <v>0</v>
      </c>
      <c r="AG196" s="418">
        <v>0</v>
      </c>
      <c r="AH196" s="418">
        <v>0</v>
      </c>
      <c r="AI196" s="418">
        <v>0</v>
      </c>
      <c r="AJ196" s="418">
        <v>0</v>
      </c>
      <c r="AK196" s="419">
        <f t="shared" si="20"/>
        <v>381956000</v>
      </c>
    </row>
    <row r="197" spans="1:37" hidden="1" x14ac:dyDescent="0.2">
      <c r="A197" s="855"/>
      <c r="B197" s="417" t="s">
        <v>2495</v>
      </c>
      <c r="C197" s="470" t="s">
        <v>2494</v>
      </c>
      <c r="D197" s="418">
        <v>0</v>
      </c>
      <c r="E197" s="418">
        <v>0</v>
      </c>
      <c r="F197" s="418">
        <v>0</v>
      </c>
      <c r="G197" s="418">
        <v>0</v>
      </c>
      <c r="H197" s="418">
        <v>0</v>
      </c>
      <c r="I197" s="418">
        <v>0</v>
      </c>
      <c r="J197" s="418">
        <v>0</v>
      </c>
      <c r="K197" s="418">
        <v>0</v>
      </c>
      <c r="L197" s="418">
        <v>0</v>
      </c>
      <c r="M197" s="418">
        <v>0</v>
      </c>
      <c r="N197" s="418">
        <v>0</v>
      </c>
      <c r="O197" s="418">
        <v>0</v>
      </c>
      <c r="P197" s="418">
        <v>0</v>
      </c>
      <c r="Q197" s="418">
        <v>0</v>
      </c>
      <c r="R197" s="418">
        <v>0</v>
      </c>
      <c r="S197" s="418">
        <v>0</v>
      </c>
      <c r="T197" s="418">
        <v>0</v>
      </c>
      <c r="U197" s="418">
        <v>0</v>
      </c>
      <c r="V197" s="418">
        <v>0</v>
      </c>
      <c r="W197" s="418">
        <v>0</v>
      </c>
      <c r="X197" s="418">
        <v>0</v>
      </c>
      <c r="Y197" s="418">
        <v>0</v>
      </c>
      <c r="Z197" s="418">
        <v>0</v>
      </c>
      <c r="AA197" s="418">
        <v>0</v>
      </c>
      <c r="AB197" s="418">
        <v>0</v>
      </c>
      <c r="AC197" s="418">
        <v>0</v>
      </c>
      <c r="AD197" s="418">
        <v>0</v>
      </c>
      <c r="AE197" s="418">
        <v>0</v>
      </c>
      <c r="AF197" s="418">
        <v>0</v>
      </c>
      <c r="AG197" s="418">
        <v>0</v>
      </c>
      <c r="AH197" s="418">
        <v>0</v>
      </c>
      <c r="AI197" s="418">
        <v>0</v>
      </c>
      <c r="AJ197" s="418">
        <v>0</v>
      </c>
      <c r="AK197" s="419">
        <f t="shared" si="20"/>
        <v>0</v>
      </c>
    </row>
    <row r="198" spans="1:37" x14ac:dyDescent="0.2">
      <c r="A198" s="855"/>
      <c r="B198" s="417" t="s">
        <v>2149</v>
      </c>
      <c r="C198" s="470" t="s">
        <v>2148</v>
      </c>
      <c r="D198" s="418">
        <v>0</v>
      </c>
      <c r="E198" s="418">
        <v>0</v>
      </c>
      <c r="F198" s="418">
        <v>0</v>
      </c>
      <c r="G198" s="418">
        <v>0</v>
      </c>
      <c r="H198" s="418">
        <v>0</v>
      </c>
      <c r="I198" s="418">
        <v>0</v>
      </c>
      <c r="J198" s="418">
        <v>0</v>
      </c>
      <c r="K198" s="418">
        <v>0</v>
      </c>
      <c r="L198" s="418">
        <v>0</v>
      </c>
      <c r="M198" s="418">
        <v>0</v>
      </c>
      <c r="N198" s="418">
        <v>0</v>
      </c>
      <c r="O198" s="418">
        <v>0</v>
      </c>
      <c r="P198" s="418">
        <v>0</v>
      </c>
      <c r="Q198" s="418">
        <v>0</v>
      </c>
      <c r="R198" s="418">
        <v>0</v>
      </c>
      <c r="S198" s="418">
        <v>0</v>
      </c>
      <c r="T198" s="418">
        <v>0</v>
      </c>
      <c r="U198" s="418">
        <v>0</v>
      </c>
      <c r="V198" s="418">
        <v>0</v>
      </c>
      <c r="W198" s="418">
        <v>0</v>
      </c>
      <c r="X198" s="418">
        <v>0</v>
      </c>
      <c r="Y198" s="418">
        <v>0</v>
      </c>
      <c r="Z198" s="418">
        <v>0</v>
      </c>
      <c r="AA198" s="418">
        <v>0</v>
      </c>
      <c r="AB198" s="418">
        <v>0</v>
      </c>
      <c r="AC198" s="418">
        <v>0</v>
      </c>
      <c r="AD198" s="418">
        <v>568324169</v>
      </c>
      <c r="AE198" s="418">
        <v>0</v>
      </c>
      <c r="AF198" s="418">
        <v>0</v>
      </c>
      <c r="AG198" s="418">
        <v>0</v>
      </c>
      <c r="AH198" s="418">
        <v>0</v>
      </c>
      <c r="AI198" s="418">
        <v>0</v>
      </c>
      <c r="AJ198" s="418">
        <v>0</v>
      </c>
      <c r="AK198" s="419">
        <f t="shared" si="20"/>
        <v>568324169</v>
      </c>
    </row>
    <row r="199" spans="1:37" x14ac:dyDescent="0.2">
      <c r="A199" s="855"/>
      <c r="B199" s="417" t="s">
        <v>1774</v>
      </c>
      <c r="C199" s="470" t="s">
        <v>1773</v>
      </c>
      <c r="D199" s="418">
        <v>0</v>
      </c>
      <c r="E199" s="418">
        <v>0</v>
      </c>
      <c r="F199" s="418">
        <v>0</v>
      </c>
      <c r="G199" s="418">
        <v>0</v>
      </c>
      <c r="H199" s="418">
        <v>0</v>
      </c>
      <c r="I199" s="418">
        <v>0</v>
      </c>
      <c r="J199" s="418">
        <v>0</v>
      </c>
      <c r="K199" s="418">
        <v>0</v>
      </c>
      <c r="L199" s="418">
        <v>0</v>
      </c>
      <c r="M199" s="418">
        <v>0</v>
      </c>
      <c r="N199" s="418">
        <v>0</v>
      </c>
      <c r="O199" s="418">
        <v>0</v>
      </c>
      <c r="P199" s="418">
        <v>0</v>
      </c>
      <c r="Q199" s="418">
        <v>0</v>
      </c>
      <c r="R199" s="418">
        <v>0</v>
      </c>
      <c r="S199" s="418">
        <v>0</v>
      </c>
      <c r="T199" s="418">
        <v>0</v>
      </c>
      <c r="U199" s="418">
        <v>0</v>
      </c>
      <c r="V199" s="418">
        <v>0</v>
      </c>
      <c r="W199" s="418">
        <v>0</v>
      </c>
      <c r="X199" s="418">
        <v>0</v>
      </c>
      <c r="Y199" s="418">
        <v>0</v>
      </c>
      <c r="Z199" s="418">
        <v>0</v>
      </c>
      <c r="AA199" s="418">
        <v>0</v>
      </c>
      <c r="AB199" s="418">
        <v>0</v>
      </c>
      <c r="AC199" s="418">
        <v>614595800</v>
      </c>
      <c r="AD199" s="418">
        <v>0</v>
      </c>
      <c r="AE199" s="418">
        <v>0</v>
      </c>
      <c r="AF199" s="418">
        <v>0</v>
      </c>
      <c r="AG199" s="418">
        <v>0</v>
      </c>
      <c r="AH199" s="418">
        <v>0</v>
      </c>
      <c r="AI199" s="418">
        <v>0</v>
      </c>
      <c r="AJ199" s="418">
        <v>0</v>
      </c>
      <c r="AK199" s="419">
        <f t="shared" si="20"/>
        <v>614595800</v>
      </c>
    </row>
    <row r="200" spans="1:37" x14ac:dyDescent="0.2">
      <c r="A200" s="855"/>
      <c r="B200" s="417" t="s">
        <v>2518</v>
      </c>
      <c r="C200" s="470" t="s">
        <v>1775</v>
      </c>
      <c r="D200" s="418">
        <v>0</v>
      </c>
      <c r="E200" s="418">
        <v>0</v>
      </c>
      <c r="F200" s="418">
        <v>0</v>
      </c>
      <c r="G200" s="418">
        <v>0</v>
      </c>
      <c r="H200" s="418">
        <v>0</v>
      </c>
      <c r="I200" s="418">
        <v>0</v>
      </c>
      <c r="J200" s="418">
        <v>0</v>
      </c>
      <c r="K200" s="418">
        <v>0</v>
      </c>
      <c r="L200" s="418">
        <v>0</v>
      </c>
      <c r="M200" s="418">
        <v>0</v>
      </c>
      <c r="N200" s="418">
        <v>0</v>
      </c>
      <c r="O200" s="418">
        <v>0</v>
      </c>
      <c r="P200" s="418">
        <v>0</v>
      </c>
      <c r="Q200" s="418">
        <v>0</v>
      </c>
      <c r="R200" s="418">
        <v>0</v>
      </c>
      <c r="S200" s="418">
        <v>0</v>
      </c>
      <c r="T200" s="418">
        <v>0</v>
      </c>
      <c r="U200" s="418">
        <v>0</v>
      </c>
      <c r="V200" s="418">
        <v>0</v>
      </c>
      <c r="W200" s="418">
        <v>0</v>
      </c>
      <c r="X200" s="418">
        <v>0</v>
      </c>
      <c r="Y200" s="418">
        <v>0</v>
      </c>
      <c r="Z200" s="418">
        <v>0</v>
      </c>
      <c r="AA200" s="418">
        <v>0</v>
      </c>
      <c r="AB200" s="418">
        <v>0</v>
      </c>
      <c r="AC200" s="418">
        <v>250000000</v>
      </c>
      <c r="AD200" s="418">
        <v>0</v>
      </c>
      <c r="AE200" s="418">
        <v>0</v>
      </c>
      <c r="AF200" s="418">
        <v>0</v>
      </c>
      <c r="AG200" s="418">
        <v>0</v>
      </c>
      <c r="AH200" s="418">
        <v>0</v>
      </c>
      <c r="AI200" s="418">
        <v>0</v>
      </c>
      <c r="AJ200" s="418">
        <v>0</v>
      </c>
      <c r="AK200" s="419">
        <f t="shared" si="20"/>
        <v>250000000</v>
      </c>
    </row>
    <row r="201" spans="1:37" x14ac:dyDescent="0.2">
      <c r="A201" s="855"/>
      <c r="B201" s="417" t="s">
        <v>2557</v>
      </c>
      <c r="C201" s="470" t="s">
        <v>1776</v>
      </c>
      <c r="D201" s="418">
        <v>0</v>
      </c>
      <c r="E201" s="418">
        <v>0</v>
      </c>
      <c r="F201" s="418">
        <v>0</v>
      </c>
      <c r="G201" s="418">
        <v>0</v>
      </c>
      <c r="H201" s="418">
        <v>0</v>
      </c>
      <c r="I201" s="418">
        <v>0</v>
      </c>
      <c r="J201" s="418">
        <v>0</v>
      </c>
      <c r="K201" s="418">
        <v>0</v>
      </c>
      <c r="L201" s="418">
        <v>0</v>
      </c>
      <c r="M201" s="418">
        <v>0</v>
      </c>
      <c r="N201" s="418">
        <v>0</v>
      </c>
      <c r="O201" s="418">
        <v>0</v>
      </c>
      <c r="P201" s="418">
        <v>0</v>
      </c>
      <c r="Q201" s="418">
        <v>0</v>
      </c>
      <c r="R201" s="418">
        <v>0</v>
      </c>
      <c r="S201" s="418">
        <v>0</v>
      </c>
      <c r="T201" s="418">
        <v>0</v>
      </c>
      <c r="U201" s="418">
        <v>0</v>
      </c>
      <c r="V201" s="418">
        <v>0</v>
      </c>
      <c r="W201" s="418">
        <v>0</v>
      </c>
      <c r="X201" s="418">
        <v>0</v>
      </c>
      <c r="Y201" s="418">
        <v>0</v>
      </c>
      <c r="Z201" s="418">
        <v>0</v>
      </c>
      <c r="AA201" s="418">
        <v>0</v>
      </c>
      <c r="AB201" s="418">
        <v>0</v>
      </c>
      <c r="AC201" s="418">
        <v>360967106</v>
      </c>
      <c r="AD201" s="418">
        <v>0</v>
      </c>
      <c r="AE201" s="418">
        <v>0</v>
      </c>
      <c r="AF201" s="418">
        <v>0</v>
      </c>
      <c r="AG201" s="418">
        <v>0</v>
      </c>
      <c r="AH201" s="418">
        <v>0</v>
      </c>
      <c r="AI201" s="418">
        <v>0</v>
      </c>
      <c r="AJ201" s="418">
        <v>0</v>
      </c>
      <c r="AK201" s="419">
        <f t="shared" si="20"/>
        <v>360967106</v>
      </c>
    </row>
    <row r="202" spans="1:37" hidden="1" x14ac:dyDescent="0.2">
      <c r="A202" s="855"/>
      <c r="B202" s="417" t="s">
        <v>1307</v>
      </c>
      <c r="C202" s="470" t="s">
        <v>2406</v>
      </c>
      <c r="D202" s="418">
        <v>0</v>
      </c>
      <c r="E202" s="418">
        <v>0</v>
      </c>
      <c r="F202" s="418">
        <v>0</v>
      </c>
      <c r="G202" s="418">
        <v>0</v>
      </c>
      <c r="H202" s="418">
        <v>0</v>
      </c>
      <c r="I202" s="418">
        <v>0</v>
      </c>
      <c r="J202" s="418">
        <v>0</v>
      </c>
      <c r="K202" s="418">
        <v>0</v>
      </c>
      <c r="L202" s="418">
        <v>0</v>
      </c>
      <c r="M202" s="418">
        <v>0</v>
      </c>
      <c r="N202" s="418">
        <v>0</v>
      </c>
      <c r="O202" s="418">
        <v>0</v>
      </c>
      <c r="P202" s="418">
        <v>0</v>
      </c>
      <c r="Q202" s="418">
        <v>0</v>
      </c>
      <c r="R202" s="418">
        <v>0</v>
      </c>
      <c r="S202" s="418">
        <v>0</v>
      </c>
      <c r="T202" s="418">
        <v>0</v>
      </c>
      <c r="U202" s="418">
        <v>0</v>
      </c>
      <c r="V202" s="418">
        <v>0</v>
      </c>
      <c r="W202" s="418">
        <v>0</v>
      </c>
      <c r="X202" s="418">
        <v>0</v>
      </c>
      <c r="Y202" s="418">
        <v>0</v>
      </c>
      <c r="Z202" s="418">
        <v>0</v>
      </c>
      <c r="AA202" s="418">
        <v>0</v>
      </c>
      <c r="AB202" s="418">
        <v>0</v>
      </c>
      <c r="AC202" s="418">
        <v>0</v>
      </c>
      <c r="AD202" s="418">
        <v>0</v>
      </c>
      <c r="AE202" s="418">
        <v>0</v>
      </c>
      <c r="AF202" s="418">
        <v>0</v>
      </c>
      <c r="AG202" s="418">
        <v>0</v>
      </c>
      <c r="AH202" s="418">
        <v>0</v>
      </c>
      <c r="AI202" s="418">
        <v>0</v>
      </c>
      <c r="AJ202" s="418">
        <v>0</v>
      </c>
      <c r="AK202" s="419">
        <f t="shared" si="20"/>
        <v>0</v>
      </c>
    </row>
    <row r="203" spans="1:37" x14ac:dyDescent="0.2">
      <c r="A203" s="855"/>
      <c r="B203" s="417" t="s">
        <v>1256</v>
      </c>
      <c r="C203" s="470" t="s">
        <v>1777</v>
      </c>
      <c r="D203" s="418">
        <v>0</v>
      </c>
      <c r="E203" s="418">
        <v>0</v>
      </c>
      <c r="F203" s="418">
        <v>0</v>
      </c>
      <c r="G203" s="418">
        <v>0</v>
      </c>
      <c r="H203" s="418">
        <v>0</v>
      </c>
      <c r="I203" s="418">
        <v>0</v>
      </c>
      <c r="J203" s="418">
        <v>0</v>
      </c>
      <c r="K203" s="418">
        <v>0</v>
      </c>
      <c r="L203" s="418">
        <v>0</v>
      </c>
      <c r="M203" s="418">
        <v>0</v>
      </c>
      <c r="N203" s="418">
        <v>0</v>
      </c>
      <c r="O203" s="418">
        <v>0</v>
      </c>
      <c r="P203" s="418">
        <v>0</v>
      </c>
      <c r="Q203" s="418">
        <v>0</v>
      </c>
      <c r="R203" s="418">
        <v>0</v>
      </c>
      <c r="S203" s="418">
        <v>0</v>
      </c>
      <c r="T203" s="418">
        <v>0</v>
      </c>
      <c r="U203" s="418">
        <v>0</v>
      </c>
      <c r="V203" s="418">
        <v>0</v>
      </c>
      <c r="W203" s="418">
        <v>0</v>
      </c>
      <c r="X203" s="418">
        <v>0</v>
      </c>
      <c r="Y203" s="418">
        <v>0</v>
      </c>
      <c r="Z203" s="418">
        <v>0</v>
      </c>
      <c r="AA203" s="418">
        <v>0</v>
      </c>
      <c r="AB203" s="418">
        <v>0</v>
      </c>
      <c r="AC203" s="418">
        <v>0</v>
      </c>
      <c r="AD203" s="418">
        <v>0</v>
      </c>
      <c r="AE203" s="418">
        <v>0</v>
      </c>
      <c r="AF203" s="418">
        <v>0</v>
      </c>
      <c r="AG203" s="418">
        <v>173608075</v>
      </c>
      <c r="AH203" s="418">
        <v>0</v>
      </c>
      <c r="AI203" s="418">
        <v>0</v>
      </c>
      <c r="AJ203" s="418">
        <v>0</v>
      </c>
      <c r="AK203" s="419">
        <f t="shared" si="20"/>
        <v>173608075</v>
      </c>
    </row>
    <row r="204" spans="1:37" x14ac:dyDescent="0.2">
      <c r="A204" s="855"/>
      <c r="B204" s="417" t="s">
        <v>2477</v>
      </c>
      <c r="C204" s="470" t="s">
        <v>1778</v>
      </c>
      <c r="D204" s="418">
        <v>0</v>
      </c>
      <c r="E204" s="418">
        <v>0</v>
      </c>
      <c r="F204" s="418">
        <v>0</v>
      </c>
      <c r="G204" s="418">
        <v>0</v>
      </c>
      <c r="H204" s="418">
        <v>0</v>
      </c>
      <c r="I204" s="418">
        <v>0</v>
      </c>
      <c r="J204" s="418">
        <v>0</v>
      </c>
      <c r="K204" s="418">
        <v>0</v>
      </c>
      <c r="L204" s="418">
        <v>0</v>
      </c>
      <c r="M204" s="418">
        <v>0</v>
      </c>
      <c r="N204" s="418">
        <v>0</v>
      </c>
      <c r="O204" s="418">
        <v>0</v>
      </c>
      <c r="P204" s="418">
        <v>0</v>
      </c>
      <c r="Q204" s="418">
        <v>0</v>
      </c>
      <c r="R204" s="418">
        <v>0</v>
      </c>
      <c r="S204" s="418">
        <v>0</v>
      </c>
      <c r="T204" s="418">
        <v>0</v>
      </c>
      <c r="U204" s="418">
        <v>0</v>
      </c>
      <c r="V204" s="418">
        <v>0</v>
      </c>
      <c r="W204" s="418">
        <v>0</v>
      </c>
      <c r="X204" s="418">
        <v>0</v>
      </c>
      <c r="Y204" s="418">
        <v>0</v>
      </c>
      <c r="Z204" s="418">
        <v>0</v>
      </c>
      <c r="AA204" s="418">
        <v>0</v>
      </c>
      <c r="AB204" s="418">
        <v>0</v>
      </c>
      <c r="AC204" s="418">
        <v>292490393</v>
      </c>
      <c r="AD204" s="418">
        <v>0</v>
      </c>
      <c r="AE204" s="418">
        <v>0</v>
      </c>
      <c r="AF204" s="418">
        <v>0</v>
      </c>
      <c r="AG204" s="418">
        <v>0</v>
      </c>
      <c r="AH204" s="418">
        <v>0</v>
      </c>
      <c r="AI204" s="418">
        <v>0</v>
      </c>
      <c r="AJ204" s="418">
        <v>0</v>
      </c>
      <c r="AK204" s="419">
        <f t="shared" si="20"/>
        <v>292490393</v>
      </c>
    </row>
    <row r="205" spans="1:37" x14ac:dyDescent="0.2">
      <c r="A205" s="855"/>
      <c r="B205" s="417" t="s">
        <v>1438</v>
      </c>
      <c r="C205" s="470" t="s">
        <v>1437</v>
      </c>
      <c r="D205" s="418">
        <v>0</v>
      </c>
      <c r="E205" s="418">
        <v>0</v>
      </c>
      <c r="F205" s="418">
        <v>0</v>
      </c>
      <c r="G205" s="418">
        <v>0</v>
      </c>
      <c r="H205" s="418">
        <v>0</v>
      </c>
      <c r="I205" s="418">
        <v>0</v>
      </c>
      <c r="J205" s="418">
        <v>0</v>
      </c>
      <c r="K205" s="418">
        <v>0</v>
      </c>
      <c r="L205" s="418">
        <v>0</v>
      </c>
      <c r="M205" s="418">
        <v>0</v>
      </c>
      <c r="N205" s="418">
        <v>0</v>
      </c>
      <c r="O205" s="418">
        <v>0</v>
      </c>
      <c r="P205" s="418">
        <v>0</v>
      </c>
      <c r="Q205" s="418">
        <v>0</v>
      </c>
      <c r="R205" s="418">
        <v>0</v>
      </c>
      <c r="S205" s="418">
        <v>0</v>
      </c>
      <c r="T205" s="418">
        <v>0</v>
      </c>
      <c r="U205" s="418">
        <v>0</v>
      </c>
      <c r="V205" s="418">
        <v>0</v>
      </c>
      <c r="W205" s="418">
        <v>0</v>
      </c>
      <c r="X205" s="418">
        <v>0</v>
      </c>
      <c r="Y205" s="418">
        <v>0</v>
      </c>
      <c r="Z205" s="418">
        <v>0</v>
      </c>
      <c r="AA205" s="418">
        <v>0</v>
      </c>
      <c r="AB205" s="418">
        <v>0</v>
      </c>
      <c r="AC205" s="418">
        <v>492000000</v>
      </c>
      <c r="AD205" s="418">
        <v>0</v>
      </c>
      <c r="AE205" s="418">
        <v>0</v>
      </c>
      <c r="AF205" s="418">
        <v>0</v>
      </c>
      <c r="AG205" s="418">
        <v>0</v>
      </c>
      <c r="AH205" s="418">
        <v>0</v>
      </c>
      <c r="AI205" s="418">
        <v>0</v>
      </c>
      <c r="AJ205" s="418">
        <v>0</v>
      </c>
      <c r="AK205" s="419">
        <f t="shared" si="20"/>
        <v>492000000</v>
      </c>
    </row>
    <row r="206" spans="1:37" hidden="1" x14ac:dyDescent="0.2">
      <c r="A206" s="857"/>
      <c r="B206" s="417" t="s">
        <v>2132</v>
      </c>
      <c r="C206" s="470" t="s">
        <v>2131</v>
      </c>
      <c r="D206" s="418">
        <v>0</v>
      </c>
      <c r="E206" s="418">
        <v>0</v>
      </c>
      <c r="F206" s="418">
        <v>0</v>
      </c>
      <c r="G206" s="418">
        <v>0</v>
      </c>
      <c r="H206" s="418">
        <v>0</v>
      </c>
      <c r="I206" s="418">
        <v>0</v>
      </c>
      <c r="J206" s="418">
        <v>0</v>
      </c>
      <c r="K206" s="418">
        <v>0</v>
      </c>
      <c r="L206" s="418">
        <v>0</v>
      </c>
      <c r="M206" s="418">
        <v>0</v>
      </c>
      <c r="N206" s="418">
        <v>0</v>
      </c>
      <c r="O206" s="418">
        <v>0</v>
      </c>
      <c r="P206" s="418">
        <v>0</v>
      </c>
      <c r="Q206" s="418">
        <v>0</v>
      </c>
      <c r="R206" s="418">
        <v>0</v>
      </c>
      <c r="S206" s="418">
        <v>0</v>
      </c>
      <c r="T206" s="418">
        <v>0</v>
      </c>
      <c r="U206" s="418">
        <v>0</v>
      </c>
      <c r="V206" s="418">
        <v>0</v>
      </c>
      <c r="W206" s="418">
        <v>0</v>
      </c>
      <c r="X206" s="418">
        <v>0</v>
      </c>
      <c r="Y206" s="418">
        <v>0</v>
      </c>
      <c r="Z206" s="418">
        <v>0</v>
      </c>
      <c r="AA206" s="418">
        <v>0</v>
      </c>
      <c r="AB206" s="418">
        <v>0</v>
      </c>
      <c r="AC206" s="418">
        <v>0</v>
      </c>
      <c r="AD206" s="418">
        <v>0</v>
      </c>
      <c r="AE206" s="418">
        <v>0</v>
      </c>
      <c r="AF206" s="418">
        <v>0</v>
      </c>
      <c r="AG206" s="418">
        <v>0</v>
      </c>
      <c r="AH206" s="418">
        <v>0</v>
      </c>
      <c r="AI206" s="418">
        <v>0</v>
      </c>
      <c r="AJ206" s="418">
        <v>0</v>
      </c>
      <c r="AK206" s="419">
        <f t="shared" si="20"/>
        <v>0</v>
      </c>
    </row>
    <row r="207" spans="1:37" hidden="1" x14ac:dyDescent="0.2">
      <c r="A207" s="857"/>
      <c r="B207" s="417" t="s">
        <v>2496</v>
      </c>
      <c r="C207" s="470" t="s">
        <v>1779</v>
      </c>
      <c r="D207" s="418">
        <v>0</v>
      </c>
      <c r="E207" s="418">
        <v>0</v>
      </c>
      <c r="F207" s="418">
        <v>0</v>
      </c>
      <c r="G207" s="418">
        <v>0</v>
      </c>
      <c r="H207" s="418">
        <v>0</v>
      </c>
      <c r="I207" s="418">
        <v>0</v>
      </c>
      <c r="J207" s="418">
        <v>0</v>
      </c>
      <c r="K207" s="418">
        <v>0</v>
      </c>
      <c r="L207" s="418">
        <v>0</v>
      </c>
      <c r="M207" s="418">
        <v>0</v>
      </c>
      <c r="N207" s="418">
        <v>0</v>
      </c>
      <c r="O207" s="418">
        <v>0</v>
      </c>
      <c r="P207" s="418">
        <v>0</v>
      </c>
      <c r="Q207" s="418">
        <v>0</v>
      </c>
      <c r="R207" s="418">
        <v>0</v>
      </c>
      <c r="S207" s="418">
        <v>0</v>
      </c>
      <c r="T207" s="418">
        <v>0</v>
      </c>
      <c r="U207" s="418">
        <v>0</v>
      </c>
      <c r="V207" s="418">
        <v>0</v>
      </c>
      <c r="W207" s="418">
        <v>0</v>
      </c>
      <c r="X207" s="418">
        <v>0</v>
      </c>
      <c r="Y207" s="418">
        <v>0</v>
      </c>
      <c r="Z207" s="418">
        <v>0</v>
      </c>
      <c r="AA207" s="418">
        <v>0</v>
      </c>
      <c r="AB207" s="418">
        <v>0</v>
      </c>
      <c r="AC207" s="418">
        <v>0</v>
      </c>
      <c r="AD207" s="418">
        <v>0</v>
      </c>
      <c r="AE207" s="418">
        <v>0</v>
      </c>
      <c r="AF207" s="418">
        <v>0</v>
      </c>
      <c r="AG207" s="418">
        <v>0</v>
      </c>
      <c r="AH207" s="418">
        <v>0</v>
      </c>
      <c r="AI207" s="418">
        <v>0</v>
      </c>
      <c r="AJ207" s="418">
        <v>0</v>
      </c>
      <c r="AK207" s="419">
        <f t="shared" si="20"/>
        <v>0</v>
      </c>
    </row>
    <row r="208" spans="1:37" hidden="1" x14ac:dyDescent="0.2">
      <c r="A208" s="855"/>
      <c r="B208" s="417" t="s">
        <v>2304</v>
      </c>
      <c r="C208" s="470" t="s">
        <v>2303</v>
      </c>
      <c r="D208" s="418">
        <v>0</v>
      </c>
      <c r="E208" s="418">
        <v>0</v>
      </c>
      <c r="F208" s="418">
        <v>0</v>
      </c>
      <c r="G208" s="418">
        <v>0</v>
      </c>
      <c r="H208" s="418">
        <v>0</v>
      </c>
      <c r="I208" s="418">
        <v>0</v>
      </c>
      <c r="J208" s="418">
        <v>0</v>
      </c>
      <c r="K208" s="418">
        <v>0</v>
      </c>
      <c r="L208" s="418">
        <v>0</v>
      </c>
      <c r="M208" s="418">
        <v>0</v>
      </c>
      <c r="N208" s="418">
        <v>0</v>
      </c>
      <c r="O208" s="418">
        <v>0</v>
      </c>
      <c r="P208" s="418">
        <v>0</v>
      </c>
      <c r="Q208" s="418">
        <v>0</v>
      </c>
      <c r="R208" s="418">
        <v>0</v>
      </c>
      <c r="S208" s="418">
        <v>0</v>
      </c>
      <c r="T208" s="418">
        <v>0</v>
      </c>
      <c r="U208" s="418">
        <v>0</v>
      </c>
      <c r="V208" s="418">
        <v>0</v>
      </c>
      <c r="W208" s="418">
        <v>0</v>
      </c>
      <c r="X208" s="418">
        <v>0</v>
      </c>
      <c r="Y208" s="418">
        <v>0</v>
      </c>
      <c r="Z208" s="418">
        <v>0</v>
      </c>
      <c r="AA208" s="418">
        <v>0</v>
      </c>
      <c r="AB208" s="418">
        <v>0</v>
      </c>
      <c r="AC208" s="418">
        <v>0</v>
      </c>
      <c r="AD208" s="418">
        <v>0</v>
      </c>
      <c r="AE208" s="418">
        <v>0</v>
      </c>
      <c r="AF208" s="418">
        <v>0</v>
      </c>
      <c r="AG208" s="418">
        <v>0</v>
      </c>
      <c r="AH208" s="418">
        <v>0</v>
      </c>
      <c r="AI208" s="418">
        <v>0</v>
      </c>
      <c r="AJ208" s="418">
        <v>0</v>
      </c>
      <c r="AK208" s="419">
        <f t="shared" si="20"/>
        <v>0</v>
      </c>
    </row>
    <row r="209" spans="1:37" x14ac:dyDescent="0.2">
      <c r="A209" s="515" t="s">
        <v>1239</v>
      </c>
      <c r="B209" s="516"/>
      <c r="C209" s="517">
        <f>COUNTA(C194:C208)</f>
        <v>15</v>
      </c>
      <c r="D209" s="518">
        <f t="shared" ref="D209:AJ209" si="21">SUM(D194:D208)</f>
        <v>0</v>
      </c>
      <c r="E209" s="518">
        <f t="shared" si="21"/>
        <v>0</v>
      </c>
      <c r="F209" s="518">
        <f t="shared" si="21"/>
        <v>0</v>
      </c>
      <c r="G209" s="518">
        <f t="shared" si="21"/>
        <v>0</v>
      </c>
      <c r="H209" s="518">
        <f t="shared" si="21"/>
        <v>0</v>
      </c>
      <c r="I209" s="518">
        <f t="shared" si="21"/>
        <v>0</v>
      </c>
      <c r="J209" s="518">
        <f t="shared" si="21"/>
        <v>0</v>
      </c>
      <c r="K209" s="518">
        <f t="shared" si="21"/>
        <v>0</v>
      </c>
      <c r="L209" s="518">
        <f t="shared" si="21"/>
        <v>0</v>
      </c>
      <c r="M209" s="518">
        <f t="shared" si="21"/>
        <v>0</v>
      </c>
      <c r="N209" s="518">
        <f t="shared" si="21"/>
        <v>0</v>
      </c>
      <c r="O209" s="518">
        <f t="shared" si="21"/>
        <v>0</v>
      </c>
      <c r="P209" s="518">
        <f t="shared" si="21"/>
        <v>0</v>
      </c>
      <c r="Q209" s="518">
        <f t="shared" si="21"/>
        <v>0</v>
      </c>
      <c r="R209" s="518">
        <f t="shared" si="21"/>
        <v>0</v>
      </c>
      <c r="S209" s="518">
        <f t="shared" si="21"/>
        <v>0</v>
      </c>
      <c r="T209" s="518">
        <f t="shared" si="21"/>
        <v>0</v>
      </c>
      <c r="U209" s="518">
        <f t="shared" si="21"/>
        <v>0</v>
      </c>
      <c r="V209" s="518">
        <f t="shared" si="21"/>
        <v>0</v>
      </c>
      <c r="W209" s="518">
        <f t="shared" si="21"/>
        <v>0</v>
      </c>
      <c r="X209" s="518">
        <f t="shared" si="21"/>
        <v>0</v>
      </c>
      <c r="Y209" s="518">
        <f t="shared" si="21"/>
        <v>0</v>
      </c>
      <c r="Z209" s="518">
        <f t="shared" si="21"/>
        <v>0</v>
      </c>
      <c r="AA209" s="518">
        <f t="shared" si="21"/>
        <v>0</v>
      </c>
      <c r="AB209" s="518">
        <f t="shared" si="21"/>
        <v>0</v>
      </c>
      <c r="AC209" s="518">
        <f t="shared" si="21"/>
        <v>2792009067</v>
      </c>
      <c r="AD209" s="518">
        <f t="shared" si="21"/>
        <v>568324169</v>
      </c>
      <c r="AE209" s="518">
        <f t="shared" si="21"/>
        <v>0</v>
      </c>
      <c r="AF209" s="518">
        <f t="shared" si="21"/>
        <v>0</v>
      </c>
      <c r="AG209" s="518">
        <f t="shared" si="21"/>
        <v>173608075</v>
      </c>
      <c r="AH209" s="518">
        <f t="shared" si="21"/>
        <v>0</v>
      </c>
      <c r="AI209" s="518">
        <f t="shared" si="21"/>
        <v>0</v>
      </c>
      <c r="AJ209" s="518">
        <f t="shared" si="21"/>
        <v>0</v>
      </c>
      <c r="AK209" s="558">
        <f>SUM(AK194:AK208)</f>
        <v>3533941311</v>
      </c>
    </row>
    <row r="210" spans="1:37" x14ac:dyDescent="0.2">
      <c r="A210" s="854">
        <v>10</v>
      </c>
      <c r="B210" s="417" t="s">
        <v>2479</v>
      </c>
      <c r="C210" s="470" t="s">
        <v>2478</v>
      </c>
      <c r="D210" s="418">
        <v>0</v>
      </c>
      <c r="E210" s="418">
        <v>0</v>
      </c>
      <c r="F210" s="418">
        <v>0</v>
      </c>
      <c r="G210" s="418">
        <v>0</v>
      </c>
      <c r="H210" s="418">
        <v>0</v>
      </c>
      <c r="I210" s="418">
        <v>0</v>
      </c>
      <c r="J210" s="418">
        <v>0</v>
      </c>
      <c r="K210" s="418">
        <v>0</v>
      </c>
      <c r="L210" s="418">
        <v>0</v>
      </c>
      <c r="M210" s="418">
        <v>0</v>
      </c>
      <c r="N210" s="418">
        <v>0</v>
      </c>
      <c r="O210" s="418">
        <v>0</v>
      </c>
      <c r="P210" s="418">
        <v>0</v>
      </c>
      <c r="Q210" s="418">
        <v>0</v>
      </c>
      <c r="R210" s="418">
        <v>0</v>
      </c>
      <c r="S210" s="418">
        <v>0</v>
      </c>
      <c r="T210" s="418">
        <v>0</v>
      </c>
      <c r="U210" s="418">
        <v>0</v>
      </c>
      <c r="V210" s="418">
        <v>0</v>
      </c>
      <c r="W210" s="418">
        <v>0</v>
      </c>
      <c r="X210" s="418">
        <v>0</v>
      </c>
      <c r="Y210" s="418">
        <v>0</v>
      </c>
      <c r="Z210" s="418">
        <v>0</v>
      </c>
      <c r="AA210" s="418">
        <v>0</v>
      </c>
      <c r="AB210" s="418">
        <v>0</v>
      </c>
      <c r="AC210" s="418">
        <v>0</v>
      </c>
      <c r="AD210" s="418">
        <v>350000000</v>
      </c>
      <c r="AE210" s="418">
        <v>0</v>
      </c>
      <c r="AF210" s="418">
        <v>0</v>
      </c>
      <c r="AG210" s="418">
        <v>0</v>
      </c>
      <c r="AH210" s="418">
        <v>0</v>
      </c>
      <c r="AI210" s="418">
        <v>0</v>
      </c>
      <c r="AJ210" s="418">
        <v>0</v>
      </c>
      <c r="AK210" s="419">
        <f t="shared" ref="AK210:AK228" si="22">SUM(D210:AJ210)</f>
        <v>350000000</v>
      </c>
    </row>
    <row r="211" spans="1:37" x14ac:dyDescent="0.2">
      <c r="A211" s="855"/>
      <c r="B211" s="417" t="s">
        <v>2463</v>
      </c>
      <c r="C211" s="470" t="s">
        <v>1780</v>
      </c>
      <c r="D211" s="418">
        <v>0</v>
      </c>
      <c r="E211" s="418">
        <v>0</v>
      </c>
      <c r="F211" s="418">
        <v>0</v>
      </c>
      <c r="G211" s="418">
        <v>0</v>
      </c>
      <c r="H211" s="418">
        <v>0</v>
      </c>
      <c r="I211" s="418">
        <v>0</v>
      </c>
      <c r="J211" s="418">
        <v>0</v>
      </c>
      <c r="K211" s="418">
        <v>0</v>
      </c>
      <c r="L211" s="418">
        <v>0</v>
      </c>
      <c r="M211" s="418">
        <v>0</v>
      </c>
      <c r="N211" s="418">
        <v>0</v>
      </c>
      <c r="O211" s="418">
        <v>0</v>
      </c>
      <c r="P211" s="418">
        <v>0</v>
      </c>
      <c r="Q211" s="418">
        <v>0</v>
      </c>
      <c r="R211" s="418">
        <v>0</v>
      </c>
      <c r="S211" s="418">
        <v>0</v>
      </c>
      <c r="T211" s="418">
        <v>0</v>
      </c>
      <c r="U211" s="418">
        <v>0</v>
      </c>
      <c r="V211" s="418">
        <v>0</v>
      </c>
      <c r="W211" s="418">
        <v>0</v>
      </c>
      <c r="X211" s="418">
        <v>0</v>
      </c>
      <c r="Y211" s="418">
        <v>0</v>
      </c>
      <c r="Z211" s="418">
        <v>0</v>
      </c>
      <c r="AA211" s="418">
        <v>0</v>
      </c>
      <c r="AB211" s="418">
        <v>0</v>
      </c>
      <c r="AC211" s="418">
        <v>0</v>
      </c>
      <c r="AD211" s="418">
        <v>571423184</v>
      </c>
      <c r="AE211" s="418">
        <v>0</v>
      </c>
      <c r="AF211" s="418">
        <v>0</v>
      </c>
      <c r="AG211" s="418">
        <v>0</v>
      </c>
      <c r="AH211" s="418">
        <v>0</v>
      </c>
      <c r="AI211" s="418">
        <v>0</v>
      </c>
      <c r="AJ211" s="418">
        <v>0</v>
      </c>
      <c r="AK211" s="419">
        <f t="shared" si="22"/>
        <v>571423184</v>
      </c>
    </row>
    <row r="212" spans="1:37" x14ac:dyDescent="0.2">
      <c r="A212" s="855"/>
      <c r="B212" s="417" t="s">
        <v>1251</v>
      </c>
      <c r="C212" s="470" t="s">
        <v>2019</v>
      </c>
      <c r="D212" s="418">
        <v>0</v>
      </c>
      <c r="E212" s="418">
        <v>0</v>
      </c>
      <c r="F212" s="418">
        <v>0</v>
      </c>
      <c r="G212" s="418">
        <v>0</v>
      </c>
      <c r="H212" s="418">
        <v>0</v>
      </c>
      <c r="I212" s="418">
        <v>0</v>
      </c>
      <c r="J212" s="418">
        <v>0</v>
      </c>
      <c r="K212" s="418">
        <v>0</v>
      </c>
      <c r="L212" s="418">
        <v>0</v>
      </c>
      <c r="M212" s="418">
        <v>0</v>
      </c>
      <c r="N212" s="418">
        <v>0</v>
      </c>
      <c r="O212" s="418">
        <v>0</v>
      </c>
      <c r="P212" s="418">
        <v>0</v>
      </c>
      <c r="Q212" s="418">
        <v>0</v>
      </c>
      <c r="R212" s="418">
        <v>0</v>
      </c>
      <c r="S212" s="418">
        <v>0</v>
      </c>
      <c r="T212" s="418">
        <v>0</v>
      </c>
      <c r="U212" s="418">
        <v>0</v>
      </c>
      <c r="V212" s="418">
        <v>0</v>
      </c>
      <c r="W212" s="418">
        <v>0</v>
      </c>
      <c r="X212" s="418">
        <v>0</v>
      </c>
      <c r="Y212" s="418">
        <v>0</v>
      </c>
      <c r="Z212" s="418">
        <v>0</v>
      </c>
      <c r="AA212" s="418">
        <v>0</v>
      </c>
      <c r="AB212" s="418">
        <v>470253000</v>
      </c>
      <c r="AC212" s="418">
        <v>0</v>
      </c>
      <c r="AD212" s="418">
        <v>0</v>
      </c>
      <c r="AE212" s="418">
        <v>0</v>
      </c>
      <c r="AF212" s="418">
        <v>0</v>
      </c>
      <c r="AG212" s="418">
        <v>0</v>
      </c>
      <c r="AH212" s="418">
        <v>0</v>
      </c>
      <c r="AI212" s="418">
        <v>0</v>
      </c>
      <c r="AJ212" s="418">
        <v>0</v>
      </c>
      <c r="AK212" s="419">
        <f t="shared" si="22"/>
        <v>470253000</v>
      </c>
    </row>
    <row r="213" spans="1:37" x14ac:dyDescent="0.2">
      <c r="A213" s="855"/>
      <c r="B213" s="417" t="s">
        <v>2559</v>
      </c>
      <c r="C213" s="470" t="s">
        <v>2558</v>
      </c>
      <c r="D213" s="418">
        <v>0</v>
      </c>
      <c r="E213" s="418">
        <v>0</v>
      </c>
      <c r="F213" s="418">
        <v>0</v>
      </c>
      <c r="G213" s="418">
        <v>0</v>
      </c>
      <c r="H213" s="418">
        <v>0</v>
      </c>
      <c r="I213" s="418">
        <v>0</v>
      </c>
      <c r="J213" s="418">
        <v>0</v>
      </c>
      <c r="K213" s="418">
        <v>0</v>
      </c>
      <c r="L213" s="418">
        <v>0</v>
      </c>
      <c r="M213" s="418">
        <v>0</v>
      </c>
      <c r="N213" s="418">
        <v>0</v>
      </c>
      <c r="O213" s="418">
        <v>0</v>
      </c>
      <c r="P213" s="418">
        <v>0</v>
      </c>
      <c r="Q213" s="418">
        <v>0</v>
      </c>
      <c r="R213" s="418">
        <v>0</v>
      </c>
      <c r="S213" s="418">
        <v>0</v>
      </c>
      <c r="T213" s="418">
        <v>0</v>
      </c>
      <c r="U213" s="418">
        <v>0</v>
      </c>
      <c r="V213" s="418">
        <v>0</v>
      </c>
      <c r="W213" s="418">
        <v>0</v>
      </c>
      <c r="X213" s="418">
        <v>0</v>
      </c>
      <c r="Y213" s="418">
        <v>0</v>
      </c>
      <c r="Z213" s="418">
        <v>0</v>
      </c>
      <c r="AA213" s="418">
        <v>0</v>
      </c>
      <c r="AB213" s="418">
        <v>0</v>
      </c>
      <c r="AC213" s="418">
        <v>0</v>
      </c>
      <c r="AD213" s="418">
        <v>0</v>
      </c>
      <c r="AE213" s="418">
        <v>300000000</v>
      </c>
      <c r="AF213" s="418">
        <v>0</v>
      </c>
      <c r="AG213" s="418">
        <v>336587071</v>
      </c>
      <c r="AH213" s="418">
        <v>0</v>
      </c>
      <c r="AI213" s="418">
        <v>0</v>
      </c>
      <c r="AJ213" s="418">
        <v>0</v>
      </c>
      <c r="AK213" s="419">
        <f t="shared" si="22"/>
        <v>636587071</v>
      </c>
    </row>
    <row r="214" spans="1:37" hidden="1" x14ac:dyDescent="0.2">
      <c r="A214" s="855"/>
      <c r="B214" s="417" t="s">
        <v>2520</v>
      </c>
      <c r="C214" s="470" t="s">
        <v>2519</v>
      </c>
      <c r="D214" s="418">
        <v>0</v>
      </c>
      <c r="E214" s="418">
        <v>0</v>
      </c>
      <c r="F214" s="418">
        <v>0</v>
      </c>
      <c r="G214" s="418">
        <v>0</v>
      </c>
      <c r="H214" s="418">
        <v>0</v>
      </c>
      <c r="I214" s="418">
        <v>0</v>
      </c>
      <c r="J214" s="418">
        <v>0</v>
      </c>
      <c r="K214" s="418">
        <v>0</v>
      </c>
      <c r="L214" s="418">
        <v>0</v>
      </c>
      <c r="M214" s="418">
        <v>0</v>
      </c>
      <c r="N214" s="418">
        <v>0</v>
      </c>
      <c r="O214" s="418">
        <v>0</v>
      </c>
      <c r="P214" s="418">
        <v>0</v>
      </c>
      <c r="Q214" s="418">
        <v>0</v>
      </c>
      <c r="R214" s="418">
        <v>0</v>
      </c>
      <c r="S214" s="418">
        <v>0</v>
      </c>
      <c r="T214" s="418">
        <v>0</v>
      </c>
      <c r="U214" s="418">
        <v>0</v>
      </c>
      <c r="V214" s="418">
        <v>0</v>
      </c>
      <c r="W214" s="418">
        <v>0</v>
      </c>
      <c r="X214" s="418">
        <v>0</v>
      </c>
      <c r="Y214" s="418">
        <v>0</v>
      </c>
      <c r="Z214" s="418">
        <v>0</v>
      </c>
      <c r="AA214" s="418">
        <v>0</v>
      </c>
      <c r="AB214" s="418">
        <v>0</v>
      </c>
      <c r="AC214" s="418">
        <v>0</v>
      </c>
      <c r="AD214" s="418">
        <v>0</v>
      </c>
      <c r="AE214" s="418">
        <v>0</v>
      </c>
      <c r="AF214" s="418">
        <v>0</v>
      </c>
      <c r="AG214" s="418">
        <v>0</v>
      </c>
      <c r="AH214" s="418">
        <v>0</v>
      </c>
      <c r="AI214" s="418">
        <v>0</v>
      </c>
      <c r="AJ214" s="418">
        <v>0</v>
      </c>
      <c r="AK214" s="419">
        <f t="shared" si="22"/>
        <v>0</v>
      </c>
    </row>
    <row r="215" spans="1:37" x14ac:dyDescent="0.2">
      <c r="A215" s="857"/>
      <c r="B215" s="417" t="s">
        <v>2122</v>
      </c>
      <c r="C215" s="470" t="s">
        <v>2305</v>
      </c>
      <c r="D215" s="418">
        <v>0</v>
      </c>
      <c r="E215" s="418">
        <v>0</v>
      </c>
      <c r="F215" s="418">
        <v>0</v>
      </c>
      <c r="G215" s="418">
        <v>0</v>
      </c>
      <c r="H215" s="418">
        <v>0</v>
      </c>
      <c r="I215" s="418">
        <v>0</v>
      </c>
      <c r="J215" s="418">
        <v>0</v>
      </c>
      <c r="K215" s="418">
        <v>0</v>
      </c>
      <c r="L215" s="418">
        <v>0</v>
      </c>
      <c r="M215" s="418">
        <v>0</v>
      </c>
      <c r="N215" s="418">
        <v>0</v>
      </c>
      <c r="O215" s="418">
        <v>0</v>
      </c>
      <c r="P215" s="418">
        <v>0</v>
      </c>
      <c r="Q215" s="418">
        <v>0</v>
      </c>
      <c r="R215" s="418">
        <v>0</v>
      </c>
      <c r="S215" s="418">
        <v>0</v>
      </c>
      <c r="T215" s="418">
        <v>0</v>
      </c>
      <c r="U215" s="418">
        <v>0</v>
      </c>
      <c r="V215" s="418">
        <v>0</v>
      </c>
      <c r="W215" s="418">
        <v>0</v>
      </c>
      <c r="X215" s="418">
        <v>0</v>
      </c>
      <c r="Y215" s="418">
        <v>0</v>
      </c>
      <c r="Z215" s="418">
        <v>0</v>
      </c>
      <c r="AA215" s="418">
        <v>0</v>
      </c>
      <c r="AB215" s="418">
        <v>0</v>
      </c>
      <c r="AC215" s="418">
        <v>500000000</v>
      </c>
      <c r="AD215" s="418">
        <v>0</v>
      </c>
      <c r="AE215" s="418">
        <v>0</v>
      </c>
      <c r="AF215" s="418">
        <v>0</v>
      </c>
      <c r="AG215" s="418">
        <v>0</v>
      </c>
      <c r="AH215" s="418">
        <v>0</v>
      </c>
      <c r="AI215" s="418">
        <v>0</v>
      </c>
      <c r="AJ215" s="418">
        <v>0</v>
      </c>
      <c r="AK215" s="419">
        <f t="shared" si="22"/>
        <v>500000000</v>
      </c>
    </row>
    <row r="216" spans="1:37" hidden="1" x14ac:dyDescent="0.2">
      <c r="A216" s="855"/>
      <c r="B216" s="417" t="s">
        <v>1271</v>
      </c>
      <c r="C216" s="470" t="s">
        <v>1781</v>
      </c>
      <c r="D216" s="418">
        <v>0</v>
      </c>
      <c r="E216" s="418">
        <v>0</v>
      </c>
      <c r="F216" s="418">
        <v>0</v>
      </c>
      <c r="G216" s="418">
        <v>0</v>
      </c>
      <c r="H216" s="418">
        <v>0</v>
      </c>
      <c r="I216" s="418">
        <v>0</v>
      </c>
      <c r="J216" s="418">
        <v>0</v>
      </c>
      <c r="K216" s="418">
        <v>0</v>
      </c>
      <c r="L216" s="418">
        <v>0</v>
      </c>
      <c r="M216" s="418">
        <v>0</v>
      </c>
      <c r="N216" s="418">
        <v>0</v>
      </c>
      <c r="O216" s="418">
        <v>0</v>
      </c>
      <c r="P216" s="418">
        <v>0</v>
      </c>
      <c r="Q216" s="418">
        <v>0</v>
      </c>
      <c r="R216" s="418">
        <v>0</v>
      </c>
      <c r="S216" s="418">
        <v>0</v>
      </c>
      <c r="T216" s="418">
        <v>0</v>
      </c>
      <c r="U216" s="418">
        <v>0</v>
      </c>
      <c r="V216" s="418">
        <v>0</v>
      </c>
      <c r="W216" s="418">
        <v>0</v>
      </c>
      <c r="X216" s="418">
        <v>0</v>
      </c>
      <c r="Y216" s="418">
        <v>0</v>
      </c>
      <c r="Z216" s="418">
        <v>0</v>
      </c>
      <c r="AA216" s="418">
        <v>0</v>
      </c>
      <c r="AB216" s="418">
        <v>0</v>
      </c>
      <c r="AC216" s="418">
        <v>0</v>
      </c>
      <c r="AD216" s="418">
        <v>0</v>
      </c>
      <c r="AE216" s="418">
        <v>0</v>
      </c>
      <c r="AF216" s="418">
        <v>0</v>
      </c>
      <c r="AG216" s="418">
        <v>0</v>
      </c>
      <c r="AH216" s="418">
        <v>0</v>
      </c>
      <c r="AI216" s="418">
        <v>0</v>
      </c>
      <c r="AJ216" s="418">
        <v>0</v>
      </c>
      <c r="AK216" s="419">
        <f t="shared" si="22"/>
        <v>0</v>
      </c>
    </row>
    <row r="217" spans="1:37" x14ac:dyDescent="0.2">
      <c r="A217" s="855"/>
      <c r="B217" s="417" t="s">
        <v>2259</v>
      </c>
      <c r="C217" s="470" t="s">
        <v>2306</v>
      </c>
      <c r="D217" s="418">
        <v>0</v>
      </c>
      <c r="E217" s="418">
        <v>0</v>
      </c>
      <c r="F217" s="418">
        <v>0</v>
      </c>
      <c r="G217" s="418">
        <v>0</v>
      </c>
      <c r="H217" s="418">
        <v>0</v>
      </c>
      <c r="I217" s="418">
        <v>0</v>
      </c>
      <c r="J217" s="418">
        <v>0</v>
      </c>
      <c r="K217" s="418">
        <v>0</v>
      </c>
      <c r="L217" s="418">
        <v>0</v>
      </c>
      <c r="M217" s="418">
        <v>0</v>
      </c>
      <c r="N217" s="418">
        <v>0</v>
      </c>
      <c r="O217" s="418">
        <v>0</v>
      </c>
      <c r="P217" s="418">
        <v>0</v>
      </c>
      <c r="Q217" s="418">
        <v>0</v>
      </c>
      <c r="R217" s="418">
        <v>0</v>
      </c>
      <c r="S217" s="418">
        <v>0</v>
      </c>
      <c r="T217" s="418">
        <v>0</v>
      </c>
      <c r="U217" s="418">
        <v>0</v>
      </c>
      <c r="V217" s="418">
        <v>0</v>
      </c>
      <c r="W217" s="418">
        <v>0</v>
      </c>
      <c r="X217" s="418">
        <v>0</v>
      </c>
      <c r="Y217" s="418">
        <v>0</v>
      </c>
      <c r="Z217" s="418">
        <v>0</v>
      </c>
      <c r="AA217" s="418">
        <v>0</v>
      </c>
      <c r="AB217" s="418">
        <v>0</v>
      </c>
      <c r="AC217" s="418">
        <v>6419502</v>
      </c>
      <c r="AD217" s="418">
        <v>0</v>
      </c>
      <c r="AE217" s="418">
        <v>0</v>
      </c>
      <c r="AF217" s="418">
        <v>0</v>
      </c>
      <c r="AG217" s="418">
        <v>0</v>
      </c>
      <c r="AH217" s="418">
        <v>0</v>
      </c>
      <c r="AI217" s="418">
        <v>0</v>
      </c>
      <c r="AJ217" s="418">
        <v>0</v>
      </c>
      <c r="AK217" s="419">
        <f t="shared" si="22"/>
        <v>6419502</v>
      </c>
    </row>
    <row r="218" spans="1:37" hidden="1" x14ac:dyDescent="0.2">
      <c r="A218" s="855"/>
      <c r="B218" s="417" t="s">
        <v>1233</v>
      </c>
      <c r="C218" s="470" t="s">
        <v>1782</v>
      </c>
      <c r="D218" s="418">
        <v>0</v>
      </c>
      <c r="E218" s="418">
        <v>0</v>
      </c>
      <c r="F218" s="418">
        <v>0</v>
      </c>
      <c r="G218" s="418">
        <v>0</v>
      </c>
      <c r="H218" s="418">
        <v>0</v>
      </c>
      <c r="I218" s="418">
        <v>0</v>
      </c>
      <c r="J218" s="418">
        <v>0</v>
      </c>
      <c r="K218" s="418">
        <v>0</v>
      </c>
      <c r="L218" s="418">
        <v>0</v>
      </c>
      <c r="M218" s="418">
        <v>0</v>
      </c>
      <c r="N218" s="418">
        <v>0</v>
      </c>
      <c r="O218" s="418">
        <v>0</v>
      </c>
      <c r="P218" s="418">
        <v>0</v>
      </c>
      <c r="Q218" s="418">
        <v>0</v>
      </c>
      <c r="R218" s="418">
        <v>0</v>
      </c>
      <c r="S218" s="418">
        <v>0</v>
      </c>
      <c r="T218" s="418">
        <v>0</v>
      </c>
      <c r="U218" s="418">
        <v>0</v>
      </c>
      <c r="V218" s="418">
        <v>0</v>
      </c>
      <c r="W218" s="418">
        <v>0</v>
      </c>
      <c r="X218" s="418">
        <v>0</v>
      </c>
      <c r="Y218" s="418">
        <v>0</v>
      </c>
      <c r="Z218" s="418">
        <v>0</v>
      </c>
      <c r="AA218" s="418">
        <v>0</v>
      </c>
      <c r="AB218" s="418">
        <v>0</v>
      </c>
      <c r="AC218" s="418">
        <v>0</v>
      </c>
      <c r="AD218" s="418">
        <v>0</v>
      </c>
      <c r="AE218" s="418">
        <v>0</v>
      </c>
      <c r="AF218" s="418">
        <v>0</v>
      </c>
      <c r="AG218" s="418">
        <v>0</v>
      </c>
      <c r="AH218" s="418">
        <v>0</v>
      </c>
      <c r="AI218" s="418">
        <v>0</v>
      </c>
      <c r="AJ218" s="418">
        <v>0</v>
      </c>
      <c r="AK218" s="419">
        <f t="shared" si="22"/>
        <v>0</v>
      </c>
    </row>
    <row r="219" spans="1:37" hidden="1" x14ac:dyDescent="0.2">
      <c r="A219" s="855"/>
      <c r="B219" s="417" t="s">
        <v>2012</v>
      </c>
      <c r="C219" s="470" t="s">
        <v>2307</v>
      </c>
      <c r="D219" s="418">
        <v>0</v>
      </c>
      <c r="E219" s="418">
        <v>0</v>
      </c>
      <c r="F219" s="418">
        <v>0</v>
      </c>
      <c r="G219" s="418">
        <v>0</v>
      </c>
      <c r="H219" s="418">
        <v>0</v>
      </c>
      <c r="I219" s="418">
        <v>0</v>
      </c>
      <c r="J219" s="418">
        <v>0</v>
      </c>
      <c r="K219" s="418">
        <v>0</v>
      </c>
      <c r="L219" s="418">
        <v>0</v>
      </c>
      <c r="M219" s="418">
        <v>0</v>
      </c>
      <c r="N219" s="418">
        <v>0</v>
      </c>
      <c r="O219" s="418">
        <v>0</v>
      </c>
      <c r="P219" s="418">
        <v>0</v>
      </c>
      <c r="Q219" s="418">
        <v>0</v>
      </c>
      <c r="R219" s="418">
        <v>0</v>
      </c>
      <c r="S219" s="418">
        <v>0</v>
      </c>
      <c r="T219" s="418">
        <v>0</v>
      </c>
      <c r="U219" s="418">
        <v>0</v>
      </c>
      <c r="V219" s="418">
        <v>0</v>
      </c>
      <c r="W219" s="418">
        <v>0</v>
      </c>
      <c r="X219" s="418">
        <v>0</v>
      </c>
      <c r="Y219" s="418">
        <v>0</v>
      </c>
      <c r="Z219" s="418">
        <v>0</v>
      </c>
      <c r="AA219" s="418">
        <v>0</v>
      </c>
      <c r="AB219" s="418">
        <v>0</v>
      </c>
      <c r="AC219" s="418">
        <v>0</v>
      </c>
      <c r="AD219" s="418">
        <v>0</v>
      </c>
      <c r="AE219" s="418">
        <v>0</v>
      </c>
      <c r="AF219" s="418">
        <v>0</v>
      </c>
      <c r="AG219" s="418">
        <v>0</v>
      </c>
      <c r="AH219" s="418">
        <v>0</v>
      </c>
      <c r="AI219" s="418">
        <v>0</v>
      </c>
      <c r="AJ219" s="418">
        <v>0</v>
      </c>
      <c r="AK219" s="419">
        <f t="shared" si="22"/>
        <v>0</v>
      </c>
    </row>
    <row r="220" spans="1:37" hidden="1" x14ac:dyDescent="0.2">
      <c r="A220" s="857"/>
      <c r="B220" s="417" t="s">
        <v>2081</v>
      </c>
      <c r="C220" s="470" t="s">
        <v>2308</v>
      </c>
      <c r="D220" s="418">
        <v>0</v>
      </c>
      <c r="E220" s="418">
        <v>0</v>
      </c>
      <c r="F220" s="418">
        <v>0</v>
      </c>
      <c r="G220" s="418">
        <v>0</v>
      </c>
      <c r="H220" s="418">
        <v>0</v>
      </c>
      <c r="I220" s="418">
        <v>0</v>
      </c>
      <c r="J220" s="418">
        <v>0</v>
      </c>
      <c r="K220" s="418">
        <v>0</v>
      </c>
      <c r="L220" s="418">
        <v>0</v>
      </c>
      <c r="M220" s="418">
        <v>0</v>
      </c>
      <c r="N220" s="418">
        <v>0</v>
      </c>
      <c r="O220" s="418">
        <v>0</v>
      </c>
      <c r="P220" s="418">
        <v>0</v>
      </c>
      <c r="Q220" s="418">
        <v>0</v>
      </c>
      <c r="R220" s="418">
        <v>0</v>
      </c>
      <c r="S220" s="418">
        <v>0</v>
      </c>
      <c r="T220" s="418">
        <v>0</v>
      </c>
      <c r="U220" s="418">
        <v>0</v>
      </c>
      <c r="V220" s="418">
        <v>0</v>
      </c>
      <c r="W220" s="418">
        <v>0</v>
      </c>
      <c r="X220" s="418">
        <v>0</v>
      </c>
      <c r="Y220" s="418">
        <v>0</v>
      </c>
      <c r="Z220" s="418">
        <v>0</v>
      </c>
      <c r="AA220" s="418">
        <v>0</v>
      </c>
      <c r="AB220" s="418">
        <v>0</v>
      </c>
      <c r="AC220" s="418">
        <v>0</v>
      </c>
      <c r="AD220" s="418">
        <v>0</v>
      </c>
      <c r="AE220" s="418">
        <v>0</v>
      </c>
      <c r="AF220" s="418">
        <v>0</v>
      </c>
      <c r="AG220" s="418">
        <v>0</v>
      </c>
      <c r="AH220" s="418">
        <v>0</v>
      </c>
      <c r="AI220" s="418">
        <v>0</v>
      </c>
      <c r="AJ220" s="418">
        <v>0</v>
      </c>
      <c r="AK220" s="419">
        <f t="shared" si="22"/>
        <v>0</v>
      </c>
    </row>
    <row r="221" spans="1:37" hidden="1" x14ac:dyDescent="0.2">
      <c r="A221" s="855"/>
      <c r="B221" s="417" t="s">
        <v>1304</v>
      </c>
      <c r="C221" s="470" t="s">
        <v>1439</v>
      </c>
      <c r="D221" s="418">
        <v>0</v>
      </c>
      <c r="E221" s="418">
        <v>0</v>
      </c>
      <c r="F221" s="418">
        <v>0</v>
      </c>
      <c r="G221" s="418">
        <v>0</v>
      </c>
      <c r="H221" s="418">
        <v>0</v>
      </c>
      <c r="I221" s="418">
        <v>0</v>
      </c>
      <c r="J221" s="418">
        <v>0</v>
      </c>
      <c r="K221" s="418">
        <v>0</v>
      </c>
      <c r="L221" s="418">
        <v>0</v>
      </c>
      <c r="M221" s="418">
        <v>0</v>
      </c>
      <c r="N221" s="418">
        <v>0</v>
      </c>
      <c r="O221" s="418">
        <v>0</v>
      </c>
      <c r="P221" s="418">
        <v>0</v>
      </c>
      <c r="Q221" s="418">
        <v>0</v>
      </c>
      <c r="R221" s="418">
        <v>0</v>
      </c>
      <c r="S221" s="418">
        <v>0</v>
      </c>
      <c r="T221" s="418">
        <v>0</v>
      </c>
      <c r="U221" s="418">
        <v>0</v>
      </c>
      <c r="V221" s="418">
        <v>0</v>
      </c>
      <c r="W221" s="418">
        <v>0</v>
      </c>
      <c r="X221" s="418">
        <v>0</v>
      </c>
      <c r="Y221" s="418">
        <v>0</v>
      </c>
      <c r="Z221" s="418">
        <v>0</v>
      </c>
      <c r="AA221" s="418">
        <v>0</v>
      </c>
      <c r="AB221" s="418">
        <v>0</v>
      </c>
      <c r="AC221" s="418">
        <v>0</v>
      </c>
      <c r="AD221" s="418">
        <v>0</v>
      </c>
      <c r="AE221" s="418">
        <v>0</v>
      </c>
      <c r="AF221" s="418">
        <v>0</v>
      </c>
      <c r="AG221" s="418">
        <v>0</v>
      </c>
      <c r="AH221" s="418">
        <v>0</v>
      </c>
      <c r="AI221" s="418">
        <v>0</v>
      </c>
      <c r="AJ221" s="418">
        <v>0</v>
      </c>
      <c r="AK221" s="419">
        <f t="shared" si="22"/>
        <v>0</v>
      </c>
    </row>
    <row r="222" spans="1:37" hidden="1" x14ac:dyDescent="0.2">
      <c r="A222" s="857"/>
      <c r="B222" s="417" t="s">
        <v>2521</v>
      </c>
      <c r="C222" s="470" t="s">
        <v>1440</v>
      </c>
      <c r="D222" s="418">
        <v>0</v>
      </c>
      <c r="E222" s="418">
        <v>0</v>
      </c>
      <c r="F222" s="418">
        <v>0</v>
      </c>
      <c r="G222" s="418">
        <v>0</v>
      </c>
      <c r="H222" s="418">
        <v>0</v>
      </c>
      <c r="I222" s="418">
        <v>0</v>
      </c>
      <c r="J222" s="418">
        <v>0</v>
      </c>
      <c r="K222" s="418">
        <v>0</v>
      </c>
      <c r="L222" s="418">
        <v>0</v>
      </c>
      <c r="M222" s="418">
        <v>0</v>
      </c>
      <c r="N222" s="418">
        <v>0</v>
      </c>
      <c r="O222" s="418">
        <v>0</v>
      </c>
      <c r="P222" s="418">
        <v>0</v>
      </c>
      <c r="Q222" s="418">
        <v>0</v>
      </c>
      <c r="R222" s="418">
        <v>0</v>
      </c>
      <c r="S222" s="418">
        <v>0</v>
      </c>
      <c r="T222" s="418">
        <v>0</v>
      </c>
      <c r="U222" s="418">
        <v>0</v>
      </c>
      <c r="V222" s="418">
        <v>0</v>
      </c>
      <c r="W222" s="418">
        <v>0</v>
      </c>
      <c r="X222" s="418">
        <v>0</v>
      </c>
      <c r="Y222" s="418">
        <v>0</v>
      </c>
      <c r="Z222" s="418">
        <v>0</v>
      </c>
      <c r="AA222" s="418">
        <v>0</v>
      </c>
      <c r="AB222" s="418">
        <v>0</v>
      </c>
      <c r="AC222" s="418">
        <v>0</v>
      </c>
      <c r="AD222" s="418">
        <v>0</v>
      </c>
      <c r="AE222" s="418">
        <v>0</v>
      </c>
      <c r="AF222" s="418">
        <v>0</v>
      </c>
      <c r="AG222" s="418">
        <v>0</v>
      </c>
      <c r="AH222" s="418">
        <v>0</v>
      </c>
      <c r="AI222" s="418">
        <v>0</v>
      </c>
      <c r="AJ222" s="418">
        <v>0</v>
      </c>
      <c r="AK222" s="419">
        <f t="shared" si="22"/>
        <v>0</v>
      </c>
    </row>
    <row r="223" spans="1:37" hidden="1" x14ac:dyDescent="0.2">
      <c r="A223" s="855"/>
      <c r="B223" s="417" t="s">
        <v>1263</v>
      </c>
      <c r="C223" s="470" t="s">
        <v>1783</v>
      </c>
      <c r="D223" s="418">
        <v>0</v>
      </c>
      <c r="E223" s="418">
        <v>0</v>
      </c>
      <c r="F223" s="418">
        <v>0</v>
      </c>
      <c r="G223" s="418">
        <v>0</v>
      </c>
      <c r="H223" s="418">
        <v>0</v>
      </c>
      <c r="I223" s="418">
        <v>0</v>
      </c>
      <c r="J223" s="418">
        <v>0</v>
      </c>
      <c r="K223" s="418">
        <v>0</v>
      </c>
      <c r="L223" s="418">
        <v>0</v>
      </c>
      <c r="M223" s="418">
        <v>0</v>
      </c>
      <c r="N223" s="418">
        <v>0</v>
      </c>
      <c r="O223" s="418">
        <v>0</v>
      </c>
      <c r="P223" s="418">
        <v>0</v>
      </c>
      <c r="Q223" s="418">
        <v>0</v>
      </c>
      <c r="R223" s="418">
        <v>0</v>
      </c>
      <c r="S223" s="418">
        <v>0</v>
      </c>
      <c r="T223" s="418">
        <v>0</v>
      </c>
      <c r="U223" s="418">
        <v>0</v>
      </c>
      <c r="V223" s="418">
        <v>0</v>
      </c>
      <c r="W223" s="418">
        <v>0</v>
      </c>
      <c r="X223" s="418">
        <v>0</v>
      </c>
      <c r="Y223" s="418">
        <v>0</v>
      </c>
      <c r="Z223" s="418">
        <v>0</v>
      </c>
      <c r="AA223" s="418">
        <v>0</v>
      </c>
      <c r="AB223" s="418">
        <v>0</v>
      </c>
      <c r="AC223" s="418">
        <v>0</v>
      </c>
      <c r="AD223" s="418">
        <v>0</v>
      </c>
      <c r="AE223" s="418">
        <v>0</v>
      </c>
      <c r="AF223" s="418">
        <v>0</v>
      </c>
      <c r="AG223" s="418">
        <v>0</v>
      </c>
      <c r="AH223" s="418">
        <v>0</v>
      </c>
      <c r="AI223" s="418">
        <v>0</v>
      </c>
      <c r="AJ223" s="418">
        <v>0</v>
      </c>
      <c r="AK223" s="419">
        <f t="shared" si="22"/>
        <v>0</v>
      </c>
    </row>
    <row r="224" spans="1:37" hidden="1" x14ac:dyDescent="0.2">
      <c r="A224" s="855"/>
      <c r="B224" s="417" t="s">
        <v>2544</v>
      </c>
      <c r="C224" s="470" t="s">
        <v>1784</v>
      </c>
      <c r="D224" s="418">
        <v>0</v>
      </c>
      <c r="E224" s="418">
        <v>0</v>
      </c>
      <c r="F224" s="418">
        <v>0</v>
      </c>
      <c r="G224" s="418">
        <v>0</v>
      </c>
      <c r="H224" s="418">
        <v>0</v>
      </c>
      <c r="I224" s="418">
        <v>0</v>
      </c>
      <c r="J224" s="418">
        <v>0</v>
      </c>
      <c r="K224" s="418">
        <v>0</v>
      </c>
      <c r="L224" s="418">
        <v>0</v>
      </c>
      <c r="M224" s="418">
        <v>0</v>
      </c>
      <c r="N224" s="418">
        <v>0</v>
      </c>
      <c r="O224" s="418">
        <v>0</v>
      </c>
      <c r="P224" s="418">
        <v>0</v>
      </c>
      <c r="Q224" s="418">
        <v>0</v>
      </c>
      <c r="R224" s="418">
        <v>0</v>
      </c>
      <c r="S224" s="418">
        <v>0</v>
      </c>
      <c r="T224" s="418">
        <v>0</v>
      </c>
      <c r="U224" s="418">
        <v>0</v>
      </c>
      <c r="V224" s="418">
        <v>0</v>
      </c>
      <c r="W224" s="418">
        <v>0</v>
      </c>
      <c r="X224" s="418">
        <v>0</v>
      </c>
      <c r="Y224" s="418">
        <v>0</v>
      </c>
      <c r="Z224" s="418">
        <v>0</v>
      </c>
      <c r="AA224" s="418">
        <v>0</v>
      </c>
      <c r="AB224" s="418">
        <v>0</v>
      </c>
      <c r="AC224" s="418">
        <v>0</v>
      </c>
      <c r="AD224" s="418">
        <v>0</v>
      </c>
      <c r="AE224" s="418">
        <v>0</v>
      </c>
      <c r="AF224" s="418">
        <v>0</v>
      </c>
      <c r="AG224" s="418">
        <v>0</v>
      </c>
      <c r="AH224" s="418">
        <v>0</v>
      </c>
      <c r="AI224" s="418">
        <v>0</v>
      </c>
      <c r="AJ224" s="418">
        <v>0</v>
      </c>
      <c r="AK224" s="419">
        <f t="shared" si="22"/>
        <v>0</v>
      </c>
    </row>
    <row r="225" spans="1:37" hidden="1" x14ac:dyDescent="0.2">
      <c r="A225" s="857"/>
      <c r="B225" s="417" t="s">
        <v>1252</v>
      </c>
      <c r="C225" s="470" t="s">
        <v>1441</v>
      </c>
      <c r="D225" s="418">
        <v>0</v>
      </c>
      <c r="E225" s="418">
        <v>0</v>
      </c>
      <c r="F225" s="418">
        <v>0</v>
      </c>
      <c r="G225" s="418">
        <v>0</v>
      </c>
      <c r="H225" s="418">
        <v>0</v>
      </c>
      <c r="I225" s="418">
        <v>0</v>
      </c>
      <c r="J225" s="418">
        <v>0</v>
      </c>
      <c r="K225" s="418">
        <v>0</v>
      </c>
      <c r="L225" s="418">
        <v>0</v>
      </c>
      <c r="M225" s="418">
        <v>0</v>
      </c>
      <c r="N225" s="418">
        <v>0</v>
      </c>
      <c r="O225" s="418">
        <v>0</v>
      </c>
      <c r="P225" s="418">
        <v>0</v>
      </c>
      <c r="Q225" s="418">
        <v>0</v>
      </c>
      <c r="R225" s="418">
        <v>0</v>
      </c>
      <c r="S225" s="418">
        <v>0</v>
      </c>
      <c r="T225" s="418">
        <v>0</v>
      </c>
      <c r="U225" s="418">
        <v>0</v>
      </c>
      <c r="V225" s="418">
        <v>0</v>
      </c>
      <c r="W225" s="418">
        <v>0</v>
      </c>
      <c r="X225" s="418">
        <v>0</v>
      </c>
      <c r="Y225" s="418">
        <v>0</v>
      </c>
      <c r="Z225" s="418">
        <v>0</v>
      </c>
      <c r="AA225" s="418">
        <v>0</v>
      </c>
      <c r="AB225" s="418">
        <v>0</v>
      </c>
      <c r="AC225" s="418">
        <v>0</v>
      </c>
      <c r="AD225" s="418">
        <v>0</v>
      </c>
      <c r="AE225" s="418">
        <v>0</v>
      </c>
      <c r="AF225" s="418">
        <v>0</v>
      </c>
      <c r="AG225" s="418">
        <v>0</v>
      </c>
      <c r="AH225" s="418">
        <v>0</v>
      </c>
      <c r="AI225" s="418">
        <v>0</v>
      </c>
      <c r="AJ225" s="418">
        <v>0</v>
      </c>
      <c r="AK225" s="419">
        <f t="shared" si="22"/>
        <v>0</v>
      </c>
    </row>
    <row r="226" spans="1:37" hidden="1" x14ac:dyDescent="0.2">
      <c r="A226" s="857"/>
      <c r="B226" s="417" t="s">
        <v>1265</v>
      </c>
      <c r="C226" s="470" t="s">
        <v>1785</v>
      </c>
      <c r="D226" s="418">
        <v>0</v>
      </c>
      <c r="E226" s="418">
        <v>0</v>
      </c>
      <c r="F226" s="418">
        <v>0</v>
      </c>
      <c r="G226" s="418">
        <v>0</v>
      </c>
      <c r="H226" s="418">
        <v>0</v>
      </c>
      <c r="I226" s="418">
        <v>0</v>
      </c>
      <c r="J226" s="418">
        <v>0</v>
      </c>
      <c r="K226" s="418">
        <v>0</v>
      </c>
      <c r="L226" s="418">
        <v>0</v>
      </c>
      <c r="M226" s="418">
        <v>0</v>
      </c>
      <c r="N226" s="418">
        <v>0</v>
      </c>
      <c r="O226" s="418">
        <v>0</v>
      </c>
      <c r="P226" s="418">
        <v>0</v>
      </c>
      <c r="Q226" s="418">
        <v>0</v>
      </c>
      <c r="R226" s="418">
        <v>0</v>
      </c>
      <c r="S226" s="418">
        <v>0</v>
      </c>
      <c r="T226" s="418">
        <v>0</v>
      </c>
      <c r="U226" s="418">
        <v>0</v>
      </c>
      <c r="V226" s="418">
        <v>0</v>
      </c>
      <c r="W226" s="418">
        <v>0</v>
      </c>
      <c r="X226" s="418">
        <v>0</v>
      </c>
      <c r="Y226" s="418">
        <v>0</v>
      </c>
      <c r="Z226" s="418">
        <v>0</v>
      </c>
      <c r="AA226" s="418">
        <v>0</v>
      </c>
      <c r="AB226" s="418">
        <v>0</v>
      </c>
      <c r="AC226" s="418">
        <v>0</v>
      </c>
      <c r="AD226" s="418">
        <v>0</v>
      </c>
      <c r="AE226" s="418">
        <v>0</v>
      </c>
      <c r="AF226" s="418">
        <v>0</v>
      </c>
      <c r="AG226" s="418">
        <v>0</v>
      </c>
      <c r="AH226" s="418">
        <v>0</v>
      </c>
      <c r="AI226" s="418">
        <v>0</v>
      </c>
      <c r="AJ226" s="418">
        <v>0</v>
      </c>
      <c r="AK226" s="419">
        <f t="shared" si="22"/>
        <v>0</v>
      </c>
    </row>
    <row r="227" spans="1:37" hidden="1" x14ac:dyDescent="0.2">
      <c r="A227" s="857"/>
      <c r="B227" s="417" t="s">
        <v>2545</v>
      </c>
      <c r="C227" s="470" t="s">
        <v>1786</v>
      </c>
      <c r="D227" s="418">
        <v>0</v>
      </c>
      <c r="E227" s="418">
        <v>0</v>
      </c>
      <c r="F227" s="418">
        <v>0</v>
      </c>
      <c r="G227" s="418">
        <v>0</v>
      </c>
      <c r="H227" s="418">
        <v>0</v>
      </c>
      <c r="I227" s="418">
        <v>0</v>
      </c>
      <c r="J227" s="418">
        <v>0</v>
      </c>
      <c r="K227" s="418">
        <v>0</v>
      </c>
      <c r="L227" s="418">
        <v>0</v>
      </c>
      <c r="M227" s="418">
        <v>0</v>
      </c>
      <c r="N227" s="418">
        <v>0</v>
      </c>
      <c r="O227" s="418">
        <v>0</v>
      </c>
      <c r="P227" s="418">
        <v>0</v>
      </c>
      <c r="Q227" s="418">
        <v>0</v>
      </c>
      <c r="R227" s="418">
        <v>0</v>
      </c>
      <c r="S227" s="418">
        <v>0</v>
      </c>
      <c r="T227" s="418">
        <v>0</v>
      </c>
      <c r="U227" s="418">
        <v>0</v>
      </c>
      <c r="V227" s="418">
        <v>0</v>
      </c>
      <c r="W227" s="418">
        <v>0</v>
      </c>
      <c r="X227" s="418">
        <v>0</v>
      </c>
      <c r="Y227" s="418">
        <v>0</v>
      </c>
      <c r="Z227" s="418">
        <v>0</v>
      </c>
      <c r="AA227" s="418">
        <v>0</v>
      </c>
      <c r="AB227" s="418">
        <v>0</v>
      </c>
      <c r="AC227" s="418">
        <v>0</v>
      </c>
      <c r="AD227" s="418">
        <v>0</v>
      </c>
      <c r="AE227" s="418">
        <v>0</v>
      </c>
      <c r="AF227" s="418">
        <v>0</v>
      </c>
      <c r="AG227" s="418">
        <v>0</v>
      </c>
      <c r="AH227" s="418">
        <v>0</v>
      </c>
      <c r="AI227" s="418">
        <v>0</v>
      </c>
      <c r="AJ227" s="418"/>
      <c r="AK227" s="419">
        <f t="shared" si="22"/>
        <v>0</v>
      </c>
    </row>
    <row r="228" spans="1:37" hidden="1" x14ac:dyDescent="0.2">
      <c r="A228" s="856"/>
      <c r="B228" s="417" t="s">
        <v>2013</v>
      </c>
      <c r="C228" s="470" t="s">
        <v>2309</v>
      </c>
      <c r="D228" s="418">
        <v>0</v>
      </c>
      <c r="E228" s="418">
        <v>0</v>
      </c>
      <c r="F228" s="418">
        <v>0</v>
      </c>
      <c r="G228" s="418">
        <v>0</v>
      </c>
      <c r="H228" s="418">
        <v>0</v>
      </c>
      <c r="I228" s="418">
        <v>0</v>
      </c>
      <c r="J228" s="418">
        <v>0</v>
      </c>
      <c r="K228" s="418">
        <v>0</v>
      </c>
      <c r="L228" s="418">
        <v>0</v>
      </c>
      <c r="M228" s="418">
        <v>0</v>
      </c>
      <c r="N228" s="418">
        <v>0</v>
      </c>
      <c r="O228" s="418">
        <v>0</v>
      </c>
      <c r="P228" s="418">
        <v>0</v>
      </c>
      <c r="Q228" s="418">
        <v>0</v>
      </c>
      <c r="R228" s="418">
        <v>0</v>
      </c>
      <c r="S228" s="418">
        <v>0</v>
      </c>
      <c r="T228" s="418">
        <v>0</v>
      </c>
      <c r="U228" s="418">
        <v>0</v>
      </c>
      <c r="V228" s="418">
        <v>0</v>
      </c>
      <c r="W228" s="418">
        <v>0</v>
      </c>
      <c r="X228" s="418">
        <v>0</v>
      </c>
      <c r="Y228" s="418">
        <v>0</v>
      </c>
      <c r="Z228" s="418">
        <v>0</v>
      </c>
      <c r="AA228" s="418">
        <v>0</v>
      </c>
      <c r="AB228" s="418">
        <v>0</v>
      </c>
      <c r="AC228" s="418">
        <v>0</v>
      </c>
      <c r="AD228" s="418">
        <v>0</v>
      </c>
      <c r="AE228" s="418">
        <v>0</v>
      </c>
      <c r="AF228" s="418">
        <v>0</v>
      </c>
      <c r="AG228" s="418">
        <v>0</v>
      </c>
      <c r="AH228" s="418">
        <v>0</v>
      </c>
      <c r="AI228" s="418">
        <v>0</v>
      </c>
      <c r="AJ228" s="418">
        <v>0</v>
      </c>
      <c r="AK228" s="419">
        <f t="shared" si="22"/>
        <v>0</v>
      </c>
    </row>
    <row r="229" spans="1:37" x14ac:dyDescent="0.2">
      <c r="A229" s="515" t="s">
        <v>1232</v>
      </c>
      <c r="B229" s="516"/>
      <c r="C229" s="517">
        <f>COUNTA(C210:C228)</f>
        <v>19</v>
      </c>
      <c r="D229" s="518">
        <f t="shared" ref="D229" si="23">SUM(D210:D228)</f>
        <v>0</v>
      </c>
      <c r="E229" s="518">
        <f>SUM(E210:E228)</f>
        <v>0</v>
      </c>
      <c r="F229" s="518">
        <f t="shared" ref="F229:AJ229" si="24">SUM(F210:F228)</f>
        <v>0</v>
      </c>
      <c r="G229" s="518">
        <f t="shared" si="24"/>
        <v>0</v>
      </c>
      <c r="H229" s="518">
        <f t="shared" si="24"/>
        <v>0</v>
      </c>
      <c r="I229" s="518">
        <f t="shared" si="24"/>
        <v>0</v>
      </c>
      <c r="J229" s="518">
        <f t="shared" si="24"/>
        <v>0</v>
      </c>
      <c r="K229" s="518">
        <f t="shared" si="24"/>
        <v>0</v>
      </c>
      <c r="L229" s="518">
        <f t="shared" si="24"/>
        <v>0</v>
      </c>
      <c r="M229" s="518">
        <f t="shared" si="24"/>
        <v>0</v>
      </c>
      <c r="N229" s="518">
        <f t="shared" si="24"/>
        <v>0</v>
      </c>
      <c r="O229" s="518">
        <f t="shared" si="24"/>
        <v>0</v>
      </c>
      <c r="P229" s="518">
        <f t="shared" si="24"/>
        <v>0</v>
      </c>
      <c r="Q229" s="518">
        <f t="shared" si="24"/>
        <v>0</v>
      </c>
      <c r="R229" s="518">
        <f t="shared" si="24"/>
        <v>0</v>
      </c>
      <c r="S229" s="518">
        <f t="shared" si="24"/>
        <v>0</v>
      </c>
      <c r="T229" s="518">
        <f t="shared" si="24"/>
        <v>0</v>
      </c>
      <c r="U229" s="518">
        <f t="shared" si="24"/>
        <v>0</v>
      </c>
      <c r="V229" s="518">
        <f t="shared" si="24"/>
        <v>0</v>
      </c>
      <c r="W229" s="518">
        <f t="shared" si="24"/>
        <v>0</v>
      </c>
      <c r="X229" s="518">
        <f t="shared" si="24"/>
        <v>0</v>
      </c>
      <c r="Y229" s="518">
        <f t="shared" si="24"/>
        <v>0</v>
      </c>
      <c r="Z229" s="518">
        <f t="shared" si="24"/>
        <v>0</v>
      </c>
      <c r="AA229" s="518">
        <f t="shared" si="24"/>
        <v>0</v>
      </c>
      <c r="AB229" s="518">
        <f t="shared" si="24"/>
        <v>470253000</v>
      </c>
      <c r="AC229" s="518">
        <f t="shared" si="24"/>
        <v>506419502</v>
      </c>
      <c r="AD229" s="518">
        <f t="shared" si="24"/>
        <v>921423184</v>
      </c>
      <c r="AE229" s="518">
        <f t="shared" si="24"/>
        <v>300000000</v>
      </c>
      <c r="AF229" s="518">
        <f t="shared" si="24"/>
        <v>0</v>
      </c>
      <c r="AG229" s="518">
        <f t="shared" si="24"/>
        <v>336587071</v>
      </c>
      <c r="AH229" s="518">
        <f t="shared" si="24"/>
        <v>0</v>
      </c>
      <c r="AI229" s="518">
        <f t="shared" si="24"/>
        <v>0</v>
      </c>
      <c r="AJ229" s="518">
        <f t="shared" si="24"/>
        <v>0</v>
      </c>
      <c r="AK229" s="558">
        <f>SUM(AK210:AK228)</f>
        <v>2534682757</v>
      </c>
    </row>
    <row r="230" spans="1:37" ht="12" hidden="1" customHeight="1" x14ac:dyDescent="0.2">
      <c r="A230" s="854">
        <v>11</v>
      </c>
      <c r="B230" s="417" t="s">
        <v>1253</v>
      </c>
      <c r="C230" s="470" t="s">
        <v>1442</v>
      </c>
      <c r="D230" s="418">
        <v>0</v>
      </c>
      <c r="E230" s="418">
        <v>0</v>
      </c>
      <c r="F230" s="418">
        <v>0</v>
      </c>
      <c r="G230" s="418">
        <v>0</v>
      </c>
      <c r="H230" s="418">
        <v>0</v>
      </c>
      <c r="I230" s="418">
        <v>0</v>
      </c>
      <c r="J230" s="418">
        <v>0</v>
      </c>
      <c r="K230" s="418">
        <v>0</v>
      </c>
      <c r="L230" s="418">
        <v>0</v>
      </c>
      <c r="M230" s="418">
        <v>0</v>
      </c>
      <c r="N230" s="418">
        <v>0</v>
      </c>
      <c r="O230" s="418">
        <v>0</v>
      </c>
      <c r="P230" s="418">
        <v>0</v>
      </c>
      <c r="Q230" s="418">
        <v>0</v>
      </c>
      <c r="R230" s="418">
        <v>0</v>
      </c>
      <c r="S230" s="418">
        <v>0</v>
      </c>
      <c r="T230" s="418">
        <v>0</v>
      </c>
      <c r="U230" s="418">
        <v>0</v>
      </c>
      <c r="V230" s="418">
        <v>0</v>
      </c>
      <c r="W230" s="418">
        <v>0</v>
      </c>
      <c r="X230" s="418">
        <v>0</v>
      </c>
      <c r="Y230" s="418">
        <v>0</v>
      </c>
      <c r="Z230" s="418">
        <v>0</v>
      </c>
      <c r="AA230" s="418">
        <v>0</v>
      </c>
      <c r="AB230" s="418">
        <v>0</v>
      </c>
      <c r="AC230" s="418">
        <v>0</v>
      </c>
      <c r="AD230" s="418">
        <v>0</v>
      </c>
      <c r="AE230" s="418">
        <v>0</v>
      </c>
      <c r="AF230" s="418">
        <v>0</v>
      </c>
      <c r="AG230" s="418">
        <v>0</v>
      </c>
      <c r="AH230" s="418">
        <v>0</v>
      </c>
      <c r="AI230" s="418">
        <v>0</v>
      </c>
      <c r="AJ230" s="418">
        <v>0</v>
      </c>
      <c r="AK230" s="419">
        <f t="shared" ref="AK230:AK251" si="25">SUM(D230:AJ230)</f>
        <v>0</v>
      </c>
    </row>
    <row r="231" spans="1:37" ht="12" hidden="1" customHeight="1" x14ac:dyDescent="0.2">
      <c r="A231" s="855"/>
      <c r="B231" s="417" t="s">
        <v>2278</v>
      </c>
      <c r="C231" s="470" t="s">
        <v>1443</v>
      </c>
      <c r="D231" s="418">
        <v>0</v>
      </c>
      <c r="E231" s="418">
        <v>0</v>
      </c>
      <c r="F231" s="418">
        <v>0</v>
      </c>
      <c r="G231" s="418">
        <v>0</v>
      </c>
      <c r="H231" s="418">
        <v>0</v>
      </c>
      <c r="I231" s="418">
        <v>0</v>
      </c>
      <c r="J231" s="418">
        <v>0</v>
      </c>
      <c r="K231" s="418">
        <v>0</v>
      </c>
      <c r="L231" s="418">
        <v>0</v>
      </c>
      <c r="M231" s="418">
        <v>0</v>
      </c>
      <c r="N231" s="418">
        <v>0</v>
      </c>
      <c r="O231" s="418">
        <v>0</v>
      </c>
      <c r="P231" s="418">
        <v>0</v>
      </c>
      <c r="Q231" s="418">
        <v>0</v>
      </c>
      <c r="R231" s="418">
        <v>0</v>
      </c>
      <c r="S231" s="418">
        <v>0</v>
      </c>
      <c r="T231" s="418">
        <v>0</v>
      </c>
      <c r="U231" s="418">
        <v>0</v>
      </c>
      <c r="V231" s="418">
        <v>0</v>
      </c>
      <c r="W231" s="418">
        <v>0</v>
      </c>
      <c r="X231" s="418">
        <v>0</v>
      </c>
      <c r="Y231" s="418">
        <v>0</v>
      </c>
      <c r="Z231" s="418">
        <v>0</v>
      </c>
      <c r="AA231" s="418">
        <v>0</v>
      </c>
      <c r="AB231" s="418">
        <v>0</v>
      </c>
      <c r="AC231" s="418">
        <v>0</v>
      </c>
      <c r="AD231" s="418">
        <v>0</v>
      </c>
      <c r="AE231" s="418">
        <v>0</v>
      </c>
      <c r="AF231" s="418">
        <v>0</v>
      </c>
      <c r="AG231" s="418">
        <v>0</v>
      </c>
      <c r="AH231" s="418">
        <v>0</v>
      </c>
      <c r="AI231" s="418">
        <v>0</v>
      </c>
      <c r="AJ231" s="418">
        <v>0</v>
      </c>
      <c r="AK231" s="419">
        <f t="shared" si="25"/>
        <v>0</v>
      </c>
    </row>
    <row r="232" spans="1:37" ht="12" hidden="1" customHeight="1" x14ac:dyDescent="0.2">
      <c r="A232" s="855"/>
      <c r="B232" s="417" t="s">
        <v>1077</v>
      </c>
      <c r="C232" s="470" t="s">
        <v>1787</v>
      </c>
      <c r="D232" s="418">
        <v>0</v>
      </c>
      <c r="E232" s="418">
        <v>0</v>
      </c>
      <c r="F232" s="418">
        <v>0</v>
      </c>
      <c r="G232" s="418">
        <v>0</v>
      </c>
      <c r="H232" s="418">
        <v>0</v>
      </c>
      <c r="I232" s="418">
        <v>0</v>
      </c>
      <c r="J232" s="418">
        <v>0</v>
      </c>
      <c r="K232" s="418">
        <v>0</v>
      </c>
      <c r="L232" s="418">
        <v>0</v>
      </c>
      <c r="M232" s="418">
        <v>0</v>
      </c>
      <c r="N232" s="418">
        <v>0</v>
      </c>
      <c r="O232" s="418">
        <v>0</v>
      </c>
      <c r="P232" s="418">
        <v>0</v>
      </c>
      <c r="Q232" s="418">
        <v>0</v>
      </c>
      <c r="R232" s="418">
        <v>0</v>
      </c>
      <c r="S232" s="418">
        <v>0</v>
      </c>
      <c r="T232" s="418">
        <v>0</v>
      </c>
      <c r="U232" s="418">
        <v>0</v>
      </c>
      <c r="V232" s="418">
        <v>0</v>
      </c>
      <c r="W232" s="418">
        <v>0</v>
      </c>
      <c r="X232" s="418">
        <v>0</v>
      </c>
      <c r="Y232" s="418">
        <v>0</v>
      </c>
      <c r="Z232" s="418">
        <v>0</v>
      </c>
      <c r="AA232" s="418">
        <v>0</v>
      </c>
      <c r="AB232" s="418">
        <v>0</v>
      </c>
      <c r="AC232" s="418">
        <v>0</v>
      </c>
      <c r="AD232" s="418">
        <v>0</v>
      </c>
      <c r="AE232" s="418">
        <v>0</v>
      </c>
      <c r="AF232" s="418">
        <v>0</v>
      </c>
      <c r="AG232" s="418">
        <v>0</v>
      </c>
      <c r="AH232" s="418">
        <v>0</v>
      </c>
      <c r="AI232" s="418">
        <v>0</v>
      </c>
      <c r="AJ232" s="418">
        <v>0</v>
      </c>
      <c r="AK232" s="419">
        <f t="shared" si="25"/>
        <v>0</v>
      </c>
    </row>
    <row r="233" spans="1:37" ht="12" hidden="1" customHeight="1" x14ac:dyDescent="0.2">
      <c r="A233" s="855"/>
      <c r="B233" s="417" t="s">
        <v>1272</v>
      </c>
      <c r="C233" s="470" t="s">
        <v>1788</v>
      </c>
      <c r="D233" s="418">
        <v>0</v>
      </c>
      <c r="E233" s="418">
        <v>0</v>
      </c>
      <c r="F233" s="418">
        <v>0</v>
      </c>
      <c r="G233" s="418">
        <v>0</v>
      </c>
      <c r="H233" s="418">
        <v>0</v>
      </c>
      <c r="I233" s="418">
        <v>0</v>
      </c>
      <c r="J233" s="418">
        <v>0</v>
      </c>
      <c r="K233" s="418">
        <v>0</v>
      </c>
      <c r="L233" s="418">
        <v>0</v>
      </c>
      <c r="M233" s="418">
        <v>0</v>
      </c>
      <c r="N233" s="418">
        <v>0</v>
      </c>
      <c r="O233" s="418">
        <v>0</v>
      </c>
      <c r="P233" s="418">
        <v>0</v>
      </c>
      <c r="Q233" s="418">
        <v>0</v>
      </c>
      <c r="R233" s="418">
        <v>0</v>
      </c>
      <c r="S233" s="418">
        <v>0</v>
      </c>
      <c r="T233" s="418">
        <v>0</v>
      </c>
      <c r="U233" s="418">
        <v>0</v>
      </c>
      <c r="V233" s="418">
        <v>0</v>
      </c>
      <c r="W233" s="418">
        <v>0</v>
      </c>
      <c r="X233" s="418">
        <v>0</v>
      </c>
      <c r="Y233" s="418">
        <v>0</v>
      </c>
      <c r="Z233" s="418">
        <v>0</v>
      </c>
      <c r="AA233" s="418">
        <v>0</v>
      </c>
      <c r="AB233" s="418">
        <v>0</v>
      </c>
      <c r="AC233" s="418">
        <v>0</v>
      </c>
      <c r="AD233" s="418">
        <v>0</v>
      </c>
      <c r="AE233" s="418">
        <v>0</v>
      </c>
      <c r="AF233" s="418">
        <v>0</v>
      </c>
      <c r="AG233" s="418">
        <v>0</v>
      </c>
      <c r="AH233" s="418">
        <v>0</v>
      </c>
      <c r="AI233" s="418">
        <v>0</v>
      </c>
      <c r="AJ233" s="418">
        <v>0</v>
      </c>
      <c r="AK233" s="419">
        <f t="shared" si="25"/>
        <v>0</v>
      </c>
    </row>
    <row r="234" spans="1:37" ht="12" hidden="1" customHeight="1" x14ac:dyDescent="0.2">
      <c r="A234" s="855"/>
      <c r="B234" s="417" t="s">
        <v>2399</v>
      </c>
      <c r="C234" s="470" t="s">
        <v>2398</v>
      </c>
      <c r="D234" s="418">
        <v>0</v>
      </c>
      <c r="E234" s="418">
        <v>0</v>
      </c>
      <c r="F234" s="418">
        <v>0</v>
      </c>
      <c r="G234" s="418">
        <v>0</v>
      </c>
      <c r="H234" s="418">
        <v>0</v>
      </c>
      <c r="I234" s="418">
        <v>0</v>
      </c>
      <c r="J234" s="418">
        <v>0</v>
      </c>
      <c r="K234" s="418">
        <v>0</v>
      </c>
      <c r="L234" s="418">
        <v>0</v>
      </c>
      <c r="M234" s="418">
        <v>0</v>
      </c>
      <c r="N234" s="418">
        <v>0</v>
      </c>
      <c r="O234" s="418">
        <v>0</v>
      </c>
      <c r="P234" s="418">
        <v>0</v>
      </c>
      <c r="Q234" s="418">
        <v>0</v>
      </c>
      <c r="R234" s="418">
        <v>0</v>
      </c>
      <c r="S234" s="418">
        <v>0</v>
      </c>
      <c r="T234" s="418">
        <v>0</v>
      </c>
      <c r="U234" s="418">
        <v>0</v>
      </c>
      <c r="V234" s="418">
        <v>0</v>
      </c>
      <c r="W234" s="418">
        <v>0</v>
      </c>
      <c r="X234" s="418">
        <v>0</v>
      </c>
      <c r="Y234" s="418">
        <v>0</v>
      </c>
      <c r="Z234" s="418">
        <v>0</v>
      </c>
      <c r="AA234" s="418">
        <v>0</v>
      </c>
      <c r="AB234" s="418">
        <v>0</v>
      </c>
      <c r="AC234" s="418">
        <v>0</v>
      </c>
      <c r="AD234" s="418">
        <v>0</v>
      </c>
      <c r="AE234" s="418">
        <v>0</v>
      </c>
      <c r="AF234" s="418">
        <v>0</v>
      </c>
      <c r="AG234" s="418">
        <v>0</v>
      </c>
      <c r="AH234" s="418">
        <v>0</v>
      </c>
      <c r="AI234" s="418">
        <v>0</v>
      </c>
      <c r="AJ234" s="418">
        <v>0</v>
      </c>
      <c r="AK234" s="419">
        <f t="shared" si="25"/>
        <v>0</v>
      </c>
    </row>
    <row r="235" spans="1:37" ht="12" hidden="1" customHeight="1" x14ac:dyDescent="0.2">
      <c r="A235" s="855"/>
      <c r="B235" s="417" t="s">
        <v>2322</v>
      </c>
      <c r="C235" s="470" t="s">
        <v>1789</v>
      </c>
      <c r="D235" s="418">
        <v>0</v>
      </c>
      <c r="E235" s="418">
        <v>0</v>
      </c>
      <c r="F235" s="418">
        <v>0</v>
      </c>
      <c r="G235" s="418">
        <v>0</v>
      </c>
      <c r="H235" s="418">
        <v>0</v>
      </c>
      <c r="I235" s="418">
        <v>0</v>
      </c>
      <c r="J235" s="418">
        <v>0</v>
      </c>
      <c r="K235" s="418">
        <v>0</v>
      </c>
      <c r="L235" s="418">
        <v>0</v>
      </c>
      <c r="M235" s="418">
        <v>0</v>
      </c>
      <c r="N235" s="418">
        <v>0</v>
      </c>
      <c r="O235" s="418">
        <v>0</v>
      </c>
      <c r="P235" s="418">
        <v>0</v>
      </c>
      <c r="Q235" s="418">
        <v>0</v>
      </c>
      <c r="R235" s="418">
        <v>0</v>
      </c>
      <c r="S235" s="418">
        <v>0</v>
      </c>
      <c r="T235" s="418">
        <v>0</v>
      </c>
      <c r="U235" s="418">
        <v>0</v>
      </c>
      <c r="V235" s="418">
        <v>0</v>
      </c>
      <c r="W235" s="418">
        <v>0</v>
      </c>
      <c r="X235" s="418">
        <v>0</v>
      </c>
      <c r="Y235" s="418">
        <v>0</v>
      </c>
      <c r="Z235" s="418">
        <v>0</v>
      </c>
      <c r="AA235" s="418">
        <v>0</v>
      </c>
      <c r="AB235" s="418">
        <v>0</v>
      </c>
      <c r="AC235" s="418">
        <v>0</v>
      </c>
      <c r="AD235" s="418">
        <v>0</v>
      </c>
      <c r="AE235" s="418">
        <v>0</v>
      </c>
      <c r="AF235" s="418">
        <v>0</v>
      </c>
      <c r="AG235" s="418">
        <v>0</v>
      </c>
      <c r="AH235" s="418">
        <v>0</v>
      </c>
      <c r="AI235" s="418">
        <v>0</v>
      </c>
      <c r="AJ235" s="418">
        <v>0</v>
      </c>
      <c r="AK235" s="419">
        <f t="shared" si="25"/>
        <v>0</v>
      </c>
    </row>
    <row r="236" spans="1:37" ht="12" hidden="1" customHeight="1" x14ac:dyDescent="0.2">
      <c r="A236" s="855"/>
      <c r="B236" s="417" t="s">
        <v>2412</v>
      </c>
      <c r="C236" s="470" t="s">
        <v>1790</v>
      </c>
      <c r="D236" s="418">
        <v>0</v>
      </c>
      <c r="E236" s="418">
        <v>0</v>
      </c>
      <c r="F236" s="418">
        <v>0</v>
      </c>
      <c r="G236" s="418">
        <v>0</v>
      </c>
      <c r="H236" s="418">
        <v>0</v>
      </c>
      <c r="I236" s="418">
        <v>0</v>
      </c>
      <c r="J236" s="418">
        <v>0</v>
      </c>
      <c r="K236" s="418">
        <v>0</v>
      </c>
      <c r="L236" s="418">
        <v>0</v>
      </c>
      <c r="M236" s="418">
        <v>0</v>
      </c>
      <c r="N236" s="418">
        <v>0</v>
      </c>
      <c r="O236" s="418">
        <v>0</v>
      </c>
      <c r="P236" s="418">
        <v>0</v>
      </c>
      <c r="Q236" s="418">
        <v>0</v>
      </c>
      <c r="R236" s="418">
        <v>0</v>
      </c>
      <c r="S236" s="418">
        <v>0</v>
      </c>
      <c r="T236" s="418">
        <v>0</v>
      </c>
      <c r="U236" s="418">
        <v>0</v>
      </c>
      <c r="V236" s="418">
        <v>0</v>
      </c>
      <c r="W236" s="418">
        <v>0</v>
      </c>
      <c r="X236" s="418">
        <v>0</v>
      </c>
      <c r="Y236" s="418">
        <v>0</v>
      </c>
      <c r="Z236" s="418">
        <v>0</v>
      </c>
      <c r="AA236" s="418">
        <v>0</v>
      </c>
      <c r="AB236" s="418">
        <v>0</v>
      </c>
      <c r="AC236" s="418">
        <v>0</v>
      </c>
      <c r="AD236" s="418">
        <v>0</v>
      </c>
      <c r="AE236" s="418">
        <v>0</v>
      </c>
      <c r="AF236" s="418">
        <v>0</v>
      </c>
      <c r="AG236" s="418">
        <v>0</v>
      </c>
      <c r="AH236" s="418">
        <v>0</v>
      </c>
      <c r="AI236" s="418">
        <v>0</v>
      </c>
      <c r="AJ236" s="418">
        <v>0</v>
      </c>
      <c r="AK236" s="419">
        <f t="shared" si="25"/>
        <v>0</v>
      </c>
    </row>
    <row r="237" spans="1:37" ht="12" hidden="1" customHeight="1" x14ac:dyDescent="0.2">
      <c r="A237" s="855"/>
      <c r="B237" s="417" t="s">
        <v>2465</v>
      </c>
      <c r="C237" s="470" t="s">
        <v>2464</v>
      </c>
      <c r="D237" s="418">
        <v>0</v>
      </c>
      <c r="E237" s="418">
        <v>0</v>
      </c>
      <c r="F237" s="418">
        <v>0</v>
      </c>
      <c r="G237" s="418">
        <v>0</v>
      </c>
      <c r="H237" s="418">
        <v>0</v>
      </c>
      <c r="I237" s="418">
        <v>0</v>
      </c>
      <c r="J237" s="418">
        <v>0</v>
      </c>
      <c r="K237" s="418">
        <v>0</v>
      </c>
      <c r="L237" s="418">
        <v>0</v>
      </c>
      <c r="M237" s="418">
        <v>0</v>
      </c>
      <c r="N237" s="418">
        <v>0</v>
      </c>
      <c r="O237" s="418">
        <v>0</v>
      </c>
      <c r="P237" s="418">
        <v>0</v>
      </c>
      <c r="Q237" s="418">
        <v>0</v>
      </c>
      <c r="R237" s="418">
        <v>0</v>
      </c>
      <c r="S237" s="418">
        <v>0</v>
      </c>
      <c r="T237" s="418">
        <v>0</v>
      </c>
      <c r="U237" s="418">
        <v>0</v>
      </c>
      <c r="V237" s="418">
        <v>0</v>
      </c>
      <c r="W237" s="418">
        <v>0</v>
      </c>
      <c r="X237" s="418">
        <v>0</v>
      </c>
      <c r="Y237" s="418">
        <v>0</v>
      </c>
      <c r="Z237" s="418">
        <v>0</v>
      </c>
      <c r="AA237" s="418">
        <v>0</v>
      </c>
      <c r="AB237" s="418">
        <v>0</v>
      </c>
      <c r="AC237" s="418">
        <v>0</v>
      </c>
      <c r="AD237" s="418">
        <v>0</v>
      </c>
      <c r="AE237" s="418">
        <v>0</v>
      </c>
      <c r="AF237" s="418">
        <v>0</v>
      </c>
      <c r="AG237" s="418">
        <v>0</v>
      </c>
      <c r="AH237" s="418">
        <v>0</v>
      </c>
      <c r="AI237" s="418">
        <v>0</v>
      </c>
      <c r="AJ237" s="418">
        <v>0</v>
      </c>
      <c r="AK237" s="419">
        <f t="shared" si="25"/>
        <v>0</v>
      </c>
    </row>
    <row r="238" spans="1:37" ht="12" hidden="1" customHeight="1" x14ac:dyDescent="0.2">
      <c r="A238" s="855"/>
      <c r="B238" s="417" t="s">
        <v>2442</v>
      </c>
      <c r="C238" s="470" t="s">
        <v>1444</v>
      </c>
      <c r="D238" s="418">
        <v>0</v>
      </c>
      <c r="E238" s="418">
        <v>0</v>
      </c>
      <c r="F238" s="418">
        <v>0</v>
      </c>
      <c r="G238" s="418">
        <v>0</v>
      </c>
      <c r="H238" s="418">
        <v>0</v>
      </c>
      <c r="I238" s="418">
        <v>0</v>
      </c>
      <c r="J238" s="418">
        <v>0</v>
      </c>
      <c r="K238" s="418">
        <v>0</v>
      </c>
      <c r="L238" s="418">
        <v>0</v>
      </c>
      <c r="M238" s="418">
        <v>0</v>
      </c>
      <c r="N238" s="418">
        <v>0</v>
      </c>
      <c r="O238" s="418">
        <v>0</v>
      </c>
      <c r="P238" s="418">
        <v>0</v>
      </c>
      <c r="Q238" s="418">
        <v>0</v>
      </c>
      <c r="R238" s="418">
        <v>0</v>
      </c>
      <c r="S238" s="418">
        <v>0</v>
      </c>
      <c r="T238" s="418">
        <v>0</v>
      </c>
      <c r="U238" s="418">
        <v>0</v>
      </c>
      <c r="V238" s="418">
        <v>0</v>
      </c>
      <c r="W238" s="418">
        <v>0</v>
      </c>
      <c r="X238" s="418">
        <v>0</v>
      </c>
      <c r="Y238" s="418">
        <v>0</v>
      </c>
      <c r="Z238" s="418">
        <v>0</v>
      </c>
      <c r="AA238" s="418">
        <v>0</v>
      </c>
      <c r="AB238" s="418">
        <v>0</v>
      </c>
      <c r="AC238" s="418">
        <v>0</v>
      </c>
      <c r="AD238" s="418">
        <v>0</v>
      </c>
      <c r="AE238" s="418">
        <v>0</v>
      </c>
      <c r="AF238" s="418">
        <v>0</v>
      </c>
      <c r="AG238" s="418">
        <v>0</v>
      </c>
      <c r="AH238" s="418">
        <v>0</v>
      </c>
      <c r="AI238" s="418">
        <v>0</v>
      </c>
      <c r="AJ238" s="418">
        <v>0</v>
      </c>
      <c r="AK238" s="419">
        <f t="shared" si="25"/>
        <v>0</v>
      </c>
    </row>
    <row r="239" spans="1:37" ht="12" hidden="1" customHeight="1" x14ac:dyDescent="0.2">
      <c r="A239" s="855"/>
      <c r="B239" s="417" t="s">
        <v>1068</v>
      </c>
      <c r="C239" s="470" t="s">
        <v>1791</v>
      </c>
      <c r="D239" s="418">
        <v>0</v>
      </c>
      <c r="E239" s="418">
        <v>0</v>
      </c>
      <c r="F239" s="418">
        <v>0</v>
      </c>
      <c r="G239" s="418">
        <v>0</v>
      </c>
      <c r="H239" s="418">
        <v>0</v>
      </c>
      <c r="I239" s="418">
        <v>0</v>
      </c>
      <c r="J239" s="418">
        <v>0</v>
      </c>
      <c r="K239" s="418">
        <v>0</v>
      </c>
      <c r="L239" s="418">
        <v>0</v>
      </c>
      <c r="M239" s="418">
        <v>0</v>
      </c>
      <c r="N239" s="418">
        <v>0</v>
      </c>
      <c r="O239" s="418">
        <v>0</v>
      </c>
      <c r="P239" s="418">
        <v>0</v>
      </c>
      <c r="Q239" s="418">
        <v>0</v>
      </c>
      <c r="R239" s="418">
        <v>0</v>
      </c>
      <c r="S239" s="418">
        <v>0</v>
      </c>
      <c r="T239" s="418">
        <v>0</v>
      </c>
      <c r="U239" s="418">
        <v>0</v>
      </c>
      <c r="V239" s="418">
        <v>0</v>
      </c>
      <c r="W239" s="418">
        <v>0</v>
      </c>
      <c r="X239" s="418">
        <v>0</v>
      </c>
      <c r="Y239" s="418">
        <v>0</v>
      </c>
      <c r="Z239" s="418">
        <v>0</v>
      </c>
      <c r="AA239" s="418">
        <v>0</v>
      </c>
      <c r="AB239" s="418">
        <v>0</v>
      </c>
      <c r="AC239" s="418">
        <v>0</v>
      </c>
      <c r="AD239" s="418">
        <v>0</v>
      </c>
      <c r="AE239" s="418">
        <v>0</v>
      </c>
      <c r="AF239" s="418">
        <v>0</v>
      </c>
      <c r="AG239" s="418">
        <v>0</v>
      </c>
      <c r="AH239" s="418">
        <v>0</v>
      </c>
      <c r="AI239" s="418">
        <v>0</v>
      </c>
      <c r="AJ239" s="418">
        <v>0</v>
      </c>
      <c r="AK239" s="419">
        <f t="shared" si="25"/>
        <v>0</v>
      </c>
    </row>
    <row r="240" spans="1:37" ht="12" hidden="1" customHeight="1" x14ac:dyDescent="0.2">
      <c r="A240" s="855"/>
      <c r="B240" s="417" t="s">
        <v>2350</v>
      </c>
      <c r="C240" s="470" t="s">
        <v>1792</v>
      </c>
      <c r="D240" s="418">
        <v>0</v>
      </c>
      <c r="E240" s="418">
        <v>0</v>
      </c>
      <c r="F240" s="418">
        <v>0</v>
      </c>
      <c r="G240" s="418">
        <v>0</v>
      </c>
      <c r="H240" s="418">
        <v>0</v>
      </c>
      <c r="I240" s="418">
        <v>0</v>
      </c>
      <c r="J240" s="418">
        <v>0</v>
      </c>
      <c r="K240" s="418">
        <v>0</v>
      </c>
      <c r="L240" s="418">
        <v>0</v>
      </c>
      <c r="M240" s="418">
        <v>0</v>
      </c>
      <c r="N240" s="418">
        <v>0</v>
      </c>
      <c r="O240" s="418">
        <v>0</v>
      </c>
      <c r="P240" s="418">
        <v>0</v>
      </c>
      <c r="Q240" s="418">
        <v>0</v>
      </c>
      <c r="R240" s="418">
        <v>0</v>
      </c>
      <c r="S240" s="418">
        <v>0</v>
      </c>
      <c r="T240" s="418">
        <v>0</v>
      </c>
      <c r="U240" s="418">
        <v>0</v>
      </c>
      <c r="V240" s="418">
        <v>0</v>
      </c>
      <c r="W240" s="418">
        <v>0</v>
      </c>
      <c r="X240" s="418">
        <v>0</v>
      </c>
      <c r="Y240" s="418">
        <v>0</v>
      </c>
      <c r="Z240" s="418">
        <v>0</v>
      </c>
      <c r="AA240" s="418">
        <v>0</v>
      </c>
      <c r="AB240" s="418">
        <v>0</v>
      </c>
      <c r="AC240" s="418">
        <v>0</v>
      </c>
      <c r="AD240" s="418">
        <v>0</v>
      </c>
      <c r="AE240" s="418">
        <v>0</v>
      </c>
      <c r="AF240" s="418">
        <v>0</v>
      </c>
      <c r="AG240" s="418">
        <v>0</v>
      </c>
      <c r="AH240" s="418">
        <v>0</v>
      </c>
      <c r="AI240" s="418">
        <v>0</v>
      </c>
      <c r="AJ240" s="418">
        <v>0</v>
      </c>
      <c r="AK240" s="419">
        <f t="shared" si="25"/>
        <v>0</v>
      </c>
    </row>
    <row r="241" spans="1:37" ht="12" hidden="1" customHeight="1" x14ac:dyDescent="0.2">
      <c r="A241" s="855"/>
      <c r="B241" s="417" t="s">
        <v>2408</v>
      </c>
      <c r="C241" s="470" t="s">
        <v>2407</v>
      </c>
      <c r="D241" s="418">
        <v>0</v>
      </c>
      <c r="E241" s="418">
        <v>0</v>
      </c>
      <c r="F241" s="418">
        <v>0</v>
      </c>
      <c r="G241" s="418">
        <v>0</v>
      </c>
      <c r="H241" s="418">
        <v>0</v>
      </c>
      <c r="I241" s="418">
        <v>0</v>
      </c>
      <c r="J241" s="418">
        <v>0</v>
      </c>
      <c r="K241" s="418">
        <v>0</v>
      </c>
      <c r="L241" s="418">
        <v>0</v>
      </c>
      <c r="M241" s="418">
        <v>0</v>
      </c>
      <c r="N241" s="418">
        <v>0</v>
      </c>
      <c r="O241" s="418">
        <v>0</v>
      </c>
      <c r="P241" s="418">
        <v>0</v>
      </c>
      <c r="Q241" s="418">
        <v>0</v>
      </c>
      <c r="R241" s="418">
        <v>0</v>
      </c>
      <c r="S241" s="418">
        <v>0</v>
      </c>
      <c r="T241" s="418">
        <v>0</v>
      </c>
      <c r="U241" s="418">
        <v>0</v>
      </c>
      <c r="V241" s="418">
        <v>0</v>
      </c>
      <c r="W241" s="418">
        <v>0</v>
      </c>
      <c r="X241" s="418">
        <v>0</v>
      </c>
      <c r="Y241" s="418">
        <v>0</v>
      </c>
      <c r="Z241" s="418">
        <v>0</v>
      </c>
      <c r="AA241" s="418">
        <v>0</v>
      </c>
      <c r="AB241" s="418">
        <v>0</v>
      </c>
      <c r="AC241" s="418">
        <v>0</v>
      </c>
      <c r="AD241" s="418">
        <v>0</v>
      </c>
      <c r="AE241" s="418">
        <v>0</v>
      </c>
      <c r="AF241" s="418">
        <v>0</v>
      </c>
      <c r="AG241" s="418">
        <v>0</v>
      </c>
      <c r="AH241" s="418">
        <v>0</v>
      </c>
      <c r="AI241" s="418">
        <v>0</v>
      </c>
      <c r="AJ241" s="418">
        <v>0</v>
      </c>
      <c r="AK241" s="419">
        <f t="shared" si="25"/>
        <v>0</v>
      </c>
    </row>
    <row r="242" spans="1:37" ht="12" hidden="1" customHeight="1" x14ac:dyDescent="0.2">
      <c r="A242" s="855"/>
      <c r="B242" s="417" t="s">
        <v>1074</v>
      </c>
      <c r="C242" s="470" t="s">
        <v>1445</v>
      </c>
      <c r="D242" s="418">
        <v>0</v>
      </c>
      <c r="E242" s="418">
        <v>0</v>
      </c>
      <c r="F242" s="418">
        <v>0</v>
      </c>
      <c r="G242" s="418">
        <v>0</v>
      </c>
      <c r="H242" s="418">
        <v>0</v>
      </c>
      <c r="I242" s="418">
        <v>0</v>
      </c>
      <c r="J242" s="418">
        <v>0</v>
      </c>
      <c r="K242" s="418">
        <v>0</v>
      </c>
      <c r="L242" s="418">
        <v>0</v>
      </c>
      <c r="M242" s="418">
        <v>0</v>
      </c>
      <c r="N242" s="418">
        <v>0</v>
      </c>
      <c r="O242" s="418">
        <v>0</v>
      </c>
      <c r="P242" s="418">
        <v>0</v>
      </c>
      <c r="Q242" s="418">
        <v>0</v>
      </c>
      <c r="R242" s="418">
        <v>0</v>
      </c>
      <c r="S242" s="418">
        <v>0</v>
      </c>
      <c r="T242" s="418">
        <v>0</v>
      </c>
      <c r="U242" s="418">
        <v>0</v>
      </c>
      <c r="V242" s="418">
        <v>0</v>
      </c>
      <c r="W242" s="418">
        <v>0</v>
      </c>
      <c r="X242" s="418">
        <v>0</v>
      </c>
      <c r="Y242" s="418">
        <v>0</v>
      </c>
      <c r="Z242" s="418">
        <v>0</v>
      </c>
      <c r="AA242" s="418">
        <v>0</v>
      </c>
      <c r="AB242" s="418">
        <v>0</v>
      </c>
      <c r="AC242" s="418">
        <v>0</v>
      </c>
      <c r="AD242" s="418">
        <v>0</v>
      </c>
      <c r="AE242" s="418">
        <v>0</v>
      </c>
      <c r="AF242" s="418">
        <v>0</v>
      </c>
      <c r="AG242" s="418">
        <v>0</v>
      </c>
      <c r="AH242" s="418">
        <v>0</v>
      </c>
      <c r="AI242" s="418">
        <v>0</v>
      </c>
      <c r="AJ242" s="418">
        <v>0</v>
      </c>
      <c r="AK242" s="419">
        <f t="shared" si="25"/>
        <v>0</v>
      </c>
    </row>
    <row r="243" spans="1:37" ht="12" hidden="1" customHeight="1" x14ac:dyDescent="0.2">
      <c r="A243" s="855"/>
      <c r="B243" s="417" t="s">
        <v>2311</v>
      </c>
      <c r="C243" s="470" t="s">
        <v>1446</v>
      </c>
      <c r="D243" s="418">
        <v>0</v>
      </c>
      <c r="E243" s="418">
        <v>0</v>
      </c>
      <c r="F243" s="418">
        <v>0</v>
      </c>
      <c r="G243" s="418">
        <v>0</v>
      </c>
      <c r="H243" s="418">
        <v>0</v>
      </c>
      <c r="I243" s="418">
        <v>0</v>
      </c>
      <c r="J243" s="418">
        <v>0</v>
      </c>
      <c r="K243" s="418">
        <v>0</v>
      </c>
      <c r="L243" s="418">
        <v>0</v>
      </c>
      <c r="M243" s="418">
        <v>0</v>
      </c>
      <c r="N243" s="418">
        <v>0</v>
      </c>
      <c r="O243" s="418">
        <v>0</v>
      </c>
      <c r="P243" s="418">
        <v>0</v>
      </c>
      <c r="Q243" s="418">
        <v>0</v>
      </c>
      <c r="R243" s="418">
        <v>0</v>
      </c>
      <c r="S243" s="418">
        <v>0</v>
      </c>
      <c r="T243" s="418">
        <v>0</v>
      </c>
      <c r="U243" s="418">
        <v>0</v>
      </c>
      <c r="V243" s="418">
        <v>0</v>
      </c>
      <c r="W243" s="418">
        <v>0</v>
      </c>
      <c r="X243" s="418">
        <v>0</v>
      </c>
      <c r="Y243" s="418">
        <v>0</v>
      </c>
      <c r="Z243" s="418">
        <v>0</v>
      </c>
      <c r="AA243" s="418">
        <v>0</v>
      </c>
      <c r="AB243" s="418">
        <v>0</v>
      </c>
      <c r="AC243" s="418">
        <v>0</v>
      </c>
      <c r="AD243" s="418">
        <v>0</v>
      </c>
      <c r="AE243" s="418">
        <v>0</v>
      </c>
      <c r="AF243" s="418">
        <v>0</v>
      </c>
      <c r="AG243" s="418">
        <v>0</v>
      </c>
      <c r="AH243" s="418">
        <v>0</v>
      </c>
      <c r="AI243" s="418">
        <v>0</v>
      </c>
      <c r="AJ243" s="418">
        <v>0</v>
      </c>
      <c r="AK243" s="419">
        <f t="shared" si="25"/>
        <v>0</v>
      </c>
    </row>
    <row r="244" spans="1:37" ht="12" hidden="1" customHeight="1" x14ac:dyDescent="0.2">
      <c r="A244" s="855"/>
      <c r="B244" s="417" t="s">
        <v>2140</v>
      </c>
      <c r="C244" s="470" t="s">
        <v>1793</v>
      </c>
      <c r="D244" s="418">
        <v>0</v>
      </c>
      <c r="E244" s="418">
        <v>0</v>
      </c>
      <c r="F244" s="418">
        <v>0</v>
      </c>
      <c r="G244" s="418">
        <v>0</v>
      </c>
      <c r="H244" s="418">
        <v>0</v>
      </c>
      <c r="I244" s="418">
        <v>0</v>
      </c>
      <c r="J244" s="418">
        <v>0</v>
      </c>
      <c r="K244" s="418">
        <v>0</v>
      </c>
      <c r="L244" s="418">
        <v>0</v>
      </c>
      <c r="M244" s="418">
        <v>0</v>
      </c>
      <c r="N244" s="418">
        <v>0</v>
      </c>
      <c r="O244" s="418">
        <v>0</v>
      </c>
      <c r="P244" s="418">
        <v>0</v>
      </c>
      <c r="Q244" s="418">
        <v>0</v>
      </c>
      <c r="R244" s="418">
        <v>0</v>
      </c>
      <c r="S244" s="418">
        <v>0</v>
      </c>
      <c r="T244" s="418">
        <v>0</v>
      </c>
      <c r="U244" s="418">
        <v>0</v>
      </c>
      <c r="V244" s="418">
        <v>0</v>
      </c>
      <c r="W244" s="418">
        <v>0</v>
      </c>
      <c r="X244" s="418">
        <v>0</v>
      </c>
      <c r="Y244" s="418">
        <v>0</v>
      </c>
      <c r="Z244" s="418">
        <v>0</v>
      </c>
      <c r="AA244" s="418">
        <v>0</v>
      </c>
      <c r="AB244" s="418">
        <v>0</v>
      </c>
      <c r="AC244" s="418">
        <v>0</v>
      </c>
      <c r="AD244" s="418">
        <v>0</v>
      </c>
      <c r="AE244" s="418">
        <v>0</v>
      </c>
      <c r="AF244" s="418">
        <v>0</v>
      </c>
      <c r="AG244" s="418">
        <v>0</v>
      </c>
      <c r="AH244" s="418">
        <v>0</v>
      </c>
      <c r="AI244" s="418">
        <v>0</v>
      </c>
      <c r="AJ244" s="418">
        <v>0</v>
      </c>
      <c r="AK244" s="419">
        <f t="shared" si="25"/>
        <v>0</v>
      </c>
    </row>
    <row r="245" spans="1:37" ht="12" hidden="1" customHeight="1" x14ac:dyDescent="0.2">
      <c r="A245" s="855"/>
      <c r="B245" s="417" t="s">
        <v>1161</v>
      </c>
      <c r="C245" s="470" t="s">
        <v>1794</v>
      </c>
      <c r="D245" s="418">
        <v>0</v>
      </c>
      <c r="E245" s="418">
        <v>0</v>
      </c>
      <c r="F245" s="418">
        <v>0</v>
      </c>
      <c r="G245" s="418">
        <v>0</v>
      </c>
      <c r="H245" s="418">
        <v>0</v>
      </c>
      <c r="I245" s="418">
        <v>0</v>
      </c>
      <c r="J245" s="418">
        <v>0</v>
      </c>
      <c r="K245" s="418">
        <v>0</v>
      </c>
      <c r="L245" s="418">
        <v>0</v>
      </c>
      <c r="M245" s="418">
        <v>0</v>
      </c>
      <c r="N245" s="418">
        <v>0</v>
      </c>
      <c r="O245" s="418">
        <v>0</v>
      </c>
      <c r="P245" s="418">
        <v>0</v>
      </c>
      <c r="Q245" s="418">
        <v>0</v>
      </c>
      <c r="R245" s="418">
        <v>0</v>
      </c>
      <c r="S245" s="418">
        <v>0</v>
      </c>
      <c r="T245" s="418">
        <v>0</v>
      </c>
      <c r="U245" s="418">
        <v>0</v>
      </c>
      <c r="V245" s="418">
        <v>0</v>
      </c>
      <c r="W245" s="418">
        <v>0</v>
      </c>
      <c r="X245" s="418">
        <v>0</v>
      </c>
      <c r="Y245" s="418">
        <v>0</v>
      </c>
      <c r="Z245" s="418">
        <v>0</v>
      </c>
      <c r="AA245" s="418">
        <v>0</v>
      </c>
      <c r="AB245" s="418">
        <v>0</v>
      </c>
      <c r="AC245" s="418">
        <v>0</v>
      </c>
      <c r="AD245" s="418">
        <v>0</v>
      </c>
      <c r="AE245" s="418">
        <v>0</v>
      </c>
      <c r="AF245" s="418">
        <v>0</v>
      </c>
      <c r="AG245" s="418">
        <v>0</v>
      </c>
      <c r="AH245" s="418">
        <v>0</v>
      </c>
      <c r="AI245" s="418">
        <v>0</v>
      </c>
      <c r="AJ245" s="418">
        <v>0</v>
      </c>
      <c r="AK245" s="419">
        <f t="shared" si="25"/>
        <v>0</v>
      </c>
    </row>
    <row r="246" spans="1:37" ht="12" hidden="1" customHeight="1" x14ac:dyDescent="0.2">
      <c r="A246" s="855"/>
      <c r="B246" s="417" t="s">
        <v>1073</v>
      </c>
      <c r="C246" s="470" t="s">
        <v>1447</v>
      </c>
      <c r="D246" s="418">
        <v>0</v>
      </c>
      <c r="E246" s="418">
        <v>0</v>
      </c>
      <c r="F246" s="418">
        <v>0</v>
      </c>
      <c r="G246" s="418">
        <v>0</v>
      </c>
      <c r="H246" s="418">
        <v>0</v>
      </c>
      <c r="I246" s="418">
        <v>0</v>
      </c>
      <c r="J246" s="418">
        <v>0</v>
      </c>
      <c r="K246" s="418">
        <v>0</v>
      </c>
      <c r="L246" s="418">
        <v>0</v>
      </c>
      <c r="M246" s="418">
        <v>0</v>
      </c>
      <c r="N246" s="418">
        <v>0</v>
      </c>
      <c r="O246" s="418">
        <v>0</v>
      </c>
      <c r="P246" s="418">
        <v>0</v>
      </c>
      <c r="Q246" s="418">
        <v>0</v>
      </c>
      <c r="R246" s="418">
        <v>0</v>
      </c>
      <c r="S246" s="418">
        <v>0</v>
      </c>
      <c r="T246" s="418">
        <v>0</v>
      </c>
      <c r="U246" s="418">
        <v>0</v>
      </c>
      <c r="V246" s="418">
        <v>0</v>
      </c>
      <c r="W246" s="418">
        <v>0</v>
      </c>
      <c r="X246" s="418">
        <v>0</v>
      </c>
      <c r="Y246" s="418">
        <v>0</v>
      </c>
      <c r="Z246" s="418">
        <v>0</v>
      </c>
      <c r="AA246" s="418">
        <v>0</v>
      </c>
      <c r="AB246" s="418">
        <v>0</v>
      </c>
      <c r="AC246" s="418">
        <v>0</v>
      </c>
      <c r="AD246" s="418">
        <v>0</v>
      </c>
      <c r="AE246" s="418">
        <v>0</v>
      </c>
      <c r="AF246" s="418">
        <v>0</v>
      </c>
      <c r="AG246" s="418">
        <v>0</v>
      </c>
      <c r="AH246" s="418">
        <v>0</v>
      </c>
      <c r="AI246" s="418">
        <v>0</v>
      </c>
      <c r="AJ246" s="418">
        <v>0</v>
      </c>
      <c r="AK246" s="419">
        <f t="shared" si="25"/>
        <v>0</v>
      </c>
    </row>
    <row r="247" spans="1:37" ht="13.9" customHeight="1" x14ac:dyDescent="0.2">
      <c r="A247" s="855"/>
      <c r="B247" s="417" t="s">
        <v>1069</v>
      </c>
      <c r="C247" s="470" t="s">
        <v>1448</v>
      </c>
      <c r="D247" s="418">
        <v>0</v>
      </c>
      <c r="E247" s="418">
        <v>0</v>
      </c>
      <c r="F247" s="418">
        <v>0</v>
      </c>
      <c r="G247" s="418">
        <v>0</v>
      </c>
      <c r="H247" s="418">
        <v>0</v>
      </c>
      <c r="I247" s="418">
        <v>0</v>
      </c>
      <c r="J247" s="418">
        <v>0</v>
      </c>
      <c r="K247" s="418">
        <v>0</v>
      </c>
      <c r="L247" s="418">
        <v>0</v>
      </c>
      <c r="M247" s="418">
        <v>0</v>
      </c>
      <c r="N247" s="418">
        <v>0</v>
      </c>
      <c r="O247" s="418">
        <v>0</v>
      </c>
      <c r="P247" s="418">
        <v>448070</v>
      </c>
      <c r="Q247" s="418">
        <v>0</v>
      </c>
      <c r="R247" s="418">
        <v>0</v>
      </c>
      <c r="S247" s="418">
        <v>0</v>
      </c>
      <c r="T247" s="418">
        <v>0</v>
      </c>
      <c r="U247" s="418">
        <v>0</v>
      </c>
      <c r="V247" s="418">
        <v>0</v>
      </c>
      <c r="W247" s="418">
        <v>0</v>
      </c>
      <c r="X247" s="418">
        <v>0</v>
      </c>
      <c r="Y247" s="418">
        <v>0</v>
      </c>
      <c r="Z247" s="418">
        <v>0</v>
      </c>
      <c r="AA247" s="418">
        <v>0</v>
      </c>
      <c r="AB247" s="418">
        <v>0</v>
      </c>
      <c r="AC247" s="418">
        <v>0</v>
      </c>
      <c r="AD247" s="418">
        <v>0</v>
      </c>
      <c r="AE247" s="418">
        <v>0</v>
      </c>
      <c r="AF247" s="418">
        <v>0</v>
      </c>
      <c r="AG247" s="418">
        <v>0</v>
      </c>
      <c r="AH247" s="418">
        <v>0</v>
      </c>
      <c r="AI247" s="418">
        <v>0</v>
      </c>
      <c r="AJ247" s="418">
        <v>0</v>
      </c>
      <c r="AK247" s="419">
        <f t="shared" si="25"/>
        <v>448070</v>
      </c>
    </row>
    <row r="248" spans="1:37" ht="13.9" hidden="1" customHeight="1" x14ac:dyDescent="0.2">
      <c r="A248" s="855"/>
      <c r="B248" s="417" t="s">
        <v>2353</v>
      </c>
      <c r="C248" s="470" t="s">
        <v>1795</v>
      </c>
      <c r="D248" s="418">
        <v>0</v>
      </c>
      <c r="E248" s="418">
        <v>0</v>
      </c>
      <c r="F248" s="418">
        <v>0</v>
      </c>
      <c r="G248" s="418">
        <v>0</v>
      </c>
      <c r="H248" s="418">
        <v>0</v>
      </c>
      <c r="I248" s="418">
        <v>0</v>
      </c>
      <c r="J248" s="418">
        <v>0</v>
      </c>
      <c r="K248" s="418">
        <v>0</v>
      </c>
      <c r="L248" s="418">
        <v>0</v>
      </c>
      <c r="M248" s="418">
        <v>0</v>
      </c>
      <c r="N248" s="418">
        <v>0</v>
      </c>
      <c r="O248" s="418">
        <v>0</v>
      </c>
      <c r="P248" s="418">
        <v>0</v>
      </c>
      <c r="Q248" s="418">
        <v>0</v>
      </c>
      <c r="R248" s="418">
        <v>0</v>
      </c>
      <c r="S248" s="418">
        <v>0</v>
      </c>
      <c r="T248" s="418">
        <v>0</v>
      </c>
      <c r="U248" s="418">
        <v>0</v>
      </c>
      <c r="V248" s="418">
        <v>0</v>
      </c>
      <c r="W248" s="418">
        <v>0</v>
      </c>
      <c r="X248" s="418">
        <v>0</v>
      </c>
      <c r="Y248" s="418">
        <v>0</v>
      </c>
      <c r="Z248" s="418">
        <v>0</v>
      </c>
      <c r="AA248" s="418">
        <v>0</v>
      </c>
      <c r="AB248" s="418">
        <v>0</v>
      </c>
      <c r="AC248" s="418">
        <v>0</v>
      </c>
      <c r="AD248" s="418">
        <v>0</v>
      </c>
      <c r="AE248" s="418">
        <v>0</v>
      </c>
      <c r="AF248" s="418">
        <v>0</v>
      </c>
      <c r="AG248" s="418">
        <v>0</v>
      </c>
      <c r="AH248" s="418">
        <v>0</v>
      </c>
      <c r="AI248" s="418">
        <v>0</v>
      </c>
      <c r="AJ248" s="418">
        <v>0</v>
      </c>
      <c r="AK248" s="419">
        <f t="shared" si="25"/>
        <v>0</v>
      </c>
    </row>
    <row r="249" spans="1:37" ht="13.9" hidden="1" customHeight="1" x14ac:dyDescent="0.2">
      <c r="A249" s="855"/>
      <c r="B249" s="417" t="s">
        <v>2312</v>
      </c>
      <c r="C249" s="470" t="s">
        <v>1796</v>
      </c>
      <c r="D249" s="418">
        <v>0</v>
      </c>
      <c r="E249" s="418">
        <v>0</v>
      </c>
      <c r="F249" s="418">
        <v>0</v>
      </c>
      <c r="G249" s="418">
        <v>0</v>
      </c>
      <c r="H249" s="418">
        <v>0</v>
      </c>
      <c r="I249" s="418">
        <v>0</v>
      </c>
      <c r="J249" s="418">
        <v>0</v>
      </c>
      <c r="K249" s="418">
        <v>0</v>
      </c>
      <c r="L249" s="418">
        <v>0</v>
      </c>
      <c r="M249" s="418">
        <v>0</v>
      </c>
      <c r="N249" s="418">
        <v>0</v>
      </c>
      <c r="O249" s="418">
        <v>0</v>
      </c>
      <c r="P249" s="418">
        <v>0</v>
      </c>
      <c r="Q249" s="418">
        <v>0</v>
      </c>
      <c r="R249" s="418">
        <v>0</v>
      </c>
      <c r="S249" s="418">
        <v>0</v>
      </c>
      <c r="T249" s="418">
        <v>0</v>
      </c>
      <c r="U249" s="418">
        <v>0</v>
      </c>
      <c r="V249" s="418">
        <v>0</v>
      </c>
      <c r="W249" s="418">
        <v>0</v>
      </c>
      <c r="X249" s="418">
        <v>0</v>
      </c>
      <c r="Y249" s="418">
        <v>0</v>
      </c>
      <c r="Z249" s="418">
        <v>0</v>
      </c>
      <c r="AA249" s="418">
        <v>0</v>
      </c>
      <c r="AB249" s="418">
        <v>0</v>
      </c>
      <c r="AC249" s="418">
        <v>0</v>
      </c>
      <c r="AD249" s="418">
        <v>0</v>
      </c>
      <c r="AE249" s="418">
        <v>0</v>
      </c>
      <c r="AF249" s="418">
        <v>0</v>
      </c>
      <c r="AG249" s="418">
        <v>0</v>
      </c>
      <c r="AH249" s="418">
        <v>0</v>
      </c>
      <c r="AI249" s="418">
        <v>0</v>
      </c>
      <c r="AJ249" s="418"/>
      <c r="AK249" s="419">
        <f t="shared" si="25"/>
        <v>0</v>
      </c>
    </row>
    <row r="250" spans="1:37" ht="13.9" hidden="1" customHeight="1" x14ac:dyDescent="0.2">
      <c r="A250" s="855"/>
      <c r="B250" s="417" t="s">
        <v>2378</v>
      </c>
      <c r="C250" s="470" t="s">
        <v>2522</v>
      </c>
      <c r="D250" s="418">
        <v>0</v>
      </c>
      <c r="E250" s="418">
        <v>0</v>
      </c>
      <c r="F250" s="418">
        <v>0</v>
      </c>
      <c r="G250" s="418">
        <v>0</v>
      </c>
      <c r="H250" s="418">
        <v>0</v>
      </c>
      <c r="I250" s="418">
        <v>0</v>
      </c>
      <c r="J250" s="418">
        <v>0</v>
      </c>
      <c r="K250" s="418">
        <v>0</v>
      </c>
      <c r="L250" s="418">
        <v>0</v>
      </c>
      <c r="M250" s="418">
        <v>0</v>
      </c>
      <c r="N250" s="418">
        <v>0</v>
      </c>
      <c r="O250" s="418">
        <v>0</v>
      </c>
      <c r="P250" s="418">
        <v>0</v>
      </c>
      <c r="Q250" s="418">
        <v>0</v>
      </c>
      <c r="R250" s="418">
        <v>0</v>
      </c>
      <c r="S250" s="418">
        <v>0</v>
      </c>
      <c r="T250" s="418">
        <v>0</v>
      </c>
      <c r="U250" s="418">
        <v>0</v>
      </c>
      <c r="V250" s="418">
        <v>0</v>
      </c>
      <c r="W250" s="418">
        <v>0</v>
      </c>
      <c r="X250" s="418">
        <v>0</v>
      </c>
      <c r="Y250" s="418">
        <v>0</v>
      </c>
      <c r="Z250" s="418">
        <v>0</v>
      </c>
      <c r="AA250" s="418">
        <v>0</v>
      </c>
      <c r="AB250" s="418">
        <v>0</v>
      </c>
      <c r="AC250" s="418">
        <v>0</v>
      </c>
      <c r="AD250" s="418">
        <v>0</v>
      </c>
      <c r="AE250" s="418">
        <v>0</v>
      </c>
      <c r="AF250" s="418">
        <v>0</v>
      </c>
      <c r="AG250" s="418">
        <v>0</v>
      </c>
      <c r="AH250" s="418">
        <v>0</v>
      </c>
      <c r="AI250" s="418">
        <v>0</v>
      </c>
      <c r="AJ250" s="418"/>
      <c r="AK250" s="419">
        <f t="shared" si="25"/>
        <v>0</v>
      </c>
    </row>
    <row r="251" spans="1:37" ht="13.9" customHeight="1" x14ac:dyDescent="0.2">
      <c r="A251" s="856"/>
      <c r="B251" s="417" t="s">
        <v>2561</v>
      </c>
      <c r="C251" s="470" t="s">
        <v>2560</v>
      </c>
      <c r="D251" s="418">
        <v>0</v>
      </c>
      <c r="E251" s="418">
        <v>0</v>
      </c>
      <c r="F251" s="418">
        <v>0</v>
      </c>
      <c r="G251" s="418">
        <v>0</v>
      </c>
      <c r="H251" s="418">
        <v>0</v>
      </c>
      <c r="I251" s="418">
        <v>0</v>
      </c>
      <c r="J251" s="418">
        <v>0</v>
      </c>
      <c r="K251" s="418">
        <v>0</v>
      </c>
      <c r="L251" s="418">
        <v>0</v>
      </c>
      <c r="M251" s="418">
        <v>0</v>
      </c>
      <c r="N251" s="418">
        <v>0</v>
      </c>
      <c r="O251" s="418">
        <v>0</v>
      </c>
      <c r="P251" s="418">
        <v>0</v>
      </c>
      <c r="Q251" s="418">
        <v>0</v>
      </c>
      <c r="R251" s="418">
        <v>0</v>
      </c>
      <c r="S251" s="418">
        <v>0</v>
      </c>
      <c r="T251" s="418">
        <v>0</v>
      </c>
      <c r="U251" s="418">
        <v>0</v>
      </c>
      <c r="V251" s="418">
        <v>0</v>
      </c>
      <c r="W251" s="418">
        <v>0</v>
      </c>
      <c r="X251" s="418">
        <v>0</v>
      </c>
      <c r="Y251" s="418">
        <v>0</v>
      </c>
      <c r="Z251" s="418">
        <v>0</v>
      </c>
      <c r="AA251" s="418">
        <v>0</v>
      </c>
      <c r="AB251" s="418">
        <v>0</v>
      </c>
      <c r="AC251" s="418">
        <v>0</v>
      </c>
      <c r="AD251" s="418">
        <v>8000000</v>
      </c>
      <c r="AE251" s="418">
        <v>0</v>
      </c>
      <c r="AF251" s="418">
        <v>0</v>
      </c>
      <c r="AG251" s="418">
        <v>0</v>
      </c>
      <c r="AH251" s="418">
        <v>0</v>
      </c>
      <c r="AI251" s="418">
        <v>0</v>
      </c>
      <c r="AJ251" s="418">
        <v>0</v>
      </c>
      <c r="AK251" s="419">
        <f t="shared" si="25"/>
        <v>8000000</v>
      </c>
    </row>
    <row r="252" spans="1:37" x14ac:dyDescent="0.2">
      <c r="A252" s="515" t="s">
        <v>1048</v>
      </c>
      <c r="B252" s="516"/>
      <c r="C252" s="517">
        <f>COUNTA(C230:C249)</f>
        <v>20</v>
      </c>
      <c r="D252" s="518">
        <f>SUM(D230:D251)</f>
        <v>0</v>
      </c>
      <c r="E252" s="518">
        <f t="shared" ref="E252:AJ252" si="26">SUM(E230:E251)</f>
        <v>0</v>
      </c>
      <c r="F252" s="518">
        <f t="shared" si="26"/>
        <v>0</v>
      </c>
      <c r="G252" s="518">
        <f t="shared" si="26"/>
        <v>0</v>
      </c>
      <c r="H252" s="518">
        <f t="shared" si="26"/>
        <v>0</v>
      </c>
      <c r="I252" s="518">
        <f t="shared" si="26"/>
        <v>0</v>
      </c>
      <c r="J252" s="518">
        <f t="shared" si="26"/>
        <v>0</v>
      </c>
      <c r="K252" s="518">
        <f t="shared" si="26"/>
        <v>0</v>
      </c>
      <c r="L252" s="518">
        <f t="shared" si="26"/>
        <v>0</v>
      </c>
      <c r="M252" s="518">
        <f t="shared" si="26"/>
        <v>0</v>
      </c>
      <c r="N252" s="518">
        <f t="shared" si="26"/>
        <v>0</v>
      </c>
      <c r="O252" s="518">
        <f t="shared" si="26"/>
        <v>0</v>
      </c>
      <c r="P252" s="518">
        <f t="shared" si="26"/>
        <v>448070</v>
      </c>
      <c r="Q252" s="518">
        <f t="shared" si="26"/>
        <v>0</v>
      </c>
      <c r="R252" s="518">
        <f t="shared" si="26"/>
        <v>0</v>
      </c>
      <c r="S252" s="518">
        <f t="shared" si="26"/>
        <v>0</v>
      </c>
      <c r="T252" s="518">
        <f t="shared" si="26"/>
        <v>0</v>
      </c>
      <c r="U252" s="518">
        <f t="shared" si="26"/>
        <v>0</v>
      </c>
      <c r="V252" s="518">
        <f t="shared" si="26"/>
        <v>0</v>
      </c>
      <c r="W252" s="518">
        <f t="shared" si="26"/>
        <v>0</v>
      </c>
      <c r="X252" s="518">
        <f t="shared" si="26"/>
        <v>0</v>
      </c>
      <c r="Y252" s="518">
        <f t="shared" si="26"/>
        <v>0</v>
      </c>
      <c r="Z252" s="518">
        <f t="shared" si="26"/>
        <v>0</v>
      </c>
      <c r="AA252" s="518">
        <f t="shared" si="26"/>
        <v>0</v>
      </c>
      <c r="AB252" s="518">
        <f t="shared" si="26"/>
        <v>0</v>
      </c>
      <c r="AC252" s="518">
        <f t="shared" si="26"/>
        <v>0</v>
      </c>
      <c r="AD252" s="518">
        <f t="shared" si="26"/>
        <v>8000000</v>
      </c>
      <c r="AE252" s="518">
        <f t="shared" si="26"/>
        <v>0</v>
      </c>
      <c r="AF252" s="518">
        <f t="shared" si="26"/>
        <v>0</v>
      </c>
      <c r="AG252" s="518">
        <f t="shared" si="26"/>
        <v>0</v>
      </c>
      <c r="AH252" s="518">
        <f t="shared" si="26"/>
        <v>0</v>
      </c>
      <c r="AI252" s="518">
        <f t="shared" si="26"/>
        <v>0</v>
      </c>
      <c r="AJ252" s="518">
        <f t="shared" si="26"/>
        <v>0</v>
      </c>
      <c r="AK252" s="558">
        <f>SUM(AK230:AK251)</f>
        <v>8448070</v>
      </c>
    </row>
    <row r="253" spans="1:37" hidden="1" x14ac:dyDescent="0.2">
      <c r="A253" s="854">
        <v>12</v>
      </c>
      <c r="B253" s="417" t="s">
        <v>1260</v>
      </c>
      <c r="C253" s="470" t="s">
        <v>1797</v>
      </c>
      <c r="D253" s="418">
        <v>0</v>
      </c>
      <c r="E253" s="418">
        <v>0</v>
      </c>
      <c r="F253" s="418">
        <v>0</v>
      </c>
      <c r="G253" s="418">
        <v>0</v>
      </c>
      <c r="H253" s="418">
        <v>0</v>
      </c>
      <c r="I253" s="418">
        <v>0</v>
      </c>
      <c r="J253" s="418">
        <v>0</v>
      </c>
      <c r="K253" s="418">
        <v>0</v>
      </c>
      <c r="L253" s="418">
        <v>0</v>
      </c>
      <c r="M253" s="418">
        <v>0</v>
      </c>
      <c r="N253" s="418">
        <v>0</v>
      </c>
      <c r="O253" s="418">
        <v>0</v>
      </c>
      <c r="P253" s="418">
        <v>0</v>
      </c>
      <c r="Q253" s="418">
        <v>0</v>
      </c>
      <c r="R253" s="418">
        <v>0</v>
      </c>
      <c r="S253" s="418">
        <v>0</v>
      </c>
      <c r="T253" s="418">
        <v>0</v>
      </c>
      <c r="U253" s="418">
        <v>0</v>
      </c>
      <c r="V253" s="418">
        <v>0</v>
      </c>
      <c r="W253" s="418">
        <v>0</v>
      </c>
      <c r="X253" s="418">
        <v>0</v>
      </c>
      <c r="Y253" s="418">
        <v>0</v>
      </c>
      <c r="Z253" s="418">
        <v>0</v>
      </c>
      <c r="AA253" s="418">
        <v>0</v>
      </c>
      <c r="AB253" s="418">
        <v>0</v>
      </c>
      <c r="AC253" s="418">
        <v>0</v>
      </c>
      <c r="AD253" s="418">
        <v>0</v>
      </c>
      <c r="AE253" s="418">
        <v>0</v>
      </c>
      <c r="AF253" s="418">
        <v>0</v>
      </c>
      <c r="AG253" s="418">
        <v>0</v>
      </c>
      <c r="AH253" s="418">
        <v>0</v>
      </c>
      <c r="AI253" s="418">
        <v>0</v>
      </c>
      <c r="AJ253" s="418">
        <v>0</v>
      </c>
      <c r="AK253" s="419">
        <f t="shared" ref="AK253:AK273" si="27">SUM(D253:AJ253)</f>
        <v>0</v>
      </c>
    </row>
    <row r="254" spans="1:37" ht="12" hidden="1" customHeight="1" x14ac:dyDescent="0.2">
      <c r="A254" s="855"/>
      <c r="B254" s="417" t="s">
        <v>2134</v>
      </c>
      <c r="C254" s="470" t="s">
        <v>2133</v>
      </c>
      <c r="D254" s="418">
        <v>0</v>
      </c>
      <c r="E254" s="418">
        <v>0</v>
      </c>
      <c r="F254" s="418">
        <v>0</v>
      </c>
      <c r="G254" s="418">
        <v>0</v>
      </c>
      <c r="H254" s="418">
        <v>0</v>
      </c>
      <c r="I254" s="418">
        <v>0</v>
      </c>
      <c r="J254" s="418">
        <v>0</v>
      </c>
      <c r="K254" s="418">
        <v>0</v>
      </c>
      <c r="L254" s="418">
        <v>0</v>
      </c>
      <c r="M254" s="418">
        <v>0</v>
      </c>
      <c r="N254" s="418">
        <v>0</v>
      </c>
      <c r="O254" s="418">
        <v>0</v>
      </c>
      <c r="P254" s="418">
        <v>0</v>
      </c>
      <c r="Q254" s="418">
        <v>0</v>
      </c>
      <c r="R254" s="418">
        <v>0</v>
      </c>
      <c r="S254" s="418">
        <v>0</v>
      </c>
      <c r="T254" s="418">
        <v>0</v>
      </c>
      <c r="U254" s="418">
        <v>0</v>
      </c>
      <c r="V254" s="418">
        <v>0</v>
      </c>
      <c r="W254" s="418">
        <v>0</v>
      </c>
      <c r="X254" s="418">
        <v>0</v>
      </c>
      <c r="Y254" s="418">
        <v>0</v>
      </c>
      <c r="Z254" s="418">
        <v>0</v>
      </c>
      <c r="AA254" s="418">
        <v>0</v>
      </c>
      <c r="AB254" s="418">
        <v>0</v>
      </c>
      <c r="AC254" s="418">
        <v>0</v>
      </c>
      <c r="AD254" s="418">
        <v>0</v>
      </c>
      <c r="AE254" s="418">
        <v>0</v>
      </c>
      <c r="AF254" s="418">
        <v>0</v>
      </c>
      <c r="AG254" s="418">
        <v>0</v>
      </c>
      <c r="AH254" s="418">
        <v>0</v>
      </c>
      <c r="AI254" s="418">
        <v>0</v>
      </c>
      <c r="AJ254" s="418">
        <v>0</v>
      </c>
      <c r="AK254" s="419">
        <f t="shared" si="27"/>
        <v>0</v>
      </c>
    </row>
    <row r="255" spans="1:37" ht="12" hidden="1" customHeight="1" x14ac:dyDescent="0.2">
      <c r="A255" s="855"/>
      <c r="B255" s="417" t="s">
        <v>2224</v>
      </c>
      <c r="C255" s="470" t="s">
        <v>1449</v>
      </c>
      <c r="D255" s="418">
        <v>0</v>
      </c>
      <c r="E255" s="418">
        <v>0</v>
      </c>
      <c r="F255" s="418">
        <v>0</v>
      </c>
      <c r="G255" s="418">
        <v>0</v>
      </c>
      <c r="H255" s="418">
        <v>0</v>
      </c>
      <c r="I255" s="418">
        <v>0</v>
      </c>
      <c r="J255" s="418">
        <v>0</v>
      </c>
      <c r="K255" s="418">
        <v>0</v>
      </c>
      <c r="L255" s="418">
        <v>0</v>
      </c>
      <c r="M255" s="418">
        <v>0</v>
      </c>
      <c r="N255" s="418">
        <v>0</v>
      </c>
      <c r="O255" s="418">
        <v>0</v>
      </c>
      <c r="P255" s="418">
        <v>0</v>
      </c>
      <c r="Q255" s="418">
        <v>0</v>
      </c>
      <c r="R255" s="418">
        <v>0</v>
      </c>
      <c r="S255" s="418">
        <v>0</v>
      </c>
      <c r="T255" s="418">
        <v>0</v>
      </c>
      <c r="U255" s="418">
        <v>0</v>
      </c>
      <c r="V255" s="418">
        <v>0</v>
      </c>
      <c r="W255" s="418">
        <v>0</v>
      </c>
      <c r="X255" s="418">
        <v>0</v>
      </c>
      <c r="Y255" s="418">
        <v>0</v>
      </c>
      <c r="Z255" s="418">
        <v>0</v>
      </c>
      <c r="AA255" s="418">
        <v>0</v>
      </c>
      <c r="AB255" s="418">
        <v>0</v>
      </c>
      <c r="AC255" s="418">
        <v>0</v>
      </c>
      <c r="AD255" s="418">
        <v>0</v>
      </c>
      <c r="AE255" s="418">
        <v>0</v>
      </c>
      <c r="AF255" s="418">
        <v>0</v>
      </c>
      <c r="AG255" s="418">
        <v>0</v>
      </c>
      <c r="AH255" s="418">
        <v>0</v>
      </c>
      <c r="AI255" s="418">
        <v>0</v>
      </c>
      <c r="AJ255" s="418">
        <v>0</v>
      </c>
      <c r="AK255" s="419">
        <f t="shared" si="27"/>
        <v>0</v>
      </c>
    </row>
    <row r="256" spans="1:37" ht="12.6" hidden="1" customHeight="1" x14ac:dyDescent="0.2">
      <c r="A256" s="855"/>
      <c r="B256" s="417" t="s">
        <v>1065</v>
      </c>
      <c r="C256" s="470" t="s">
        <v>1798</v>
      </c>
      <c r="D256" s="418">
        <v>0</v>
      </c>
      <c r="E256" s="418">
        <v>0</v>
      </c>
      <c r="F256" s="418">
        <v>0</v>
      </c>
      <c r="G256" s="418">
        <v>0</v>
      </c>
      <c r="H256" s="418">
        <v>0</v>
      </c>
      <c r="I256" s="418">
        <v>0</v>
      </c>
      <c r="J256" s="418">
        <v>0</v>
      </c>
      <c r="K256" s="418">
        <v>0</v>
      </c>
      <c r="L256" s="418">
        <v>0</v>
      </c>
      <c r="M256" s="418">
        <v>0</v>
      </c>
      <c r="N256" s="418">
        <v>0</v>
      </c>
      <c r="O256" s="418">
        <v>0</v>
      </c>
      <c r="P256" s="418">
        <v>0</v>
      </c>
      <c r="Q256" s="418">
        <v>0</v>
      </c>
      <c r="R256" s="418">
        <v>0</v>
      </c>
      <c r="S256" s="418">
        <v>0</v>
      </c>
      <c r="T256" s="418">
        <v>0</v>
      </c>
      <c r="U256" s="418">
        <v>0</v>
      </c>
      <c r="V256" s="418">
        <v>0</v>
      </c>
      <c r="W256" s="418">
        <v>0</v>
      </c>
      <c r="X256" s="418">
        <v>0</v>
      </c>
      <c r="Y256" s="418">
        <v>0</v>
      </c>
      <c r="Z256" s="418">
        <v>0</v>
      </c>
      <c r="AA256" s="418">
        <v>0</v>
      </c>
      <c r="AB256" s="418">
        <v>0</v>
      </c>
      <c r="AC256" s="418">
        <v>0</v>
      </c>
      <c r="AD256" s="418">
        <v>0</v>
      </c>
      <c r="AE256" s="418">
        <v>0</v>
      </c>
      <c r="AF256" s="418">
        <v>0</v>
      </c>
      <c r="AG256" s="418">
        <v>0</v>
      </c>
      <c r="AH256" s="418">
        <v>0</v>
      </c>
      <c r="AI256" s="418">
        <v>0</v>
      </c>
      <c r="AJ256" s="418">
        <v>0</v>
      </c>
      <c r="AK256" s="419">
        <f t="shared" si="27"/>
        <v>0</v>
      </c>
    </row>
    <row r="257" spans="1:37" ht="12" hidden="1" customHeight="1" x14ac:dyDescent="0.2">
      <c r="A257" s="855"/>
      <c r="B257" s="417" t="s">
        <v>2323</v>
      </c>
      <c r="C257" s="470" t="s">
        <v>1799</v>
      </c>
      <c r="D257" s="418">
        <v>0</v>
      </c>
      <c r="E257" s="418">
        <v>0</v>
      </c>
      <c r="F257" s="418">
        <v>0</v>
      </c>
      <c r="G257" s="418">
        <v>0</v>
      </c>
      <c r="H257" s="418">
        <v>0</v>
      </c>
      <c r="I257" s="418">
        <v>0</v>
      </c>
      <c r="J257" s="418">
        <v>0</v>
      </c>
      <c r="K257" s="418">
        <v>0</v>
      </c>
      <c r="L257" s="418">
        <v>0</v>
      </c>
      <c r="M257" s="418">
        <v>0</v>
      </c>
      <c r="N257" s="418">
        <v>0</v>
      </c>
      <c r="O257" s="418">
        <v>0</v>
      </c>
      <c r="P257" s="418">
        <v>0</v>
      </c>
      <c r="Q257" s="418">
        <v>0</v>
      </c>
      <c r="R257" s="418">
        <v>0</v>
      </c>
      <c r="S257" s="418">
        <v>0</v>
      </c>
      <c r="T257" s="418">
        <v>0</v>
      </c>
      <c r="U257" s="418">
        <v>0</v>
      </c>
      <c r="V257" s="418">
        <v>0</v>
      </c>
      <c r="W257" s="418">
        <v>0</v>
      </c>
      <c r="X257" s="418">
        <v>0</v>
      </c>
      <c r="Y257" s="418">
        <v>0</v>
      </c>
      <c r="Z257" s="418">
        <v>0</v>
      </c>
      <c r="AA257" s="418">
        <v>0</v>
      </c>
      <c r="AB257" s="418">
        <v>0</v>
      </c>
      <c r="AC257" s="418">
        <v>0</v>
      </c>
      <c r="AD257" s="418">
        <v>0</v>
      </c>
      <c r="AE257" s="418">
        <v>0</v>
      </c>
      <c r="AF257" s="418">
        <v>0</v>
      </c>
      <c r="AG257" s="418">
        <v>0</v>
      </c>
      <c r="AH257" s="418">
        <v>0</v>
      </c>
      <c r="AI257" s="418">
        <v>0</v>
      </c>
      <c r="AJ257" s="418">
        <v>0</v>
      </c>
      <c r="AK257" s="419">
        <f t="shared" si="27"/>
        <v>0</v>
      </c>
    </row>
    <row r="258" spans="1:37" ht="12" hidden="1" customHeight="1" x14ac:dyDescent="0.2">
      <c r="A258" s="855"/>
      <c r="B258" s="417" t="s">
        <v>1075</v>
      </c>
      <c r="C258" s="470" t="s">
        <v>1800</v>
      </c>
      <c r="D258" s="418">
        <v>0</v>
      </c>
      <c r="E258" s="418">
        <v>0</v>
      </c>
      <c r="F258" s="418">
        <v>0</v>
      </c>
      <c r="G258" s="418">
        <v>0</v>
      </c>
      <c r="H258" s="418">
        <v>0</v>
      </c>
      <c r="I258" s="418">
        <v>0</v>
      </c>
      <c r="J258" s="418">
        <v>0</v>
      </c>
      <c r="K258" s="418">
        <v>0</v>
      </c>
      <c r="L258" s="418">
        <v>0</v>
      </c>
      <c r="M258" s="418">
        <v>0</v>
      </c>
      <c r="N258" s="418">
        <v>0</v>
      </c>
      <c r="O258" s="418">
        <v>0</v>
      </c>
      <c r="P258" s="418">
        <v>0</v>
      </c>
      <c r="Q258" s="418">
        <v>0</v>
      </c>
      <c r="R258" s="418">
        <v>0</v>
      </c>
      <c r="S258" s="418">
        <v>0</v>
      </c>
      <c r="T258" s="418">
        <v>0</v>
      </c>
      <c r="U258" s="418">
        <v>0</v>
      </c>
      <c r="V258" s="418">
        <v>0</v>
      </c>
      <c r="W258" s="418">
        <v>0</v>
      </c>
      <c r="X258" s="418">
        <v>0</v>
      </c>
      <c r="Y258" s="418">
        <v>0</v>
      </c>
      <c r="Z258" s="418">
        <v>0</v>
      </c>
      <c r="AA258" s="418">
        <v>0</v>
      </c>
      <c r="AB258" s="418">
        <v>0</v>
      </c>
      <c r="AC258" s="418">
        <v>0</v>
      </c>
      <c r="AD258" s="418">
        <v>0</v>
      </c>
      <c r="AE258" s="418">
        <v>0</v>
      </c>
      <c r="AF258" s="418">
        <v>0</v>
      </c>
      <c r="AG258" s="418">
        <v>0</v>
      </c>
      <c r="AH258" s="418">
        <v>0</v>
      </c>
      <c r="AI258" s="418">
        <v>0</v>
      </c>
      <c r="AJ258" s="418">
        <v>0</v>
      </c>
      <c r="AK258" s="419">
        <f t="shared" si="27"/>
        <v>0</v>
      </c>
    </row>
    <row r="259" spans="1:37" ht="12" hidden="1" customHeight="1" x14ac:dyDescent="0.2">
      <c r="A259" s="855"/>
      <c r="B259" s="417" t="s">
        <v>2314</v>
      </c>
      <c r="C259" s="470" t="s">
        <v>1801</v>
      </c>
      <c r="D259" s="418">
        <v>0</v>
      </c>
      <c r="E259" s="418">
        <v>0</v>
      </c>
      <c r="F259" s="418">
        <v>0</v>
      </c>
      <c r="G259" s="418">
        <v>0</v>
      </c>
      <c r="H259" s="418">
        <v>0</v>
      </c>
      <c r="I259" s="418">
        <v>0</v>
      </c>
      <c r="J259" s="418">
        <v>0</v>
      </c>
      <c r="K259" s="418">
        <v>0</v>
      </c>
      <c r="L259" s="418">
        <v>0</v>
      </c>
      <c r="M259" s="418">
        <v>0</v>
      </c>
      <c r="N259" s="418">
        <v>0</v>
      </c>
      <c r="O259" s="418">
        <v>0</v>
      </c>
      <c r="P259" s="418">
        <v>0</v>
      </c>
      <c r="Q259" s="418">
        <v>0</v>
      </c>
      <c r="R259" s="418">
        <v>0</v>
      </c>
      <c r="S259" s="418">
        <v>0</v>
      </c>
      <c r="T259" s="418">
        <v>0</v>
      </c>
      <c r="U259" s="418">
        <v>0</v>
      </c>
      <c r="V259" s="418">
        <v>0</v>
      </c>
      <c r="W259" s="418">
        <v>0</v>
      </c>
      <c r="X259" s="418">
        <v>0</v>
      </c>
      <c r="Y259" s="418">
        <v>0</v>
      </c>
      <c r="Z259" s="418">
        <v>0</v>
      </c>
      <c r="AA259" s="418">
        <v>0</v>
      </c>
      <c r="AB259" s="418">
        <v>0</v>
      </c>
      <c r="AC259" s="418">
        <v>0</v>
      </c>
      <c r="AD259" s="418">
        <v>0</v>
      </c>
      <c r="AE259" s="418">
        <v>0</v>
      </c>
      <c r="AF259" s="418">
        <v>0</v>
      </c>
      <c r="AG259" s="418">
        <v>0</v>
      </c>
      <c r="AH259" s="418">
        <v>0</v>
      </c>
      <c r="AI259" s="418">
        <v>0</v>
      </c>
      <c r="AJ259" s="418">
        <v>0</v>
      </c>
      <c r="AK259" s="419">
        <f t="shared" si="27"/>
        <v>0</v>
      </c>
    </row>
    <row r="260" spans="1:37" ht="12" hidden="1" customHeight="1" x14ac:dyDescent="0.2">
      <c r="A260" s="855"/>
      <c r="B260" s="417" t="s">
        <v>2444</v>
      </c>
      <c r="C260" s="470" t="s">
        <v>2443</v>
      </c>
      <c r="D260" s="418">
        <v>0</v>
      </c>
      <c r="E260" s="418">
        <v>0</v>
      </c>
      <c r="F260" s="418">
        <v>0</v>
      </c>
      <c r="G260" s="418">
        <v>0</v>
      </c>
      <c r="H260" s="418">
        <v>0</v>
      </c>
      <c r="I260" s="418">
        <v>0</v>
      </c>
      <c r="J260" s="418">
        <v>0</v>
      </c>
      <c r="K260" s="418">
        <v>0</v>
      </c>
      <c r="L260" s="418">
        <v>0</v>
      </c>
      <c r="M260" s="418">
        <v>0</v>
      </c>
      <c r="N260" s="418">
        <v>0</v>
      </c>
      <c r="O260" s="418">
        <v>0</v>
      </c>
      <c r="P260" s="418">
        <v>0</v>
      </c>
      <c r="Q260" s="418">
        <v>0</v>
      </c>
      <c r="R260" s="418">
        <v>0</v>
      </c>
      <c r="S260" s="418">
        <v>0</v>
      </c>
      <c r="T260" s="418">
        <v>0</v>
      </c>
      <c r="U260" s="418">
        <v>0</v>
      </c>
      <c r="V260" s="418">
        <v>0</v>
      </c>
      <c r="W260" s="418">
        <v>0</v>
      </c>
      <c r="X260" s="418">
        <v>0</v>
      </c>
      <c r="Y260" s="418">
        <v>0</v>
      </c>
      <c r="Z260" s="418">
        <v>0</v>
      </c>
      <c r="AA260" s="418">
        <v>0</v>
      </c>
      <c r="AB260" s="418">
        <v>0</v>
      </c>
      <c r="AC260" s="418">
        <v>0</v>
      </c>
      <c r="AD260" s="418">
        <v>0</v>
      </c>
      <c r="AE260" s="418">
        <v>0</v>
      </c>
      <c r="AF260" s="418">
        <v>0</v>
      </c>
      <c r="AG260" s="418">
        <v>0</v>
      </c>
      <c r="AH260" s="418">
        <v>0</v>
      </c>
      <c r="AI260" s="418">
        <v>0</v>
      </c>
      <c r="AJ260" s="418">
        <v>0</v>
      </c>
      <c r="AK260" s="419">
        <f t="shared" si="27"/>
        <v>0</v>
      </c>
    </row>
    <row r="261" spans="1:37" ht="12" hidden="1" customHeight="1" x14ac:dyDescent="0.2">
      <c r="A261" s="855"/>
      <c r="B261" s="417" t="s">
        <v>2140</v>
      </c>
      <c r="C261" s="470" t="s">
        <v>1450</v>
      </c>
      <c r="D261" s="418">
        <v>0</v>
      </c>
      <c r="E261" s="418">
        <v>0</v>
      </c>
      <c r="F261" s="418">
        <v>0</v>
      </c>
      <c r="G261" s="418">
        <v>0</v>
      </c>
      <c r="H261" s="418">
        <v>0</v>
      </c>
      <c r="I261" s="418">
        <v>0</v>
      </c>
      <c r="J261" s="418">
        <v>0</v>
      </c>
      <c r="K261" s="418">
        <v>0</v>
      </c>
      <c r="L261" s="418">
        <v>0</v>
      </c>
      <c r="M261" s="418">
        <v>0</v>
      </c>
      <c r="N261" s="418">
        <v>0</v>
      </c>
      <c r="O261" s="418">
        <v>0</v>
      </c>
      <c r="P261" s="418">
        <v>0</v>
      </c>
      <c r="Q261" s="418">
        <v>0</v>
      </c>
      <c r="R261" s="418">
        <v>0</v>
      </c>
      <c r="S261" s="418">
        <v>0</v>
      </c>
      <c r="T261" s="418">
        <v>0</v>
      </c>
      <c r="U261" s="418">
        <v>0</v>
      </c>
      <c r="V261" s="418">
        <v>0</v>
      </c>
      <c r="W261" s="418">
        <v>0</v>
      </c>
      <c r="X261" s="418">
        <v>0</v>
      </c>
      <c r="Y261" s="418">
        <v>0</v>
      </c>
      <c r="Z261" s="418">
        <v>0</v>
      </c>
      <c r="AA261" s="418">
        <v>0</v>
      </c>
      <c r="AB261" s="418">
        <v>0</v>
      </c>
      <c r="AC261" s="418">
        <v>0</v>
      </c>
      <c r="AD261" s="418">
        <v>0</v>
      </c>
      <c r="AE261" s="418">
        <v>0</v>
      </c>
      <c r="AF261" s="418">
        <v>0</v>
      </c>
      <c r="AG261" s="418">
        <v>0</v>
      </c>
      <c r="AH261" s="418">
        <v>0</v>
      </c>
      <c r="AI261" s="418">
        <v>0</v>
      </c>
      <c r="AJ261" s="418">
        <v>0</v>
      </c>
      <c r="AK261" s="419">
        <f t="shared" si="27"/>
        <v>0</v>
      </c>
    </row>
    <row r="262" spans="1:37" ht="12" hidden="1" customHeight="1" x14ac:dyDescent="0.2">
      <c r="A262" s="855"/>
      <c r="B262" s="417" t="s">
        <v>2315</v>
      </c>
      <c r="C262" s="470" t="s">
        <v>1802</v>
      </c>
      <c r="D262" s="418">
        <v>0</v>
      </c>
      <c r="E262" s="418">
        <v>0</v>
      </c>
      <c r="F262" s="418">
        <v>0</v>
      </c>
      <c r="G262" s="418">
        <v>0</v>
      </c>
      <c r="H262" s="418">
        <v>0</v>
      </c>
      <c r="I262" s="418">
        <v>0</v>
      </c>
      <c r="J262" s="418">
        <v>0</v>
      </c>
      <c r="K262" s="418">
        <v>0</v>
      </c>
      <c r="L262" s="418">
        <v>0</v>
      </c>
      <c r="M262" s="418">
        <v>0</v>
      </c>
      <c r="N262" s="418">
        <v>0</v>
      </c>
      <c r="O262" s="418">
        <v>0</v>
      </c>
      <c r="P262" s="418">
        <v>0</v>
      </c>
      <c r="Q262" s="418">
        <v>0</v>
      </c>
      <c r="R262" s="418">
        <v>0</v>
      </c>
      <c r="S262" s="418">
        <v>0</v>
      </c>
      <c r="T262" s="418">
        <v>0</v>
      </c>
      <c r="U262" s="418">
        <v>0</v>
      </c>
      <c r="V262" s="418">
        <v>0</v>
      </c>
      <c r="W262" s="418">
        <v>0</v>
      </c>
      <c r="X262" s="418">
        <v>0</v>
      </c>
      <c r="Y262" s="418">
        <v>0</v>
      </c>
      <c r="Z262" s="418">
        <v>0</v>
      </c>
      <c r="AA262" s="418">
        <v>0</v>
      </c>
      <c r="AB262" s="418">
        <v>0</v>
      </c>
      <c r="AC262" s="418">
        <v>0</v>
      </c>
      <c r="AD262" s="418">
        <v>0</v>
      </c>
      <c r="AE262" s="418">
        <v>0</v>
      </c>
      <c r="AF262" s="418">
        <v>0</v>
      </c>
      <c r="AG262" s="418">
        <v>0</v>
      </c>
      <c r="AH262" s="418">
        <v>0</v>
      </c>
      <c r="AI262" s="418">
        <v>0</v>
      </c>
      <c r="AJ262" s="418">
        <v>0</v>
      </c>
      <c r="AK262" s="419">
        <f t="shared" si="27"/>
        <v>0</v>
      </c>
    </row>
    <row r="263" spans="1:37" ht="12" hidden="1" customHeight="1" x14ac:dyDescent="0.2">
      <c r="A263" s="855"/>
      <c r="B263" s="417" t="s">
        <v>2324</v>
      </c>
      <c r="C263" s="470" t="s">
        <v>1803</v>
      </c>
      <c r="D263" s="418">
        <v>0</v>
      </c>
      <c r="E263" s="418">
        <v>0</v>
      </c>
      <c r="F263" s="418">
        <v>0</v>
      </c>
      <c r="G263" s="418">
        <v>0</v>
      </c>
      <c r="H263" s="418">
        <v>0</v>
      </c>
      <c r="I263" s="418">
        <v>0</v>
      </c>
      <c r="J263" s="418">
        <v>0</v>
      </c>
      <c r="K263" s="418">
        <v>0</v>
      </c>
      <c r="L263" s="418">
        <v>0</v>
      </c>
      <c r="M263" s="418">
        <v>0</v>
      </c>
      <c r="N263" s="418">
        <v>0</v>
      </c>
      <c r="O263" s="418">
        <v>0</v>
      </c>
      <c r="P263" s="418">
        <v>0</v>
      </c>
      <c r="Q263" s="418">
        <v>0</v>
      </c>
      <c r="R263" s="418">
        <v>0</v>
      </c>
      <c r="S263" s="418">
        <v>0</v>
      </c>
      <c r="T263" s="418">
        <v>0</v>
      </c>
      <c r="U263" s="418">
        <v>0</v>
      </c>
      <c r="V263" s="418">
        <v>0</v>
      </c>
      <c r="W263" s="418">
        <v>0</v>
      </c>
      <c r="X263" s="418">
        <v>0</v>
      </c>
      <c r="Y263" s="418">
        <v>0</v>
      </c>
      <c r="Z263" s="418">
        <v>0</v>
      </c>
      <c r="AA263" s="418">
        <v>0</v>
      </c>
      <c r="AB263" s="418">
        <v>0</v>
      </c>
      <c r="AC263" s="418">
        <v>0</v>
      </c>
      <c r="AD263" s="418">
        <v>0</v>
      </c>
      <c r="AE263" s="418">
        <v>0</v>
      </c>
      <c r="AF263" s="418">
        <v>0</v>
      </c>
      <c r="AG263" s="418">
        <v>0</v>
      </c>
      <c r="AH263" s="418">
        <v>0</v>
      </c>
      <c r="AI263" s="418">
        <v>0</v>
      </c>
      <c r="AJ263" s="418">
        <v>0</v>
      </c>
      <c r="AK263" s="419">
        <f t="shared" si="27"/>
        <v>0</v>
      </c>
    </row>
    <row r="264" spans="1:37" ht="12" hidden="1" customHeight="1" x14ac:dyDescent="0.2">
      <c r="A264" s="855"/>
      <c r="B264" s="417" t="s">
        <v>2467</v>
      </c>
      <c r="C264" s="470" t="s">
        <v>2466</v>
      </c>
      <c r="D264" s="418">
        <v>0</v>
      </c>
      <c r="E264" s="418">
        <v>0</v>
      </c>
      <c r="F264" s="418">
        <v>0</v>
      </c>
      <c r="G264" s="418">
        <v>0</v>
      </c>
      <c r="H264" s="418">
        <v>0</v>
      </c>
      <c r="I264" s="418">
        <v>0</v>
      </c>
      <c r="J264" s="418">
        <v>0</v>
      </c>
      <c r="K264" s="418">
        <v>0</v>
      </c>
      <c r="L264" s="418">
        <v>0</v>
      </c>
      <c r="M264" s="418">
        <v>0</v>
      </c>
      <c r="N264" s="418">
        <v>0</v>
      </c>
      <c r="O264" s="418">
        <v>0</v>
      </c>
      <c r="P264" s="418">
        <v>0</v>
      </c>
      <c r="Q264" s="418">
        <v>0</v>
      </c>
      <c r="R264" s="418">
        <v>0</v>
      </c>
      <c r="S264" s="418">
        <v>0</v>
      </c>
      <c r="T264" s="418">
        <v>0</v>
      </c>
      <c r="U264" s="418">
        <v>0</v>
      </c>
      <c r="V264" s="418">
        <v>0</v>
      </c>
      <c r="W264" s="418">
        <v>0</v>
      </c>
      <c r="X264" s="418">
        <v>0</v>
      </c>
      <c r="Y264" s="418">
        <v>0</v>
      </c>
      <c r="Z264" s="418">
        <v>0</v>
      </c>
      <c r="AA264" s="418">
        <v>0</v>
      </c>
      <c r="AB264" s="418">
        <v>0</v>
      </c>
      <c r="AC264" s="418">
        <v>0</v>
      </c>
      <c r="AD264" s="418">
        <v>0</v>
      </c>
      <c r="AE264" s="418">
        <v>0</v>
      </c>
      <c r="AF264" s="418">
        <v>0</v>
      </c>
      <c r="AG264" s="418">
        <v>0</v>
      </c>
      <c r="AH264" s="418">
        <v>0</v>
      </c>
      <c r="AI264" s="418">
        <v>0</v>
      </c>
      <c r="AJ264" s="418">
        <v>0</v>
      </c>
      <c r="AK264" s="419">
        <f t="shared" si="27"/>
        <v>0</v>
      </c>
    </row>
    <row r="265" spans="1:37" ht="10.15" hidden="1" customHeight="1" x14ac:dyDescent="0.2">
      <c r="A265" s="855"/>
      <c r="B265" s="417" t="s">
        <v>1070</v>
      </c>
      <c r="C265" s="470" t="s">
        <v>1451</v>
      </c>
      <c r="D265" s="418">
        <v>0</v>
      </c>
      <c r="E265" s="418">
        <v>0</v>
      </c>
      <c r="F265" s="418">
        <v>0</v>
      </c>
      <c r="G265" s="418">
        <v>0</v>
      </c>
      <c r="H265" s="418">
        <v>0</v>
      </c>
      <c r="I265" s="418">
        <v>0</v>
      </c>
      <c r="J265" s="418">
        <v>0</v>
      </c>
      <c r="K265" s="418">
        <v>0</v>
      </c>
      <c r="L265" s="418">
        <v>0</v>
      </c>
      <c r="M265" s="418">
        <v>0</v>
      </c>
      <c r="N265" s="418">
        <v>0</v>
      </c>
      <c r="O265" s="418">
        <v>0</v>
      </c>
      <c r="P265" s="418">
        <v>0</v>
      </c>
      <c r="Q265" s="418">
        <v>0</v>
      </c>
      <c r="R265" s="418">
        <v>0</v>
      </c>
      <c r="S265" s="418">
        <v>0</v>
      </c>
      <c r="T265" s="418">
        <v>0</v>
      </c>
      <c r="U265" s="418">
        <v>0</v>
      </c>
      <c r="V265" s="418">
        <v>0</v>
      </c>
      <c r="W265" s="418">
        <v>0</v>
      </c>
      <c r="X265" s="418">
        <v>0</v>
      </c>
      <c r="Y265" s="418">
        <v>0</v>
      </c>
      <c r="Z265" s="418">
        <v>0</v>
      </c>
      <c r="AA265" s="418">
        <v>0</v>
      </c>
      <c r="AB265" s="418">
        <v>0</v>
      </c>
      <c r="AC265" s="418">
        <v>0</v>
      </c>
      <c r="AD265" s="418">
        <v>0</v>
      </c>
      <c r="AE265" s="418">
        <v>0</v>
      </c>
      <c r="AF265" s="418">
        <v>0</v>
      </c>
      <c r="AG265" s="418">
        <v>0</v>
      </c>
      <c r="AH265" s="418">
        <v>0</v>
      </c>
      <c r="AI265" s="418">
        <v>0</v>
      </c>
      <c r="AJ265" s="418">
        <v>0</v>
      </c>
      <c r="AK265" s="419">
        <f t="shared" si="27"/>
        <v>0</v>
      </c>
    </row>
    <row r="266" spans="1:37" ht="12" hidden="1" customHeight="1" x14ac:dyDescent="0.2">
      <c r="A266" s="855"/>
      <c r="B266" s="417" t="s">
        <v>1076</v>
      </c>
      <c r="C266" s="470" t="s">
        <v>1452</v>
      </c>
      <c r="D266" s="418">
        <v>0</v>
      </c>
      <c r="E266" s="418">
        <v>0</v>
      </c>
      <c r="F266" s="418">
        <v>0</v>
      </c>
      <c r="G266" s="418">
        <v>0</v>
      </c>
      <c r="H266" s="418">
        <v>0</v>
      </c>
      <c r="I266" s="418">
        <v>0</v>
      </c>
      <c r="J266" s="418">
        <v>0</v>
      </c>
      <c r="K266" s="418">
        <v>0</v>
      </c>
      <c r="L266" s="418">
        <v>0</v>
      </c>
      <c r="M266" s="418">
        <v>0</v>
      </c>
      <c r="N266" s="418">
        <v>0</v>
      </c>
      <c r="O266" s="418">
        <v>0</v>
      </c>
      <c r="P266" s="418">
        <v>0</v>
      </c>
      <c r="Q266" s="418">
        <v>0</v>
      </c>
      <c r="R266" s="418">
        <v>0</v>
      </c>
      <c r="S266" s="418">
        <v>0</v>
      </c>
      <c r="T266" s="418">
        <v>0</v>
      </c>
      <c r="U266" s="418">
        <v>0</v>
      </c>
      <c r="V266" s="418">
        <v>0</v>
      </c>
      <c r="W266" s="418">
        <v>0</v>
      </c>
      <c r="X266" s="418">
        <v>0</v>
      </c>
      <c r="Y266" s="418">
        <v>0</v>
      </c>
      <c r="Z266" s="418">
        <v>0</v>
      </c>
      <c r="AA266" s="418">
        <v>0</v>
      </c>
      <c r="AB266" s="418">
        <v>0</v>
      </c>
      <c r="AC266" s="418">
        <v>0</v>
      </c>
      <c r="AD266" s="418">
        <v>0</v>
      </c>
      <c r="AE266" s="418">
        <v>0</v>
      </c>
      <c r="AF266" s="418">
        <v>0</v>
      </c>
      <c r="AG266" s="418">
        <v>0</v>
      </c>
      <c r="AH266" s="418">
        <v>0</v>
      </c>
      <c r="AI266" s="418">
        <v>0</v>
      </c>
      <c r="AJ266" s="418">
        <v>0</v>
      </c>
      <c r="AK266" s="419">
        <f t="shared" si="27"/>
        <v>0</v>
      </c>
    </row>
    <row r="267" spans="1:37" ht="12" hidden="1" customHeight="1" x14ac:dyDescent="0.2">
      <c r="A267" s="855"/>
      <c r="B267" s="417" t="s">
        <v>2014</v>
      </c>
      <c r="C267" s="470" t="s">
        <v>1804</v>
      </c>
      <c r="D267" s="418">
        <v>0</v>
      </c>
      <c r="E267" s="418">
        <v>0</v>
      </c>
      <c r="F267" s="418">
        <v>0</v>
      </c>
      <c r="G267" s="418">
        <v>0</v>
      </c>
      <c r="H267" s="418">
        <v>0</v>
      </c>
      <c r="I267" s="418">
        <v>0</v>
      </c>
      <c r="J267" s="418">
        <v>0</v>
      </c>
      <c r="K267" s="418">
        <v>0</v>
      </c>
      <c r="L267" s="418">
        <v>0</v>
      </c>
      <c r="M267" s="418">
        <v>0</v>
      </c>
      <c r="N267" s="418">
        <v>0</v>
      </c>
      <c r="O267" s="418">
        <v>0</v>
      </c>
      <c r="P267" s="418">
        <v>0</v>
      </c>
      <c r="Q267" s="418">
        <v>0</v>
      </c>
      <c r="R267" s="418">
        <v>0</v>
      </c>
      <c r="S267" s="418">
        <v>0</v>
      </c>
      <c r="T267" s="418">
        <v>0</v>
      </c>
      <c r="U267" s="418">
        <v>0</v>
      </c>
      <c r="V267" s="418">
        <v>0</v>
      </c>
      <c r="W267" s="418">
        <v>0</v>
      </c>
      <c r="X267" s="418">
        <v>0</v>
      </c>
      <c r="Y267" s="418">
        <v>0</v>
      </c>
      <c r="Z267" s="418">
        <v>0</v>
      </c>
      <c r="AA267" s="418">
        <v>0</v>
      </c>
      <c r="AB267" s="418">
        <v>0</v>
      </c>
      <c r="AC267" s="418">
        <v>0</v>
      </c>
      <c r="AD267" s="418">
        <v>0</v>
      </c>
      <c r="AE267" s="418">
        <v>0</v>
      </c>
      <c r="AF267" s="418">
        <v>0</v>
      </c>
      <c r="AG267" s="418">
        <v>0</v>
      </c>
      <c r="AH267" s="418">
        <v>0</v>
      </c>
      <c r="AI267" s="418">
        <v>0</v>
      </c>
      <c r="AJ267" s="418">
        <v>0</v>
      </c>
      <c r="AK267" s="419">
        <f t="shared" si="27"/>
        <v>0</v>
      </c>
    </row>
    <row r="268" spans="1:37" ht="12" hidden="1" customHeight="1" x14ac:dyDescent="0.2">
      <c r="A268" s="855"/>
      <c r="B268" s="417" t="s">
        <v>2317</v>
      </c>
      <c r="C268" s="470" t="s">
        <v>1805</v>
      </c>
      <c r="D268" s="418">
        <v>0</v>
      </c>
      <c r="E268" s="418">
        <v>0</v>
      </c>
      <c r="F268" s="418">
        <v>0</v>
      </c>
      <c r="G268" s="418">
        <v>0</v>
      </c>
      <c r="H268" s="418">
        <v>0</v>
      </c>
      <c r="I268" s="418">
        <v>0</v>
      </c>
      <c r="J268" s="418">
        <v>0</v>
      </c>
      <c r="K268" s="418">
        <v>0</v>
      </c>
      <c r="L268" s="418">
        <v>0</v>
      </c>
      <c r="M268" s="418">
        <v>0</v>
      </c>
      <c r="N268" s="418">
        <v>0</v>
      </c>
      <c r="O268" s="418">
        <v>0</v>
      </c>
      <c r="P268" s="418">
        <v>0</v>
      </c>
      <c r="Q268" s="418">
        <v>0</v>
      </c>
      <c r="R268" s="418">
        <v>0</v>
      </c>
      <c r="S268" s="418">
        <v>0</v>
      </c>
      <c r="T268" s="418">
        <v>0</v>
      </c>
      <c r="U268" s="418">
        <v>0</v>
      </c>
      <c r="V268" s="418">
        <v>0</v>
      </c>
      <c r="W268" s="418">
        <v>0</v>
      </c>
      <c r="X268" s="418">
        <v>0</v>
      </c>
      <c r="Y268" s="418">
        <v>0</v>
      </c>
      <c r="Z268" s="418">
        <v>0</v>
      </c>
      <c r="AA268" s="418">
        <v>0</v>
      </c>
      <c r="AB268" s="418">
        <v>0</v>
      </c>
      <c r="AC268" s="418">
        <v>0</v>
      </c>
      <c r="AD268" s="418">
        <v>0</v>
      </c>
      <c r="AE268" s="418">
        <v>0</v>
      </c>
      <c r="AF268" s="418">
        <v>0</v>
      </c>
      <c r="AG268" s="418">
        <v>0</v>
      </c>
      <c r="AH268" s="418">
        <v>0</v>
      </c>
      <c r="AI268" s="418">
        <v>0</v>
      </c>
      <c r="AJ268" s="418">
        <v>0</v>
      </c>
      <c r="AK268" s="419">
        <f t="shared" si="27"/>
        <v>0</v>
      </c>
    </row>
    <row r="269" spans="1:37" ht="12" hidden="1" customHeight="1" x14ac:dyDescent="0.2">
      <c r="A269" s="855"/>
      <c r="B269" s="417" t="s">
        <v>1071</v>
      </c>
      <c r="C269" s="470" t="s">
        <v>1453</v>
      </c>
      <c r="D269" s="418">
        <v>0</v>
      </c>
      <c r="E269" s="418">
        <v>0</v>
      </c>
      <c r="F269" s="418">
        <v>0</v>
      </c>
      <c r="G269" s="418">
        <v>0</v>
      </c>
      <c r="H269" s="418">
        <v>0</v>
      </c>
      <c r="I269" s="418">
        <v>0</v>
      </c>
      <c r="J269" s="418">
        <v>0</v>
      </c>
      <c r="K269" s="418">
        <v>0</v>
      </c>
      <c r="L269" s="418">
        <v>0</v>
      </c>
      <c r="M269" s="418">
        <v>0</v>
      </c>
      <c r="N269" s="418">
        <v>0</v>
      </c>
      <c r="O269" s="418">
        <v>0</v>
      </c>
      <c r="P269" s="418">
        <v>0</v>
      </c>
      <c r="Q269" s="418">
        <v>0</v>
      </c>
      <c r="R269" s="418">
        <v>0</v>
      </c>
      <c r="S269" s="418">
        <v>0</v>
      </c>
      <c r="T269" s="418">
        <v>0</v>
      </c>
      <c r="U269" s="418">
        <v>0</v>
      </c>
      <c r="V269" s="418">
        <v>0</v>
      </c>
      <c r="W269" s="418">
        <v>0</v>
      </c>
      <c r="X269" s="418">
        <v>0</v>
      </c>
      <c r="Y269" s="418">
        <v>0</v>
      </c>
      <c r="Z269" s="418">
        <v>0</v>
      </c>
      <c r="AA269" s="418">
        <v>0</v>
      </c>
      <c r="AB269" s="418">
        <v>0</v>
      </c>
      <c r="AC269" s="418">
        <v>0</v>
      </c>
      <c r="AD269" s="418">
        <v>0</v>
      </c>
      <c r="AE269" s="418">
        <v>0</v>
      </c>
      <c r="AF269" s="418">
        <v>0</v>
      </c>
      <c r="AG269" s="418">
        <v>0</v>
      </c>
      <c r="AH269" s="418">
        <v>0</v>
      </c>
      <c r="AI269" s="418">
        <v>0</v>
      </c>
      <c r="AJ269" s="418">
        <v>0</v>
      </c>
      <c r="AK269" s="419">
        <f t="shared" si="27"/>
        <v>0</v>
      </c>
    </row>
    <row r="270" spans="1:37" ht="12" hidden="1" customHeight="1" x14ac:dyDescent="0.2">
      <c r="A270" s="855"/>
      <c r="B270" s="417" t="s">
        <v>1066</v>
      </c>
      <c r="C270" s="470" t="s">
        <v>1454</v>
      </c>
      <c r="D270" s="418">
        <v>0</v>
      </c>
      <c r="E270" s="418">
        <v>0</v>
      </c>
      <c r="F270" s="418">
        <v>0</v>
      </c>
      <c r="G270" s="418">
        <v>0</v>
      </c>
      <c r="H270" s="418">
        <v>0</v>
      </c>
      <c r="I270" s="418">
        <v>0</v>
      </c>
      <c r="J270" s="418">
        <v>0</v>
      </c>
      <c r="K270" s="418">
        <v>0</v>
      </c>
      <c r="L270" s="418">
        <v>0</v>
      </c>
      <c r="M270" s="418">
        <v>0</v>
      </c>
      <c r="N270" s="418">
        <v>0</v>
      </c>
      <c r="O270" s="418">
        <v>0</v>
      </c>
      <c r="P270" s="418">
        <v>0</v>
      </c>
      <c r="Q270" s="418">
        <v>0</v>
      </c>
      <c r="R270" s="418">
        <v>0</v>
      </c>
      <c r="S270" s="418">
        <v>0</v>
      </c>
      <c r="T270" s="418">
        <v>0</v>
      </c>
      <c r="U270" s="418">
        <v>0</v>
      </c>
      <c r="V270" s="418">
        <v>0</v>
      </c>
      <c r="W270" s="418">
        <v>0</v>
      </c>
      <c r="X270" s="418">
        <v>0</v>
      </c>
      <c r="Y270" s="418">
        <v>0</v>
      </c>
      <c r="Z270" s="418">
        <v>0</v>
      </c>
      <c r="AA270" s="418">
        <v>0</v>
      </c>
      <c r="AB270" s="418">
        <v>0</v>
      </c>
      <c r="AC270" s="418">
        <v>0</v>
      </c>
      <c r="AD270" s="418">
        <v>0</v>
      </c>
      <c r="AE270" s="418">
        <v>0</v>
      </c>
      <c r="AF270" s="418">
        <v>0</v>
      </c>
      <c r="AG270" s="418">
        <v>0</v>
      </c>
      <c r="AH270" s="418">
        <v>0</v>
      </c>
      <c r="AI270" s="418">
        <v>0</v>
      </c>
      <c r="AJ270" s="418">
        <v>0</v>
      </c>
      <c r="AK270" s="419">
        <f t="shared" si="27"/>
        <v>0</v>
      </c>
    </row>
    <row r="271" spans="1:37" ht="12" hidden="1" customHeight="1" x14ac:dyDescent="0.2">
      <c r="A271" s="855"/>
      <c r="B271" s="417" t="s">
        <v>2546</v>
      </c>
      <c r="C271" s="470" t="s">
        <v>1806</v>
      </c>
      <c r="D271" s="418">
        <v>0</v>
      </c>
      <c r="E271" s="418">
        <v>0</v>
      </c>
      <c r="F271" s="418">
        <v>0</v>
      </c>
      <c r="G271" s="418">
        <v>0</v>
      </c>
      <c r="H271" s="418">
        <v>0</v>
      </c>
      <c r="I271" s="418">
        <v>0</v>
      </c>
      <c r="J271" s="418">
        <v>0</v>
      </c>
      <c r="K271" s="418">
        <v>0</v>
      </c>
      <c r="L271" s="418">
        <v>0</v>
      </c>
      <c r="M271" s="418">
        <v>0</v>
      </c>
      <c r="N271" s="418">
        <v>0</v>
      </c>
      <c r="O271" s="418">
        <v>0</v>
      </c>
      <c r="P271" s="418">
        <v>0</v>
      </c>
      <c r="Q271" s="418">
        <v>0</v>
      </c>
      <c r="R271" s="418">
        <v>0</v>
      </c>
      <c r="S271" s="418">
        <v>0</v>
      </c>
      <c r="T271" s="418">
        <v>0</v>
      </c>
      <c r="U271" s="418">
        <v>0</v>
      </c>
      <c r="V271" s="418">
        <v>0</v>
      </c>
      <c r="W271" s="418">
        <v>0</v>
      </c>
      <c r="X271" s="418">
        <v>0</v>
      </c>
      <c r="Y271" s="418">
        <v>0</v>
      </c>
      <c r="Z271" s="418">
        <v>0</v>
      </c>
      <c r="AA271" s="418">
        <v>0</v>
      </c>
      <c r="AB271" s="418">
        <v>0</v>
      </c>
      <c r="AC271" s="418">
        <v>0</v>
      </c>
      <c r="AD271" s="418">
        <v>0</v>
      </c>
      <c r="AE271" s="418">
        <v>0</v>
      </c>
      <c r="AF271" s="418">
        <v>0</v>
      </c>
      <c r="AG271" s="418">
        <v>0</v>
      </c>
      <c r="AH271" s="418">
        <v>0</v>
      </c>
      <c r="AI271" s="418">
        <v>0</v>
      </c>
      <c r="AJ271" s="418">
        <v>0</v>
      </c>
      <c r="AK271" s="419">
        <f t="shared" si="27"/>
        <v>0</v>
      </c>
    </row>
    <row r="272" spans="1:37" ht="12" hidden="1" customHeight="1" x14ac:dyDescent="0.2">
      <c r="A272" s="855"/>
      <c r="B272" s="417" t="s">
        <v>2381</v>
      </c>
      <c r="C272" s="470" t="s">
        <v>1807</v>
      </c>
      <c r="D272" s="418">
        <v>0</v>
      </c>
      <c r="E272" s="418">
        <v>0</v>
      </c>
      <c r="F272" s="418">
        <v>0</v>
      </c>
      <c r="G272" s="418">
        <v>0</v>
      </c>
      <c r="H272" s="418">
        <v>0</v>
      </c>
      <c r="I272" s="418">
        <v>0</v>
      </c>
      <c r="J272" s="418">
        <v>0</v>
      </c>
      <c r="K272" s="418">
        <v>0</v>
      </c>
      <c r="L272" s="418">
        <v>0</v>
      </c>
      <c r="M272" s="418">
        <v>0</v>
      </c>
      <c r="N272" s="418">
        <v>0</v>
      </c>
      <c r="O272" s="418">
        <v>0</v>
      </c>
      <c r="P272" s="418">
        <v>0</v>
      </c>
      <c r="Q272" s="418">
        <v>0</v>
      </c>
      <c r="R272" s="418">
        <v>0</v>
      </c>
      <c r="S272" s="418">
        <v>0</v>
      </c>
      <c r="T272" s="418">
        <v>0</v>
      </c>
      <c r="U272" s="418">
        <v>0</v>
      </c>
      <c r="V272" s="418">
        <v>0</v>
      </c>
      <c r="W272" s="418">
        <v>0</v>
      </c>
      <c r="X272" s="418">
        <v>0</v>
      </c>
      <c r="Y272" s="418">
        <v>0</v>
      </c>
      <c r="Z272" s="418">
        <v>0</v>
      </c>
      <c r="AA272" s="418">
        <v>0</v>
      </c>
      <c r="AB272" s="418">
        <v>0</v>
      </c>
      <c r="AC272" s="418">
        <v>0</v>
      </c>
      <c r="AD272" s="418">
        <v>0</v>
      </c>
      <c r="AE272" s="418">
        <v>0</v>
      </c>
      <c r="AF272" s="418">
        <v>0</v>
      </c>
      <c r="AG272" s="418">
        <v>0</v>
      </c>
      <c r="AH272" s="418">
        <v>0</v>
      </c>
      <c r="AI272" s="418">
        <v>0</v>
      </c>
      <c r="AJ272" s="418">
        <v>0</v>
      </c>
      <c r="AK272" s="419">
        <f t="shared" si="27"/>
        <v>0</v>
      </c>
    </row>
    <row r="273" spans="1:37" ht="12" hidden="1" customHeight="1" x14ac:dyDescent="0.2">
      <c r="A273" s="856"/>
      <c r="B273" s="417" t="s">
        <v>1018</v>
      </c>
      <c r="C273" s="470" t="s">
        <v>2497</v>
      </c>
      <c r="D273" s="418">
        <v>0</v>
      </c>
      <c r="E273" s="418">
        <v>0</v>
      </c>
      <c r="F273" s="418">
        <v>0</v>
      </c>
      <c r="G273" s="418">
        <v>0</v>
      </c>
      <c r="H273" s="418">
        <v>0</v>
      </c>
      <c r="I273" s="418">
        <v>0</v>
      </c>
      <c r="J273" s="418">
        <v>0</v>
      </c>
      <c r="K273" s="418">
        <v>0</v>
      </c>
      <c r="L273" s="418">
        <v>0</v>
      </c>
      <c r="M273" s="418">
        <v>0</v>
      </c>
      <c r="N273" s="418">
        <v>0</v>
      </c>
      <c r="O273" s="418">
        <v>0</v>
      </c>
      <c r="P273" s="418">
        <v>0</v>
      </c>
      <c r="Q273" s="418">
        <v>0</v>
      </c>
      <c r="R273" s="418">
        <v>0</v>
      </c>
      <c r="S273" s="418">
        <v>0</v>
      </c>
      <c r="T273" s="418">
        <v>0</v>
      </c>
      <c r="U273" s="418">
        <v>0</v>
      </c>
      <c r="V273" s="418">
        <v>0</v>
      </c>
      <c r="W273" s="418">
        <v>0</v>
      </c>
      <c r="X273" s="418">
        <v>0</v>
      </c>
      <c r="Y273" s="418">
        <v>0</v>
      </c>
      <c r="Z273" s="418">
        <v>0</v>
      </c>
      <c r="AA273" s="418">
        <v>0</v>
      </c>
      <c r="AB273" s="418">
        <v>0</v>
      </c>
      <c r="AC273" s="418">
        <v>0</v>
      </c>
      <c r="AD273" s="418">
        <v>0</v>
      </c>
      <c r="AE273" s="418">
        <v>0</v>
      </c>
      <c r="AF273" s="418">
        <v>0</v>
      </c>
      <c r="AG273" s="418">
        <v>0</v>
      </c>
      <c r="AH273" s="418">
        <v>0</v>
      </c>
      <c r="AI273" s="418">
        <v>0</v>
      </c>
      <c r="AJ273" s="418">
        <v>0</v>
      </c>
      <c r="AK273" s="419">
        <f t="shared" si="27"/>
        <v>0</v>
      </c>
    </row>
    <row r="274" spans="1:37" ht="13.15" hidden="1" customHeight="1" x14ac:dyDescent="0.2">
      <c r="A274" s="515" t="s">
        <v>1049</v>
      </c>
      <c r="B274" s="516"/>
      <c r="C274" s="517">
        <f>COUNTA(C253:C272)</f>
        <v>20</v>
      </c>
      <c r="D274" s="518">
        <f t="shared" ref="D274" si="28">SUM(D253:D273)</f>
        <v>0</v>
      </c>
      <c r="E274" s="518">
        <f>SUM(E253:E273)</f>
        <v>0</v>
      </c>
      <c r="F274" s="518">
        <f t="shared" ref="F274:AJ274" si="29">SUM(F253:F273)</f>
        <v>0</v>
      </c>
      <c r="G274" s="518">
        <f t="shared" si="29"/>
        <v>0</v>
      </c>
      <c r="H274" s="518">
        <f t="shared" si="29"/>
        <v>0</v>
      </c>
      <c r="I274" s="518">
        <f t="shared" si="29"/>
        <v>0</v>
      </c>
      <c r="J274" s="518">
        <f t="shared" si="29"/>
        <v>0</v>
      </c>
      <c r="K274" s="518">
        <f t="shared" si="29"/>
        <v>0</v>
      </c>
      <c r="L274" s="518">
        <f t="shared" si="29"/>
        <v>0</v>
      </c>
      <c r="M274" s="518">
        <f t="shared" si="29"/>
        <v>0</v>
      </c>
      <c r="N274" s="518">
        <f t="shared" si="29"/>
        <v>0</v>
      </c>
      <c r="O274" s="518">
        <f t="shared" si="29"/>
        <v>0</v>
      </c>
      <c r="P274" s="518">
        <f t="shared" si="29"/>
        <v>0</v>
      </c>
      <c r="Q274" s="518">
        <f t="shared" si="29"/>
        <v>0</v>
      </c>
      <c r="R274" s="518">
        <f t="shared" si="29"/>
        <v>0</v>
      </c>
      <c r="S274" s="518">
        <f t="shared" si="29"/>
        <v>0</v>
      </c>
      <c r="T274" s="518">
        <f t="shared" si="29"/>
        <v>0</v>
      </c>
      <c r="U274" s="518">
        <f>SUM(U253:U273)</f>
        <v>0</v>
      </c>
      <c r="V274" s="518">
        <f t="shared" si="29"/>
        <v>0</v>
      </c>
      <c r="W274" s="518">
        <f>SUM(W253:W273)</f>
        <v>0</v>
      </c>
      <c r="X274" s="518">
        <f t="shared" si="29"/>
        <v>0</v>
      </c>
      <c r="Y274" s="518">
        <f t="shared" si="29"/>
        <v>0</v>
      </c>
      <c r="Z274" s="518">
        <f t="shared" si="29"/>
        <v>0</v>
      </c>
      <c r="AA274" s="518">
        <f t="shared" si="29"/>
        <v>0</v>
      </c>
      <c r="AB274" s="518">
        <f t="shared" si="29"/>
        <v>0</v>
      </c>
      <c r="AC274" s="518">
        <f t="shared" si="29"/>
        <v>0</v>
      </c>
      <c r="AD274" s="518">
        <f t="shared" si="29"/>
        <v>0</v>
      </c>
      <c r="AE274" s="518">
        <f t="shared" si="29"/>
        <v>0</v>
      </c>
      <c r="AF274" s="518">
        <f t="shared" si="29"/>
        <v>0</v>
      </c>
      <c r="AG274" s="518">
        <f t="shared" si="29"/>
        <v>0</v>
      </c>
      <c r="AH274" s="518">
        <f t="shared" si="29"/>
        <v>0</v>
      </c>
      <c r="AI274" s="518">
        <f t="shared" si="29"/>
        <v>0</v>
      </c>
      <c r="AJ274" s="518">
        <f t="shared" si="29"/>
        <v>0</v>
      </c>
      <c r="AK274" s="518">
        <f>SUM(AK253:AK273)</f>
        <v>0</v>
      </c>
    </row>
    <row r="275" spans="1:37" ht="12" hidden="1" customHeight="1" x14ac:dyDescent="0.2">
      <c r="A275" s="858">
        <v>13</v>
      </c>
      <c r="B275" s="417" t="s">
        <v>2279</v>
      </c>
      <c r="C275" s="470" t="s">
        <v>1455</v>
      </c>
      <c r="D275" s="418">
        <v>0</v>
      </c>
      <c r="E275" s="418">
        <v>0</v>
      </c>
      <c r="F275" s="418">
        <v>0</v>
      </c>
      <c r="G275" s="418">
        <v>0</v>
      </c>
      <c r="H275" s="418">
        <v>0</v>
      </c>
      <c r="I275" s="418">
        <v>0</v>
      </c>
      <c r="J275" s="418">
        <v>0</v>
      </c>
      <c r="K275" s="418">
        <v>0</v>
      </c>
      <c r="L275" s="418">
        <v>0</v>
      </c>
      <c r="M275" s="418">
        <v>0</v>
      </c>
      <c r="N275" s="418">
        <v>0</v>
      </c>
      <c r="O275" s="418">
        <v>0</v>
      </c>
      <c r="P275" s="418">
        <v>0</v>
      </c>
      <c r="Q275" s="418">
        <v>0</v>
      </c>
      <c r="R275" s="418">
        <v>0</v>
      </c>
      <c r="S275" s="418">
        <v>0</v>
      </c>
      <c r="T275" s="418">
        <v>0</v>
      </c>
      <c r="U275" s="418">
        <v>0</v>
      </c>
      <c r="V275" s="418">
        <v>0</v>
      </c>
      <c r="W275" s="418">
        <v>0</v>
      </c>
      <c r="X275" s="418">
        <v>0</v>
      </c>
      <c r="Y275" s="418">
        <v>0</v>
      </c>
      <c r="Z275" s="418">
        <v>0</v>
      </c>
      <c r="AA275" s="418">
        <v>0</v>
      </c>
      <c r="AB275" s="418">
        <v>0</v>
      </c>
      <c r="AC275" s="418">
        <v>0</v>
      </c>
      <c r="AD275" s="418">
        <v>0</v>
      </c>
      <c r="AE275" s="418">
        <v>0</v>
      </c>
      <c r="AF275" s="418">
        <v>0</v>
      </c>
      <c r="AG275" s="418">
        <v>0</v>
      </c>
      <c r="AH275" s="418">
        <v>0</v>
      </c>
      <c r="AI275" s="418">
        <v>0</v>
      </c>
      <c r="AJ275" s="418">
        <v>0</v>
      </c>
      <c r="AK275" s="419">
        <f t="shared" ref="AK275:AK295" si="30">SUM(D275:AJ275)</f>
        <v>0</v>
      </c>
    </row>
    <row r="276" spans="1:37" ht="12" hidden="1" customHeight="1" x14ac:dyDescent="0.2">
      <c r="A276" s="859"/>
      <c r="B276" s="417" t="s">
        <v>2165</v>
      </c>
      <c r="C276" s="470" t="s">
        <v>1456</v>
      </c>
      <c r="D276" s="418">
        <v>0</v>
      </c>
      <c r="E276" s="418">
        <v>0</v>
      </c>
      <c r="F276" s="418">
        <v>0</v>
      </c>
      <c r="G276" s="418">
        <v>0</v>
      </c>
      <c r="H276" s="418">
        <v>0</v>
      </c>
      <c r="I276" s="418">
        <v>0</v>
      </c>
      <c r="J276" s="418">
        <v>0</v>
      </c>
      <c r="K276" s="418">
        <v>0</v>
      </c>
      <c r="L276" s="418">
        <v>0</v>
      </c>
      <c r="M276" s="418">
        <v>0</v>
      </c>
      <c r="N276" s="418">
        <v>0</v>
      </c>
      <c r="O276" s="418">
        <v>0</v>
      </c>
      <c r="P276" s="418">
        <v>0</v>
      </c>
      <c r="Q276" s="418">
        <v>0</v>
      </c>
      <c r="R276" s="418">
        <v>0</v>
      </c>
      <c r="S276" s="418">
        <v>0</v>
      </c>
      <c r="T276" s="418">
        <v>0</v>
      </c>
      <c r="U276" s="418">
        <v>0</v>
      </c>
      <c r="V276" s="418">
        <v>0</v>
      </c>
      <c r="W276" s="418">
        <v>0</v>
      </c>
      <c r="X276" s="418">
        <v>0</v>
      </c>
      <c r="Y276" s="418">
        <v>0</v>
      </c>
      <c r="Z276" s="418">
        <v>0</v>
      </c>
      <c r="AA276" s="418">
        <v>0</v>
      </c>
      <c r="AB276" s="418">
        <v>0</v>
      </c>
      <c r="AC276" s="418">
        <v>0</v>
      </c>
      <c r="AD276" s="418">
        <v>0</v>
      </c>
      <c r="AE276" s="418">
        <v>0</v>
      </c>
      <c r="AF276" s="418">
        <v>0</v>
      </c>
      <c r="AG276" s="418">
        <v>0</v>
      </c>
      <c r="AH276" s="418">
        <v>0</v>
      </c>
      <c r="AI276" s="418">
        <v>0</v>
      </c>
      <c r="AJ276" s="418">
        <v>0</v>
      </c>
      <c r="AK276" s="419">
        <f t="shared" si="30"/>
        <v>0</v>
      </c>
    </row>
    <row r="277" spans="1:37" ht="12" hidden="1" customHeight="1" x14ac:dyDescent="0.2">
      <c r="A277" s="859"/>
      <c r="B277" s="417" t="s">
        <v>1889</v>
      </c>
      <c r="C277" s="470" t="s">
        <v>1808</v>
      </c>
      <c r="D277" s="418">
        <v>0</v>
      </c>
      <c r="E277" s="418">
        <v>0</v>
      </c>
      <c r="F277" s="418">
        <v>0</v>
      </c>
      <c r="G277" s="418">
        <v>0</v>
      </c>
      <c r="H277" s="418">
        <v>0</v>
      </c>
      <c r="I277" s="418">
        <v>0</v>
      </c>
      <c r="J277" s="418">
        <v>0</v>
      </c>
      <c r="K277" s="418">
        <v>0</v>
      </c>
      <c r="L277" s="418">
        <v>0</v>
      </c>
      <c r="M277" s="418">
        <v>0</v>
      </c>
      <c r="N277" s="418">
        <v>0</v>
      </c>
      <c r="O277" s="418">
        <v>0</v>
      </c>
      <c r="P277" s="418">
        <v>0</v>
      </c>
      <c r="Q277" s="418">
        <v>0</v>
      </c>
      <c r="R277" s="418">
        <v>0</v>
      </c>
      <c r="S277" s="418">
        <v>0</v>
      </c>
      <c r="T277" s="418">
        <v>0</v>
      </c>
      <c r="U277" s="418">
        <v>0</v>
      </c>
      <c r="V277" s="418">
        <v>0</v>
      </c>
      <c r="W277" s="418">
        <v>0</v>
      </c>
      <c r="X277" s="418">
        <v>0</v>
      </c>
      <c r="Y277" s="418">
        <v>0</v>
      </c>
      <c r="Z277" s="418">
        <v>0</v>
      </c>
      <c r="AA277" s="418">
        <v>0</v>
      </c>
      <c r="AB277" s="418">
        <v>0</v>
      </c>
      <c r="AC277" s="418">
        <v>0</v>
      </c>
      <c r="AD277" s="418">
        <v>0</v>
      </c>
      <c r="AE277" s="418">
        <v>0</v>
      </c>
      <c r="AF277" s="418">
        <v>0</v>
      </c>
      <c r="AG277" s="418">
        <v>0</v>
      </c>
      <c r="AH277" s="418">
        <v>0</v>
      </c>
      <c r="AI277" s="418">
        <v>0</v>
      </c>
      <c r="AJ277" s="418">
        <v>0</v>
      </c>
      <c r="AK277" s="419">
        <f t="shared" si="30"/>
        <v>0</v>
      </c>
    </row>
    <row r="278" spans="1:37" ht="12" hidden="1" customHeight="1" x14ac:dyDescent="0.2">
      <c r="A278" s="859"/>
      <c r="B278" s="417" t="s">
        <v>2263</v>
      </c>
      <c r="C278" s="470" t="s">
        <v>1809</v>
      </c>
      <c r="D278" s="418">
        <v>0</v>
      </c>
      <c r="E278" s="418">
        <v>0</v>
      </c>
      <c r="F278" s="418">
        <v>0</v>
      </c>
      <c r="G278" s="418">
        <v>0</v>
      </c>
      <c r="H278" s="418">
        <v>0</v>
      </c>
      <c r="I278" s="418">
        <v>0</v>
      </c>
      <c r="J278" s="418">
        <v>0</v>
      </c>
      <c r="K278" s="418">
        <v>0</v>
      </c>
      <c r="L278" s="418">
        <v>0</v>
      </c>
      <c r="M278" s="418">
        <v>0</v>
      </c>
      <c r="N278" s="418">
        <v>0</v>
      </c>
      <c r="O278" s="418">
        <v>0</v>
      </c>
      <c r="P278" s="418">
        <v>0</v>
      </c>
      <c r="Q278" s="418">
        <v>0</v>
      </c>
      <c r="R278" s="418">
        <v>0</v>
      </c>
      <c r="S278" s="418">
        <v>0</v>
      </c>
      <c r="T278" s="418">
        <v>0</v>
      </c>
      <c r="U278" s="418">
        <v>0</v>
      </c>
      <c r="V278" s="418">
        <v>0</v>
      </c>
      <c r="W278" s="418">
        <v>0</v>
      </c>
      <c r="X278" s="418">
        <v>0</v>
      </c>
      <c r="Y278" s="418">
        <v>0</v>
      </c>
      <c r="Z278" s="418">
        <v>0</v>
      </c>
      <c r="AA278" s="418">
        <v>0</v>
      </c>
      <c r="AB278" s="418">
        <v>0</v>
      </c>
      <c r="AC278" s="418">
        <v>0</v>
      </c>
      <c r="AD278" s="418">
        <v>0</v>
      </c>
      <c r="AE278" s="418">
        <v>0</v>
      </c>
      <c r="AF278" s="418">
        <v>0</v>
      </c>
      <c r="AG278" s="418">
        <v>0</v>
      </c>
      <c r="AH278" s="418">
        <v>0</v>
      </c>
      <c r="AI278" s="418">
        <v>0</v>
      </c>
      <c r="AJ278" s="418">
        <v>0</v>
      </c>
      <c r="AK278" s="419">
        <f t="shared" si="30"/>
        <v>0</v>
      </c>
    </row>
    <row r="279" spans="1:37" ht="12" hidden="1" customHeight="1" x14ac:dyDescent="0.2">
      <c r="A279" s="859"/>
      <c r="B279" s="417" t="s">
        <v>2318</v>
      </c>
      <c r="C279" s="470" t="s">
        <v>1457</v>
      </c>
      <c r="D279" s="418">
        <v>0</v>
      </c>
      <c r="E279" s="418">
        <v>0</v>
      </c>
      <c r="F279" s="418">
        <v>0</v>
      </c>
      <c r="G279" s="418">
        <v>0</v>
      </c>
      <c r="H279" s="418">
        <v>0</v>
      </c>
      <c r="I279" s="418">
        <v>0</v>
      </c>
      <c r="J279" s="418">
        <v>0</v>
      </c>
      <c r="K279" s="418">
        <v>0</v>
      </c>
      <c r="L279" s="418">
        <v>0</v>
      </c>
      <c r="M279" s="418">
        <v>0</v>
      </c>
      <c r="N279" s="418">
        <v>0</v>
      </c>
      <c r="O279" s="418">
        <v>0</v>
      </c>
      <c r="P279" s="418">
        <v>0</v>
      </c>
      <c r="Q279" s="418">
        <v>0</v>
      </c>
      <c r="R279" s="418">
        <v>0</v>
      </c>
      <c r="S279" s="418">
        <v>0</v>
      </c>
      <c r="T279" s="418">
        <v>0</v>
      </c>
      <c r="U279" s="418">
        <v>0</v>
      </c>
      <c r="V279" s="418">
        <v>0</v>
      </c>
      <c r="W279" s="418">
        <v>0</v>
      </c>
      <c r="X279" s="418">
        <v>0</v>
      </c>
      <c r="Y279" s="418">
        <v>0</v>
      </c>
      <c r="Z279" s="418">
        <v>0</v>
      </c>
      <c r="AA279" s="418">
        <v>0</v>
      </c>
      <c r="AB279" s="418">
        <v>0</v>
      </c>
      <c r="AC279" s="418">
        <v>0</v>
      </c>
      <c r="AD279" s="418">
        <v>0</v>
      </c>
      <c r="AE279" s="418">
        <v>0</v>
      </c>
      <c r="AF279" s="418">
        <v>0</v>
      </c>
      <c r="AG279" s="418">
        <v>0</v>
      </c>
      <c r="AH279" s="418">
        <v>0</v>
      </c>
      <c r="AI279" s="418">
        <v>0</v>
      </c>
      <c r="AJ279" s="418">
        <v>0</v>
      </c>
      <c r="AK279" s="419">
        <f t="shared" si="30"/>
        <v>0</v>
      </c>
    </row>
    <row r="280" spans="1:37" ht="12" hidden="1" customHeight="1" x14ac:dyDescent="0.2">
      <c r="A280" s="859"/>
      <c r="B280" s="417" t="s">
        <v>2319</v>
      </c>
      <c r="C280" s="470" t="s">
        <v>1458</v>
      </c>
      <c r="D280" s="418">
        <v>0</v>
      </c>
      <c r="E280" s="418">
        <v>0</v>
      </c>
      <c r="F280" s="418">
        <v>0</v>
      </c>
      <c r="G280" s="418">
        <v>0</v>
      </c>
      <c r="H280" s="418">
        <v>0</v>
      </c>
      <c r="I280" s="418">
        <v>0</v>
      </c>
      <c r="J280" s="418">
        <v>0</v>
      </c>
      <c r="K280" s="418">
        <v>0</v>
      </c>
      <c r="L280" s="418">
        <v>0</v>
      </c>
      <c r="M280" s="418">
        <v>0</v>
      </c>
      <c r="N280" s="418">
        <v>0</v>
      </c>
      <c r="O280" s="418">
        <v>0</v>
      </c>
      <c r="P280" s="418">
        <v>0</v>
      </c>
      <c r="Q280" s="418">
        <v>0</v>
      </c>
      <c r="R280" s="418">
        <v>0</v>
      </c>
      <c r="S280" s="418">
        <v>0</v>
      </c>
      <c r="T280" s="418">
        <v>0</v>
      </c>
      <c r="U280" s="418">
        <v>0</v>
      </c>
      <c r="V280" s="418">
        <v>0</v>
      </c>
      <c r="W280" s="418">
        <v>0</v>
      </c>
      <c r="X280" s="418">
        <v>0</v>
      </c>
      <c r="Y280" s="418">
        <v>0</v>
      </c>
      <c r="Z280" s="418">
        <v>0</v>
      </c>
      <c r="AA280" s="418">
        <v>0</v>
      </c>
      <c r="AB280" s="418">
        <v>0</v>
      </c>
      <c r="AC280" s="418">
        <v>0</v>
      </c>
      <c r="AD280" s="418">
        <v>0</v>
      </c>
      <c r="AE280" s="418">
        <v>0</v>
      </c>
      <c r="AF280" s="418">
        <v>0</v>
      </c>
      <c r="AG280" s="418">
        <v>0</v>
      </c>
      <c r="AH280" s="418">
        <v>0</v>
      </c>
      <c r="AI280" s="418">
        <v>0</v>
      </c>
      <c r="AJ280" s="418">
        <v>0</v>
      </c>
      <c r="AK280" s="419">
        <f t="shared" si="30"/>
        <v>0</v>
      </c>
    </row>
    <row r="281" spans="1:37" ht="12" hidden="1" customHeight="1" x14ac:dyDescent="0.2">
      <c r="A281" s="859"/>
      <c r="B281" s="417" t="s">
        <v>2135</v>
      </c>
      <c r="C281" s="470" t="s">
        <v>1810</v>
      </c>
      <c r="D281" s="418">
        <v>0</v>
      </c>
      <c r="E281" s="418">
        <v>0</v>
      </c>
      <c r="F281" s="418">
        <v>0</v>
      </c>
      <c r="G281" s="418">
        <v>0</v>
      </c>
      <c r="H281" s="418">
        <v>0</v>
      </c>
      <c r="I281" s="418">
        <v>0</v>
      </c>
      <c r="J281" s="418">
        <v>0</v>
      </c>
      <c r="K281" s="418">
        <v>0</v>
      </c>
      <c r="L281" s="418">
        <v>0</v>
      </c>
      <c r="M281" s="418">
        <v>0</v>
      </c>
      <c r="N281" s="418">
        <v>0</v>
      </c>
      <c r="O281" s="418">
        <v>0</v>
      </c>
      <c r="P281" s="418">
        <v>0</v>
      </c>
      <c r="Q281" s="418">
        <v>0</v>
      </c>
      <c r="R281" s="418">
        <v>0</v>
      </c>
      <c r="S281" s="418">
        <v>0</v>
      </c>
      <c r="T281" s="418">
        <v>0</v>
      </c>
      <c r="U281" s="418">
        <v>0</v>
      </c>
      <c r="V281" s="418">
        <v>0</v>
      </c>
      <c r="W281" s="418">
        <v>0</v>
      </c>
      <c r="X281" s="418">
        <v>0</v>
      </c>
      <c r="Y281" s="418">
        <v>0</v>
      </c>
      <c r="Z281" s="418">
        <v>0</v>
      </c>
      <c r="AA281" s="418">
        <v>0</v>
      </c>
      <c r="AB281" s="418">
        <v>0</v>
      </c>
      <c r="AC281" s="418">
        <v>0</v>
      </c>
      <c r="AD281" s="418">
        <v>0</v>
      </c>
      <c r="AE281" s="418">
        <v>0</v>
      </c>
      <c r="AF281" s="418">
        <v>0</v>
      </c>
      <c r="AG281" s="418">
        <v>0</v>
      </c>
      <c r="AH281" s="418">
        <v>0</v>
      </c>
      <c r="AI281" s="418">
        <v>0</v>
      </c>
      <c r="AJ281" s="418">
        <v>0</v>
      </c>
      <c r="AK281" s="419">
        <f t="shared" si="30"/>
        <v>0</v>
      </c>
    </row>
    <row r="282" spans="1:37" ht="12" hidden="1" customHeight="1" x14ac:dyDescent="0.2">
      <c r="A282" s="859"/>
      <c r="B282" s="417" t="s">
        <v>2264</v>
      </c>
      <c r="C282" s="470" t="s">
        <v>1811</v>
      </c>
      <c r="D282" s="418">
        <v>0</v>
      </c>
      <c r="E282" s="418">
        <v>0</v>
      </c>
      <c r="F282" s="418">
        <v>0</v>
      </c>
      <c r="G282" s="418">
        <v>0</v>
      </c>
      <c r="H282" s="418">
        <v>0</v>
      </c>
      <c r="I282" s="418">
        <v>0</v>
      </c>
      <c r="J282" s="418">
        <v>0</v>
      </c>
      <c r="K282" s="418">
        <v>0</v>
      </c>
      <c r="L282" s="418">
        <v>0</v>
      </c>
      <c r="M282" s="418">
        <v>0</v>
      </c>
      <c r="N282" s="418">
        <v>0</v>
      </c>
      <c r="O282" s="418">
        <v>0</v>
      </c>
      <c r="P282" s="418">
        <v>0</v>
      </c>
      <c r="Q282" s="418">
        <v>0</v>
      </c>
      <c r="R282" s="418">
        <v>0</v>
      </c>
      <c r="S282" s="418">
        <v>0</v>
      </c>
      <c r="T282" s="418">
        <v>0</v>
      </c>
      <c r="U282" s="418">
        <v>0</v>
      </c>
      <c r="V282" s="418">
        <v>0</v>
      </c>
      <c r="W282" s="418">
        <v>0</v>
      </c>
      <c r="X282" s="418">
        <v>0</v>
      </c>
      <c r="Y282" s="418">
        <v>0</v>
      </c>
      <c r="Z282" s="418">
        <v>0</v>
      </c>
      <c r="AA282" s="418">
        <v>0</v>
      </c>
      <c r="AB282" s="418">
        <v>0</v>
      </c>
      <c r="AC282" s="418">
        <v>0</v>
      </c>
      <c r="AD282" s="418">
        <v>0</v>
      </c>
      <c r="AE282" s="418">
        <v>0</v>
      </c>
      <c r="AF282" s="418">
        <v>0</v>
      </c>
      <c r="AG282" s="418">
        <v>0</v>
      </c>
      <c r="AH282" s="418">
        <v>0</v>
      </c>
      <c r="AI282" s="418">
        <v>0</v>
      </c>
      <c r="AJ282" s="418">
        <v>0</v>
      </c>
      <c r="AK282" s="419">
        <f t="shared" si="30"/>
        <v>0</v>
      </c>
    </row>
    <row r="283" spans="1:37" ht="12" hidden="1" customHeight="1" x14ac:dyDescent="0.2">
      <c r="A283" s="859"/>
      <c r="B283" s="417" t="s">
        <v>2280</v>
      </c>
      <c r="C283" s="470" t="s">
        <v>1459</v>
      </c>
      <c r="D283" s="418">
        <v>0</v>
      </c>
      <c r="E283" s="418">
        <v>0</v>
      </c>
      <c r="F283" s="418">
        <v>0</v>
      </c>
      <c r="G283" s="418">
        <v>0</v>
      </c>
      <c r="H283" s="418">
        <v>0</v>
      </c>
      <c r="I283" s="418">
        <v>0</v>
      </c>
      <c r="J283" s="418">
        <v>0</v>
      </c>
      <c r="K283" s="418">
        <v>0</v>
      </c>
      <c r="L283" s="418">
        <v>0</v>
      </c>
      <c r="M283" s="418">
        <v>0</v>
      </c>
      <c r="N283" s="418">
        <v>0</v>
      </c>
      <c r="O283" s="418">
        <v>0</v>
      </c>
      <c r="P283" s="418">
        <v>0</v>
      </c>
      <c r="Q283" s="418">
        <v>0</v>
      </c>
      <c r="R283" s="418">
        <v>0</v>
      </c>
      <c r="S283" s="418">
        <v>0</v>
      </c>
      <c r="T283" s="418">
        <v>0</v>
      </c>
      <c r="U283" s="418">
        <v>0</v>
      </c>
      <c r="V283" s="418">
        <v>0</v>
      </c>
      <c r="W283" s="418">
        <v>0</v>
      </c>
      <c r="X283" s="418">
        <v>0</v>
      </c>
      <c r="Y283" s="418">
        <v>0</v>
      </c>
      <c r="Z283" s="418">
        <v>0</v>
      </c>
      <c r="AA283" s="418">
        <v>0</v>
      </c>
      <c r="AB283" s="418">
        <v>0</v>
      </c>
      <c r="AC283" s="418">
        <v>0</v>
      </c>
      <c r="AD283" s="418">
        <v>0</v>
      </c>
      <c r="AE283" s="418">
        <v>0</v>
      </c>
      <c r="AF283" s="418">
        <v>0</v>
      </c>
      <c r="AG283" s="418">
        <v>0</v>
      </c>
      <c r="AH283" s="418">
        <v>0</v>
      </c>
      <c r="AI283" s="418">
        <v>0</v>
      </c>
      <c r="AJ283" s="418">
        <v>0</v>
      </c>
      <c r="AK283" s="419">
        <f t="shared" si="30"/>
        <v>0</v>
      </c>
    </row>
    <row r="284" spans="1:37" ht="12" hidden="1" customHeight="1" x14ac:dyDescent="0.2">
      <c r="A284" s="859"/>
      <c r="B284" s="417" t="s">
        <v>2471</v>
      </c>
      <c r="C284" s="470" t="s">
        <v>1460</v>
      </c>
      <c r="D284" s="418">
        <v>0</v>
      </c>
      <c r="E284" s="418">
        <v>0</v>
      </c>
      <c r="F284" s="418">
        <v>0</v>
      </c>
      <c r="G284" s="418">
        <v>0</v>
      </c>
      <c r="H284" s="418">
        <v>0</v>
      </c>
      <c r="I284" s="418">
        <v>0</v>
      </c>
      <c r="J284" s="418">
        <v>0</v>
      </c>
      <c r="K284" s="418">
        <v>0</v>
      </c>
      <c r="L284" s="418">
        <v>0</v>
      </c>
      <c r="M284" s="418">
        <v>0</v>
      </c>
      <c r="N284" s="418">
        <v>0</v>
      </c>
      <c r="O284" s="418">
        <v>0</v>
      </c>
      <c r="P284" s="418">
        <v>0</v>
      </c>
      <c r="Q284" s="418">
        <v>0</v>
      </c>
      <c r="R284" s="418">
        <v>0</v>
      </c>
      <c r="S284" s="418">
        <v>0</v>
      </c>
      <c r="T284" s="418">
        <v>0</v>
      </c>
      <c r="U284" s="418">
        <v>0</v>
      </c>
      <c r="V284" s="418">
        <v>0</v>
      </c>
      <c r="W284" s="418">
        <v>0</v>
      </c>
      <c r="X284" s="418">
        <v>0</v>
      </c>
      <c r="Y284" s="418">
        <v>0</v>
      </c>
      <c r="Z284" s="418">
        <v>0</v>
      </c>
      <c r="AA284" s="418">
        <v>0</v>
      </c>
      <c r="AB284" s="418">
        <v>0</v>
      </c>
      <c r="AC284" s="418">
        <v>0</v>
      </c>
      <c r="AD284" s="418">
        <v>0</v>
      </c>
      <c r="AE284" s="418">
        <v>0</v>
      </c>
      <c r="AF284" s="418">
        <v>0</v>
      </c>
      <c r="AG284" s="418">
        <v>0</v>
      </c>
      <c r="AH284" s="418">
        <v>0</v>
      </c>
      <c r="AI284" s="418">
        <v>0</v>
      </c>
      <c r="AJ284" s="418">
        <v>0</v>
      </c>
      <c r="AK284" s="419">
        <f t="shared" si="30"/>
        <v>0</v>
      </c>
    </row>
    <row r="285" spans="1:37" ht="12" hidden="1" customHeight="1" x14ac:dyDescent="0.2">
      <c r="A285" s="859"/>
      <c r="B285" s="417" t="s">
        <v>2223</v>
      </c>
      <c r="C285" s="470" t="s">
        <v>1812</v>
      </c>
      <c r="D285" s="418">
        <v>0</v>
      </c>
      <c r="E285" s="418">
        <v>0</v>
      </c>
      <c r="F285" s="418">
        <v>0</v>
      </c>
      <c r="G285" s="418">
        <v>0</v>
      </c>
      <c r="H285" s="418">
        <v>0</v>
      </c>
      <c r="I285" s="418">
        <v>0</v>
      </c>
      <c r="J285" s="418">
        <v>0</v>
      </c>
      <c r="K285" s="418">
        <v>0</v>
      </c>
      <c r="L285" s="418">
        <v>0</v>
      </c>
      <c r="M285" s="418">
        <v>0</v>
      </c>
      <c r="N285" s="418">
        <v>0</v>
      </c>
      <c r="O285" s="418">
        <v>0</v>
      </c>
      <c r="P285" s="418">
        <v>0</v>
      </c>
      <c r="Q285" s="418">
        <v>0</v>
      </c>
      <c r="R285" s="418">
        <v>0</v>
      </c>
      <c r="S285" s="418">
        <v>0</v>
      </c>
      <c r="T285" s="418">
        <v>0</v>
      </c>
      <c r="U285" s="418">
        <v>0</v>
      </c>
      <c r="V285" s="418">
        <v>0</v>
      </c>
      <c r="W285" s="418">
        <v>0</v>
      </c>
      <c r="X285" s="418">
        <v>0</v>
      </c>
      <c r="Y285" s="418">
        <v>0</v>
      </c>
      <c r="Z285" s="418">
        <v>0</v>
      </c>
      <c r="AA285" s="418">
        <v>0</v>
      </c>
      <c r="AB285" s="418">
        <v>0</v>
      </c>
      <c r="AC285" s="418">
        <v>0</v>
      </c>
      <c r="AD285" s="418">
        <v>0</v>
      </c>
      <c r="AE285" s="418">
        <v>0</v>
      </c>
      <c r="AF285" s="418">
        <v>0</v>
      </c>
      <c r="AG285" s="418">
        <v>0</v>
      </c>
      <c r="AH285" s="418">
        <v>0</v>
      </c>
      <c r="AI285" s="418">
        <v>0</v>
      </c>
      <c r="AJ285" s="418">
        <v>0</v>
      </c>
      <c r="AK285" s="419">
        <f t="shared" si="30"/>
        <v>0</v>
      </c>
    </row>
    <row r="286" spans="1:37" ht="12" hidden="1" customHeight="1" x14ac:dyDescent="0.2">
      <c r="A286" s="859"/>
      <c r="B286" s="417" t="s">
        <v>1017</v>
      </c>
      <c r="C286" s="470" t="s">
        <v>1813</v>
      </c>
      <c r="D286" s="418">
        <v>0</v>
      </c>
      <c r="E286" s="418">
        <v>0</v>
      </c>
      <c r="F286" s="418">
        <v>0</v>
      </c>
      <c r="G286" s="418">
        <v>0</v>
      </c>
      <c r="H286" s="418">
        <v>0</v>
      </c>
      <c r="I286" s="418">
        <v>0</v>
      </c>
      <c r="J286" s="418">
        <v>0</v>
      </c>
      <c r="K286" s="418">
        <v>0</v>
      </c>
      <c r="L286" s="418">
        <v>0</v>
      </c>
      <c r="M286" s="418">
        <v>0</v>
      </c>
      <c r="N286" s="418">
        <v>0</v>
      </c>
      <c r="O286" s="418">
        <v>0</v>
      </c>
      <c r="P286" s="418">
        <v>0</v>
      </c>
      <c r="Q286" s="418">
        <v>0</v>
      </c>
      <c r="R286" s="418">
        <v>0</v>
      </c>
      <c r="S286" s="418">
        <v>0</v>
      </c>
      <c r="T286" s="418">
        <v>0</v>
      </c>
      <c r="U286" s="418">
        <v>0</v>
      </c>
      <c r="V286" s="418">
        <v>0</v>
      </c>
      <c r="W286" s="418">
        <v>0</v>
      </c>
      <c r="X286" s="418">
        <v>0</v>
      </c>
      <c r="Y286" s="418">
        <v>0</v>
      </c>
      <c r="Z286" s="418">
        <v>0</v>
      </c>
      <c r="AA286" s="418">
        <v>0</v>
      </c>
      <c r="AB286" s="418">
        <v>0</v>
      </c>
      <c r="AC286" s="418">
        <v>0</v>
      </c>
      <c r="AD286" s="418">
        <v>0</v>
      </c>
      <c r="AE286" s="418">
        <v>0</v>
      </c>
      <c r="AF286" s="418">
        <v>0</v>
      </c>
      <c r="AG286" s="418">
        <v>0</v>
      </c>
      <c r="AH286" s="418">
        <v>0</v>
      </c>
      <c r="AI286" s="418">
        <v>0</v>
      </c>
      <c r="AJ286" s="418">
        <v>0</v>
      </c>
      <c r="AK286" s="419">
        <f t="shared" si="30"/>
        <v>0</v>
      </c>
    </row>
    <row r="287" spans="1:37" ht="12" hidden="1" customHeight="1" x14ac:dyDescent="0.2">
      <c r="A287" s="859"/>
      <c r="B287" s="417" t="s">
        <v>2472</v>
      </c>
      <c r="C287" s="470" t="s">
        <v>1461</v>
      </c>
      <c r="D287" s="418">
        <v>0</v>
      </c>
      <c r="E287" s="418">
        <v>0</v>
      </c>
      <c r="F287" s="418">
        <v>0</v>
      </c>
      <c r="G287" s="418">
        <v>0</v>
      </c>
      <c r="H287" s="418">
        <v>0</v>
      </c>
      <c r="I287" s="418">
        <v>0</v>
      </c>
      <c r="J287" s="418">
        <v>0</v>
      </c>
      <c r="K287" s="418">
        <v>0</v>
      </c>
      <c r="L287" s="418">
        <v>0</v>
      </c>
      <c r="M287" s="418">
        <v>0</v>
      </c>
      <c r="N287" s="418">
        <v>0</v>
      </c>
      <c r="O287" s="418">
        <v>0</v>
      </c>
      <c r="P287" s="418">
        <v>0</v>
      </c>
      <c r="Q287" s="418">
        <v>0</v>
      </c>
      <c r="R287" s="418">
        <v>0</v>
      </c>
      <c r="S287" s="418">
        <v>0</v>
      </c>
      <c r="T287" s="418">
        <v>0</v>
      </c>
      <c r="U287" s="418">
        <v>0</v>
      </c>
      <c r="V287" s="418">
        <v>0</v>
      </c>
      <c r="W287" s="418">
        <v>0</v>
      </c>
      <c r="X287" s="418">
        <v>0</v>
      </c>
      <c r="Y287" s="418">
        <v>0</v>
      </c>
      <c r="Z287" s="418">
        <v>0</v>
      </c>
      <c r="AA287" s="418">
        <v>0</v>
      </c>
      <c r="AB287" s="418">
        <v>0</v>
      </c>
      <c r="AC287" s="418">
        <v>0</v>
      </c>
      <c r="AD287" s="418">
        <v>0</v>
      </c>
      <c r="AE287" s="418">
        <v>0</v>
      </c>
      <c r="AF287" s="418">
        <v>0</v>
      </c>
      <c r="AG287" s="418">
        <v>0</v>
      </c>
      <c r="AH287" s="418">
        <v>0</v>
      </c>
      <c r="AI287" s="418">
        <v>0</v>
      </c>
      <c r="AJ287" s="418">
        <v>0</v>
      </c>
      <c r="AK287" s="419">
        <f t="shared" si="30"/>
        <v>0</v>
      </c>
    </row>
    <row r="288" spans="1:37" ht="12" hidden="1" customHeight="1" x14ac:dyDescent="0.2">
      <c r="A288" s="859"/>
      <c r="B288" s="417" t="s">
        <v>2320</v>
      </c>
      <c r="C288" s="470" t="s">
        <v>1462</v>
      </c>
      <c r="D288" s="418">
        <v>0</v>
      </c>
      <c r="E288" s="418">
        <v>0</v>
      </c>
      <c r="F288" s="418">
        <v>0</v>
      </c>
      <c r="G288" s="418">
        <v>0</v>
      </c>
      <c r="H288" s="418">
        <v>0</v>
      </c>
      <c r="I288" s="418">
        <v>0</v>
      </c>
      <c r="J288" s="418">
        <v>0</v>
      </c>
      <c r="K288" s="418">
        <v>0</v>
      </c>
      <c r="L288" s="418">
        <v>0</v>
      </c>
      <c r="M288" s="418">
        <v>0</v>
      </c>
      <c r="N288" s="418">
        <v>0</v>
      </c>
      <c r="O288" s="418">
        <v>0</v>
      </c>
      <c r="P288" s="418">
        <v>0</v>
      </c>
      <c r="Q288" s="418">
        <v>0</v>
      </c>
      <c r="R288" s="418">
        <v>0</v>
      </c>
      <c r="S288" s="418">
        <v>0</v>
      </c>
      <c r="T288" s="418">
        <v>0</v>
      </c>
      <c r="U288" s="418">
        <v>0</v>
      </c>
      <c r="V288" s="418">
        <v>0</v>
      </c>
      <c r="W288" s="418">
        <v>0</v>
      </c>
      <c r="X288" s="418">
        <v>0</v>
      </c>
      <c r="Y288" s="418">
        <v>0</v>
      </c>
      <c r="Z288" s="418">
        <v>0</v>
      </c>
      <c r="AA288" s="418">
        <v>0</v>
      </c>
      <c r="AB288" s="418">
        <v>0</v>
      </c>
      <c r="AC288" s="418">
        <v>0</v>
      </c>
      <c r="AD288" s="418">
        <v>0</v>
      </c>
      <c r="AE288" s="418">
        <v>0</v>
      </c>
      <c r="AF288" s="418">
        <v>0</v>
      </c>
      <c r="AG288" s="418">
        <v>0</v>
      </c>
      <c r="AH288" s="418">
        <v>0</v>
      </c>
      <c r="AI288" s="418">
        <v>0</v>
      </c>
      <c r="AJ288" s="418">
        <v>0</v>
      </c>
      <c r="AK288" s="419">
        <f t="shared" si="30"/>
        <v>0</v>
      </c>
    </row>
    <row r="289" spans="1:37" ht="12" hidden="1" customHeight="1" x14ac:dyDescent="0.2">
      <c r="A289" s="859"/>
      <c r="B289" s="417" t="s">
        <v>1018</v>
      </c>
      <c r="C289" s="470" t="s">
        <v>1814</v>
      </c>
      <c r="D289" s="418">
        <v>0</v>
      </c>
      <c r="E289" s="418">
        <v>0</v>
      </c>
      <c r="F289" s="418">
        <v>0</v>
      </c>
      <c r="G289" s="418">
        <v>0</v>
      </c>
      <c r="H289" s="418">
        <v>0</v>
      </c>
      <c r="I289" s="418">
        <v>0</v>
      </c>
      <c r="J289" s="418">
        <v>0</v>
      </c>
      <c r="K289" s="418">
        <v>0</v>
      </c>
      <c r="L289" s="418">
        <v>0</v>
      </c>
      <c r="M289" s="418">
        <v>0</v>
      </c>
      <c r="N289" s="418">
        <v>0</v>
      </c>
      <c r="O289" s="418">
        <v>0</v>
      </c>
      <c r="P289" s="418">
        <v>0</v>
      </c>
      <c r="Q289" s="418">
        <v>0</v>
      </c>
      <c r="R289" s="418">
        <v>0</v>
      </c>
      <c r="S289" s="418">
        <v>0</v>
      </c>
      <c r="T289" s="418">
        <v>0</v>
      </c>
      <c r="U289" s="418">
        <v>0</v>
      </c>
      <c r="V289" s="418">
        <v>0</v>
      </c>
      <c r="W289" s="418">
        <v>0</v>
      </c>
      <c r="X289" s="418">
        <v>0</v>
      </c>
      <c r="Y289" s="418">
        <v>0</v>
      </c>
      <c r="Z289" s="418">
        <v>0</v>
      </c>
      <c r="AA289" s="418">
        <v>0</v>
      </c>
      <c r="AB289" s="418">
        <v>0</v>
      </c>
      <c r="AC289" s="418">
        <v>0</v>
      </c>
      <c r="AD289" s="418">
        <v>0</v>
      </c>
      <c r="AE289" s="418">
        <v>0</v>
      </c>
      <c r="AF289" s="418">
        <v>0</v>
      </c>
      <c r="AG289" s="418">
        <v>0</v>
      </c>
      <c r="AH289" s="418">
        <v>0</v>
      </c>
      <c r="AI289" s="418">
        <v>0</v>
      </c>
      <c r="AJ289" s="418">
        <v>0</v>
      </c>
      <c r="AK289" s="419">
        <f t="shared" si="30"/>
        <v>0</v>
      </c>
    </row>
    <row r="290" spans="1:37" ht="12" hidden="1" customHeight="1" x14ac:dyDescent="0.2">
      <c r="A290" s="859"/>
      <c r="B290" s="417" t="s">
        <v>1308</v>
      </c>
      <c r="C290" s="470" t="s">
        <v>1815</v>
      </c>
      <c r="D290" s="418">
        <v>0</v>
      </c>
      <c r="E290" s="418">
        <v>0</v>
      </c>
      <c r="F290" s="418">
        <v>0</v>
      </c>
      <c r="G290" s="418">
        <v>0</v>
      </c>
      <c r="H290" s="418">
        <v>0</v>
      </c>
      <c r="I290" s="418">
        <v>0</v>
      </c>
      <c r="J290" s="418">
        <v>0</v>
      </c>
      <c r="K290" s="418">
        <v>0</v>
      </c>
      <c r="L290" s="418">
        <v>0</v>
      </c>
      <c r="M290" s="418">
        <v>0</v>
      </c>
      <c r="N290" s="418">
        <v>0</v>
      </c>
      <c r="O290" s="418">
        <v>0</v>
      </c>
      <c r="P290" s="418">
        <v>0</v>
      </c>
      <c r="Q290" s="418">
        <v>0</v>
      </c>
      <c r="R290" s="418">
        <v>0</v>
      </c>
      <c r="S290" s="418">
        <v>0</v>
      </c>
      <c r="T290" s="418">
        <v>0</v>
      </c>
      <c r="U290" s="418">
        <v>0</v>
      </c>
      <c r="V290" s="418">
        <v>0</v>
      </c>
      <c r="W290" s="418">
        <v>0</v>
      </c>
      <c r="X290" s="418">
        <v>0</v>
      </c>
      <c r="Y290" s="418">
        <v>0</v>
      </c>
      <c r="Z290" s="418">
        <v>0</v>
      </c>
      <c r="AA290" s="418">
        <v>0</v>
      </c>
      <c r="AB290" s="418">
        <v>0</v>
      </c>
      <c r="AC290" s="418">
        <v>0</v>
      </c>
      <c r="AD290" s="418">
        <v>0</v>
      </c>
      <c r="AE290" s="418">
        <v>0</v>
      </c>
      <c r="AF290" s="418">
        <v>0</v>
      </c>
      <c r="AG290" s="418">
        <v>0</v>
      </c>
      <c r="AH290" s="418">
        <v>0</v>
      </c>
      <c r="AI290" s="418">
        <v>0</v>
      </c>
      <c r="AJ290" s="418">
        <v>0</v>
      </c>
      <c r="AK290" s="419">
        <f t="shared" si="30"/>
        <v>0</v>
      </c>
    </row>
    <row r="291" spans="1:37" ht="12" hidden="1" customHeight="1" x14ac:dyDescent="0.2">
      <c r="A291" s="859"/>
      <c r="B291" s="417" t="s">
        <v>1257</v>
      </c>
      <c r="C291" s="470" t="s">
        <v>1463</v>
      </c>
      <c r="D291" s="418">
        <v>0</v>
      </c>
      <c r="E291" s="418">
        <v>0</v>
      </c>
      <c r="F291" s="418">
        <v>0</v>
      </c>
      <c r="G291" s="418">
        <v>0</v>
      </c>
      <c r="H291" s="418">
        <v>0</v>
      </c>
      <c r="I291" s="418">
        <v>0</v>
      </c>
      <c r="J291" s="418">
        <v>0</v>
      </c>
      <c r="K291" s="418">
        <v>0</v>
      </c>
      <c r="L291" s="418">
        <v>0</v>
      </c>
      <c r="M291" s="418">
        <v>0</v>
      </c>
      <c r="N291" s="418">
        <v>0</v>
      </c>
      <c r="O291" s="418">
        <v>0</v>
      </c>
      <c r="P291" s="418">
        <v>0</v>
      </c>
      <c r="Q291" s="418">
        <v>0</v>
      </c>
      <c r="R291" s="418">
        <v>0</v>
      </c>
      <c r="S291" s="418">
        <v>0</v>
      </c>
      <c r="T291" s="418">
        <v>0</v>
      </c>
      <c r="U291" s="418">
        <v>0</v>
      </c>
      <c r="V291" s="418">
        <v>0</v>
      </c>
      <c r="W291" s="418">
        <v>0</v>
      </c>
      <c r="X291" s="418">
        <v>0</v>
      </c>
      <c r="Y291" s="418">
        <v>0</v>
      </c>
      <c r="Z291" s="418">
        <v>0</v>
      </c>
      <c r="AA291" s="418">
        <v>0</v>
      </c>
      <c r="AB291" s="418">
        <v>0</v>
      </c>
      <c r="AC291" s="418">
        <v>0</v>
      </c>
      <c r="AD291" s="418">
        <v>0</v>
      </c>
      <c r="AE291" s="418">
        <v>0</v>
      </c>
      <c r="AF291" s="418">
        <v>0</v>
      </c>
      <c r="AG291" s="418">
        <v>0</v>
      </c>
      <c r="AH291" s="418">
        <v>0</v>
      </c>
      <c r="AI291" s="418">
        <v>0</v>
      </c>
      <c r="AJ291" s="418">
        <v>0</v>
      </c>
      <c r="AK291" s="419">
        <f t="shared" si="30"/>
        <v>0</v>
      </c>
    </row>
    <row r="292" spans="1:37" ht="12" hidden="1" customHeight="1" x14ac:dyDescent="0.2">
      <c r="A292" s="859"/>
      <c r="B292" s="417" t="s">
        <v>2473</v>
      </c>
      <c r="C292" s="470" t="s">
        <v>1464</v>
      </c>
      <c r="D292" s="418">
        <v>0</v>
      </c>
      <c r="E292" s="418">
        <v>0</v>
      </c>
      <c r="F292" s="418">
        <v>0</v>
      </c>
      <c r="G292" s="418">
        <v>0</v>
      </c>
      <c r="H292" s="418">
        <v>0</v>
      </c>
      <c r="I292" s="418">
        <v>0</v>
      </c>
      <c r="J292" s="418">
        <v>0</v>
      </c>
      <c r="K292" s="418">
        <v>0</v>
      </c>
      <c r="L292" s="418">
        <v>0</v>
      </c>
      <c r="M292" s="418">
        <v>0</v>
      </c>
      <c r="N292" s="418">
        <v>0</v>
      </c>
      <c r="O292" s="418">
        <v>0</v>
      </c>
      <c r="P292" s="418">
        <v>0</v>
      </c>
      <c r="Q292" s="418">
        <v>0</v>
      </c>
      <c r="R292" s="418">
        <v>0</v>
      </c>
      <c r="S292" s="418">
        <v>0</v>
      </c>
      <c r="T292" s="418">
        <v>0</v>
      </c>
      <c r="U292" s="418">
        <v>0</v>
      </c>
      <c r="V292" s="418">
        <v>0</v>
      </c>
      <c r="W292" s="418">
        <v>0</v>
      </c>
      <c r="X292" s="418">
        <v>0</v>
      </c>
      <c r="Y292" s="418">
        <v>0</v>
      </c>
      <c r="Z292" s="418">
        <v>0</v>
      </c>
      <c r="AA292" s="418">
        <v>0</v>
      </c>
      <c r="AB292" s="418">
        <v>0</v>
      </c>
      <c r="AC292" s="418">
        <v>0</v>
      </c>
      <c r="AD292" s="418">
        <v>0</v>
      </c>
      <c r="AE292" s="418">
        <v>0</v>
      </c>
      <c r="AF292" s="418">
        <v>0</v>
      </c>
      <c r="AG292" s="418">
        <v>0</v>
      </c>
      <c r="AH292" s="418">
        <v>0</v>
      </c>
      <c r="AI292" s="418">
        <v>0</v>
      </c>
      <c r="AJ292" s="418">
        <v>0</v>
      </c>
      <c r="AK292" s="419">
        <f t="shared" si="30"/>
        <v>0</v>
      </c>
    </row>
    <row r="293" spans="1:37" ht="12" hidden="1" customHeight="1" x14ac:dyDescent="0.2">
      <c r="A293" s="859"/>
      <c r="B293" s="417" t="s">
        <v>2166</v>
      </c>
      <c r="C293" s="470" t="s">
        <v>1816</v>
      </c>
      <c r="D293" s="418">
        <v>0</v>
      </c>
      <c r="E293" s="418">
        <v>0</v>
      </c>
      <c r="F293" s="418">
        <v>0</v>
      </c>
      <c r="G293" s="418">
        <v>0</v>
      </c>
      <c r="H293" s="418">
        <v>0</v>
      </c>
      <c r="I293" s="418">
        <v>0</v>
      </c>
      <c r="J293" s="418">
        <v>0</v>
      </c>
      <c r="K293" s="418">
        <v>0</v>
      </c>
      <c r="L293" s="418">
        <v>0</v>
      </c>
      <c r="M293" s="418">
        <v>0</v>
      </c>
      <c r="N293" s="418">
        <v>0</v>
      </c>
      <c r="O293" s="418">
        <v>0</v>
      </c>
      <c r="P293" s="418">
        <v>0</v>
      </c>
      <c r="Q293" s="418">
        <v>0</v>
      </c>
      <c r="R293" s="418">
        <v>0</v>
      </c>
      <c r="S293" s="418">
        <v>0</v>
      </c>
      <c r="T293" s="418">
        <v>0</v>
      </c>
      <c r="U293" s="418">
        <v>0</v>
      </c>
      <c r="V293" s="418">
        <v>0</v>
      </c>
      <c r="W293" s="418">
        <v>0</v>
      </c>
      <c r="X293" s="418">
        <v>0</v>
      </c>
      <c r="Y293" s="418">
        <v>0</v>
      </c>
      <c r="Z293" s="418">
        <v>0</v>
      </c>
      <c r="AA293" s="418">
        <v>0</v>
      </c>
      <c r="AB293" s="418">
        <v>0</v>
      </c>
      <c r="AC293" s="418">
        <v>0</v>
      </c>
      <c r="AD293" s="418">
        <v>0</v>
      </c>
      <c r="AE293" s="418">
        <v>0</v>
      </c>
      <c r="AF293" s="418">
        <v>0</v>
      </c>
      <c r="AG293" s="418">
        <v>0</v>
      </c>
      <c r="AH293" s="418">
        <v>0</v>
      </c>
      <c r="AI293" s="418">
        <v>0</v>
      </c>
      <c r="AJ293" s="418">
        <v>0</v>
      </c>
      <c r="AK293" s="419">
        <f t="shared" si="30"/>
        <v>0</v>
      </c>
    </row>
    <row r="294" spans="1:37" ht="12" hidden="1" customHeight="1" x14ac:dyDescent="0.2">
      <c r="A294" s="859"/>
      <c r="B294" s="417" t="s">
        <v>2266</v>
      </c>
      <c r="C294" s="470" t="s">
        <v>1817</v>
      </c>
      <c r="D294" s="418">
        <v>0</v>
      </c>
      <c r="E294" s="418">
        <v>0</v>
      </c>
      <c r="F294" s="418">
        <v>0</v>
      </c>
      <c r="G294" s="418">
        <v>0</v>
      </c>
      <c r="H294" s="418">
        <v>0</v>
      </c>
      <c r="I294" s="418">
        <v>0</v>
      </c>
      <c r="J294" s="418">
        <v>0</v>
      </c>
      <c r="K294" s="418">
        <v>0</v>
      </c>
      <c r="L294" s="418">
        <v>0</v>
      </c>
      <c r="M294" s="418">
        <v>0</v>
      </c>
      <c r="N294" s="418">
        <v>0</v>
      </c>
      <c r="O294" s="418">
        <v>0</v>
      </c>
      <c r="P294" s="418">
        <v>0</v>
      </c>
      <c r="Q294" s="418">
        <v>0</v>
      </c>
      <c r="R294" s="418">
        <v>0</v>
      </c>
      <c r="S294" s="418">
        <v>0</v>
      </c>
      <c r="T294" s="418">
        <v>0</v>
      </c>
      <c r="U294" s="418">
        <v>0</v>
      </c>
      <c r="V294" s="418">
        <v>0</v>
      </c>
      <c r="W294" s="418">
        <v>0</v>
      </c>
      <c r="X294" s="418">
        <v>0</v>
      </c>
      <c r="Y294" s="418">
        <v>0</v>
      </c>
      <c r="Z294" s="418">
        <v>0</v>
      </c>
      <c r="AA294" s="418">
        <v>0</v>
      </c>
      <c r="AB294" s="418">
        <v>0</v>
      </c>
      <c r="AC294" s="418">
        <v>0</v>
      </c>
      <c r="AD294" s="418">
        <v>0</v>
      </c>
      <c r="AE294" s="418">
        <v>0</v>
      </c>
      <c r="AF294" s="418">
        <v>0</v>
      </c>
      <c r="AG294" s="418">
        <v>0</v>
      </c>
      <c r="AH294" s="418">
        <v>0</v>
      </c>
      <c r="AI294" s="418">
        <v>0</v>
      </c>
      <c r="AJ294" s="418">
        <v>0</v>
      </c>
      <c r="AK294" s="419">
        <f t="shared" si="30"/>
        <v>0</v>
      </c>
    </row>
    <row r="295" spans="1:37" ht="12" hidden="1" customHeight="1" x14ac:dyDescent="0.2">
      <c r="A295" s="860"/>
      <c r="B295" s="417" t="s">
        <v>2383</v>
      </c>
      <c r="C295" s="470" t="s">
        <v>2382</v>
      </c>
      <c r="D295" s="418">
        <v>0</v>
      </c>
      <c r="E295" s="418">
        <v>0</v>
      </c>
      <c r="F295" s="418">
        <v>0</v>
      </c>
      <c r="G295" s="418">
        <v>0</v>
      </c>
      <c r="H295" s="418">
        <v>0</v>
      </c>
      <c r="I295" s="418">
        <v>0</v>
      </c>
      <c r="J295" s="418">
        <v>0</v>
      </c>
      <c r="K295" s="418">
        <v>0</v>
      </c>
      <c r="L295" s="418">
        <v>0</v>
      </c>
      <c r="M295" s="418">
        <v>0</v>
      </c>
      <c r="N295" s="418">
        <v>0</v>
      </c>
      <c r="O295" s="418">
        <v>0</v>
      </c>
      <c r="P295" s="418">
        <v>0</v>
      </c>
      <c r="Q295" s="418">
        <v>0</v>
      </c>
      <c r="R295" s="418">
        <v>0</v>
      </c>
      <c r="S295" s="418">
        <v>0</v>
      </c>
      <c r="T295" s="418">
        <v>0</v>
      </c>
      <c r="U295" s="418">
        <v>0</v>
      </c>
      <c r="V295" s="418">
        <v>0</v>
      </c>
      <c r="W295" s="418">
        <v>0</v>
      </c>
      <c r="X295" s="418">
        <v>0</v>
      </c>
      <c r="Y295" s="418">
        <v>0</v>
      </c>
      <c r="Z295" s="418">
        <v>0</v>
      </c>
      <c r="AA295" s="418">
        <v>0</v>
      </c>
      <c r="AB295" s="418">
        <v>0</v>
      </c>
      <c r="AC295" s="418">
        <v>0</v>
      </c>
      <c r="AD295" s="418">
        <v>0</v>
      </c>
      <c r="AE295" s="418">
        <v>0</v>
      </c>
      <c r="AF295" s="418">
        <v>0</v>
      </c>
      <c r="AG295" s="418">
        <v>0</v>
      </c>
      <c r="AH295" s="418">
        <v>0</v>
      </c>
      <c r="AI295" s="418">
        <v>0</v>
      </c>
      <c r="AJ295" s="418">
        <v>0</v>
      </c>
      <c r="AK295" s="419">
        <f t="shared" si="30"/>
        <v>0</v>
      </c>
    </row>
    <row r="296" spans="1:37" ht="14.65" hidden="1" customHeight="1" x14ac:dyDescent="0.2">
      <c r="A296" s="515" t="s">
        <v>992</v>
      </c>
      <c r="B296" s="516"/>
      <c r="C296" s="517">
        <f>COUNTA(C275:C294)</f>
        <v>20</v>
      </c>
      <c r="D296" s="518">
        <f t="shared" ref="D296:AJ296" si="31">SUM(D275:D295)</f>
        <v>0</v>
      </c>
      <c r="E296" s="518">
        <f t="shared" si="31"/>
        <v>0</v>
      </c>
      <c r="F296" s="518">
        <f t="shared" si="31"/>
        <v>0</v>
      </c>
      <c r="G296" s="518">
        <f t="shared" si="31"/>
        <v>0</v>
      </c>
      <c r="H296" s="518">
        <f t="shared" si="31"/>
        <v>0</v>
      </c>
      <c r="I296" s="518">
        <f t="shared" si="31"/>
        <v>0</v>
      </c>
      <c r="J296" s="518">
        <f t="shared" si="31"/>
        <v>0</v>
      </c>
      <c r="K296" s="518">
        <f t="shared" si="31"/>
        <v>0</v>
      </c>
      <c r="L296" s="518">
        <f t="shared" si="31"/>
        <v>0</v>
      </c>
      <c r="M296" s="518">
        <f t="shared" si="31"/>
        <v>0</v>
      </c>
      <c r="N296" s="518">
        <f t="shared" si="31"/>
        <v>0</v>
      </c>
      <c r="O296" s="518">
        <f t="shared" si="31"/>
        <v>0</v>
      </c>
      <c r="P296" s="518">
        <f t="shared" si="31"/>
        <v>0</v>
      </c>
      <c r="Q296" s="518">
        <f t="shared" si="31"/>
        <v>0</v>
      </c>
      <c r="R296" s="518">
        <f t="shared" si="31"/>
        <v>0</v>
      </c>
      <c r="S296" s="518">
        <f t="shared" si="31"/>
        <v>0</v>
      </c>
      <c r="T296" s="518">
        <f t="shared" si="31"/>
        <v>0</v>
      </c>
      <c r="U296" s="518">
        <f t="shared" si="31"/>
        <v>0</v>
      </c>
      <c r="V296" s="518">
        <f t="shared" si="31"/>
        <v>0</v>
      </c>
      <c r="W296" s="518">
        <f t="shared" si="31"/>
        <v>0</v>
      </c>
      <c r="X296" s="518">
        <f t="shared" si="31"/>
        <v>0</v>
      </c>
      <c r="Y296" s="518">
        <f t="shared" si="31"/>
        <v>0</v>
      </c>
      <c r="Z296" s="518">
        <f t="shared" si="31"/>
        <v>0</v>
      </c>
      <c r="AA296" s="518">
        <f t="shared" si="31"/>
        <v>0</v>
      </c>
      <c r="AB296" s="518">
        <f t="shared" si="31"/>
        <v>0</v>
      </c>
      <c r="AC296" s="518">
        <f t="shared" si="31"/>
        <v>0</v>
      </c>
      <c r="AD296" s="518">
        <f t="shared" si="31"/>
        <v>0</v>
      </c>
      <c r="AE296" s="518">
        <f t="shared" si="31"/>
        <v>0</v>
      </c>
      <c r="AF296" s="518">
        <f t="shared" si="31"/>
        <v>0</v>
      </c>
      <c r="AG296" s="518">
        <f t="shared" si="31"/>
        <v>0</v>
      </c>
      <c r="AH296" s="518">
        <f t="shared" si="31"/>
        <v>0</v>
      </c>
      <c r="AI296" s="518">
        <f t="shared" si="31"/>
        <v>0</v>
      </c>
      <c r="AJ296" s="518">
        <f t="shared" si="31"/>
        <v>0</v>
      </c>
      <c r="AK296" s="558">
        <f>SUM(AK275:AK295)</f>
        <v>0</v>
      </c>
    </row>
    <row r="297" spans="1:37" ht="12" hidden="1" customHeight="1" x14ac:dyDescent="0.2">
      <c r="A297" s="858">
        <v>14</v>
      </c>
      <c r="B297" s="417" t="s">
        <v>1007</v>
      </c>
      <c r="C297" s="470" t="s">
        <v>1465</v>
      </c>
      <c r="D297" s="418">
        <v>0</v>
      </c>
      <c r="E297" s="418">
        <v>0</v>
      </c>
      <c r="F297" s="418">
        <v>0</v>
      </c>
      <c r="G297" s="418">
        <v>0</v>
      </c>
      <c r="H297" s="418">
        <v>0</v>
      </c>
      <c r="I297" s="418">
        <v>0</v>
      </c>
      <c r="J297" s="418">
        <v>0</v>
      </c>
      <c r="K297" s="418">
        <v>0</v>
      </c>
      <c r="L297" s="418">
        <v>0</v>
      </c>
      <c r="M297" s="418">
        <v>0</v>
      </c>
      <c r="N297" s="418">
        <v>0</v>
      </c>
      <c r="O297" s="418">
        <v>0</v>
      </c>
      <c r="P297" s="418">
        <v>0</v>
      </c>
      <c r="Q297" s="418">
        <v>0</v>
      </c>
      <c r="R297" s="418">
        <v>0</v>
      </c>
      <c r="S297" s="418">
        <v>0</v>
      </c>
      <c r="T297" s="418">
        <v>0</v>
      </c>
      <c r="U297" s="418">
        <v>0</v>
      </c>
      <c r="V297" s="418">
        <v>0</v>
      </c>
      <c r="W297" s="418">
        <v>0</v>
      </c>
      <c r="X297" s="418">
        <v>0</v>
      </c>
      <c r="Y297" s="418">
        <v>0</v>
      </c>
      <c r="Z297" s="418">
        <v>0</v>
      </c>
      <c r="AA297" s="418">
        <v>0</v>
      </c>
      <c r="AB297" s="418">
        <v>0</v>
      </c>
      <c r="AC297" s="418">
        <v>0</v>
      </c>
      <c r="AD297" s="418">
        <v>0</v>
      </c>
      <c r="AE297" s="418">
        <v>0</v>
      </c>
      <c r="AF297" s="418">
        <v>0</v>
      </c>
      <c r="AG297" s="418">
        <v>0</v>
      </c>
      <c r="AH297" s="418">
        <v>0</v>
      </c>
      <c r="AI297" s="418">
        <v>0</v>
      </c>
      <c r="AJ297" s="418">
        <v>0</v>
      </c>
      <c r="AK297" s="419">
        <f t="shared" ref="AK297:AK317" si="32">SUM(D297:AJ297)</f>
        <v>0</v>
      </c>
    </row>
    <row r="298" spans="1:37" ht="12" hidden="1" customHeight="1" x14ac:dyDescent="0.2">
      <c r="A298" s="859"/>
      <c r="B298" s="417" t="s">
        <v>1001</v>
      </c>
      <c r="C298" s="470" t="s">
        <v>1466</v>
      </c>
      <c r="D298" s="418">
        <v>0</v>
      </c>
      <c r="E298" s="418">
        <v>0</v>
      </c>
      <c r="F298" s="418">
        <v>0</v>
      </c>
      <c r="G298" s="418">
        <v>0</v>
      </c>
      <c r="H298" s="418">
        <v>0</v>
      </c>
      <c r="I298" s="418">
        <v>0</v>
      </c>
      <c r="J298" s="418">
        <v>0</v>
      </c>
      <c r="K298" s="418">
        <v>0</v>
      </c>
      <c r="L298" s="418">
        <v>0</v>
      </c>
      <c r="M298" s="418">
        <v>0</v>
      </c>
      <c r="N298" s="418">
        <v>0</v>
      </c>
      <c r="O298" s="418">
        <v>0</v>
      </c>
      <c r="P298" s="418">
        <v>0</v>
      </c>
      <c r="Q298" s="418">
        <v>0</v>
      </c>
      <c r="R298" s="418">
        <v>0</v>
      </c>
      <c r="S298" s="418">
        <v>0</v>
      </c>
      <c r="T298" s="418">
        <v>0</v>
      </c>
      <c r="U298" s="418">
        <v>0</v>
      </c>
      <c r="V298" s="418">
        <v>0</v>
      </c>
      <c r="W298" s="418">
        <v>0</v>
      </c>
      <c r="X298" s="418">
        <v>0</v>
      </c>
      <c r="Y298" s="418">
        <v>0</v>
      </c>
      <c r="Z298" s="418">
        <v>0</v>
      </c>
      <c r="AA298" s="418">
        <v>0</v>
      </c>
      <c r="AB298" s="418">
        <v>0</v>
      </c>
      <c r="AC298" s="418">
        <v>0</v>
      </c>
      <c r="AD298" s="418">
        <v>0</v>
      </c>
      <c r="AE298" s="418">
        <v>0</v>
      </c>
      <c r="AF298" s="418">
        <v>0</v>
      </c>
      <c r="AG298" s="418">
        <v>0</v>
      </c>
      <c r="AH298" s="418">
        <v>0</v>
      </c>
      <c r="AI298" s="418">
        <v>0</v>
      </c>
      <c r="AJ298" s="418">
        <v>0</v>
      </c>
      <c r="AK298" s="419">
        <f t="shared" si="32"/>
        <v>0</v>
      </c>
    </row>
    <row r="299" spans="1:37" ht="12" hidden="1" customHeight="1" x14ac:dyDescent="0.2">
      <c r="A299" s="859"/>
      <c r="B299" s="417" t="s">
        <v>2225</v>
      </c>
      <c r="C299" s="470" t="s">
        <v>1818</v>
      </c>
      <c r="D299" s="418">
        <v>0</v>
      </c>
      <c r="E299" s="418">
        <v>0</v>
      </c>
      <c r="F299" s="418">
        <v>0</v>
      </c>
      <c r="G299" s="418">
        <v>0</v>
      </c>
      <c r="H299" s="418">
        <v>0</v>
      </c>
      <c r="I299" s="418">
        <v>0</v>
      </c>
      <c r="J299" s="418">
        <v>0</v>
      </c>
      <c r="K299" s="418">
        <v>0</v>
      </c>
      <c r="L299" s="418">
        <v>0</v>
      </c>
      <c r="M299" s="418">
        <v>0</v>
      </c>
      <c r="N299" s="418">
        <v>0</v>
      </c>
      <c r="O299" s="418">
        <v>0</v>
      </c>
      <c r="P299" s="418">
        <v>0</v>
      </c>
      <c r="Q299" s="418">
        <v>0</v>
      </c>
      <c r="R299" s="418">
        <v>0</v>
      </c>
      <c r="S299" s="418">
        <v>0</v>
      </c>
      <c r="T299" s="418">
        <v>0</v>
      </c>
      <c r="U299" s="418">
        <v>0</v>
      </c>
      <c r="V299" s="418">
        <v>0</v>
      </c>
      <c r="W299" s="418">
        <v>0</v>
      </c>
      <c r="X299" s="418">
        <v>0</v>
      </c>
      <c r="Y299" s="418">
        <v>0</v>
      </c>
      <c r="Z299" s="418">
        <v>0</v>
      </c>
      <c r="AA299" s="418">
        <v>0</v>
      </c>
      <c r="AB299" s="418">
        <v>0</v>
      </c>
      <c r="AC299" s="418">
        <v>0</v>
      </c>
      <c r="AD299" s="418">
        <v>0</v>
      </c>
      <c r="AE299" s="418">
        <v>0</v>
      </c>
      <c r="AF299" s="418">
        <v>0</v>
      </c>
      <c r="AG299" s="418">
        <v>0</v>
      </c>
      <c r="AH299" s="418">
        <v>0</v>
      </c>
      <c r="AI299" s="418">
        <v>0</v>
      </c>
      <c r="AJ299" s="418">
        <v>0</v>
      </c>
      <c r="AK299" s="419">
        <f t="shared" si="32"/>
        <v>0</v>
      </c>
    </row>
    <row r="300" spans="1:37" ht="12" hidden="1" customHeight="1" x14ac:dyDescent="0.2">
      <c r="A300" s="859"/>
      <c r="B300" s="417" t="s">
        <v>1002</v>
      </c>
      <c r="C300" s="470" t="s">
        <v>1819</v>
      </c>
      <c r="D300" s="418">
        <v>0</v>
      </c>
      <c r="E300" s="418">
        <v>0</v>
      </c>
      <c r="F300" s="418">
        <v>0</v>
      </c>
      <c r="G300" s="418">
        <v>0</v>
      </c>
      <c r="H300" s="418">
        <v>0</v>
      </c>
      <c r="I300" s="418">
        <v>0</v>
      </c>
      <c r="J300" s="418">
        <v>0</v>
      </c>
      <c r="K300" s="418">
        <v>0</v>
      </c>
      <c r="L300" s="418">
        <v>0</v>
      </c>
      <c r="M300" s="418">
        <v>0</v>
      </c>
      <c r="N300" s="418">
        <v>0</v>
      </c>
      <c r="O300" s="418">
        <v>0</v>
      </c>
      <c r="P300" s="418">
        <v>0</v>
      </c>
      <c r="Q300" s="418">
        <v>0</v>
      </c>
      <c r="R300" s="418">
        <v>0</v>
      </c>
      <c r="S300" s="418">
        <v>0</v>
      </c>
      <c r="T300" s="418">
        <v>0</v>
      </c>
      <c r="U300" s="418">
        <v>0</v>
      </c>
      <c r="V300" s="418">
        <v>0</v>
      </c>
      <c r="W300" s="418">
        <v>0</v>
      </c>
      <c r="X300" s="418">
        <v>0</v>
      </c>
      <c r="Y300" s="418">
        <v>0</v>
      </c>
      <c r="Z300" s="418">
        <v>0</v>
      </c>
      <c r="AA300" s="418">
        <v>0</v>
      </c>
      <c r="AB300" s="418">
        <v>0</v>
      </c>
      <c r="AC300" s="418">
        <v>0</v>
      </c>
      <c r="AD300" s="418">
        <v>0</v>
      </c>
      <c r="AE300" s="418">
        <v>0</v>
      </c>
      <c r="AF300" s="418">
        <v>0</v>
      </c>
      <c r="AG300" s="418">
        <v>0</v>
      </c>
      <c r="AH300" s="418">
        <v>0</v>
      </c>
      <c r="AI300" s="418">
        <v>0</v>
      </c>
      <c r="AJ300" s="418">
        <v>0</v>
      </c>
      <c r="AK300" s="419">
        <f t="shared" si="32"/>
        <v>0</v>
      </c>
    </row>
    <row r="301" spans="1:37" ht="12" hidden="1" customHeight="1" x14ac:dyDescent="0.2">
      <c r="A301" s="859"/>
      <c r="B301" s="417" t="s">
        <v>2267</v>
      </c>
      <c r="C301" s="470" t="s">
        <v>1467</v>
      </c>
      <c r="D301" s="418">
        <v>0</v>
      </c>
      <c r="E301" s="418">
        <v>0</v>
      </c>
      <c r="F301" s="418">
        <v>0</v>
      </c>
      <c r="G301" s="418">
        <v>0</v>
      </c>
      <c r="H301" s="418">
        <v>0</v>
      </c>
      <c r="I301" s="418">
        <v>0</v>
      </c>
      <c r="J301" s="418">
        <v>0</v>
      </c>
      <c r="K301" s="418">
        <v>0</v>
      </c>
      <c r="L301" s="418">
        <v>0</v>
      </c>
      <c r="M301" s="418">
        <v>0</v>
      </c>
      <c r="N301" s="418">
        <v>0</v>
      </c>
      <c r="O301" s="418">
        <v>0</v>
      </c>
      <c r="P301" s="418">
        <v>0</v>
      </c>
      <c r="Q301" s="418">
        <v>0</v>
      </c>
      <c r="R301" s="418">
        <v>0</v>
      </c>
      <c r="S301" s="418">
        <v>0</v>
      </c>
      <c r="T301" s="418">
        <v>0</v>
      </c>
      <c r="U301" s="418">
        <v>0</v>
      </c>
      <c r="V301" s="418">
        <v>0</v>
      </c>
      <c r="W301" s="418">
        <v>0</v>
      </c>
      <c r="X301" s="418">
        <v>0</v>
      </c>
      <c r="Y301" s="418">
        <v>0</v>
      </c>
      <c r="Z301" s="418">
        <v>0</v>
      </c>
      <c r="AA301" s="418">
        <v>0</v>
      </c>
      <c r="AB301" s="418">
        <v>0</v>
      </c>
      <c r="AC301" s="418">
        <v>0</v>
      </c>
      <c r="AD301" s="418">
        <v>0</v>
      </c>
      <c r="AE301" s="418">
        <v>0</v>
      </c>
      <c r="AF301" s="418">
        <v>0</v>
      </c>
      <c r="AG301" s="418">
        <v>0</v>
      </c>
      <c r="AH301" s="418">
        <v>0</v>
      </c>
      <c r="AI301" s="418">
        <v>0</v>
      </c>
      <c r="AJ301" s="418">
        <v>0</v>
      </c>
      <c r="AK301" s="419">
        <f t="shared" si="32"/>
        <v>0</v>
      </c>
    </row>
    <row r="302" spans="1:37" ht="12" hidden="1" customHeight="1" x14ac:dyDescent="0.2">
      <c r="A302" s="859"/>
      <c r="B302" s="417" t="s">
        <v>1028</v>
      </c>
      <c r="C302" s="470" t="s">
        <v>1468</v>
      </c>
      <c r="D302" s="418">
        <v>0</v>
      </c>
      <c r="E302" s="418">
        <v>0</v>
      </c>
      <c r="F302" s="418">
        <v>0</v>
      </c>
      <c r="G302" s="418">
        <v>0</v>
      </c>
      <c r="H302" s="418">
        <v>0</v>
      </c>
      <c r="I302" s="418">
        <v>0</v>
      </c>
      <c r="J302" s="418">
        <v>0</v>
      </c>
      <c r="K302" s="418">
        <v>0</v>
      </c>
      <c r="L302" s="418">
        <v>0</v>
      </c>
      <c r="M302" s="418">
        <v>0</v>
      </c>
      <c r="N302" s="418">
        <v>0</v>
      </c>
      <c r="O302" s="418">
        <v>0</v>
      </c>
      <c r="P302" s="418">
        <v>0</v>
      </c>
      <c r="Q302" s="418">
        <v>0</v>
      </c>
      <c r="R302" s="418">
        <v>0</v>
      </c>
      <c r="S302" s="418">
        <v>0</v>
      </c>
      <c r="T302" s="418">
        <v>0</v>
      </c>
      <c r="U302" s="418">
        <v>0</v>
      </c>
      <c r="V302" s="418">
        <v>0</v>
      </c>
      <c r="W302" s="418">
        <v>0</v>
      </c>
      <c r="X302" s="418">
        <v>0</v>
      </c>
      <c r="Y302" s="418">
        <v>0</v>
      </c>
      <c r="Z302" s="418">
        <v>0</v>
      </c>
      <c r="AA302" s="418">
        <v>0</v>
      </c>
      <c r="AB302" s="418">
        <v>0</v>
      </c>
      <c r="AC302" s="418">
        <v>0</v>
      </c>
      <c r="AD302" s="418">
        <v>0</v>
      </c>
      <c r="AE302" s="418">
        <v>0</v>
      </c>
      <c r="AF302" s="418">
        <v>0</v>
      </c>
      <c r="AG302" s="418">
        <v>0</v>
      </c>
      <c r="AH302" s="418">
        <v>0</v>
      </c>
      <c r="AI302" s="418">
        <v>0</v>
      </c>
      <c r="AJ302" s="418">
        <v>0</v>
      </c>
      <c r="AK302" s="419">
        <f t="shared" si="32"/>
        <v>0</v>
      </c>
    </row>
    <row r="303" spans="1:37" ht="12" hidden="1" customHeight="1" x14ac:dyDescent="0.2">
      <c r="A303" s="859"/>
      <c r="B303" s="417" t="s">
        <v>1254</v>
      </c>
      <c r="C303" s="470" t="s">
        <v>1820</v>
      </c>
      <c r="D303" s="418">
        <v>0</v>
      </c>
      <c r="E303" s="418">
        <v>0</v>
      </c>
      <c r="F303" s="418">
        <v>0</v>
      </c>
      <c r="G303" s="418">
        <v>0</v>
      </c>
      <c r="H303" s="418">
        <v>0</v>
      </c>
      <c r="I303" s="418">
        <v>0</v>
      </c>
      <c r="J303" s="418">
        <v>0</v>
      </c>
      <c r="K303" s="418">
        <v>0</v>
      </c>
      <c r="L303" s="418">
        <v>0</v>
      </c>
      <c r="M303" s="418">
        <v>0</v>
      </c>
      <c r="N303" s="418">
        <v>0</v>
      </c>
      <c r="O303" s="418">
        <v>0</v>
      </c>
      <c r="P303" s="418">
        <v>0</v>
      </c>
      <c r="Q303" s="418">
        <v>0</v>
      </c>
      <c r="R303" s="418">
        <v>0</v>
      </c>
      <c r="S303" s="418">
        <v>0</v>
      </c>
      <c r="T303" s="418">
        <v>0</v>
      </c>
      <c r="U303" s="418">
        <v>0</v>
      </c>
      <c r="V303" s="418">
        <v>0</v>
      </c>
      <c r="W303" s="418">
        <v>0</v>
      </c>
      <c r="X303" s="418">
        <v>0</v>
      </c>
      <c r="Y303" s="418">
        <v>0</v>
      </c>
      <c r="Z303" s="418">
        <v>0</v>
      </c>
      <c r="AA303" s="418">
        <v>0</v>
      </c>
      <c r="AB303" s="418">
        <v>0</v>
      </c>
      <c r="AC303" s="418">
        <v>0</v>
      </c>
      <c r="AD303" s="418">
        <v>0</v>
      </c>
      <c r="AE303" s="418">
        <v>0</v>
      </c>
      <c r="AF303" s="418">
        <v>0</v>
      </c>
      <c r="AG303" s="418">
        <v>0</v>
      </c>
      <c r="AH303" s="418">
        <v>0</v>
      </c>
      <c r="AI303" s="418">
        <v>0</v>
      </c>
      <c r="AJ303" s="418">
        <v>0</v>
      </c>
      <c r="AK303" s="419">
        <f t="shared" si="32"/>
        <v>0</v>
      </c>
    </row>
    <row r="304" spans="1:37" ht="12" hidden="1" customHeight="1" x14ac:dyDescent="0.2">
      <c r="A304" s="859"/>
      <c r="B304" s="417" t="s">
        <v>2281</v>
      </c>
      <c r="C304" s="470" t="s">
        <v>1821</v>
      </c>
      <c r="D304" s="418">
        <v>0</v>
      </c>
      <c r="E304" s="418">
        <v>0</v>
      </c>
      <c r="F304" s="418">
        <v>0</v>
      </c>
      <c r="G304" s="418">
        <v>0</v>
      </c>
      <c r="H304" s="418">
        <v>0</v>
      </c>
      <c r="I304" s="418">
        <v>0</v>
      </c>
      <c r="J304" s="418">
        <v>0</v>
      </c>
      <c r="K304" s="418">
        <v>0</v>
      </c>
      <c r="L304" s="418">
        <v>0</v>
      </c>
      <c r="M304" s="418">
        <v>0</v>
      </c>
      <c r="N304" s="418">
        <v>0</v>
      </c>
      <c r="O304" s="418">
        <v>0</v>
      </c>
      <c r="P304" s="418">
        <v>0</v>
      </c>
      <c r="Q304" s="418">
        <v>0</v>
      </c>
      <c r="R304" s="418">
        <v>0</v>
      </c>
      <c r="S304" s="418">
        <v>0</v>
      </c>
      <c r="T304" s="418">
        <v>0</v>
      </c>
      <c r="U304" s="418">
        <v>0</v>
      </c>
      <c r="V304" s="418">
        <v>0</v>
      </c>
      <c r="W304" s="418">
        <v>0</v>
      </c>
      <c r="X304" s="418">
        <v>0</v>
      </c>
      <c r="Y304" s="418">
        <v>0</v>
      </c>
      <c r="Z304" s="418">
        <v>0</v>
      </c>
      <c r="AA304" s="418">
        <v>0</v>
      </c>
      <c r="AB304" s="418">
        <v>0</v>
      </c>
      <c r="AC304" s="418">
        <v>0</v>
      </c>
      <c r="AD304" s="418">
        <v>0</v>
      </c>
      <c r="AE304" s="418">
        <v>0</v>
      </c>
      <c r="AF304" s="418">
        <v>0</v>
      </c>
      <c r="AG304" s="418">
        <v>0</v>
      </c>
      <c r="AH304" s="418">
        <v>0</v>
      </c>
      <c r="AI304" s="418">
        <v>0</v>
      </c>
      <c r="AJ304" s="418">
        <v>0</v>
      </c>
      <c r="AK304" s="419">
        <f t="shared" si="32"/>
        <v>0</v>
      </c>
    </row>
    <row r="305" spans="1:37" ht="12" hidden="1" customHeight="1" x14ac:dyDescent="0.2">
      <c r="A305" s="859"/>
      <c r="B305" s="417" t="s">
        <v>2282</v>
      </c>
      <c r="C305" s="470" t="s">
        <v>1469</v>
      </c>
      <c r="D305" s="418">
        <v>0</v>
      </c>
      <c r="E305" s="418">
        <v>0</v>
      </c>
      <c r="F305" s="418">
        <v>0</v>
      </c>
      <c r="G305" s="418">
        <v>0</v>
      </c>
      <c r="H305" s="418">
        <v>0</v>
      </c>
      <c r="I305" s="418">
        <v>0</v>
      </c>
      <c r="J305" s="418">
        <v>0</v>
      </c>
      <c r="K305" s="418">
        <v>0</v>
      </c>
      <c r="L305" s="418">
        <v>0</v>
      </c>
      <c r="M305" s="418">
        <v>0</v>
      </c>
      <c r="N305" s="418">
        <v>0</v>
      </c>
      <c r="O305" s="418">
        <v>0</v>
      </c>
      <c r="P305" s="418">
        <v>0</v>
      </c>
      <c r="Q305" s="418">
        <v>0</v>
      </c>
      <c r="R305" s="418">
        <v>0</v>
      </c>
      <c r="S305" s="418">
        <v>0</v>
      </c>
      <c r="T305" s="418">
        <v>0</v>
      </c>
      <c r="U305" s="418">
        <v>0</v>
      </c>
      <c r="V305" s="418">
        <v>0</v>
      </c>
      <c r="W305" s="418">
        <v>0</v>
      </c>
      <c r="X305" s="418">
        <v>0</v>
      </c>
      <c r="Y305" s="418">
        <v>0</v>
      </c>
      <c r="Z305" s="418">
        <v>0</v>
      </c>
      <c r="AA305" s="418">
        <v>0</v>
      </c>
      <c r="AB305" s="418">
        <v>0</v>
      </c>
      <c r="AC305" s="418">
        <v>0</v>
      </c>
      <c r="AD305" s="418">
        <v>0</v>
      </c>
      <c r="AE305" s="418">
        <v>0</v>
      </c>
      <c r="AF305" s="418">
        <v>0</v>
      </c>
      <c r="AG305" s="418">
        <v>0</v>
      </c>
      <c r="AH305" s="418">
        <v>0</v>
      </c>
      <c r="AI305" s="418">
        <v>0</v>
      </c>
      <c r="AJ305" s="418">
        <v>0</v>
      </c>
      <c r="AK305" s="419">
        <f t="shared" si="32"/>
        <v>0</v>
      </c>
    </row>
    <row r="306" spans="1:37" ht="12" hidden="1" customHeight="1" x14ac:dyDescent="0.2">
      <c r="A306" s="859"/>
      <c r="B306" s="417" t="s">
        <v>2261</v>
      </c>
      <c r="C306" s="470" t="s">
        <v>1470</v>
      </c>
      <c r="D306" s="418">
        <v>0</v>
      </c>
      <c r="E306" s="418">
        <v>0</v>
      </c>
      <c r="F306" s="418">
        <v>0</v>
      </c>
      <c r="G306" s="418">
        <v>0</v>
      </c>
      <c r="H306" s="418">
        <v>0</v>
      </c>
      <c r="I306" s="418">
        <v>0</v>
      </c>
      <c r="J306" s="418">
        <v>0</v>
      </c>
      <c r="K306" s="418">
        <v>0</v>
      </c>
      <c r="L306" s="418">
        <v>0</v>
      </c>
      <c r="M306" s="418">
        <v>0</v>
      </c>
      <c r="N306" s="418">
        <v>0</v>
      </c>
      <c r="O306" s="418">
        <v>0</v>
      </c>
      <c r="P306" s="418">
        <v>0</v>
      </c>
      <c r="Q306" s="418">
        <v>0</v>
      </c>
      <c r="R306" s="418">
        <v>0</v>
      </c>
      <c r="S306" s="418">
        <v>0</v>
      </c>
      <c r="T306" s="418">
        <v>0</v>
      </c>
      <c r="U306" s="418">
        <v>0</v>
      </c>
      <c r="V306" s="418">
        <v>0</v>
      </c>
      <c r="W306" s="418">
        <v>0</v>
      </c>
      <c r="X306" s="418">
        <v>0</v>
      </c>
      <c r="Y306" s="418">
        <v>0</v>
      </c>
      <c r="Z306" s="418">
        <v>0</v>
      </c>
      <c r="AA306" s="418">
        <v>0</v>
      </c>
      <c r="AB306" s="418">
        <v>0</v>
      </c>
      <c r="AC306" s="418">
        <v>0</v>
      </c>
      <c r="AD306" s="418">
        <v>0</v>
      </c>
      <c r="AE306" s="418">
        <v>0</v>
      </c>
      <c r="AF306" s="418">
        <v>0</v>
      </c>
      <c r="AG306" s="418">
        <v>0</v>
      </c>
      <c r="AH306" s="418">
        <v>0</v>
      </c>
      <c r="AI306" s="418">
        <v>0</v>
      </c>
      <c r="AJ306" s="418">
        <v>0</v>
      </c>
      <c r="AK306" s="419">
        <f t="shared" si="32"/>
        <v>0</v>
      </c>
    </row>
    <row r="307" spans="1:37" ht="12" hidden="1" customHeight="1" x14ac:dyDescent="0.2">
      <c r="A307" s="859"/>
      <c r="B307" s="417" t="s">
        <v>1004</v>
      </c>
      <c r="C307" s="470" t="s">
        <v>1822</v>
      </c>
      <c r="D307" s="418">
        <v>0</v>
      </c>
      <c r="E307" s="418">
        <v>0</v>
      </c>
      <c r="F307" s="418">
        <v>0</v>
      </c>
      <c r="G307" s="418">
        <v>0</v>
      </c>
      <c r="H307" s="418">
        <v>0</v>
      </c>
      <c r="I307" s="418">
        <v>0</v>
      </c>
      <c r="J307" s="418">
        <v>0</v>
      </c>
      <c r="K307" s="418">
        <v>0</v>
      </c>
      <c r="L307" s="418">
        <v>0</v>
      </c>
      <c r="M307" s="418">
        <v>0</v>
      </c>
      <c r="N307" s="418">
        <v>0</v>
      </c>
      <c r="O307" s="418">
        <v>0</v>
      </c>
      <c r="P307" s="418">
        <v>0</v>
      </c>
      <c r="Q307" s="418">
        <v>0</v>
      </c>
      <c r="R307" s="418">
        <v>0</v>
      </c>
      <c r="S307" s="418">
        <v>0</v>
      </c>
      <c r="T307" s="418">
        <v>0</v>
      </c>
      <c r="U307" s="418">
        <v>0</v>
      </c>
      <c r="V307" s="418">
        <v>0</v>
      </c>
      <c r="W307" s="418">
        <v>0</v>
      </c>
      <c r="X307" s="418">
        <v>0</v>
      </c>
      <c r="Y307" s="418">
        <v>0</v>
      </c>
      <c r="Z307" s="418">
        <v>0</v>
      </c>
      <c r="AA307" s="418">
        <v>0</v>
      </c>
      <c r="AB307" s="418">
        <v>0</v>
      </c>
      <c r="AC307" s="418">
        <v>0</v>
      </c>
      <c r="AD307" s="418">
        <v>0</v>
      </c>
      <c r="AE307" s="418">
        <v>0</v>
      </c>
      <c r="AF307" s="418">
        <v>0</v>
      </c>
      <c r="AG307" s="418">
        <v>0</v>
      </c>
      <c r="AH307" s="418">
        <v>0</v>
      </c>
      <c r="AI307" s="418">
        <v>0</v>
      </c>
      <c r="AJ307" s="418">
        <v>0</v>
      </c>
      <c r="AK307" s="419">
        <f t="shared" si="32"/>
        <v>0</v>
      </c>
    </row>
    <row r="308" spans="1:37" ht="12" hidden="1" customHeight="1" x14ac:dyDescent="0.2">
      <c r="A308" s="859"/>
      <c r="B308" s="417" t="s">
        <v>2283</v>
      </c>
      <c r="C308" s="470" t="s">
        <v>1823</v>
      </c>
      <c r="D308" s="418">
        <v>0</v>
      </c>
      <c r="E308" s="418">
        <v>0</v>
      </c>
      <c r="F308" s="418">
        <v>0</v>
      </c>
      <c r="G308" s="418">
        <v>0</v>
      </c>
      <c r="H308" s="418">
        <v>0</v>
      </c>
      <c r="I308" s="418">
        <v>0</v>
      </c>
      <c r="J308" s="418">
        <v>0</v>
      </c>
      <c r="K308" s="418">
        <v>0</v>
      </c>
      <c r="L308" s="418">
        <v>0</v>
      </c>
      <c r="M308" s="418">
        <v>0</v>
      </c>
      <c r="N308" s="418">
        <v>0</v>
      </c>
      <c r="O308" s="418">
        <v>0</v>
      </c>
      <c r="P308" s="418">
        <v>0</v>
      </c>
      <c r="Q308" s="418">
        <v>0</v>
      </c>
      <c r="R308" s="418">
        <v>0</v>
      </c>
      <c r="S308" s="418">
        <v>0</v>
      </c>
      <c r="T308" s="418">
        <v>0</v>
      </c>
      <c r="U308" s="418">
        <v>0</v>
      </c>
      <c r="V308" s="418">
        <v>0</v>
      </c>
      <c r="W308" s="418">
        <v>0</v>
      </c>
      <c r="X308" s="418">
        <v>0</v>
      </c>
      <c r="Y308" s="418">
        <v>0</v>
      </c>
      <c r="Z308" s="418">
        <v>0</v>
      </c>
      <c r="AA308" s="418">
        <v>0</v>
      </c>
      <c r="AB308" s="418">
        <v>0</v>
      </c>
      <c r="AC308" s="418">
        <v>0</v>
      </c>
      <c r="AD308" s="418">
        <v>0</v>
      </c>
      <c r="AE308" s="418">
        <v>0</v>
      </c>
      <c r="AF308" s="418">
        <v>0</v>
      </c>
      <c r="AG308" s="418">
        <v>0</v>
      </c>
      <c r="AH308" s="418">
        <v>0</v>
      </c>
      <c r="AI308" s="418">
        <v>0</v>
      </c>
      <c r="AJ308" s="418">
        <v>0</v>
      </c>
      <c r="AK308" s="419">
        <f t="shared" si="32"/>
        <v>0</v>
      </c>
    </row>
    <row r="309" spans="1:37" ht="12" hidden="1" customHeight="1" x14ac:dyDescent="0.2">
      <c r="A309" s="859"/>
      <c r="B309" s="417" t="s">
        <v>1266</v>
      </c>
      <c r="C309" s="470" t="s">
        <v>1471</v>
      </c>
      <c r="D309" s="418">
        <v>0</v>
      </c>
      <c r="E309" s="418">
        <v>0</v>
      </c>
      <c r="F309" s="418">
        <v>0</v>
      </c>
      <c r="G309" s="418">
        <v>0</v>
      </c>
      <c r="H309" s="418">
        <v>0</v>
      </c>
      <c r="I309" s="418">
        <v>0</v>
      </c>
      <c r="J309" s="418">
        <v>0</v>
      </c>
      <c r="K309" s="418">
        <v>0</v>
      </c>
      <c r="L309" s="418">
        <v>0</v>
      </c>
      <c r="M309" s="418">
        <v>0</v>
      </c>
      <c r="N309" s="418">
        <v>0</v>
      </c>
      <c r="O309" s="418">
        <v>0</v>
      </c>
      <c r="P309" s="418">
        <v>0</v>
      </c>
      <c r="Q309" s="418">
        <v>0</v>
      </c>
      <c r="R309" s="418">
        <v>0</v>
      </c>
      <c r="S309" s="418">
        <v>0</v>
      </c>
      <c r="T309" s="418">
        <v>0</v>
      </c>
      <c r="U309" s="418">
        <v>0</v>
      </c>
      <c r="V309" s="418">
        <v>0</v>
      </c>
      <c r="W309" s="418">
        <v>0</v>
      </c>
      <c r="X309" s="418">
        <v>0</v>
      </c>
      <c r="Y309" s="418">
        <v>0</v>
      </c>
      <c r="Z309" s="418">
        <v>0</v>
      </c>
      <c r="AA309" s="418">
        <v>0</v>
      </c>
      <c r="AB309" s="418">
        <v>0</v>
      </c>
      <c r="AC309" s="418">
        <v>0</v>
      </c>
      <c r="AD309" s="418">
        <v>0</v>
      </c>
      <c r="AE309" s="418">
        <v>0</v>
      </c>
      <c r="AF309" s="418">
        <v>0</v>
      </c>
      <c r="AG309" s="418">
        <v>0</v>
      </c>
      <c r="AH309" s="418">
        <v>0</v>
      </c>
      <c r="AI309" s="418">
        <v>0</v>
      </c>
      <c r="AJ309" s="418">
        <v>0</v>
      </c>
      <c r="AK309" s="419">
        <f t="shared" si="32"/>
        <v>0</v>
      </c>
    </row>
    <row r="310" spans="1:37" ht="12" customHeight="1" x14ac:dyDescent="0.2">
      <c r="A310" s="859"/>
      <c r="B310" s="417" t="s">
        <v>1012</v>
      </c>
      <c r="C310" s="470" t="s">
        <v>1472</v>
      </c>
      <c r="D310" s="418">
        <v>0</v>
      </c>
      <c r="E310" s="418">
        <v>0</v>
      </c>
      <c r="F310" s="418">
        <v>0</v>
      </c>
      <c r="G310" s="418">
        <v>0</v>
      </c>
      <c r="H310" s="418">
        <v>0</v>
      </c>
      <c r="I310" s="418">
        <v>0</v>
      </c>
      <c r="J310" s="418">
        <v>0</v>
      </c>
      <c r="K310" s="418">
        <v>0</v>
      </c>
      <c r="L310" s="418">
        <v>0</v>
      </c>
      <c r="M310" s="418">
        <v>0</v>
      </c>
      <c r="N310" s="418">
        <v>0</v>
      </c>
      <c r="O310" s="418">
        <v>0</v>
      </c>
      <c r="P310" s="418">
        <v>1490399</v>
      </c>
      <c r="Q310" s="418">
        <v>0</v>
      </c>
      <c r="R310" s="418">
        <v>0</v>
      </c>
      <c r="S310" s="418">
        <v>0</v>
      </c>
      <c r="T310" s="418">
        <v>0</v>
      </c>
      <c r="U310" s="418">
        <v>0</v>
      </c>
      <c r="V310" s="418">
        <v>0</v>
      </c>
      <c r="W310" s="418">
        <v>0</v>
      </c>
      <c r="X310" s="418">
        <v>0</v>
      </c>
      <c r="Y310" s="418">
        <v>0</v>
      </c>
      <c r="Z310" s="418">
        <v>0</v>
      </c>
      <c r="AA310" s="418">
        <v>0</v>
      </c>
      <c r="AB310" s="418">
        <v>0</v>
      </c>
      <c r="AC310" s="418">
        <v>0</v>
      </c>
      <c r="AD310" s="418">
        <v>0</v>
      </c>
      <c r="AE310" s="418">
        <v>0</v>
      </c>
      <c r="AF310" s="418">
        <v>0</v>
      </c>
      <c r="AG310" s="418">
        <v>0</v>
      </c>
      <c r="AH310" s="418">
        <v>0</v>
      </c>
      <c r="AI310" s="418">
        <v>0</v>
      </c>
      <c r="AJ310" s="418">
        <v>0</v>
      </c>
      <c r="AK310" s="419">
        <f t="shared" si="32"/>
        <v>1490399</v>
      </c>
    </row>
    <row r="311" spans="1:37" ht="12" hidden="1" customHeight="1" x14ac:dyDescent="0.2">
      <c r="A311" s="859"/>
      <c r="B311" s="417" t="s">
        <v>1008</v>
      </c>
      <c r="C311" s="470" t="s">
        <v>1824</v>
      </c>
      <c r="D311" s="418">
        <v>0</v>
      </c>
      <c r="E311" s="418">
        <v>0</v>
      </c>
      <c r="F311" s="418">
        <v>0</v>
      </c>
      <c r="G311" s="418">
        <v>0</v>
      </c>
      <c r="H311" s="418">
        <v>0</v>
      </c>
      <c r="I311" s="418">
        <v>0</v>
      </c>
      <c r="J311" s="418">
        <v>0</v>
      </c>
      <c r="K311" s="418">
        <v>0</v>
      </c>
      <c r="L311" s="418">
        <v>0</v>
      </c>
      <c r="M311" s="418">
        <v>0</v>
      </c>
      <c r="N311" s="418">
        <v>0</v>
      </c>
      <c r="O311" s="418">
        <v>0</v>
      </c>
      <c r="P311" s="418">
        <v>0</v>
      </c>
      <c r="Q311" s="418">
        <v>0</v>
      </c>
      <c r="R311" s="418">
        <v>0</v>
      </c>
      <c r="S311" s="418">
        <v>0</v>
      </c>
      <c r="T311" s="418">
        <v>0</v>
      </c>
      <c r="U311" s="418">
        <v>0</v>
      </c>
      <c r="V311" s="418">
        <v>0</v>
      </c>
      <c r="W311" s="418">
        <v>0</v>
      </c>
      <c r="X311" s="418">
        <v>0</v>
      </c>
      <c r="Y311" s="418">
        <v>0</v>
      </c>
      <c r="Z311" s="418">
        <v>0</v>
      </c>
      <c r="AA311" s="418">
        <v>0</v>
      </c>
      <c r="AB311" s="418">
        <v>0</v>
      </c>
      <c r="AC311" s="418">
        <v>0</v>
      </c>
      <c r="AD311" s="418">
        <v>0</v>
      </c>
      <c r="AE311" s="418">
        <v>0</v>
      </c>
      <c r="AF311" s="418">
        <v>0</v>
      </c>
      <c r="AG311" s="418">
        <v>0</v>
      </c>
      <c r="AH311" s="418">
        <v>0</v>
      </c>
      <c r="AI311" s="418">
        <v>0</v>
      </c>
      <c r="AJ311" s="418">
        <v>0</v>
      </c>
      <c r="AK311" s="419">
        <f t="shared" si="32"/>
        <v>0</v>
      </c>
    </row>
    <row r="312" spans="1:37" ht="12" hidden="1" customHeight="1" x14ac:dyDescent="0.2">
      <c r="A312" s="859"/>
      <c r="B312" s="417" t="s">
        <v>1016</v>
      </c>
      <c r="C312" s="470" t="s">
        <v>1825</v>
      </c>
      <c r="D312" s="418">
        <v>0</v>
      </c>
      <c r="E312" s="418">
        <v>0</v>
      </c>
      <c r="F312" s="418">
        <v>0</v>
      </c>
      <c r="G312" s="418">
        <v>0</v>
      </c>
      <c r="H312" s="418">
        <v>0</v>
      </c>
      <c r="I312" s="418">
        <v>0</v>
      </c>
      <c r="J312" s="418">
        <v>0</v>
      </c>
      <c r="K312" s="418">
        <v>0</v>
      </c>
      <c r="L312" s="418">
        <v>0</v>
      </c>
      <c r="M312" s="418">
        <v>0</v>
      </c>
      <c r="N312" s="418">
        <v>0</v>
      </c>
      <c r="O312" s="418">
        <v>0</v>
      </c>
      <c r="P312" s="418">
        <v>0</v>
      </c>
      <c r="Q312" s="418">
        <v>0</v>
      </c>
      <c r="R312" s="418">
        <v>0</v>
      </c>
      <c r="S312" s="418">
        <v>0</v>
      </c>
      <c r="T312" s="418">
        <v>0</v>
      </c>
      <c r="U312" s="418">
        <v>0</v>
      </c>
      <c r="V312" s="418">
        <v>0</v>
      </c>
      <c r="W312" s="418">
        <v>0</v>
      </c>
      <c r="X312" s="418">
        <v>0</v>
      </c>
      <c r="Y312" s="418">
        <v>0</v>
      </c>
      <c r="Z312" s="418">
        <v>0</v>
      </c>
      <c r="AA312" s="418">
        <v>0</v>
      </c>
      <c r="AB312" s="418">
        <v>0</v>
      </c>
      <c r="AC312" s="418">
        <v>0</v>
      </c>
      <c r="AD312" s="418">
        <v>0</v>
      </c>
      <c r="AE312" s="418">
        <v>0</v>
      </c>
      <c r="AF312" s="418">
        <v>0</v>
      </c>
      <c r="AG312" s="418">
        <v>0</v>
      </c>
      <c r="AH312" s="418">
        <v>0</v>
      </c>
      <c r="AI312" s="418">
        <v>0</v>
      </c>
      <c r="AJ312" s="418">
        <v>0</v>
      </c>
      <c r="AK312" s="419">
        <f t="shared" si="32"/>
        <v>0</v>
      </c>
    </row>
    <row r="313" spans="1:37" ht="12" hidden="1" customHeight="1" x14ac:dyDescent="0.2">
      <c r="A313" s="859"/>
      <c r="B313" s="417" t="s">
        <v>1020</v>
      </c>
      <c r="C313" s="470" t="s">
        <v>1473</v>
      </c>
      <c r="D313" s="418">
        <v>0</v>
      </c>
      <c r="E313" s="418">
        <v>0</v>
      </c>
      <c r="F313" s="418">
        <v>0</v>
      </c>
      <c r="G313" s="418">
        <v>0</v>
      </c>
      <c r="H313" s="418">
        <v>0</v>
      </c>
      <c r="I313" s="418">
        <v>0</v>
      </c>
      <c r="J313" s="418">
        <v>0</v>
      </c>
      <c r="K313" s="418">
        <v>0</v>
      </c>
      <c r="L313" s="418">
        <v>0</v>
      </c>
      <c r="M313" s="418">
        <v>0</v>
      </c>
      <c r="N313" s="418">
        <v>0</v>
      </c>
      <c r="O313" s="418">
        <v>0</v>
      </c>
      <c r="P313" s="418">
        <v>0</v>
      </c>
      <c r="Q313" s="418">
        <v>0</v>
      </c>
      <c r="R313" s="418">
        <v>0</v>
      </c>
      <c r="S313" s="418">
        <v>0</v>
      </c>
      <c r="T313" s="418">
        <v>0</v>
      </c>
      <c r="U313" s="418">
        <v>0</v>
      </c>
      <c r="V313" s="418">
        <v>0</v>
      </c>
      <c r="W313" s="418">
        <v>0</v>
      </c>
      <c r="X313" s="418">
        <v>0</v>
      </c>
      <c r="Y313" s="418">
        <v>0</v>
      </c>
      <c r="Z313" s="418">
        <v>0</v>
      </c>
      <c r="AA313" s="418">
        <v>0</v>
      </c>
      <c r="AB313" s="418">
        <v>0</v>
      </c>
      <c r="AC313" s="418">
        <v>0</v>
      </c>
      <c r="AD313" s="418">
        <v>0</v>
      </c>
      <c r="AE313" s="418">
        <v>0</v>
      </c>
      <c r="AF313" s="418">
        <v>0</v>
      </c>
      <c r="AG313" s="418">
        <v>0</v>
      </c>
      <c r="AH313" s="418">
        <v>0</v>
      </c>
      <c r="AI313" s="418">
        <v>0</v>
      </c>
      <c r="AJ313" s="418">
        <v>0</v>
      </c>
      <c r="AK313" s="419">
        <f t="shared" si="32"/>
        <v>0</v>
      </c>
    </row>
    <row r="314" spans="1:37" ht="12" hidden="1" customHeight="1" x14ac:dyDescent="0.2">
      <c r="A314" s="859"/>
      <c r="B314" s="417" t="s">
        <v>2534</v>
      </c>
      <c r="C314" s="470" t="s">
        <v>1474</v>
      </c>
      <c r="D314" s="418">
        <v>0</v>
      </c>
      <c r="E314" s="418">
        <v>0</v>
      </c>
      <c r="F314" s="418">
        <v>0</v>
      </c>
      <c r="G314" s="418">
        <v>0</v>
      </c>
      <c r="H314" s="418">
        <v>0</v>
      </c>
      <c r="I314" s="418">
        <v>0</v>
      </c>
      <c r="J314" s="418">
        <v>0</v>
      </c>
      <c r="K314" s="418">
        <v>0</v>
      </c>
      <c r="L314" s="418">
        <v>0</v>
      </c>
      <c r="M314" s="418">
        <v>0</v>
      </c>
      <c r="N314" s="418">
        <v>0</v>
      </c>
      <c r="O314" s="418">
        <v>0</v>
      </c>
      <c r="P314" s="418">
        <v>0</v>
      </c>
      <c r="Q314" s="418">
        <v>0</v>
      </c>
      <c r="R314" s="418">
        <v>0</v>
      </c>
      <c r="S314" s="418">
        <v>0</v>
      </c>
      <c r="T314" s="418">
        <v>0</v>
      </c>
      <c r="U314" s="418">
        <v>0</v>
      </c>
      <c r="V314" s="418">
        <v>0</v>
      </c>
      <c r="W314" s="418">
        <v>0</v>
      </c>
      <c r="X314" s="418">
        <v>0</v>
      </c>
      <c r="Y314" s="418">
        <v>0</v>
      </c>
      <c r="Z314" s="418">
        <v>0</v>
      </c>
      <c r="AA314" s="418">
        <v>0</v>
      </c>
      <c r="AB314" s="418">
        <v>0</v>
      </c>
      <c r="AC314" s="418">
        <v>0</v>
      </c>
      <c r="AD314" s="418">
        <v>0</v>
      </c>
      <c r="AE314" s="418">
        <v>0</v>
      </c>
      <c r="AF314" s="418">
        <v>0</v>
      </c>
      <c r="AG314" s="418">
        <v>0</v>
      </c>
      <c r="AH314" s="418">
        <v>0</v>
      </c>
      <c r="AI314" s="418">
        <v>0</v>
      </c>
      <c r="AJ314" s="418">
        <v>0</v>
      </c>
      <c r="AK314" s="419">
        <f t="shared" si="32"/>
        <v>0</v>
      </c>
    </row>
    <row r="315" spans="1:37" ht="12" hidden="1" customHeight="1" x14ac:dyDescent="0.2">
      <c r="A315" s="859"/>
      <c r="B315" s="417" t="s">
        <v>1005</v>
      </c>
      <c r="C315" s="470" t="s">
        <v>1826</v>
      </c>
      <c r="D315" s="418">
        <v>0</v>
      </c>
      <c r="E315" s="418">
        <v>0</v>
      </c>
      <c r="F315" s="418">
        <v>0</v>
      </c>
      <c r="G315" s="418">
        <v>0</v>
      </c>
      <c r="H315" s="418">
        <v>0</v>
      </c>
      <c r="I315" s="418">
        <v>0</v>
      </c>
      <c r="J315" s="418">
        <v>0</v>
      </c>
      <c r="K315" s="418">
        <v>0</v>
      </c>
      <c r="L315" s="418">
        <v>0</v>
      </c>
      <c r="M315" s="418">
        <v>0</v>
      </c>
      <c r="N315" s="418">
        <v>0</v>
      </c>
      <c r="O315" s="418">
        <v>0</v>
      </c>
      <c r="P315" s="418">
        <v>0</v>
      </c>
      <c r="Q315" s="418">
        <v>0</v>
      </c>
      <c r="R315" s="418">
        <v>0</v>
      </c>
      <c r="S315" s="418">
        <v>0</v>
      </c>
      <c r="T315" s="418">
        <v>0</v>
      </c>
      <c r="U315" s="418">
        <v>0</v>
      </c>
      <c r="V315" s="418">
        <v>0</v>
      </c>
      <c r="W315" s="418">
        <v>0</v>
      </c>
      <c r="X315" s="418">
        <v>0</v>
      </c>
      <c r="Y315" s="418">
        <v>0</v>
      </c>
      <c r="Z315" s="418">
        <v>0</v>
      </c>
      <c r="AA315" s="418">
        <v>0</v>
      </c>
      <c r="AB315" s="418">
        <v>0</v>
      </c>
      <c r="AC315" s="418">
        <v>0</v>
      </c>
      <c r="AD315" s="418">
        <v>0</v>
      </c>
      <c r="AE315" s="418">
        <v>0</v>
      </c>
      <c r="AF315" s="418">
        <v>0</v>
      </c>
      <c r="AG315" s="418">
        <v>0</v>
      </c>
      <c r="AH315" s="418">
        <v>0</v>
      </c>
      <c r="AI315" s="418">
        <v>0</v>
      </c>
      <c r="AJ315" s="418">
        <v>0</v>
      </c>
      <c r="AK315" s="419">
        <f t="shared" si="32"/>
        <v>0</v>
      </c>
    </row>
    <row r="316" spans="1:37" ht="12" hidden="1" customHeight="1" x14ac:dyDescent="0.2">
      <c r="A316" s="859"/>
      <c r="B316" s="417" t="s">
        <v>1009</v>
      </c>
      <c r="C316" s="470" t="s">
        <v>1827</v>
      </c>
      <c r="D316" s="418">
        <v>0</v>
      </c>
      <c r="E316" s="418">
        <v>0</v>
      </c>
      <c r="F316" s="418">
        <v>0</v>
      </c>
      <c r="G316" s="418">
        <v>0</v>
      </c>
      <c r="H316" s="418">
        <v>0</v>
      </c>
      <c r="I316" s="418">
        <v>0</v>
      </c>
      <c r="J316" s="418">
        <v>0</v>
      </c>
      <c r="K316" s="418">
        <v>0</v>
      </c>
      <c r="L316" s="418">
        <v>0</v>
      </c>
      <c r="M316" s="418">
        <v>0</v>
      </c>
      <c r="N316" s="418">
        <v>0</v>
      </c>
      <c r="O316" s="418">
        <v>0</v>
      </c>
      <c r="P316" s="418">
        <v>0</v>
      </c>
      <c r="Q316" s="418">
        <v>0</v>
      </c>
      <c r="R316" s="418">
        <v>0</v>
      </c>
      <c r="S316" s="418">
        <v>0</v>
      </c>
      <c r="T316" s="418">
        <v>0</v>
      </c>
      <c r="U316" s="418">
        <v>0</v>
      </c>
      <c r="V316" s="418">
        <v>0</v>
      </c>
      <c r="W316" s="418">
        <v>0</v>
      </c>
      <c r="X316" s="418">
        <v>0</v>
      </c>
      <c r="Y316" s="418">
        <v>0</v>
      </c>
      <c r="Z316" s="418">
        <v>0</v>
      </c>
      <c r="AA316" s="418">
        <v>0</v>
      </c>
      <c r="AB316" s="418">
        <v>0</v>
      </c>
      <c r="AC316" s="418">
        <v>0</v>
      </c>
      <c r="AD316" s="418">
        <v>0</v>
      </c>
      <c r="AE316" s="418">
        <v>0</v>
      </c>
      <c r="AF316" s="418">
        <v>0</v>
      </c>
      <c r="AG316" s="418">
        <v>0</v>
      </c>
      <c r="AH316" s="418">
        <v>0</v>
      </c>
      <c r="AI316" s="418">
        <v>0</v>
      </c>
      <c r="AJ316" s="418">
        <v>0</v>
      </c>
      <c r="AK316" s="419">
        <f t="shared" si="32"/>
        <v>0</v>
      </c>
    </row>
    <row r="317" spans="1:37" ht="12" hidden="1" customHeight="1" x14ac:dyDescent="0.2">
      <c r="A317" s="860"/>
      <c r="B317" s="417" t="s">
        <v>1020</v>
      </c>
      <c r="C317" s="470" t="s">
        <v>2384</v>
      </c>
      <c r="D317" s="418">
        <v>0</v>
      </c>
      <c r="E317" s="418">
        <v>0</v>
      </c>
      <c r="F317" s="418">
        <v>0</v>
      </c>
      <c r="G317" s="418">
        <v>0</v>
      </c>
      <c r="H317" s="418">
        <v>0</v>
      </c>
      <c r="I317" s="418">
        <v>0</v>
      </c>
      <c r="J317" s="418">
        <v>0</v>
      </c>
      <c r="K317" s="418">
        <v>0</v>
      </c>
      <c r="L317" s="418">
        <v>0</v>
      </c>
      <c r="M317" s="418">
        <v>0</v>
      </c>
      <c r="N317" s="418">
        <v>0</v>
      </c>
      <c r="O317" s="418">
        <v>0</v>
      </c>
      <c r="P317" s="418">
        <v>0</v>
      </c>
      <c r="Q317" s="418">
        <v>0</v>
      </c>
      <c r="R317" s="418">
        <v>0</v>
      </c>
      <c r="S317" s="418">
        <v>0</v>
      </c>
      <c r="T317" s="418">
        <v>0</v>
      </c>
      <c r="U317" s="418">
        <v>0</v>
      </c>
      <c r="V317" s="418">
        <v>0</v>
      </c>
      <c r="W317" s="418">
        <v>0</v>
      </c>
      <c r="X317" s="418">
        <v>0</v>
      </c>
      <c r="Y317" s="418">
        <v>0</v>
      </c>
      <c r="Z317" s="418">
        <v>0</v>
      </c>
      <c r="AA317" s="418">
        <v>0</v>
      </c>
      <c r="AB317" s="418">
        <v>0</v>
      </c>
      <c r="AC317" s="418">
        <v>0</v>
      </c>
      <c r="AD317" s="418">
        <v>0</v>
      </c>
      <c r="AE317" s="418">
        <v>0</v>
      </c>
      <c r="AF317" s="418">
        <v>0</v>
      </c>
      <c r="AG317" s="418">
        <v>0</v>
      </c>
      <c r="AH317" s="418">
        <v>0</v>
      </c>
      <c r="AI317" s="418">
        <v>0</v>
      </c>
      <c r="AJ317" s="418">
        <v>0</v>
      </c>
      <c r="AK317" s="419">
        <f t="shared" si="32"/>
        <v>0</v>
      </c>
    </row>
    <row r="318" spans="1:37" ht="12" customHeight="1" x14ac:dyDescent="0.2">
      <c r="A318" s="515" t="s">
        <v>993</v>
      </c>
      <c r="B318" s="516"/>
      <c r="C318" s="517">
        <f>COUNTA(C297:C316)</f>
        <v>20</v>
      </c>
      <c r="D318" s="518">
        <f t="shared" ref="D318:AJ318" si="33">SUM(D297:D317)</f>
        <v>0</v>
      </c>
      <c r="E318" s="518">
        <f t="shared" si="33"/>
        <v>0</v>
      </c>
      <c r="F318" s="518">
        <f t="shared" si="33"/>
        <v>0</v>
      </c>
      <c r="G318" s="518">
        <f t="shared" si="33"/>
        <v>0</v>
      </c>
      <c r="H318" s="518">
        <f t="shared" si="33"/>
        <v>0</v>
      </c>
      <c r="I318" s="518">
        <f t="shared" si="33"/>
        <v>0</v>
      </c>
      <c r="J318" s="518">
        <f t="shared" si="33"/>
        <v>0</v>
      </c>
      <c r="K318" s="518">
        <f t="shared" si="33"/>
        <v>0</v>
      </c>
      <c r="L318" s="518">
        <f t="shared" si="33"/>
        <v>0</v>
      </c>
      <c r="M318" s="518">
        <f t="shared" si="33"/>
        <v>0</v>
      </c>
      <c r="N318" s="518">
        <f t="shared" si="33"/>
        <v>0</v>
      </c>
      <c r="O318" s="518">
        <f t="shared" si="33"/>
        <v>0</v>
      </c>
      <c r="P318" s="518">
        <f t="shared" si="33"/>
        <v>1490399</v>
      </c>
      <c r="Q318" s="518">
        <f t="shared" si="33"/>
        <v>0</v>
      </c>
      <c r="R318" s="518">
        <f t="shared" si="33"/>
        <v>0</v>
      </c>
      <c r="S318" s="518">
        <f t="shared" si="33"/>
        <v>0</v>
      </c>
      <c r="T318" s="518">
        <f t="shared" si="33"/>
        <v>0</v>
      </c>
      <c r="U318" s="518">
        <f t="shared" si="33"/>
        <v>0</v>
      </c>
      <c r="V318" s="518">
        <f t="shared" si="33"/>
        <v>0</v>
      </c>
      <c r="W318" s="518">
        <f t="shared" si="33"/>
        <v>0</v>
      </c>
      <c r="X318" s="518">
        <f t="shared" si="33"/>
        <v>0</v>
      </c>
      <c r="Y318" s="518">
        <f t="shared" si="33"/>
        <v>0</v>
      </c>
      <c r="Z318" s="518">
        <f t="shared" si="33"/>
        <v>0</v>
      </c>
      <c r="AA318" s="518">
        <f t="shared" si="33"/>
        <v>0</v>
      </c>
      <c r="AB318" s="518">
        <f t="shared" si="33"/>
        <v>0</v>
      </c>
      <c r="AC318" s="518">
        <f t="shared" si="33"/>
        <v>0</v>
      </c>
      <c r="AD318" s="518">
        <f t="shared" si="33"/>
        <v>0</v>
      </c>
      <c r="AE318" s="518">
        <f t="shared" si="33"/>
        <v>0</v>
      </c>
      <c r="AF318" s="518">
        <f t="shared" si="33"/>
        <v>0</v>
      </c>
      <c r="AG318" s="518">
        <f t="shared" si="33"/>
        <v>0</v>
      </c>
      <c r="AH318" s="518">
        <f t="shared" si="33"/>
        <v>0</v>
      </c>
      <c r="AI318" s="518">
        <f t="shared" si="33"/>
        <v>0</v>
      </c>
      <c r="AJ318" s="518">
        <f t="shared" si="33"/>
        <v>0</v>
      </c>
      <c r="AK318" s="518">
        <f>SUM(AK297:AK317)</f>
        <v>1490399</v>
      </c>
    </row>
    <row r="319" spans="1:37" ht="12" customHeight="1" x14ac:dyDescent="0.2">
      <c r="A319" s="423"/>
      <c r="B319" s="423" t="s">
        <v>58</v>
      </c>
      <c r="C319" s="423">
        <f>+C100+C69+C48+C25+C296+C318+C274+C252+C122+C209+C229+C193+C162+C143</f>
        <v>292</v>
      </c>
      <c r="D319" s="423">
        <f t="shared" ref="D319:AF319" si="34">+D100+D69+D48+D25+D296+D318+D274+D252+D209+D122+D229+D193+D162+D143</f>
        <v>3500000</v>
      </c>
      <c r="E319" s="423">
        <f t="shared" si="34"/>
        <v>0</v>
      </c>
      <c r="F319" s="423">
        <f t="shared" si="34"/>
        <v>0</v>
      </c>
      <c r="G319" s="423">
        <f t="shared" si="34"/>
        <v>0</v>
      </c>
      <c r="H319" s="423">
        <f t="shared" si="34"/>
        <v>0</v>
      </c>
      <c r="I319" s="423">
        <f t="shared" si="34"/>
        <v>0</v>
      </c>
      <c r="J319" s="423">
        <f t="shared" si="34"/>
        <v>0</v>
      </c>
      <c r="K319" s="423">
        <f t="shared" si="34"/>
        <v>1454102</v>
      </c>
      <c r="L319" s="423">
        <f t="shared" si="34"/>
        <v>0</v>
      </c>
      <c r="M319" s="423">
        <f t="shared" si="34"/>
        <v>3177290</v>
      </c>
      <c r="N319" s="423">
        <f t="shared" si="34"/>
        <v>0</v>
      </c>
      <c r="O319" s="423">
        <f t="shared" si="34"/>
        <v>0</v>
      </c>
      <c r="P319" s="423">
        <f t="shared" si="34"/>
        <v>1938469</v>
      </c>
      <c r="Q319" s="423">
        <f t="shared" si="34"/>
        <v>0</v>
      </c>
      <c r="R319" s="423">
        <f t="shared" si="34"/>
        <v>0</v>
      </c>
      <c r="S319" s="423">
        <f t="shared" si="34"/>
        <v>0</v>
      </c>
      <c r="T319" s="423">
        <f t="shared" si="34"/>
        <v>0</v>
      </c>
      <c r="U319" s="423">
        <f t="shared" si="34"/>
        <v>0</v>
      </c>
      <c r="V319" s="423">
        <f t="shared" si="34"/>
        <v>0</v>
      </c>
      <c r="W319" s="423">
        <f t="shared" si="34"/>
        <v>0</v>
      </c>
      <c r="X319" s="423">
        <f t="shared" si="34"/>
        <v>0</v>
      </c>
      <c r="Y319" s="423">
        <f t="shared" si="34"/>
        <v>0</v>
      </c>
      <c r="Z319" s="423">
        <f t="shared" si="34"/>
        <v>190629562</v>
      </c>
      <c r="AA319" s="423">
        <f t="shared" si="34"/>
        <v>1094306</v>
      </c>
      <c r="AB319" s="423">
        <f t="shared" si="34"/>
        <v>496201258</v>
      </c>
      <c r="AC319" s="423">
        <f t="shared" si="34"/>
        <v>3580172129</v>
      </c>
      <c r="AD319" s="423">
        <f t="shared" si="34"/>
        <v>8472214721</v>
      </c>
      <c r="AE319" s="423">
        <f t="shared" si="34"/>
        <v>696627142</v>
      </c>
      <c r="AF319" s="423">
        <f t="shared" si="34"/>
        <v>244588234</v>
      </c>
      <c r="AG319" s="423">
        <f t="shared" ref="AG319:AJ319" si="35">+AG100+AG69+AG48+AG25+AG296+AG318+AG274+AG252+AG209+AG122+AG229+AG193+AG162+AG143</f>
        <v>1194166100</v>
      </c>
      <c r="AH319" s="423">
        <f t="shared" si="35"/>
        <v>1273930383</v>
      </c>
      <c r="AI319" s="423">
        <f t="shared" si="35"/>
        <v>0</v>
      </c>
      <c r="AJ319" s="423">
        <f t="shared" si="35"/>
        <v>105000000</v>
      </c>
      <c r="AK319" s="423">
        <f>+AK100+AK69+AK48+AK25+AK296+AK318+AK274+AK252+AK209+AK122+AK229+AK193+AK162+AK143</f>
        <v>16264693696</v>
      </c>
    </row>
  </sheetData>
  <autoFilter ref="A3:AK319" xr:uid="{00000000-0001-0000-0500-000000000000}">
    <filterColumn colId="36">
      <filters>
        <filter val="0"/>
        <filter val="1"/>
        <filter val="1,490,399"/>
        <filter val="1,811,197"/>
        <filter val="1,813,495"/>
        <filter val="130,712,174"/>
        <filter val="136,457,348"/>
        <filter val="152,702,099"/>
        <filter val="154,409,394"/>
        <filter val="16,264,693,696"/>
        <filter val="173,608,075"/>
        <filter val="185,140,307"/>
        <filter val="190,629,562"/>
        <filter val="2"/>
        <filter val="2,298"/>
        <filter val="2,534,682,757"/>
        <filter val="2,817,895"/>
        <filter val="210,000,000"/>
        <filter val="250,000,000"/>
        <filter val="261,577,820"/>
        <filter val="281,743,560"/>
        <filter val="292,490,393"/>
        <filter val="3,390,141,140"/>
        <filter val="3,533,941,311"/>
        <filter val="307,464,990"/>
        <filter val="320,000,000"/>
        <filter val="332,979,011"/>
        <filter val="340,048,000"/>
        <filter val="344,013,604"/>
        <filter val="346,274,128"/>
        <filter val="350,000,000"/>
        <filter val="350,538,695"/>
        <filter val="359,000,000"/>
        <filter val="360,967,106"/>
        <filter val="373,133,810"/>
        <filter val="381,956,000"/>
        <filter val="395,000,000"/>
        <filter val="396,000,000"/>
        <filter val="399,999,768"/>
        <filter val="409,603,461"/>
        <filter val="427,000,000"/>
        <filter val="437,518,020"/>
        <filter val="442,132,096"/>
        <filter val="448,070"/>
        <filter val="449,629,909"/>
        <filter val="454,571,874"/>
        <filter val="470,253,000"/>
        <filter val="492,000,000"/>
        <filter val="492,873,902"/>
        <filter val="500,000,000"/>
        <filter val="568,324,169"/>
        <filter val="571,423,184"/>
        <filter val="6,419,502"/>
        <filter val="6,529,780,807"/>
        <filter val="614,595,800"/>
        <filter val="636,587,071"/>
        <filter val="70,948,258"/>
        <filter val="792,543,757"/>
        <filter val="8,000,000"/>
        <filter val="8,448,070"/>
        <filter val="801,181,318"/>
        <filter val="97,250,489"/>
      </filters>
    </filterColumn>
  </autoFilter>
  <sortState xmlns:xlrd2="http://schemas.microsoft.com/office/spreadsheetml/2017/richdata2" ref="B640:AL770">
    <sortCondition ref="C640:C770"/>
  </sortState>
  <mergeCells count="15">
    <mergeCell ref="A163:A192"/>
    <mergeCell ref="A123:A142"/>
    <mergeCell ref="A101:A121"/>
    <mergeCell ref="A194:A208"/>
    <mergeCell ref="A2:B2"/>
    <mergeCell ref="A49:A68"/>
    <mergeCell ref="A70:A99"/>
    <mergeCell ref="A4:A24"/>
    <mergeCell ref="A144:A161"/>
    <mergeCell ref="A26:A47"/>
    <mergeCell ref="A253:A273"/>
    <mergeCell ref="A210:A228"/>
    <mergeCell ref="A275:A295"/>
    <mergeCell ref="A297:A317"/>
    <mergeCell ref="A230:A251"/>
  </mergeCells>
  <conditionalFormatting sqref="D1:AJ47 AJ25:AK25 AK26:AK47 D48:AK1048576">
    <cfRule type="cellIs" dxfId="35" priority="36" operator="lessThan">
      <formula>0</formula>
    </cfRule>
  </conditionalFormatting>
  <conditionalFormatting sqref="AK1:AK24">
    <cfRule type="cellIs" dxfId="34" priority="284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GH102"/>
  <sheetViews>
    <sheetView showGridLines="0" zoomScale="90" zoomScaleNormal="90" workbookViewId="0">
      <pane xSplit="1" ySplit="22" topLeftCell="M97" activePane="bottomRight" state="frozen"/>
      <selection activeCell="H13" sqref="H13"/>
      <selection pane="topRight" activeCell="H13" sqref="H13"/>
      <selection pane="bottomLeft" activeCell="H13" sqref="H13"/>
      <selection pane="bottomRight" activeCell="N8" sqref="N8"/>
    </sheetView>
  </sheetViews>
  <sheetFormatPr baseColWidth="10" defaultColWidth="0" defaultRowHeight="12.75" x14ac:dyDescent="0.2"/>
  <cols>
    <col min="1" max="1" width="18.85546875" style="348" bestFit="1" customWidth="1"/>
    <col min="2" max="2" width="18.140625" style="348" bestFit="1" customWidth="1"/>
    <col min="3" max="5" width="17.5703125" style="348" bestFit="1" customWidth="1"/>
    <col min="6" max="6" width="18.140625" style="348" bestFit="1" customWidth="1"/>
    <col min="7" max="7" width="17.5703125" style="348" bestFit="1" customWidth="1"/>
    <col min="8" max="8" width="18.140625" style="348" bestFit="1" customWidth="1"/>
    <col min="9" max="9" width="17.5703125" style="348" bestFit="1" customWidth="1"/>
    <col min="10" max="10" width="18.140625" style="348" bestFit="1" customWidth="1"/>
    <col min="11" max="12" width="17.5703125" style="348" bestFit="1" customWidth="1"/>
    <col min="13" max="13" width="18.140625" style="348" bestFit="1" customWidth="1"/>
    <col min="14" max="14" width="18.28515625" style="348" bestFit="1" customWidth="1"/>
    <col min="15" max="15" width="17.5703125" style="348" bestFit="1" customWidth="1"/>
    <col min="16" max="16" width="17" style="348" bestFit="1" customWidth="1"/>
    <col min="17" max="17" width="16.140625" style="348" bestFit="1" customWidth="1"/>
    <col min="18" max="19" width="15.85546875" style="348" bestFit="1" customWidth="1"/>
    <col min="20" max="20" width="17" style="348" bestFit="1" customWidth="1"/>
    <col min="21" max="22" width="16.140625" style="348" bestFit="1" customWidth="1"/>
    <col min="23" max="23" width="15.85546875" style="348" bestFit="1" customWidth="1"/>
    <col min="24" max="24" width="16.140625" style="348" bestFit="1" customWidth="1"/>
    <col min="25" max="25" width="15.28515625" style="348" bestFit="1" customWidth="1"/>
    <col min="26" max="26" width="17.28515625" style="348" bestFit="1" customWidth="1"/>
    <col min="27" max="28" width="17.5703125" style="348" bestFit="1" customWidth="1"/>
    <col min="29" max="32" width="17.28515625" style="348" bestFit="1" customWidth="1"/>
    <col min="33" max="33" width="18.140625" style="348" bestFit="1" customWidth="1"/>
    <col min="34" max="34" width="17" style="348" bestFit="1" customWidth="1"/>
    <col min="35" max="35" width="18.140625" style="348" bestFit="1" customWidth="1"/>
    <col min="36" max="36" width="17.5703125" style="348" bestFit="1" customWidth="1"/>
    <col min="37" max="37" width="17.28515625" style="348" bestFit="1" customWidth="1"/>
    <col min="38" max="38" width="15.85546875" style="348" bestFit="1" customWidth="1"/>
    <col min="39" max="39" width="17.5703125" style="348" bestFit="1" customWidth="1"/>
    <col min="40" max="41" width="17.28515625" style="348" bestFit="1" customWidth="1"/>
    <col min="42" max="42" width="16.7109375" style="348" bestFit="1" customWidth="1"/>
    <col min="43" max="43" width="15.85546875" style="348" bestFit="1" customWidth="1"/>
    <col min="44" max="44" width="18.140625" style="348" bestFit="1" customWidth="1"/>
    <col min="45" max="45" width="12.140625" style="348" hidden="1" customWidth="1"/>
    <col min="46" max="46" width="14.7109375" style="348" hidden="1" customWidth="1"/>
    <col min="47" max="47" width="14.7109375" style="348" bestFit="1" customWidth="1"/>
    <col min="48" max="57" width="12.140625" style="348" hidden="1" customWidth="1"/>
    <col min="58" max="58" width="15.85546875" style="348" hidden="1" customWidth="1"/>
    <col min="59" max="60" width="15.85546875" style="348" bestFit="1" customWidth="1"/>
    <col min="61" max="61" width="15" style="348" bestFit="1" customWidth="1"/>
    <col min="62" max="62" width="15.5703125" style="348" bestFit="1" customWidth="1"/>
    <col min="63" max="64" width="15.85546875" style="348" bestFit="1" customWidth="1"/>
    <col min="65" max="67" width="16.140625" style="348" bestFit="1" customWidth="1"/>
    <col min="68" max="68" width="15.5703125" style="348" bestFit="1" customWidth="1"/>
    <col min="69" max="69" width="15.85546875" style="348" bestFit="1" customWidth="1"/>
    <col min="70" max="72" width="15.5703125" style="348" bestFit="1" customWidth="1"/>
    <col min="73" max="73" width="14.7109375" style="348" bestFit="1" customWidth="1"/>
    <col min="74" max="74" width="13.28515625" style="348" bestFit="1" customWidth="1"/>
    <col min="75" max="75" width="14" style="348" bestFit="1" customWidth="1"/>
    <col min="76" max="77" width="13.5703125" style="348" bestFit="1" customWidth="1"/>
    <col min="78" max="79" width="11.140625" style="348" customWidth="1"/>
    <col min="80" max="80" width="13.5703125" style="348" bestFit="1" customWidth="1"/>
    <col min="81" max="81" width="14" style="348" bestFit="1" customWidth="1"/>
    <col min="82" max="82" width="14" style="348" customWidth="1"/>
    <col min="83" max="83" width="14" style="348" bestFit="1" customWidth="1"/>
    <col min="84" max="84" width="12.140625" style="348" hidden="1" customWidth="1"/>
    <col min="85" max="85" width="14" style="348" bestFit="1" customWidth="1"/>
    <col min="86" max="86" width="14.140625" style="348" bestFit="1" customWidth="1"/>
    <col min="87" max="89" width="14.7109375" style="348" bestFit="1" customWidth="1"/>
    <col min="90" max="90" width="14.7109375" style="348" customWidth="1"/>
    <col min="91" max="91" width="14" style="348" bestFit="1" customWidth="1"/>
    <col min="92" max="92" width="14.7109375" style="348" bestFit="1" customWidth="1"/>
    <col min="93" max="96" width="14" style="348" customWidth="1"/>
    <col min="97" max="97" width="14" style="348" bestFit="1" customWidth="1"/>
    <col min="98" max="98" width="14.7109375" style="348" bestFit="1" customWidth="1"/>
    <col min="99" max="99" width="15" style="348" bestFit="1" customWidth="1"/>
    <col min="100" max="100" width="14.7109375" style="348" bestFit="1" customWidth="1"/>
    <col min="101" max="101" width="14.7109375" style="348" customWidth="1"/>
    <col min="102" max="102" width="12.42578125" style="348" customWidth="1"/>
    <col min="103" max="103" width="12.42578125" style="348" hidden="1" customWidth="1"/>
    <col min="104" max="104" width="12.42578125" style="348" customWidth="1"/>
    <col min="105" max="106" width="14" style="348" bestFit="1" customWidth="1"/>
    <col min="107" max="107" width="14.7109375" style="348" bestFit="1" customWidth="1"/>
    <col min="108" max="108" width="13.5703125" style="348" bestFit="1" customWidth="1"/>
    <col min="109" max="109" width="15" style="348" bestFit="1" customWidth="1"/>
    <col min="110" max="110" width="14" style="348" bestFit="1" customWidth="1"/>
    <col min="111" max="111" width="14" style="348" customWidth="1"/>
    <col min="112" max="112" width="15" style="348" bestFit="1" customWidth="1"/>
    <col min="113" max="113" width="14" style="348" bestFit="1" customWidth="1"/>
    <col min="114" max="114" width="13.28515625" style="348" hidden="1" customWidth="1"/>
    <col min="115" max="115" width="12.140625" style="348" bestFit="1" customWidth="1"/>
    <col min="116" max="117" width="6.28515625" style="348" hidden="1" customWidth="1"/>
    <col min="118" max="118" width="15.85546875" style="348" bestFit="1" customWidth="1"/>
    <col min="119" max="119" width="19.7109375" style="348" hidden="1" customWidth="1"/>
    <col min="120" max="120" width="19.7109375" style="348" bestFit="1" customWidth="1"/>
    <col min="121" max="121" width="14.7109375" style="348" hidden="1" customWidth="1"/>
    <col min="122" max="122" width="5.5703125" style="348" hidden="1" customWidth="1"/>
    <col min="123" max="129" width="12.5703125" style="348" hidden="1" customWidth="1"/>
    <col min="130" max="130" width="14.5703125" style="348" hidden="1" customWidth="1"/>
    <col min="131" max="131" width="0.5703125" style="348" hidden="1" customWidth="1"/>
    <col min="132" max="133" width="13.5703125" style="348" hidden="1" customWidth="1"/>
    <col min="134" max="134" width="13.42578125" style="348" hidden="1" customWidth="1"/>
    <col min="135" max="136" width="12.28515625" style="348" hidden="1" customWidth="1"/>
    <col min="137" max="138" width="10.7109375" style="348" hidden="1" customWidth="1"/>
    <col min="139" max="141" width="12.28515625" style="348" hidden="1" customWidth="1"/>
    <col min="142" max="142" width="14" style="348" hidden="1" customWidth="1"/>
    <col min="143" max="143" width="12.28515625" style="348" hidden="1" customWidth="1"/>
    <col min="144" max="144" width="8.28515625" style="348" hidden="1" customWidth="1"/>
    <col min="145" max="147" width="10.28515625" style="348" hidden="1" customWidth="1"/>
    <col min="148" max="148" width="11.42578125" style="348" hidden="1" customWidth="1"/>
    <col min="149" max="151" width="10.28515625" style="348" hidden="1" customWidth="1"/>
    <col min="152" max="152" width="6.42578125" style="348" hidden="1" customWidth="1"/>
    <col min="153" max="153" width="0.28515625" style="348" hidden="1" customWidth="1"/>
    <col min="154" max="154" width="8.28515625" style="348" hidden="1" customWidth="1"/>
    <col min="155" max="155" width="6.42578125" style="348" hidden="1" customWidth="1"/>
    <col min="156" max="159" width="10.28515625" style="348" hidden="1" customWidth="1"/>
    <col min="160" max="183" width="15.5703125" style="348" hidden="1" customWidth="1"/>
    <col min="184" max="184" width="19.7109375" style="348" hidden="1" customWidth="1"/>
    <col min="185" max="185" width="15.5703125" style="348" hidden="1" customWidth="1"/>
    <col min="186" max="187" width="16.5703125" style="348" hidden="1" customWidth="1"/>
    <col min="188" max="188" width="1" style="351" hidden="1" customWidth="1"/>
    <col min="189" max="190" width="1" style="348" hidden="1" customWidth="1"/>
    <col min="191" max="16384" width="11.42578125" style="348" hidden="1"/>
  </cols>
  <sheetData>
    <row r="1" spans="1:188" s="319" customFormat="1" x14ac:dyDescent="0.2">
      <c r="A1" s="318"/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1"/>
      <c r="U1" s="261"/>
      <c r="V1" s="261"/>
      <c r="W1" s="261"/>
      <c r="X1" s="261"/>
      <c r="Y1" s="261"/>
      <c r="Z1" s="261"/>
      <c r="AA1" s="261"/>
      <c r="AB1" s="261"/>
      <c r="AC1" s="261"/>
      <c r="AD1" s="261"/>
      <c r="AE1" s="261"/>
      <c r="AF1" s="261"/>
      <c r="AG1" s="261"/>
      <c r="AH1" s="261"/>
      <c r="AI1" s="261"/>
      <c r="AJ1" s="261"/>
      <c r="AK1" s="261"/>
      <c r="AL1" s="261"/>
      <c r="AM1" s="261"/>
      <c r="AN1" s="261"/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1"/>
      <c r="BA1" s="261"/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1"/>
      <c r="BN1" s="261"/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1"/>
      <c r="CA1" s="261"/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1"/>
      <c r="CN1" s="261"/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1"/>
      <c r="DA1" s="261"/>
      <c r="DB1" s="261"/>
      <c r="DC1" s="261"/>
      <c r="DD1" s="261"/>
      <c r="DE1" s="261"/>
      <c r="DF1" s="261"/>
      <c r="DG1" s="261"/>
      <c r="DH1" s="261"/>
      <c r="DI1" s="261"/>
      <c r="DJ1" s="261"/>
      <c r="DK1" s="261"/>
      <c r="DL1" s="261"/>
      <c r="DM1" s="261"/>
      <c r="DN1" s="261"/>
      <c r="DO1" s="261"/>
      <c r="DP1" s="261"/>
      <c r="DQ1" s="261"/>
      <c r="DR1" s="261"/>
      <c r="GF1" s="320"/>
    </row>
    <row r="2" spans="1:188" s="325" customFormat="1" ht="26.25" x14ac:dyDescent="0.2">
      <c r="A2" s="321"/>
      <c r="B2" s="869" t="s">
        <v>34</v>
      </c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  <c r="AD2" s="322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  <c r="AX2" s="322"/>
      <c r="AY2" s="322"/>
      <c r="AZ2" s="322"/>
      <c r="BA2" s="322"/>
      <c r="BB2" s="322"/>
      <c r="BC2" s="322"/>
      <c r="BD2" s="322"/>
      <c r="BE2" s="322"/>
      <c r="BF2" s="322"/>
      <c r="BG2" s="322"/>
      <c r="BH2" s="322"/>
      <c r="BI2" s="322"/>
      <c r="BJ2" s="322"/>
      <c r="BK2" s="322"/>
      <c r="BL2" s="322"/>
      <c r="BM2" s="322"/>
      <c r="BN2" s="322"/>
      <c r="BO2" s="322"/>
      <c r="BP2" s="322"/>
      <c r="BQ2" s="322"/>
      <c r="BR2" s="322"/>
      <c r="BS2" s="322"/>
      <c r="BT2" s="322"/>
      <c r="BU2" s="322"/>
      <c r="BV2" s="322"/>
      <c r="BW2" s="322"/>
      <c r="BX2" s="322"/>
      <c r="BY2" s="322"/>
      <c r="BZ2" s="322"/>
      <c r="CA2" s="322"/>
      <c r="CB2" s="322"/>
      <c r="CC2" s="322"/>
      <c r="CD2" s="322"/>
      <c r="CE2" s="322"/>
      <c r="CF2" s="322"/>
      <c r="CG2" s="322"/>
      <c r="CH2" s="322"/>
      <c r="CI2" s="322"/>
      <c r="CJ2" s="322"/>
      <c r="CK2" s="322"/>
      <c r="CL2" s="322"/>
      <c r="CM2" s="322"/>
      <c r="CN2" s="322"/>
      <c r="CO2" s="322"/>
      <c r="CP2" s="322"/>
      <c r="CQ2" s="322"/>
      <c r="CR2" s="322"/>
      <c r="CS2" s="322"/>
      <c r="CT2" s="322"/>
      <c r="CU2" s="322"/>
      <c r="CV2" s="322"/>
      <c r="CW2" s="322"/>
      <c r="CX2" s="322"/>
      <c r="CY2" s="322"/>
      <c r="CZ2" s="322"/>
      <c r="DA2" s="322"/>
      <c r="DB2" s="322"/>
      <c r="DC2" s="322"/>
      <c r="DD2" s="322"/>
      <c r="DE2" s="322"/>
      <c r="DF2" s="322"/>
      <c r="DG2" s="322"/>
      <c r="DH2" s="322"/>
      <c r="DI2" s="322"/>
      <c r="DJ2" s="322"/>
      <c r="DK2" s="322"/>
      <c r="DL2" s="322"/>
      <c r="DM2" s="322"/>
      <c r="DN2" s="322"/>
      <c r="DO2" s="322"/>
      <c r="DP2" s="322"/>
      <c r="DQ2" s="322"/>
      <c r="DR2" s="322"/>
      <c r="DS2" s="323"/>
      <c r="DT2" s="323"/>
      <c r="DU2" s="323"/>
      <c r="DV2" s="323"/>
      <c r="DW2" s="323"/>
      <c r="DX2" s="323"/>
      <c r="DY2" s="323"/>
      <c r="DZ2" s="323"/>
      <c r="EA2" s="323"/>
      <c r="EB2" s="323"/>
      <c r="EC2" s="323"/>
      <c r="ED2" s="323"/>
      <c r="EE2" s="323"/>
      <c r="EF2" s="323"/>
      <c r="EG2" s="323"/>
      <c r="EH2" s="323"/>
      <c r="EI2" s="323"/>
      <c r="EJ2" s="323"/>
      <c r="EK2" s="323"/>
      <c r="EL2" s="323"/>
      <c r="EM2" s="323"/>
      <c r="EN2" s="324"/>
      <c r="EO2" s="324"/>
      <c r="EP2" s="324"/>
      <c r="EQ2" s="324"/>
      <c r="ER2" s="324"/>
      <c r="ES2" s="324"/>
      <c r="GF2" s="326"/>
    </row>
    <row r="3" spans="1:188" s="332" customFormat="1" ht="18.75" x14ac:dyDescent="0.2">
      <c r="A3" s="327"/>
      <c r="B3" s="870">
        <v>45900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328"/>
      <c r="Q3" s="328"/>
      <c r="R3" s="329"/>
      <c r="S3" s="329"/>
      <c r="T3" s="329"/>
      <c r="U3" s="329"/>
      <c r="V3" s="329"/>
      <c r="W3" s="329"/>
      <c r="X3" s="329"/>
      <c r="Y3" s="329"/>
      <c r="Z3" s="329"/>
      <c r="AA3" s="329"/>
      <c r="AB3" s="329"/>
      <c r="AC3" s="329"/>
      <c r="AD3" s="329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29"/>
      <c r="AP3" s="329"/>
      <c r="AQ3" s="329"/>
      <c r="AR3" s="329"/>
      <c r="AS3" s="329"/>
      <c r="AT3" s="329"/>
      <c r="AU3" s="329"/>
      <c r="AV3" s="329"/>
      <c r="AW3" s="329"/>
      <c r="AX3" s="329"/>
      <c r="AY3" s="329"/>
      <c r="AZ3" s="329"/>
      <c r="BA3" s="329"/>
      <c r="BB3" s="329"/>
      <c r="BC3" s="329"/>
      <c r="BD3" s="329"/>
      <c r="BE3" s="329"/>
      <c r="BF3" s="329"/>
      <c r="BG3" s="329"/>
      <c r="BH3" s="329"/>
      <c r="BI3" s="329"/>
      <c r="BJ3" s="329"/>
      <c r="BK3" s="329"/>
      <c r="BL3" s="329"/>
      <c r="BM3" s="329"/>
      <c r="BN3" s="329"/>
      <c r="BO3" s="329"/>
      <c r="BP3" s="329"/>
      <c r="BQ3" s="329"/>
      <c r="BR3" s="329"/>
      <c r="BS3" s="329"/>
      <c r="BT3" s="329"/>
      <c r="BU3" s="329"/>
      <c r="BV3" s="329"/>
      <c r="BW3" s="329"/>
      <c r="BX3" s="329"/>
      <c r="BY3" s="329"/>
      <c r="BZ3" s="329"/>
      <c r="CA3" s="329"/>
      <c r="CB3" s="329"/>
      <c r="CC3" s="329"/>
      <c r="CD3" s="329"/>
      <c r="CE3" s="329"/>
      <c r="CF3" s="329"/>
      <c r="CG3" s="329"/>
      <c r="CH3" s="329"/>
      <c r="CI3" s="329"/>
      <c r="CJ3" s="329"/>
      <c r="CK3" s="329"/>
      <c r="CL3" s="329"/>
      <c r="CM3" s="329"/>
      <c r="CN3" s="329"/>
      <c r="CO3" s="329"/>
      <c r="CP3" s="329"/>
      <c r="CQ3" s="329"/>
      <c r="CR3" s="329"/>
      <c r="CS3" s="329"/>
      <c r="CT3" s="329"/>
      <c r="CU3" s="329"/>
      <c r="CV3" s="329"/>
      <c r="CW3" s="329"/>
      <c r="CX3" s="329"/>
      <c r="CY3" s="329"/>
      <c r="CZ3" s="329"/>
      <c r="DA3" s="329"/>
      <c r="DB3" s="329"/>
      <c r="DC3" s="329"/>
      <c r="DD3" s="329"/>
      <c r="DE3" s="329"/>
      <c r="DF3" s="329"/>
      <c r="DG3" s="329"/>
      <c r="DH3" s="329"/>
      <c r="DI3" s="329"/>
      <c r="DJ3" s="329"/>
      <c r="DK3" s="329"/>
      <c r="DL3" s="329"/>
      <c r="DM3" s="329"/>
      <c r="DN3" s="329"/>
      <c r="DO3" s="329"/>
      <c r="DP3" s="329"/>
      <c r="DQ3" s="329"/>
      <c r="DR3" s="329"/>
      <c r="DS3" s="330"/>
      <c r="DT3" s="330"/>
      <c r="DU3" s="330"/>
      <c r="DV3" s="330"/>
      <c r="DW3" s="330"/>
      <c r="DX3" s="330"/>
      <c r="DY3" s="330"/>
      <c r="DZ3" s="330"/>
      <c r="EA3" s="330"/>
      <c r="EB3" s="330"/>
      <c r="EC3" s="330"/>
      <c r="ED3" s="330"/>
      <c r="EE3" s="330"/>
      <c r="EF3" s="330"/>
      <c r="EG3" s="330"/>
      <c r="EH3" s="330"/>
      <c r="EI3" s="330"/>
      <c r="EJ3" s="330"/>
      <c r="EK3" s="330"/>
      <c r="EL3" s="330"/>
      <c r="EM3" s="330"/>
      <c r="EN3" s="331"/>
      <c r="EO3" s="331"/>
      <c r="EP3" s="331"/>
      <c r="EQ3" s="331"/>
      <c r="ER3" s="331"/>
      <c r="ES3" s="331"/>
      <c r="GF3" s="333"/>
    </row>
    <row r="4" spans="1:188" s="319" customFormat="1" ht="3.75" customHeight="1" x14ac:dyDescent="0.2">
      <c r="A4" s="261"/>
      <c r="B4" s="334"/>
      <c r="C4" s="334"/>
      <c r="D4" s="334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1"/>
      <c r="BB4" s="261"/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1"/>
      <c r="BQ4" s="261"/>
      <c r="BR4" s="261"/>
      <c r="BS4" s="261"/>
      <c r="BT4" s="329"/>
      <c r="BU4" s="329"/>
      <c r="BV4" s="329"/>
      <c r="BW4" s="329"/>
      <c r="BX4" s="329"/>
      <c r="BY4" s="329"/>
      <c r="BZ4" s="329"/>
      <c r="CA4" s="329"/>
      <c r="CB4" s="329"/>
      <c r="CC4" s="329"/>
      <c r="CD4" s="329"/>
      <c r="CE4" s="329"/>
      <c r="CF4" s="329"/>
      <c r="CG4" s="329"/>
      <c r="CH4" s="329"/>
      <c r="CI4" s="329"/>
      <c r="CJ4" s="329"/>
      <c r="CK4" s="329"/>
      <c r="CL4" s="329"/>
      <c r="CM4" s="329"/>
      <c r="CN4" s="329"/>
      <c r="CO4" s="329"/>
      <c r="CP4" s="329"/>
      <c r="CQ4" s="329"/>
      <c r="CR4" s="329"/>
      <c r="CS4" s="329"/>
      <c r="CT4" s="329"/>
      <c r="CU4" s="329"/>
      <c r="CV4" s="329"/>
      <c r="CW4" s="329"/>
      <c r="CX4" s="329"/>
      <c r="CY4" s="329"/>
      <c r="CZ4" s="329"/>
      <c r="DA4" s="329"/>
      <c r="DB4" s="329"/>
      <c r="DC4" s="329"/>
      <c r="DD4" s="329"/>
      <c r="DE4" s="329"/>
      <c r="DF4" s="329"/>
      <c r="DG4" s="329"/>
      <c r="DH4" s="329"/>
      <c r="DI4" s="329"/>
      <c r="DJ4" s="329"/>
      <c r="DK4" s="329"/>
      <c r="DL4" s="329"/>
      <c r="DM4" s="329"/>
      <c r="DN4" s="329"/>
      <c r="DO4" s="329"/>
      <c r="DP4" s="329"/>
      <c r="DQ4" s="329"/>
      <c r="DR4" s="329"/>
      <c r="DS4" s="330"/>
      <c r="DT4" s="330"/>
      <c r="DU4" s="330"/>
      <c r="DV4" s="330"/>
      <c r="DW4" s="330"/>
      <c r="DX4" s="330"/>
      <c r="DY4" s="330"/>
      <c r="DZ4" s="330"/>
      <c r="EA4" s="330"/>
      <c r="EB4" s="330"/>
      <c r="EC4" s="330"/>
      <c r="GF4" s="320"/>
    </row>
    <row r="5" spans="1:188" s="319" customFormat="1" ht="18.75" x14ac:dyDescent="0.2">
      <c r="A5" s="353" t="s">
        <v>36</v>
      </c>
      <c r="B5" s="353" t="s">
        <v>1150</v>
      </c>
      <c r="C5" s="353" t="s">
        <v>1151</v>
      </c>
      <c r="D5" s="353" t="s">
        <v>1152</v>
      </c>
      <c r="E5" s="353" t="s">
        <v>1153</v>
      </c>
      <c r="F5" s="353" t="s">
        <v>1154</v>
      </c>
      <c r="G5" s="353" t="s">
        <v>1155</v>
      </c>
      <c r="H5" s="353" t="s">
        <v>1165</v>
      </c>
      <c r="I5" s="353" t="s">
        <v>1172</v>
      </c>
      <c r="J5" s="353" t="s">
        <v>1179</v>
      </c>
      <c r="K5" s="353" t="s">
        <v>1210</v>
      </c>
      <c r="L5" s="353" t="s">
        <v>1156</v>
      </c>
      <c r="M5" s="353" t="s">
        <v>1157</v>
      </c>
      <c r="N5" s="353" t="s">
        <v>1158</v>
      </c>
      <c r="O5" s="353" t="s">
        <v>1159</v>
      </c>
      <c r="P5" s="353" t="s">
        <v>97</v>
      </c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  <c r="BY5" s="329"/>
      <c r="BZ5" s="329"/>
      <c r="CA5" s="329"/>
      <c r="CB5" s="329"/>
      <c r="CC5" s="329"/>
      <c r="CD5" s="329"/>
      <c r="CE5" s="329"/>
      <c r="CF5" s="329"/>
      <c r="CG5" s="329"/>
      <c r="CH5" s="329"/>
      <c r="CI5" s="329"/>
      <c r="CJ5" s="329"/>
      <c r="CK5" s="329"/>
      <c r="CL5" s="329"/>
      <c r="CM5" s="329"/>
      <c r="CN5" s="329"/>
      <c r="CO5" s="329"/>
      <c r="CP5" s="329"/>
      <c r="CQ5" s="329"/>
      <c r="CR5" s="329"/>
      <c r="CS5" s="329"/>
      <c r="CT5" s="329"/>
      <c r="CU5" s="329"/>
      <c r="CV5" s="329"/>
      <c r="CW5" s="329"/>
      <c r="CX5" s="329"/>
      <c r="CY5" s="329"/>
      <c r="CZ5" s="329"/>
      <c r="DA5" s="329"/>
      <c r="DB5" s="329"/>
      <c r="DC5" s="329"/>
      <c r="DD5" s="329"/>
      <c r="DE5" s="329"/>
      <c r="DF5" s="329"/>
      <c r="DG5" s="329"/>
      <c r="DH5" s="329"/>
      <c r="DI5" s="329"/>
      <c r="DJ5" s="329"/>
      <c r="DK5" s="329"/>
      <c r="DL5" s="329"/>
      <c r="DM5" s="329"/>
      <c r="DN5" s="329"/>
      <c r="DO5" s="329"/>
      <c r="DP5" s="329"/>
      <c r="DQ5" s="329"/>
      <c r="DR5" s="329"/>
      <c r="DS5" s="330"/>
      <c r="DT5" s="330"/>
      <c r="FZ5" s="320"/>
    </row>
    <row r="6" spans="1:188" s="319" customFormat="1" ht="18.75" x14ac:dyDescent="0.2">
      <c r="A6" s="335" t="s">
        <v>131</v>
      </c>
      <c r="B6" s="336">
        <v>8992480988</v>
      </c>
      <c r="C6" s="336">
        <v>7086364545</v>
      </c>
      <c r="D6" s="336">
        <v>5739940019</v>
      </c>
      <c r="E6" s="336">
        <v>7441563971</v>
      </c>
      <c r="F6" s="336">
        <v>7377026151</v>
      </c>
      <c r="G6" s="336">
        <v>8797549004</v>
      </c>
      <c r="H6" s="336">
        <v>6539266009</v>
      </c>
      <c r="I6" s="336">
        <v>7284257405</v>
      </c>
      <c r="J6" s="336">
        <v>7172273368</v>
      </c>
      <c r="K6" s="336">
        <v>9579637219</v>
      </c>
      <c r="L6" s="336">
        <v>7494263413</v>
      </c>
      <c r="M6" s="336">
        <v>11221255426</v>
      </c>
      <c r="N6" s="336">
        <v>7007794731</v>
      </c>
      <c r="O6" s="336">
        <v>8217011284</v>
      </c>
      <c r="P6" s="358">
        <v>109950683533</v>
      </c>
      <c r="Q6" s="329"/>
      <c r="R6" s="329"/>
      <c r="S6" s="32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  <c r="BY6" s="329"/>
      <c r="BZ6" s="329"/>
      <c r="CA6" s="329"/>
      <c r="CB6" s="329"/>
      <c r="CC6" s="329"/>
      <c r="CD6" s="329"/>
      <c r="CE6" s="329"/>
      <c r="CF6" s="329"/>
      <c r="CG6" s="329"/>
      <c r="CH6" s="329"/>
      <c r="CI6" s="329"/>
      <c r="CJ6" s="329"/>
      <c r="CK6" s="329"/>
      <c r="CL6" s="329"/>
      <c r="CM6" s="329"/>
      <c r="CN6" s="329"/>
      <c r="CO6" s="329"/>
      <c r="CP6" s="329"/>
      <c r="CQ6" s="329"/>
      <c r="CR6" s="329"/>
      <c r="CS6" s="329"/>
      <c r="CT6" s="329"/>
      <c r="CU6" s="329"/>
      <c r="CV6" s="329"/>
      <c r="CW6" s="329"/>
      <c r="CX6" s="329"/>
      <c r="CY6" s="329"/>
      <c r="CZ6" s="329"/>
      <c r="DA6" s="329"/>
      <c r="DB6" s="329"/>
      <c r="DC6" s="329"/>
      <c r="DD6" s="329"/>
      <c r="DE6" s="329"/>
      <c r="DF6" s="329"/>
      <c r="DG6" s="329"/>
      <c r="DH6" s="329"/>
      <c r="DI6" s="329"/>
      <c r="DJ6" s="329"/>
      <c r="DK6" s="329"/>
      <c r="DL6" s="329"/>
      <c r="DM6" s="329"/>
      <c r="DN6" s="329"/>
      <c r="DO6" s="329"/>
      <c r="DP6" s="329"/>
      <c r="DQ6" s="329"/>
      <c r="DR6" s="329"/>
      <c r="DS6" s="330"/>
      <c r="DT6" s="330"/>
      <c r="FZ6" s="320"/>
    </row>
    <row r="7" spans="1:188" s="319" customFormat="1" ht="18.75" x14ac:dyDescent="0.2">
      <c r="A7" s="335" t="s">
        <v>2139</v>
      </c>
      <c r="B7" s="336">
        <v>0</v>
      </c>
      <c r="C7" s="336">
        <v>100000000</v>
      </c>
      <c r="D7" s="336">
        <v>0</v>
      </c>
      <c r="E7" s="336">
        <v>0</v>
      </c>
      <c r="F7" s="336">
        <v>0</v>
      </c>
      <c r="G7" s="336">
        <v>0</v>
      </c>
      <c r="H7" s="336">
        <v>0</v>
      </c>
      <c r="I7" s="336">
        <v>0</v>
      </c>
      <c r="J7" s="336">
        <v>0</v>
      </c>
      <c r="K7" s="336">
        <v>0</v>
      </c>
      <c r="L7" s="336">
        <v>0</v>
      </c>
      <c r="M7" s="336">
        <v>0</v>
      </c>
      <c r="N7" s="336">
        <v>0</v>
      </c>
      <c r="O7" s="336">
        <v>0</v>
      </c>
      <c r="P7" s="358">
        <v>100000000</v>
      </c>
      <c r="Q7" s="329"/>
      <c r="R7" s="329"/>
      <c r="S7" s="329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  <c r="BY7" s="329"/>
      <c r="BZ7" s="329"/>
      <c r="CA7" s="329"/>
      <c r="CB7" s="329"/>
      <c r="CC7" s="329"/>
      <c r="CD7" s="329"/>
      <c r="CE7" s="329"/>
      <c r="CF7" s="329"/>
      <c r="CG7" s="329"/>
      <c r="CH7" s="329"/>
      <c r="CI7" s="329"/>
      <c r="CJ7" s="329"/>
      <c r="CK7" s="329"/>
      <c r="CL7" s="329"/>
      <c r="CM7" s="329"/>
      <c r="CN7" s="329"/>
      <c r="CO7" s="329"/>
      <c r="CP7" s="329"/>
      <c r="CQ7" s="329"/>
      <c r="CR7" s="329"/>
      <c r="CS7" s="329"/>
      <c r="CT7" s="329"/>
      <c r="CU7" s="329"/>
      <c r="CV7" s="329"/>
      <c r="CW7" s="329"/>
      <c r="CX7" s="329"/>
      <c r="CY7" s="329"/>
      <c r="CZ7" s="329"/>
      <c r="DA7" s="329"/>
      <c r="DB7" s="329"/>
      <c r="DC7" s="329"/>
      <c r="DD7" s="329"/>
      <c r="DE7" s="329"/>
      <c r="DF7" s="329"/>
      <c r="DG7" s="329"/>
      <c r="DH7" s="329"/>
      <c r="DI7" s="329"/>
      <c r="DJ7" s="329"/>
      <c r="DK7" s="329"/>
      <c r="DL7" s="329"/>
      <c r="DM7" s="329"/>
      <c r="DN7" s="329"/>
      <c r="DO7" s="329"/>
      <c r="DP7" s="329"/>
      <c r="DQ7" s="329"/>
      <c r="DR7" s="329"/>
      <c r="DS7" s="330"/>
      <c r="DT7" s="330"/>
      <c r="FZ7" s="320"/>
    </row>
    <row r="8" spans="1:188" s="319" customFormat="1" ht="18.75" x14ac:dyDescent="0.2">
      <c r="A8" s="335" t="s">
        <v>803</v>
      </c>
      <c r="B8" s="336">
        <v>0</v>
      </c>
      <c r="C8" s="336">
        <v>0</v>
      </c>
      <c r="D8" s="336">
        <v>677753357</v>
      </c>
      <c r="E8" s="336">
        <v>885969335</v>
      </c>
      <c r="F8" s="336">
        <v>363222302</v>
      </c>
      <c r="G8" s="336">
        <v>0</v>
      </c>
      <c r="H8" s="336">
        <v>0</v>
      </c>
      <c r="I8" s="336">
        <v>1198054611</v>
      </c>
      <c r="J8" s="336">
        <v>124401061</v>
      </c>
      <c r="K8" s="336">
        <v>515916980</v>
      </c>
      <c r="L8" s="336">
        <v>517470516</v>
      </c>
      <c r="M8" s="336">
        <v>199273067</v>
      </c>
      <c r="N8" s="336">
        <v>1188256444</v>
      </c>
      <c r="O8" s="336">
        <v>346194123</v>
      </c>
      <c r="P8" s="358">
        <v>6016511796</v>
      </c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  <c r="BY8" s="329"/>
      <c r="BZ8" s="329"/>
      <c r="CA8" s="329"/>
      <c r="CB8" s="329"/>
      <c r="CC8" s="329"/>
      <c r="CD8" s="329"/>
      <c r="CE8" s="329"/>
      <c r="CF8" s="329"/>
      <c r="CG8" s="329"/>
      <c r="CH8" s="329"/>
      <c r="CI8" s="329"/>
      <c r="CJ8" s="329"/>
      <c r="CK8" s="329"/>
      <c r="CL8" s="329"/>
      <c r="CM8" s="329"/>
      <c r="CN8" s="329"/>
      <c r="CO8" s="329"/>
      <c r="CP8" s="329"/>
      <c r="CQ8" s="329"/>
      <c r="CR8" s="329"/>
      <c r="CS8" s="329"/>
      <c r="CT8" s="329"/>
      <c r="CU8" s="329"/>
      <c r="CV8" s="329"/>
      <c r="CW8" s="329"/>
      <c r="CX8" s="329"/>
      <c r="CY8" s="329"/>
      <c r="CZ8" s="329"/>
      <c r="DA8" s="329"/>
      <c r="DB8" s="329"/>
      <c r="DC8" s="329"/>
      <c r="DD8" s="329"/>
      <c r="DE8" s="329"/>
      <c r="DF8" s="329"/>
      <c r="DG8" s="329"/>
      <c r="DH8" s="329"/>
      <c r="DI8" s="329"/>
      <c r="DJ8" s="329"/>
      <c r="DK8" s="329"/>
      <c r="DL8" s="329"/>
      <c r="DM8" s="329"/>
      <c r="DN8" s="329"/>
      <c r="DO8" s="329"/>
      <c r="DP8" s="329"/>
      <c r="DQ8" s="329"/>
      <c r="DR8" s="329"/>
      <c r="DS8" s="330"/>
      <c r="DT8" s="330"/>
      <c r="FZ8" s="320"/>
    </row>
    <row r="9" spans="1:188" s="319" customFormat="1" ht="18.75" x14ac:dyDescent="0.2">
      <c r="A9" s="724" t="s">
        <v>800</v>
      </c>
      <c r="B9" s="336">
        <v>1763852410</v>
      </c>
      <c r="C9" s="336">
        <v>1585219058</v>
      </c>
      <c r="D9" s="336">
        <v>2746243575</v>
      </c>
      <c r="E9" s="336">
        <v>1841515275</v>
      </c>
      <c r="F9" s="336">
        <v>3242266356</v>
      </c>
      <c r="G9" s="336">
        <v>1760784453</v>
      </c>
      <c r="H9" s="336">
        <v>1649587199</v>
      </c>
      <c r="I9" s="336">
        <v>945132409</v>
      </c>
      <c r="J9" s="336">
        <v>1037000000</v>
      </c>
      <c r="K9" s="336">
        <v>1869162778</v>
      </c>
      <c r="L9" s="336">
        <v>2661152989</v>
      </c>
      <c r="M9" s="336">
        <v>1135301916</v>
      </c>
      <c r="N9" s="336">
        <v>916860847</v>
      </c>
      <c r="O9" s="336">
        <v>2066676435</v>
      </c>
      <c r="P9" s="358">
        <v>25220755700</v>
      </c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  <c r="BY9" s="329"/>
      <c r="BZ9" s="329"/>
      <c r="CA9" s="329"/>
      <c r="CB9" s="329"/>
      <c r="CC9" s="329"/>
      <c r="CD9" s="329"/>
      <c r="CE9" s="329"/>
      <c r="CF9" s="329"/>
      <c r="CG9" s="329"/>
      <c r="CH9" s="329"/>
      <c r="CI9" s="329"/>
      <c r="CJ9" s="329"/>
      <c r="CK9" s="329"/>
      <c r="CL9" s="329"/>
      <c r="CM9" s="329"/>
      <c r="CN9" s="329"/>
      <c r="CO9" s="329"/>
      <c r="CP9" s="329"/>
      <c r="CQ9" s="329"/>
      <c r="CR9" s="329"/>
      <c r="CS9" s="329"/>
      <c r="CT9" s="329"/>
      <c r="CU9" s="329"/>
      <c r="CV9" s="329"/>
      <c r="CW9" s="329"/>
      <c r="CX9" s="329"/>
      <c r="CY9" s="329"/>
      <c r="CZ9" s="329"/>
      <c r="DA9" s="329"/>
      <c r="DB9" s="329"/>
      <c r="DC9" s="329"/>
      <c r="DD9" s="329"/>
      <c r="DE9" s="329"/>
      <c r="DF9" s="329"/>
      <c r="DG9" s="329"/>
      <c r="DH9" s="329"/>
      <c r="DI9" s="329"/>
      <c r="DJ9" s="329"/>
      <c r="DK9" s="329"/>
      <c r="DL9" s="329"/>
      <c r="DM9" s="329"/>
      <c r="DN9" s="329"/>
      <c r="DO9" s="329"/>
      <c r="DP9" s="329"/>
      <c r="DQ9" s="329"/>
      <c r="DR9" s="329"/>
      <c r="DS9" s="330"/>
      <c r="DT9" s="330"/>
      <c r="FZ9" s="320"/>
    </row>
    <row r="10" spans="1:188" s="319" customFormat="1" ht="18.75" x14ac:dyDescent="0.2">
      <c r="A10" s="723" t="s">
        <v>2375</v>
      </c>
      <c r="B10" s="336">
        <v>0</v>
      </c>
      <c r="C10" s="336">
        <v>0</v>
      </c>
      <c r="D10" s="336">
        <v>13708662</v>
      </c>
      <c r="E10" s="336">
        <v>0</v>
      </c>
      <c r="F10" s="336">
        <v>0</v>
      </c>
      <c r="G10" s="336">
        <v>0</v>
      </c>
      <c r="H10" s="336">
        <v>0</v>
      </c>
      <c r="I10" s="336">
        <v>0</v>
      </c>
      <c r="J10" s="336">
        <v>0</v>
      </c>
      <c r="K10" s="336">
        <v>0</v>
      </c>
      <c r="L10" s="336">
        <v>0</v>
      </c>
      <c r="M10" s="336">
        <v>0</v>
      </c>
      <c r="N10" s="336">
        <v>0</v>
      </c>
      <c r="O10" s="336">
        <v>0</v>
      </c>
      <c r="P10" s="358">
        <v>13708662</v>
      </c>
      <c r="Q10" s="329"/>
      <c r="R10" s="329"/>
      <c r="S10" s="329"/>
      <c r="T10" s="329"/>
      <c r="U10" s="329"/>
      <c r="V10" s="329"/>
      <c r="W10" s="329"/>
      <c r="X10" s="329"/>
      <c r="Y10" s="329"/>
      <c r="Z10" s="329"/>
      <c r="AA10" s="329"/>
      <c r="AB10" s="329"/>
      <c r="AC10" s="329"/>
      <c r="AD10" s="329"/>
      <c r="AE10" s="329"/>
      <c r="AF10" s="329"/>
      <c r="AG10" s="329"/>
      <c r="AH10" s="329"/>
      <c r="AI10" s="329"/>
      <c r="AJ10" s="329"/>
      <c r="AK10" s="329"/>
      <c r="AL10" s="329"/>
      <c r="AM10" s="329"/>
      <c r="AN10" s="329"/>
      <c r="AO10" s="329"/>
      <c r="AP10" s="329"/>
      <c r="AQ10" s="329"/>
      <c r="AR10" s="329"/>
      <c r="AS10" s="329"/>
      <c r="AT10" s="329"/>
      <c r="AU10" s="329"/>
      <c r="AV10" s="329"/>
      <c r="AW10" s="329"/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9"/>
      <c r="BO10" s="329"/>
      <c r="BP10" s="329"/>
      <c r="BQ10" s="329"/>
      <c r="BR10" s="329"/>
      <c r="BS10" s="329"/>
      <c r="BT10" s="329"/>
      <c r="BU10" s="329"/>
      <c r="BV10" s="329"/>
      <c r="BW10" s="329"/>
      <c r="BX10" s="329"/>
      <c r="BY10" s="329"/>
      <c r="BZ10" s="329"/>
      <c r="CA10" s="329"/>
      <c r="CB10" s="329"/>
      <c r="CC10" s="329"/>
      <c r="CD10" s="329"/>
      <c r="CE10" s="329"/>
      <c r="CF10" s="329"/>
      <c r="CG10" s="329"/>
      <c r="CH10" s="329"/>
      <c r="CI10" s="329"/>
      <c r="CJ10" s="329"/>
      <c r="CK10" s="329"/>
      <c r="CL10" s="329"/>
      <c r="CM10" s="329"/>
      <c r="CN10" s="329"/>
      <c r="CO10" s="329"/>
      <c r="CP10" s="329"/>
      <c r="CQ10" s="329"/>
      <c r="CR10" s="329"/>
      <c r="CS10" s="329"/>
      <c r="CT10" s="329"/>
      <c r="CU10" s="329"/>
      <c r="CV10" s="329"/>
      <c r="CW10" s="329"/>
      <c r="CX10" s="329"/>
      <c r="CY10" s="329"/>
      <c r="CZ10" s="329"/>
      <c r="DA10" s="329"/>
      <c r="DB10" s="329"/>
      <c r="DC10" s="329"/>
      <c r="DD10" s="329"/>
      <c r="DE10" s="329"/>
      <c r="DF10" s="329"/>
      <c r="DG10" s="329"/>
      <c r="DH10" s="329"/>
      <c r="DI10" s="329"/>
      <c r="DJ10" s="329"/>
      <c r="DK10" s="329"/>
      <c r="DL10" s="329"/>
      <c r="DM10" s="329"/>
      <c r="DN10" s="329"/>
      <c r="DO10" s="329"/>
      <c r="DP10" s="329"/>
      <c r="DQ10" s="329"/>
      <c r="DR10" s="329"/>
      <c r="DS10" s="330"/>
      <c r="DT10" s="330"/>
      <c r="FZ10" s="320"/>
    </row>
    <row r="11" spans="1:188" s="319" customFormat="1" ht="18.75" x14ac:dyDescent="0.2">
      <c r="A11" s="335" t="s">
        <v>435</v>
      </c>
      <c r="B11" s="336">
        <v>217061072</v>
      </c>
      <c r="C11" s="336">
        <v>155379350</v>
      </c>
      <c r="D11" s="336">
        <v>146361082</v>
      </c>
      <c r="E11" s="336">
        <v>58838954</v>
      </c>
      <c r="F11" s="336">
        <v>101430657</v>
      </c>
      <c r="G11" s="336">
        <v>142062579</v>
      </c>
      <c r="H11" s="336">
        <v>243673863</v>
      </c>
      <c r="I11" s="336">
        <v>236282296</v>
      </c>
      <c r="J11" s="336">
        <v>282678249</v>
      </c>
      <c r="K11" s="336">
        <v>341901649</v>
      </c>
      <c r="L11" s="336">
        <v>149407713</v>
      </c>
      <c r="M11" s="336">
        <v>152282619</v>
      </c>
      <c r="N11" s="336">
        <v>142239593</v>
      </c>
      <c r="O11" s="336">
        <v>210794431</v>
      </c>
      <c r="P11" s="358">
        <v>2580394107</v>
      </c>
      <c r="Q11" s="329"/>
      <c r="R11" s="329"/>
      <c r="S11" s="329"/>
      <c r="T11" s="329"/>
      <c r="U11" s="329"/>
      <c r="V11" s="329"/>
      <c r="W11" s="329"/>
      <c r="X11" s="329"/>
      <c r="Y11" s="329"/>
      <c r="Z11" s="329"/>
      <c r="AA11" s="329"/>
      <c r="AB11" s="329"/>
      <c r="AC11" s="329"/>
      <c r="AD11" s="329"/>
      <c r="AE11" s="329"/>
      <c r="AF11" s="329"/>
      <c r="AG11" s="329"/>
      <c r="AH11" s="329"/>
      <c r="AI11" s="329"/>
      <c r="AJ11" s="329"/>
      <c r="AK11" s="329"/>
      <c r="AL11" s="329"/>
      <c r="AM11" s="329"/>
      <c r="AN11" s="329"/>
      <c r="AO11" s="329"/>
      <c r="AP11" s="329"/>
      <c r="AQ11" s="329"/>
      <c r="AR11" s="329"/>
      <c r="AS11" s="329"/>
      <c r="AT11" s="329"/>
      <c r="AU11" s="329"/>
      <c r="AV11" s="329"/>
      <c r="AW11" s="329"/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29"/>
      <c r="BQ11" s="329"/>
      <c r="BR11" s="329"/>
      <c r="BS11" s="329"/>
      <c r="BT11" s="329"/>
      <c r="BU11" s="329"/>
      <c r="BV11" s="329"/>
      <c r="BW11" s="329"/>
      <c r="BX11" s="329"/>
      <c r="BY11" s="329"/>
      <c r="BZ11" s="329"/>
      <c r="CA11" s="329"/>
      <c r="CB11" s="329"/>
      <c r="CC11" s="329"/>
      <c r="CD11" s="329"/>
      <c r="CE11" s="329"/>
      <c r="CF11" s="329"/>
      <c r="CG11" s="329"/>
      <c r="CH11" s="329"/>
      <c r="CI11" s="329"/>
      <c r="CJ11" s="329"/>
      <c r="CK11" s="329"/>
      <c r="CL11" s="329"/>
      <c r="CM11" s="329"/>
      <c r="CN11" s="329"/>
      <c r="CO11" s="329"/>
      <c r="CP11" s="329"/>
      <c r="CQ11" s="329"/>
      <c r="CR11" s="329"/>
      <c r="CS11" s="329"/>
      <c r="CT11" s="329"/>
      <c r="CU11" s="329"/>
      <c r="CV11" s="329"/>
      <c r="CW11" s="329"/>
      <c r="CX11" s="329"/>
      <c r="CY11" s="329"/>
      <c r="CZ11" s="329"/>
      <c r="DA11" s="329"/>
      <c r="DB11" s="329"/>
      <c r="DC11" s="329"/>
      <c r="DD11" s="329"/>
      <c r="DE11" s="329"/>
      <c r="DF11" s="329"/>
      <c r="DG11" s="329"/>
      <c r="DH11" s="329"/>
      <c r="DI11" s="329"/>
      <c r="DJ11" s="329"/>
      <c r="DK11" s="329"/>
      <c r="DL11" s="329"/>
      <c r="DM11" s="329"/>
      <c r="DN11" s="329"/>
      <c r="DO11" s="329"/>
      <c r="DP11" s="329"/>
      <c r="DQ11" s="329"/>
      <c r="DR11" s="329"/>
      <c r="DS11" s="330"/>
      <c r="DT11" s="330"/>
      <c r="FZ11" s="320"/>
    </row>
    <row r="12" spans="1:188" s="319" customFormat="1" ht="18.600000000000001" customHeight="1" x14ac:dyDescent="0.2">
      <c r="A12" s="335" t="s">
        <v>61</v>
      </c>
      <c r="B12" s="336">
        <v>28240170</v>
      </c>
      <c r="C12" s="336">
        <v>1930231</v>
      </c>
      <c r="D12" s="336">
        <v>13063132</v>
      </c>
      <c r="E12" s="336">
        <v>5900568</v>
      </c>
      <c r="F12" s="336">
        <v>1756068</v>
      </c>
      <c r="G12" s="336">
        <v>58630</v>
      </c>
      <c r="H12" s="336">
        <v>0</v>
      </c>
      <c r="I12" s="336">
        <v>4484891</v>
      </c>
      <c r="J12" s="336">
        <v>5004303</v>
      </c>
      <c r="K12" s="336">
        <v>1100671</v>
      </c>
      <c r="L12" s="336">
        <v>5368377</v>
      </c>
      <c r="M12" s="336">
        <v>0</v>
      </c>
      <c r="N12" s="336">
        <v>630870</v>
      </c>
      <c r="O12" s="336">
        <v>4000000</v>
      </c>
      <c r="P12" s="358">
        <v>71537911</v>
      </c>
      <c r="Q12" s="447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  <c r="BY12" s="329"/>
      <c r="BZ12" s="329"/>
      <c r="CA12" s="329"/>
      <c r="CB12" s="329"/>
      <c r="CC12" s="329"/>
      <c r="CD12" s="329"/>
      <c r="CE12" s="329"/>
      <c r="CF12" s="329"/>
      <c r="CG12" s="329"/>
      <c r="CH12" s="329"/>
      <c r="CI12" s="329"/>
      <c r="CJ12" s="329"/>
      <c r="CK12" s="329"/>
      <c r="CL12" s="329"/>
      <c r="CM12" s="329"/>
      <c r="CN12" s="329"/>
      <c r="CO12" s="329"/>
      <c r="CP12" s="329"/>
      <c r="CQ12" s="329"/>
      <c r="CR12" s="329"/>
      <c r="CS12" s="329"/>
      <c r="CT12" s="329"/>
      <c r="CU12" s="329"/>
      <c r="CV12" s="329"/>
      <c r="CW12" s="329"/>
      <c r="CX12" s="329"/>
      <c r="CY12" s="329"/>
      <c r="CZ12" s="329"/>
      <c r="DA12" s="329"/>
      <c r="DB12" s="329"/>
      <c r="DC12" s="329"/>
      <c r="DD12" s="329"/>
      <c r="DE12" s="329"/>
      <c r="DF12" s="329"/>
      <c r="DG12" s="329"/>
      <c r="DH12" s="329"/>
      <c r="DI12" s="329"/>
      <c r="DJ12" s="329"/>
      <c r="DK12" s="329"/>
      <c r="DL12" s="329"/>
      <c r="DM12" s="329"/>
      <c r="DN12" s="329"/>
      <c r="DO12" s="329"/>
      <c r="DP12" s="329"/>
      <c r="DQ12" s="329"/>
      <c r="DR12" s="329"/>
      <c r="DS12" s="330"/>
      <c r="DT12" s="330"/>
      <c r="FZ12" s="320"/>
    </row>
    <row r="13" spans="1:188" s="319" customFormat="1" ht="18.600000000000001" customHeight="1" x14ac:dyDescent="0.2">
      <c r="A13" s="335" t="s">
        <v>910</v>
      </c>
      <c r="B13" s="336">
        <v>38018990</v>
      </c>
      <c r="C13" s="336">
        <v>28083966</v>
      </c>
      <c r="D13" s="336">
        <v>29932628</v>
      </c>
      <c r="E13" s="336">
        <v>30992709</v>
      </c>
      <c r="F13" s="336">
        <v>9553796</v>
      </c>
      <c r="G13" s="336">
        <v>10406839</v>
      </c>
      <c r="H13" s="336">
        <v>855855</v>
      </c>
      <c r="I13" s="336">
        <v>324303</v>
      </c>
      <c r="J13" s="336">
        <v>150401</v>
      </c>
      <c r="K13" s="336">
        <v>651837</v>
      </c>
      <c r="L13" s="336">
        <v>12003313</v>
      </c>
      <c r="M13" s="336">
        <v>16553060</v>
      </c>
      <c r="N13" s="336">
        <v>30185367</v>
      </c>
      <c r="O13" s="336">
        <v>35608483</v>
      </c>
      <c r="P13" s="358">
        <v>243321547</v>
      </c>
      <c r="Q13" s="447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29"/>
      <c r="BQ13" s="329"/>
      <c r="BR13" s="329"/>
      <c r="BS13" s="329"/>
      <c r="BT13" s="329"/>
      <c r="BU13" s="329"/>
      <c r="BV13" s="329"/>
      <c r="BW13" s="329"/>
      <c r="BX13" s="329"/>
      <c r="BY13" s="329"/>
      <c r="BZ13" s="329"/>
      <c r="CA13" s="329"/>
      <c r="CB13" s="329"/>
      <c r="CC13" s="329"/>
      <c r="CD13" s="329"/>
      <c r="CE13" s="329"/>
      <c r="CF13" s="329"/>
      <c r="CG13" s="329"/>
      <c r="CH13" s="329"/>
      <c r="CI13" s="329"/>
      <c r="CJ13" s="329"/>
      <c r="CK13" s="329"/>
      <c r="CL13" s="329"/>
      <c r="CM13" s="329"/>
      <c r="CN13" s="329"/>
      <c r="CO13" s="329"/>
      <c r="CP13" s="329"/>
      <c r="CQ13" s="329"/>
      <c r="CR13" s="329"/>
      <c r="CS13" s="329"/>
      <c r="CT13" s="329"/>
      <c r="CU13" s="329"/>
      <c r="CV13" s="329"/>
      <c r="CW13" s="329"/>
      <c r="CX13" s="329"/>
      <c r="CY13" s="329"/>
      <c r="CZ13" s="329"/>
      <c r="DA13" s="329"/>
      <c r="DB13" s="329"/>
      <c r="DC13" s="329"/>
      <c r="DD13" s="329"/>
      <c r="DE13" s="329"/>
      <c r="DF13" s="329"/>
      <c r="DG13" s="329"/>
      <c r="DH13" s="329"/>
      <c r="DI13" s="329"/>
      <c r="DJ13" s="329"/>
      <c r="DK13" s="329"/>
      <c r="DL13" s="329"/>
      <c r="DM13" s="329"/>
      <c r="DN13" s="329"/>
      <c r="DO13" s="329"/>
      <c r="DP13" s="329"/>
      <c r="DQ13" s="329"/>
      <c r="DR13" s="329"/>
      <c r="DS13" s="330"/>
      <c r="DT13" s="330"/>
      <c r="FZ13" s="320"/>
    </row>
    <row r="14" spans="1:188" s="319" customFormat="1" ht="18.600000000000001" customHeight="1" x14ac:dyDescent="0.2">
      <c r="A14" s="335" t="s">
        <v>2439</v>
      </c>
      <c r="B14" s="336">
        <v>0</v>
      </c>
      <c r="C14" s="336">
        <v>0</v>
      </c>
      <c r="D14" s="336">
        <v>0</v>
      </c>
      <c r="E14" s="336">
        <v>0</v>
      </c>
      <c r="F14" s="336">
        <v>0</v>
      </c>
      <c r="G14" s="336">
        <v>415000000</v>
      </c>
      <c r="H14" s="336">
        <v>0</v>
      </c>
      <c r="I14" s="336">
        <v>0</v>
      </c>
      <c r="J14" s="336">
        <v>0</v>
      </c>
      <c r="K14" s="336">
        <v>0</v>
      </c>
      <c r="L14" s="336">
        <v>0</v>
      </c>
      <c r="M14" s="336">
        <v>0</v>
      </c>
      <c r="N14" s="336">
        <v>0</v>
      </c>
      <c r="O14" s="336">
        <v>0</v>
      </c>
      <c r="P14" s="358">
        <v>415000000</v>
      </c>
      <c r="Q14" s="447"/>
      <c r="R14" s="329"/>
      <c r="S14" s="329"/>
      <c r="T14" s="329"/>
      <c r="U14" s="329"/>
      <c r="V14" s="329"/>
      <c r="W14" s="329"/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  <c r="AV14" s="329"/>
      <c r="AW14" s="329"/>
      <c r="AX14" s="329"/>
      <c r="AY14" s="329"/>
      <c r="AZ14" s="329"/>
      <c r="BA14" s="329"/>
      <c r="BB14" s="329"/>
      <c r="BC14" s="329"/>
      <c r="BD14" s="329"/>
      <c r="BE14" s="329"/>
      <c r="BF14" s="329"/>
      <c r="BG14" s="329"/>
      <c r="BH14" s="329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/>
      <c r="BS14" s="329"/>
      <c r="BT14" s="329"/>
      <c r="BU14" s="329"/>
      <c r="BV14" s="329"/>
      <c r="BW14" s="329"/>
      <c r="BX14" s="329"/>
      <c r="BY14" s="329"/>
      <c r="BZ14" s="329"/>
      <c r="CA14" s="329"/>
      <c r="CB14" s="329"/>
      <c r="CC14" s="329"/>
      <c r="CD14" s="329"/>
      <c r="CE14" s="329"/>
      <c r="CF14" s="329"/>
      <c r="CG14" s="329"/>
      <c r="CH14" s="329"/>
      <c r="CI14" s="329"/>
      <c r="CJ14" s="329"/>
      <c r="CK14" s="329"/>
      <c r="CL14" s="329"/>
      <c r="CM14" s="329"/>
      <c r="CN14" s="329"/>
      <c r="CO14" s="329"/>
      <c r="CP14" s="329"/>
      <c r="CQ14" s="329"/>
      <c r="CR14" s="329"/>
      <c r="CS14" s="329"/>
      <c r="CT14" s="329"/>
      <c r="CU14" s="329"/>
      <c r="CV14" s="329"/>
      <c r="CW14" s="329"/>
      <c r="CX14" s="329"/>
      <c r="CY14" s="329"/>
      <c r="CZ14" s="329"/>
      <c r="DA14" s="329"/>
      <c r="DB14" s="329"/>
      <c r="DC14" s="329"/>
      <c r="DD14" s="329"/>
      <c r="DE14" s="329"/>
      <c r="DF14" s="329"/>
      <c r="DG14" s="329"/>
      <c r="DH14" s="329"/>
      <c r="DI14" s="329"/>
      <c r="DJ14" s="329"/>
      <c r="DK14" s="329"/>
      <c r="DL14" s="329"/>
      <c r="DM14" s="329"/>
      <c r="DN14" s="329"/>
      <c r="DO14" s="329"/>
      <c r="DP14" s="329"/>
      <c r="DQ14" s="329"/>
      <c r="DR14" s="329"/>
      <c r="DS14" s="330"/>
      <c r="DT14" s="330"/>
      <c r="FZ14" s="320"/>
    </row>
    <row r="15" spans="1:188" s="319" customFormat="1" ht="18.600000000000001" customHeight="1" x14ac:dyDescent="0.2">
      <c r="A15" s="335" t="s">
        <v>2418</v>
      </c>
      <c r="B15" s="336">
        <v>0</v>
      </c>
      <c r="C15" s="336">
        <v>0</v>
      </c>
      <c r="D15" s="336">
        <v>0</v>
      </c>
      <c r="E15" s="336">
        <v>0</v>
      </c>
      <c r="F15" s="336">
        <v>0</v>
      </c>
      <c r="G15" s="336">
        <v>11735782</v>
      </c>
      <c r="H15" s="336">
        <v>0</v>
      </c>
      <c r="I15" s="336">
        <v>0</v>
      </c>
      <c r="J15" s="336">
        <v>0</v>
      </c>
      <c r="K15" s="336">
        <v>0</v>
      </c>
      <c r="L15" s="336">
        <v>0</v>
      </c>
      <c r="M15" s="336">
        <v>0</v>
      </c>
      <c r="N15" s="336">
        <v>0</v>
      </c>
      <c r="O15" s="336">
        <v>0</v>
      </c>
      <c r="P15" s="358">
        <v>11735782</v>
      </c>
      <c r="Q15" s="447"/>
      <c r="R15" s="329"/>
      <c r="S15" s="329"/>
      <c r="T15" s="329"/>
      <c r="U15" s="329"/>
      <c r="V15" s="329"/>
      <c r="W15" s="329"/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  <c r="AV15" s="329"/>
      <c r="AW15" s="329"/>
      <c r="AX15" s="329"/>
      <c r="AY15" s="329"/>
      <c r="AZ15" s="329"/>
      <c r="BA15" s="329"/>
      <c r="BB15" s="329"/>
      <c r="BC15" s="329"/>
      <c r="BD15" s="329"/>
      <c r="BE15" s="329"/>
      <c r="BF15" s="329"/>
      <c r="BG15" s="329"/>
      <c r="BH15" s="329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/>
      <c r="BS15" s="329"/>
      <c r="BT15" s="329"/>
      <c r="BU15" s="329"/>
      <c r="BV15" s="329"/>
      <c r="BW15" s="329"/>
      <c r="BX15" s="329"/>
      <c r="BY15" s="329"/>
      <c r="BZ15" s="329"/>
      <c r="CA15" s="329"/>
      <c r="CB15" s="329"/>
      <c r="CC15" s="329"/>
      <c r="CD15" s="329"/>
      <c r="CE15" s="329"/>
      <c r="CF15" s="329"/>
      <c r="CG15" s="329"/>
      <c r="CH15" s="329"/>
      <c r="CI15" s="329"/>
      <c r="CJ15" s="329"/>
      <c r="CK15" s="329"/>
      <c r="CL15" s="329"/>
      <c r="CM15" s="329"/>
      <c r="CN15" s="329"/>
      <c r="CO15" s="329"/>
      <c r="CP15" s="329"/>
      <c r="CQ15" s="329"/>
      <c r="CR15" s="329"/>
      <c r="CS15" s="329"/>
      <c r="CT15" s="329"/>
      <c r="CU15" s="329"/>
      <c r="CV15" s="329"/>
      <c r="CW15" s="329"/>
      <c r="CX15" s="329"/>
      <c r="CY15" s="329"/>
      <c r="CZ15" s="329"/>
      <c r="DA15" s="329"/>
      <c r="DB15" s="329"/>
      <c r="DC15" s="329"/>
      <c r="DD15" s="329"/>
      <c r="DE15" s="329"/>
      <c r="DF15" s="329"/>
      <c r="DG15" s="329"/>
      <c r="DH15" s="329"/>
      <c r="DI15" s="329"/>
      <c r="DJ15" s="329"/>
      <c r="DK15" s="329"/>
      <c r="DL15" s="329"/>
      <c r="DM15" s="329"/>
      <c r="DN15" s="329"/>
      <c r="DO15" s="329"/>
      <c r="DP15" s="329"/>
      <c r="DQ15" s="329"/>
      <c r="DR15" s="329"/>
      <c r="DS15" s="330"/>
      <c r="DT15" s="330"/>
      <c r="FZ15" s="320"/>
    </row>
    <row r="16" spans="1:188" s="319" customFormat="1" ht="18.600000000000001" customHeight="1" x14ac:dyDescent="0.2">
      <c r="A16" s="335" t="s">
        <v>63</v>
      </c>
      <c r="B16" s="336">
        <v>307428</v>
      </c>
      <c r="C16" s="336">
        <v>0</v>
      </c>
      <c r="D16" s="336">
        <v>1260</v>
      </c>
      <c r="E16" s="336">
        <v>139529</v>
      </c>
      <c r="F16" s="336">
        <v>3032732</v>
      </c>
      <c r="G16" s="336">
        <v>904</v>
      </c>
      <c r="H16" s="336">
        <v>2503765</v>
      </c>
      <c r="I16" s="336">
        <v>68410232</v>
      </c>
      <c r="J16" s="336">
        <v>2</v>
      </c>
      <c r="K16" s="336">
        <v>186226</v>
      </c>
      <c r="L16" s="336">
        <v>250795</v>
      </c>
      <c r="M16" s="336">
        <v>8005304</v>
      </c>
      <c r="N16" s="336">
        <v>0</v>
      </c>
      <c r="O16" s="336">
        <v>39343</v>
      </c>
      <c r="P16" s="358">
        <v>82877520</v>
      </c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  <c r="AW16" s="329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  <c r="BY16" s="329"/>
      <c r="BZ16" s="329"/>
      <c r="CA16" s="329"/>
      <c r="CB16" s="329"/>
      <c r="CC16" s="329"/>
      <c r="CD16" s="329"/>
      <c r="CE16" s="329"/>
      <c r="CF16" s="329"/>
      <c r="CG16" s="329"/>
      <c r="CH16" s="329"/>
      <c r="CI16" s="329"/>
      <c r="CJ16" s="329"/>
      <c r="CK16" s="329"/>
      <c r="CL16" s="329"/>
      <c r="CM16" s="329"/>
      <c r="CN16" s="329"/>
      <c r="CO16" s="329"/>
      <c r="CP16" s="329"/>
      <c r="CQ16" s="329"/>
      <c r="CR16" s="329"/>
      <c r="CS16" s="329"/>
      <c r="CT16" s="329"/>
      <c r="CU16" s="329"/>
      <c r="CV16" s="329"/>
      <c r="CW16" s="329"/>
      <c r="CX16" s="329"/>
      <c r="CY16" s="329"/>
      <c r="CZ16" s="329"/>
      <c r="DA16" s="329"/>
      <c r="DB16" s="329"/>
      <c r="DC16" s="329"/>
      <c r="DD16" s="329"/>
      <c r="DE16" s="329"/>
      <c r="DF16" s="329"/>
      <c r="DG16" s="329"/>
      <c r="DH16" s="329"/>
      <c r="DI16" s="329"/>
      <c r="DJ16" s="329"/>
      <c r="DK16" s="329"/>
      <c r="DL16" s="329"/>
      <c r="DM16" s="329"/>
      <c r="DN16" s="329"/>
      <c r="DO16" s="329"/>
      <c r="DP16" s="329"/>
      <c r="DQ16" s="329"/>
      <c r="DR16" s="329"/>
      <c r="DS16" s="330"/>
      <c r="DT16" s="330"/>
      <c r="FZ16" s="320"/>
    </row>
    <row r="17" spans="1:188" s="319" customFormat="1" ht="24" hidden="1" x14ac:dyDescent="0.2">
      <c r="A17" s="337" t="s">
        <v>64</v>
      </c>
      <c r="B17" s="336"/>
      <c r="C17" s="336"/>
      <c r="D17" s="336"/>
      <c r="E17" s="336" t="s">
        <v>195</v>
      </c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58">
        <v>0</v>
      </c>
      <c r="Q17" s="329"/>
      <c r="R17" s="329"/>
      <c r="S17" s="329"/>
      <c r="T17" s="329"/>
      <c r="U17" s="329"/>
      <c r="V17" s="329"/>
      <c r="W17" s="329"/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29"/>
      <c r="AX17" s="329"/>
      <c r="AY17" s="329"/>
      <c r="AZ17" s="329"/>
      <c r="BA17" s="329"/>
      <c r="BB17" s="329"/>
      <c r="BC17" s="329"/>
      <c r="BD17" s="329"/>
      <c r="BE17" s="329"/>
      <c r="BF17" s="329"/>
      <c r="BG17" s="329"/>
      <c r="BH17" s="329"/>
      <c r="BI17" s="329"/>
      <c r="BJ17" s="329"/>
      <c r="BK17" s="329"/>
      <c r="BL17" s="329"/>
      <c r="BM17" s="329"/>
      <c r="BN17" s="329"/>
      <c r="BO17" s="329"/>
      <c r="BP17" s="329"/>
      <c r="BQ17" s="329"/>
      <c r="BR17" s="329"/>
      <c r="BS17" s="329"/>
      <c r="BT17" s="329"/>
      <c r="BU17" s="329"/>
      <c r="BV17" s="329"/>
      <c r="BW17" s="329"/>
      <c r="BX17" s="329"/>
      <c r="BY17" s="329"/>
      <c r="BZ17" s="329"/>
      <c r="CA17" s="329"/>
      <c r="CB17" s="329"/>
      <c r="CC17" s="329"/>
      <c r="CD17" s="329"/>
      <c r="CE17" s="329"/>
      <c r="CF17" s="329"/>
      <c r="CG17" s="329"/>
      <c r="CH17" s="329"/>
      <c r="CI17" s="329"/>
      <c r="CJ17" s="329"/>
      <c r="CK17" s="329"/>
      <c r="CL17" s="329"/>
      <c r="CM17" s="329"/>
      <c r="CN17" s="329"/>
      <c r="CO17" s="329"/>
      <c r="CP17" s="329"/>
      <c r="CQ17" s="329"/>
      <c r="CR17" s="329"/>
      <c r="CS17" s="329"/>
      <c r="CT17" s="329"/>
      <c r="CU17" s="329"/>
      <c r="CV17" s="329"/>
      <c r="CW17" s="329"/>
      <c r="CX17" s="329"/>
      <c r="CY17" s="329"/>
      <c r="CZ17" s="329"/>
      <c r="DA17" s="329"/>
      <c r="DB17" s="329"/>
      <c r="DC17" s="329"/>
      <c r="DD17" s="329"/>
      <c r="DE17" s="329"/>
      <c r="DF17" s="329"/>
      <c r="DG17" s="329"/>
      <c r="DH17" s="329"/>
      <c r="DI17" s="329"/>
      <c r="DJ17" s="329"/>
      <c r="DK17" s="329"/>
      <c r="DL17" s="329"/>
      <c r="DM17" s="329"/>
      <c r="DN17" s="329"/>
      <c r="DO17" s="329"/>
      <c r="DP17" s="329"/>
      <c r="DQ17" s="329"/>
      <c r="DR17" s="329"/>
      <c r="DS17" s="330"/>
      <c r="DT17" s="330"/>
      <c r="FZ17" s="320"/>
    </row>
    <row r="18" spans="1:188" s="319" customFormat="1" ht="18.75" hidden="1" x14ac:dyDescent="0.2">
      <c r="A18" s="337" t="s">
        <v>100</v>
      </c>
      <c r="B18" s="336"/>
      <c r="C18" s="336"/>
      <c r="D18" s="336"/>
      <c r="E18" s="336" t="s">
        <v>195</v>
      </c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58">
        <v>0</v>
      </c>
      <c r="Q18" s="329"/>
      <c r="R18" s="329"/>
      <c r="S18" s="329"/>
      <c r="T18" s="329"/>
      <c r="U18" s="329"/>
      <c r="V18" s="329"/>
      <c r="W18" s="329"/>
      <c r="X18" s="329"/>
      <c r="Y18" s="329"/>
      <c r="Z18" s="329"/>
      <c r="AA18" s="329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29"/>
      <c r="AX18" s="329"/>
      <c r="AY18" s="329"/>
      <c r="AZ18" s="329"/>
      <c r="BA18" s="329"/>
      <c r="BB18" s="329"/>
      <c r="BC18" s="329"/>
      <c r="BD18" s="329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  <c r="BY18" s="329"/>
      <c r="BZ18" s="329"/>
      <c r="CA18" s="329"/>
      <c r="CB18" s="329"/>
      <c r="CC18" s="329"/>
      <c r="CD18" s="329"/>
      <c r="CE18" s="329"/>
      <c r="CF18" s="329"/>
      <c r="CG18" s="329"/>
      <c r="CH18" s="329"/>
      <c r="CI18" s="329"/>
      <c r="CJ18" s="329"/>
      <c r="CK18" s="329"/>
      <c r="CL18" s="329"/>
      <c r="CM18" s="329"/>
      <c r="CN18" s="329"/>
      <c r="CO18" s="329"/>
      <c r="CP18" s="329"/>
      <c r="CQ18" s="329"/>
      <c r="CR18" s="329"/>
      <c r="CS18" s="329"/>
      <c r="CT18" s="329"/>
      <c r="CU18" s="329"/>
      <c r="CV18" s="329"/>
      <c r="CW18" s="329"/>
      <c r="CX18" s="329"/>
      <c r="CY18" s="329"/>
      <c r="CZ18" s="329"/>
      <c r="DA18" s="329"/>
      <c r="DB18" s="329"/>
      <c r="DC18" s="329"/>
      <c r="DD18" s="329"/>
      <c r="DE18" s="329"/>
      <c r="DF18" s="329"/>
      <c r="DG18" s="329"/>
      <c r="DH18" s="329"/>
      <c r="DI18" s="329"/>
      <c r="DJ18" s="329"/>
      <c r="DK18" s="329"/>
      <c r="DL18" s="329"/>
      <c r="DM18" s="329"/>
      <c r="DN18" s="329"/>
      <c r="DO18" s="329"/>
      <c r="DP18" s="329"/>
      <c r="DQ18" s="329"/>
      <c r="DR18" s="329"/>
      <c r="DS18" s="330"/>
      <c r="DT18" s="330"/>
      <c r="FZ18" s="320"/>
    </row>
    <row r="19" spans="1:188" s="319" customFormat="1" ht="18.75" x14ac:dyDescent="0.2">
      <c r="A19" s="356" t="s">
        <v>35</v>
      </c>
      <c r="B19" s="357">
        <v>11001634640</v>
      </c>
      <c r="C19" s="357">
        <v>8928893184</v>
      </c>
      <c r="D19" s="357">
        <v>9337069827</v>
      </c>
      <c r="E19" s="357">
        <v>10233788103</v>
      </c>
      <c r="F19" s="357">
        <v>11085701534</v>
      </c>
      <c r="G19" s="357">
        <v>10700454666</v>
      </c>
      <c r="H19" s="357">
        <v>8432527071</v>
      </c>
      <c r="I19" s="357">
        <v>9668211612</v>
      </c>
      <c r="J19" s="357">
        <v>8621507382</v>
      </c>
      <c r="K19" s="357">
        <v>12307719297</v>
      </c>
      <c r="L19" s="357">
        <v>10827663008</v>
      </c>
      <c r="M19" s="357">
        <v>12708113028</v>
      </c>
      <c r="N19" s="357">
        <v>9255782485</v>
      </c>
      <c r="O19" s="357">
        <v>10844676273</v>
      </c>
      <c r="P19" s="357">
        <v>144706526558</v>
      </c>
      <c r="Q19" s="329"/>
      <c r="R19" s="329"/>
      <c r="S19" s="329"/>
      <c r="T19" s="329"/>
      <c r="U19" s="329"/>
      <c r="V19" s="329"/>
      <c r="W19" s="329"/>
      <c r="X19" s="329"/>
      <c r="Y19" s="329"/>
      <c r="Z19" s="329"/>
      <c r="AA19" s="329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  <c r="AV19" s="329"/>
      <c r="AW19" s="329"/>
      <c r="AX19" s="329"/>
      <c r="AY19" s="329"/>
      <c r="AZ19" s="329"/>
      <c r="BA19" s="329"/>
      <c r="BB19" s="329"/>
      <c r="BC19" s="329"/>
      <c r="BD19" s="329"/>
      <c r="BE19" s="329"/>
      <c r="BF19" s="329"/>
      <c r="BG19" s="329"/>
      <c r="BH19" s="329"/>
      <c r="BI19" s="329"/>
      <c r="BJ19" s="329"/>
      <c r="BK19" s="329"/>
      <c r="BL19" s="329"/>
      <c r="BM19" s="329"/>
      <c r="BN19" s="329"/>
      <c r="BO19" s="329"/>
      <c r="BP19" s="329"/>
      <c r="BQ19" s="329"/>
      <c r="BR19" s="329"/>
      <c r="BS19" s="329"/>
      <c r="BT19" s="329"/>
      <c r="BU19" s="329"/>
      <c r="BV19" s="329"/>
      <c r="BW19" s="329"/>
      <c r="BX19" s="329"/>
      <c r="BY19" s="329"/>
      <c r="BZ19" s="329"/>
      <c r="CA19" s="329"/>
      <c r="CB19" s="329"/>
      <c r="CC19" s="329"/>
      <c r="CD19" s="329"/>
      <c r="CE19" s="329"/>
      <c r="CF19" s="329"/>
      <c r="CG19" s="329"/>
      <c r="CH19" s="329"/>
      <c r="CI19" s="329"/>
      <c r="CJ19" s="329"/>
      <c r="CK19" s="329"/>
      <c r="CL19" s="329"/>
      <c r="CM19" s="329"/>
      <c r="CN19" s="329"/>
      <c r="CO19" s="329"/>
      <c r="CP19" s="329"/>
      <c r="CQ19" s="329"/>
      <c r="CR19" s="329"/>
      <c r="CS19" s="329"/>
      <c r="CT19" s="329"/>
      <c r="CU19" s="329"/>
      <c r="CV19" s="329"/>
      <c r="CW19" s="329"/>
      <c r="CX19" s="329"/>
      <c r="CY19" s="329"/>
      <c r="CZ19" s="329"/>
      <c r="DA19" s="329"/>
      <c r="DB19" s="329"/>
      <c r="DC19" s="329"/>
      <c r="DD19" s="329"/>
      <c r="DE19" s="329"/>
      <c r="DF19" s="329"/>
      <c r="DG19" s="329"/>
      <c r="DH19" s="329"/>
      <c r="DI19" s="329"/>
      <c r="DJ19" s="329"/>
      <c r="DK19" s="329"/>
      <c r="DL19" s="329"/>
      <c r="DM19" s="329"/>
      <c r="DN19" s="329"/>
      <c r="DO19" s="329"/>
      <c r="DP19" s="329"/>
      <c r="DQ19" s="329"/>
      <c r="DR19" s="329"/>
      <c r="DS19" s="330"/>
      <c r="DT19" s="330"/>
      <c r="FZ19" s="320"/>
    </row>
    <row r="20" spans="1:188" s="319" customFormat="1" ht="5.25" customHeight="1" x14ac:dyDescent="0.2">
      <c r="A20" s="338"/>
      <c r="B20" s="338"/>
      <c r="C20" s="338"/>
      <c r="D20" s="338"/>
      <c r="E20" s="338"/>
      <c r="F20" s="338"/>
      <c r="G20" s="338"/>
      <c r="H20" s="338"/>
      <c r="I20" s="338"/>
      <c r="J20" s="338"/>
      <c r="K20" s="338"/>
      <c r="L20" s="338"/>
      <c r="M20" s="338"/>
      <c r="N20" s="338"/>
      <c r="O20" s="338"/>
      <c r="P20" s="338"/>
      <c r="Q20" s="338"/>
      <c r="R20" s="338"/>
      <c r="S20" s="338"/>
      <c r="T20" s="338"/>
      <c r="U20" s="338"/>
      <c r="V20" s="338"/>
      <c r="W20" s="338"/>
      <c r="X20" s="338"/>
      <c r="Y20" s="338"/>
      <c r="Z20" s="338"/>
      <c r="AA20" s="338"/>
      <c r="AB20" s="338"/>
      <c r="AC20" s="338"/>
      <c r="AD20" s="338"/>
      <c r="AE20" s="338"/>
      <c r="AF20" s="338"/>
      <c r="AG20" s="338"/>
      <c r="AH20" s="338"/>
      <c r="AI20" s="338"/>
      <c r="AJ20" s="338"/>
      <c r="AK20" s="338"/>
      <c r="AL20" s="338"/>
      <c r="AM20" s="338"/>
      <c r="AN20" s="338"/>
      <c r="AO20" s="338"/>
      <c r="AP20" s="338"/>
      <c r="AQ20" s="338"/>
      <c r="AR20" s="338"/>
      <c r="AS20" s="338"/>
      <c r="AT20" s="338"/>
      <c r="AU20" s="338"/>
      <c r="AV20" s="338"/>
      <c r="AW20" s="338"/>
      <c r="AX20" s="338"/>
      <c r="AY20" s="338"/>
      <c r="AZ20" s="338"/>
      <c r="BA20" s="338"/>
      <c r="BB20" s="338"/>
      <c r="BC20" s="338"/>
      <c r="BD20" s="338"/>
      <c r="BE20" s="338"/>
      <c r="BF20" s="338"/>
      <c r="BG20" s="338"/>
      <c r="BH20" s="338"/>
      <c r="BI20" s="338"/>
      <c r="BJ20" s="338"/>
      <c r="BK20" s="338"/>
      <c r="BL20" s="338"/>
      <c r="BM20" s="338"/>
      <c r="BN20" s="338"/>
      <c r="BO20" s="338"/>
      <c r="BP20" s="338"/>
      <c r="BQ20" s="338"/>
      <c r="BR20" s="338"/>
      <c r="BS20" s="338"/>
      <c r="BT20" s="338"/>
      <c r="BU20" s="338"/>
      <c r="BV20" s="338"/>
      <c r="BW20" s="338"/>
      <c r="BX20" s="338"/>
      <c r="BY20" s="338"/>
      <c r="BZ20" s="338"/>
      <c r="CA20" s="338"/>
      <c r="CB20" s="338"/>
      <c r="CC20" s="338"/>
      <c r="CD20" s="338"/>
      <c r="CE20" s="338"/>
      <c r="CF20" s="338"/>
      <c r="CG20" s="338"/>
      <c r="CH20" s="338"/>
      <c r="CI20" s="338"/>
      <c r="CJ20" s="338"/>
      <c r="CK20" s="338"/>
      <c r="CL20" s="338"/>
      <c r="CM20" s="338"/>
      <c r="CN20" s="338"/>
      <c r="CO20" s="338"/>
      <c r="CP20" s="338"/>
      <c r="CQ20" s="338"/>
      <c r="CR20" s="338"/>
      <c r="CS20" s="338"/>
      <c r="CT20" s="338"/>
      <c r="CU20" s="338"/>
      <c r="CV20" s="338"/>
      <c r="CW20" s="338"/>
      <c r="CX20" s="338"/>
      <c r="CY20" s="338"/>
      <c r="CZ20" s="338"/>
      <c r="DA20" s="338"/>
      <c r="DB20" s="338"/>
      <c r="DC20" s="338"/>
      <c r="DD20" s="338"/>
      <c r="DE20" s="338"/>
      <c r="DF20" s="338"/>
      <c r="DG20" s="338"/>
      <c r="DH20" s="338"/>
      <c r="DI20" s="338"/>
      <c r="DJ20" s="338"/>
      <c r="DK20" s="338"/>
      <c r="DL20" s="338"/>
      <c r="DM20" s="338"/>
      <c r="DN20" s="338"/>
      <c r="DO20" s="338"/>
      <c r="DP20" s="338"/>
      <c r="DQ20" s="338"/>
      <c r="DR20" s="338"/>
      <c r="DS20" s="339"/>
      <c r="DT20" s="330"/>
      <c r="DU20" s="330"/>
      <c r="DV20" s="330"/>
      <c r="DW20" s="330"/>
      <c r="DX20" s="330"/>
      <c r="DY20" s="330"/>
      <c r="DZ20" s="330"/>
      <c r="EA20" s="330"/>
      <c r="EB20" s="339"/>
      <c r="EC20" s="339"/>
      <c r="ED20" s="339"/>
      <c r="EE20" s="339"/>
      <c r="EF20" s="339"/>
      <c r="EG20" s="339"/>
      <c r="EH20" s="339"/>
      <c r="EI20" s="339"/>
      <c r="EJ20" s="339"/>
      <c r="EK20" s="339"/>
      <c r="EL20" s="339"/>
      <c r="EM20" s="339"/>
      <c r="EN20" s="339"/>
      <c r="EO20" s="339"/>
      <c r="EP20" s="339"/>
      <c r="EQ20" s="339"/>
      <c r="ER20" s="339"/>
      <c r="ES20" s="339"/>
      <c r="ET20" s="339"/>
      <c r="EU20" s="339"/>
      <c r="EV20" s="339"/>
      <c r="EW20" s="339"/>
      <c r="EX20" s="339"/>
      <c r="EY20" s="339"/>
      <c r="EZ20" s="339"/>
      <c r="FA20" s="339"/>
      <c r="FB20" s="339"/>
      <c r="FC20" s="339"/>
      <c r="FD20" s="339"/>
      <c r="GF20" s="320"/>
    </row>
    <row r="21" spans="1:188" s="343" customFormat="1" ht="13.9" customHeight="1" x14ac:dyDescent="0.2">
      <c r="A21" s="340"/>
      <c r="B21" s="874" t="s">
        <v>154</v>
      </c>
      <c r="C21" s="875"/>
      <c r="D21" s="875"/>
      <c r="E21" s="875"/>
      <c r="F21" s="875"/>
      <c r="G21" s="875"/>
      <c r="H21" s="875"/>
      <c r="I21" s="875"/>
      <c r="J21" s="875"/>
      <c r="K21" s="875"/>
      <c r="L21" s="875"/>
      <c r="M21" s="875"/>
      <c r="N21" s="875"/>
      <c r="O21" s="875"/>
      <c r="P21" s="876"/>
      <c r="Q21" s="872" t="s">
        <v>804</v>
      </c>
      <c r="R21" s="873"/>
      <c r="S21" s="873"/>
      <c r="T21" s="873"/>
      <c r="U21" s="873"/>
      <c r="V21" s="873"/>
      <c r="W21" s="873"/>
      <c r="X21" s="873"/>
      <c r="Y21" s="873"/>
      <c r="Z21" s="873"/>
      <c r="AA21" s="873"/>
      <c r="AB21" s="873"/>
      <c r="AC21" s="873"/>
      <c r="AD21" s="873"/>
      <c r="AE21" s="868" t="s">
        <v>950</v>
      </c>
      <c r="AF21" s="868"/>
      <c r="AG21" s="868"/>
      <c r="AH21" s="868"/>
      <c r="AI21" s="868"/>
      <c r="AJ21" s="868"/>
      <c r="AK21" s="868"/>
      <c r="AL21" s="868"/>
      <c r="AM21" s="868"/>
      <c r="AN21" s="868"/>
      <c r="AO21" s="868"/>
      <c r="AP21" s="868"/>
      <c r="AQ21" s="868"/>
      <c r="AR21" s="868"/>
      <c r="AS21" s="751"/>
      <c r="AT21" s="751"/>
      <c r="AU21" s="866" t="s">
        <v>2375</v>
      </c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71" t="s">
        <v>435</v>
      </c>
      <c r="BH21" s="871"/>
      <c r="BI21" s="871"/>
      <c r="BJ21" s="871"/>
      <c r="BK21" s="871"/>
      <c r="BL21" s="871"/>
      <c r="BM21" s="871"/>
      <c r="BN21" s="871"/>
      <c r="BO21" s="871"/>
      <c r="BP21" s="871"/>
      <c r="BQ21" s="871"/>
      <c r="BR21" s="871"/>
      <c r="BS21" s="871"/>
      <c r="BT21" s="871"/>
      <c r="BU21" s="865" t="s">
        <v>194</v>
      </c>
      <c r="BV21" s="865"/>
      <c r="BW21" s="865"/>
      <c r="BX21" s="865"/>
      <c r="BY21" s="865"/>
      <c r="BZ21" s="865"/>
      <c r="CA21" s="865"/>
      <c r="CB21" s="865"/>
      <c r="CC21" s="865"/>
      <c r="CD21" s="865"/>
      <c r="CE21" s="865"/>
      <c r="CF21" s="865"/>
      <c r="CG21" s="865"/>
      <c r="CH21" s="865"/>
      <c r="CI21" s="865" t="s">
        <v>910</v>
      </c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5"/>
      <c r="CU21" s="865"/>
      <c r="CV21" s="865"/>
      <c r="CW21" s="752" t="s">
        <v>2417</v>
      </c>
      <c r="CX21" s="865" t="s">
        <v>2409</v>
      </c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749"/>
      <c r="DL21" s="749"/>
      <c r="DM21" s="750"/>
      <c r="DN21" s="801" t="s">
        <v>2457</v>
      </c>
      <c r="DO21" s="359" t="s">
        <v>62</v>
      </c>
      <c r="DP21" s="341"/>
      <c r="DQ21" s="342" t="s">
        <v>58</v>
      </c>
      <c r="DR21" s="340"/>
    </row>
    <row r="22" spans="1:188" s="347" customFormat="1" x14ac:dyDescent="0.2">
      <c r="A22" s="344"/>
      <c r="B22" s="353" t="s">
        <v>50</v>
      </c>
      <c r="C22" s="353" t="s">
        <v>52</v>
      </c>
      <c r="D22" s="353" t="s">
        <v>2401</v>
      </c>
      <c r="E22" s="353" t="s">
        <v>56</v>
      </c>
      <c r="F22" s="353" t="s">
        <v>57</v>
      </c>
      <c r="G22" s="353" t="s">
        <v>88</v>
      </c>
      <c r="H22" s="353" t="s">
        <v>89</v>
      </c>
      <c r="I22" s="353" t="s">
        <v>90</v>
      </c>
      <c r="J22" s="353" t="s">
        <v>1198</v>
      </c>
      <c r="K22" s="353" t="s">
        <v>1208</v>
      </c>
      <c r="L22" s="353" t="s">
        <v>1214</v>
      </c>
      <c r="M22" s="353" t="s">
        <v>1032</v>
      </c>
      <c r="N22" s="353" t="s">
        <v>1033</v>
      </c>
      <c r="O22" s="353" t="s">
        <v>980</v>
      </c>
      <c r="P22" s="353" t="s">
        <v>981</v>
      </c>
      <c r="Q22" s="353" t="s">
        <v>50</v>
      </c>
      <c r="R22" s="353" t="s">
        <v>52</v>
      </c>
      <c r="S22" s="353" t="s">
        <v>56</v>
      </c>
      <c r="T22" s="353" t="s">
        <v>57</v>
      </c>
      <c r="U22" s="353" t="s">
        <v>88</v>
      </c>
      <c r="V22" s="353" t="s">
        <v>89</v>
      </c>
      <c r="W22" s="353" t="s">
        <v>90</v>
      </c>
      <c r="X22" s="353" t="s">
        <v>1198</v>
      </c>
      <c r="Y22" s="353" t="s">
        <v>1208</v>
      </c>
      <c r="Z22" s="353" t="s">
        <v>1214</v>
      </c>
      <c r="AA22" s="353" t="s">
        <v>1032</v>
      </c>
      <c r="AB22" s="353" t="s">
        <v>1033</v>
      </c>
      <c r="AC22" s="353" t="s">
        <v>980</v>
      </c>
      <c r="AD22" s="353" t="s">
        <v>981</v>
      </c>
      <c r="AE22" s="353" t="s">
        <v>50</v>
      </c>
      <c r="AF22" s="353" t="s">
        <v>52</v>
      </c>
      <c r="AG22" s="353" t="s">
        <v>56</v>
      </c>
      <c r="AH22" s="353" t="s">
        <v>57</v>
      </c>
      <c r="AI22" s="353" t="s">
        <v>88</v>
      </c>
      <c r="AJ22" s="353" t="s">
        <v>89</v>
      </c>
      <c r="AK22" s="353" t="s">
        <v>90</v>
      </c>
      <c r="AL22" s="353" t="s">
        <v>1198</v>
      </c>
      <c r="AM22" s="353" t="s">
        <v>1208</v>
      </c>
      <c r="AN22" s="353" t="s">
        <v>1214</v>
      </c>
      <c r="AO22" s="353" t="s">
        <v>1032</v>
      </c>
      <c r="AP22" s="353" t="s">
        <v>1033</v>
      </c>
      <c r="AQ22" s="353" t="s">
        <v>980</v>
      </c>
      <c r="AR22" s="353" t="s">
        <v>981</v>
      </c>
      <c r="AS22" s="353" t="s">
        <v>1150</v>
      </c>
      <c r="AT22" s="353" t="s">
        <v>1151</v>
      </c>
      <c r="AU22" s="353" t="s">
        <v>1152</v>
      </c>
      <c r="AV22" s="353" t="s">
        <v>1153</v>
      </c>
      <c r="AW22" s="353" t="s">
        <v>1154</v>
      </c>
      <c r="AX22" s="353" t="s">
        <v>1155</v>
      </c>
      <c r="AY22" s="353" t="s">
        <v>1165</v>
      </c>
      <c r="AZ22" s="353" t="s">
        <v>1172</v>
      </c>
      <c r="BA22" s="353" t="s">
        <v>1179</v>
      </c>
      <c r="BB22" s="353" t="s">
        <v>1210</v>
      </c>
      <c r="BC22" s="353" t="s">
        <v>1156</v>
      </c>
      <c r="BD22" s="353" t="s">
        <v>1157</v>
      </c>
      <c r="BE22" s="353" t="s">
        <v>1158</v>
      </c>
      <c r="BF22" s="353" t="s">
        <v>1159</v>
      </c>
      <c r="BG22" s="353" t="s">
        <v>50</v>
      </c>
      <c r="BH22" s="353" t="s">
        <v>52</v>
      </c>
      <c r="BI22" s="353" t="s">
        <v>56</v>
      </c>
      <c r="BJ22" s="353" t="s">
        <v>57</v>
      </c>
      <c r="BK22" s="353" t="s">
        <v>88</v>
      </c>
      <c r="BL22" s="353" t="s">
        <v>89</v>
      </c>
      <c r="BM22" s="353" t="s">
        <v>90</v>
      </c>
      <c r="BN22" s="353" t="s">
        <v>1198</v>
      </c>
      <c r="BO22" s="353" t="s">
        <v>1208</v>
      </c>
      <c r="BP22" s="353" t="s">
        <v>1214</v>
      </c>
      <c r="BQ22" s="353" t="s">
        <v>1032</v>
      </c>
      <c r="BR22" s="353" t="s">
        <v>1033</v>
      </c>
      <c r="BS22" s="353" t="s">
        <v>980</v>
      </c>
      <c r="BT22" s="353" t="s">
        <v>981</v>
      </c>
      <c r="BU22" s="353" t="s">
        <v>50</v>
      </c>
      <c r="BV22" s="353" t="s">
        <v>52</v>
      </c>
      <c r="BW22" s="353" t="s">
        <v>56</v>
      </c>
      <c r="BX22" s="353" t="s">
        <v>57</v>
      </c>
      <c r="BY22" s="353" t="s">
        <v>88</v>
      </c>
      <c r="BZ22" s="353" t="s">
        <v>89</v>
      </c>
      <c r="CA22" s="353" t="s">
        <v>90</v>
      </c>
      <c r="CB22" s="353" t="s">
        <v>1198</v>
      </c>
      <c r="CC22" s="353" t="s">
        <v>1208</v>
      </c>
      <c r="CD22" s="353" t="s">
        <v>1214</v>
      </c>
      <c r="CE22" s="353" t="s">
        <v>1032</v>
      </c>
      <c r="CF22" s="353" t="s">
        <v>1033</v>
      </c>
      <c r="CG22" s="353" t="s">
        <v>980</v>
      </c>
      <c r="CH22" s="353" t="s">
        <v>981</v>
      </c>
      <c r="CI22" s="353" t="s">
        <v>50</v>
      </c>
      <c r="CJ22" s="353" t="s">
        <v>52</v>
      </c>
      <c r="CK22" s="353" t="s">
        <v>56</v>
      </c>
      <c r="CL22" s="353" t="s">
        <v>57</v>
      </c>
      <c r="CM22" s="353" t="s">
        <v>88</v>
      </c>
      <c r="CN22" s="353" t="s">
        <v>89</v>
      </c>
      <c r="CO22" s="353" t="s">
        <v>90</v>
      </c>
      <c r="CP22" s="353" t="s">
        <v>1198</v>
      </c>
      <c r="CQ22" s="353" t="s">
        <v>1208</v>
      </c>
      <c r="CR22" s="353" t="s">
        <v>1214</v>
      </c>
      <c r="CS22" s="353" t="s">
        <v>1032</v>
      </c>
      <c r="CT22" s="353" t="s">
        <v>1033</v>
      </c>
      <c r="CU22" s="353" t="s">
        <v>980</v>
      </c>
      <c r="CV22" s="353" t="s">
        <v>981</v>
      </c>
      <c r="CW22" s="353" t="s">
        <v>89</v>
      </c>
      <c r="CX22" s="353" t="s">
        <v>50</v>
      </c>
      <c r="CY22" s="353" t="s">
        <v>52</v>
      </c>
      <c r="CZ22" s="353" t="s">
        <v>56</v>
      </c>
      <c r="DA22" s="353" t="s">
        <v>57</v>
      </c>
      <c r="DB22" s="353" t="s">
        <v>88</v>
      </c>
      <c r="DC22" s="353" t="s">
        <v>89</v>
      </c>
      <c r="DD22" s="353" t="s">
        <v>90</v>
      </c>
      <c r="DE22" s="353" t="s">
        <v>1198</v>
      </c>
      <c r="DF22" s="353" t="s">
        <v>1208</v>
      </c>
      <c r="DG22" s="353" t="s">
        <v>1214</v>
      </c>
      <c r="DH22" s="353" t="s">
        <v>1032</v>
      </c>
      <c r="DI22" s="353" t="s">
        <v>1033</v>
      </c>
      <c r="DJ22" s="353" t="s">
        <v>980</v>
      </c>
      <c r="DK22" s="353" t="s">
        <v>981</v>
      </c>
      <c r="DL22" s="353"/>
      <c r="DM22" s="353"/>
      <c r="DN22" s="353" t="s">
        <v>2458</v>
      </c>
      <c r="DO22" s="353"/>
      <c r="DP22" s="353" t="s">
        <v>33</v>
      </c>
      <c r="DQ22" s="345" t="s">
        <v>28</v>
      </c>
      <c r="DR22" s="346"/>
      <c r="DS22" s="344"/>
    </row>
    <row r="23" spans="1:188" s="729" customFormat="1" ht="11.25" x14ac:dyDescent="0.2">
      <c r="A23" s="725" t="s">
        <v>962</v>
      </c>
      <c r="B23" s="726">
        <v>0</v>
      </c>
      <c r="C23" s="726">
        <v>241000000</v>
      </c>
      <c r="D23" s="726">
        <v>0</v>
      </c>
      <c r="E23" s="726">
        <v>0</v>
      </c>
      <c r="F23" s="726">
        <v>0</v>
      </c>
      <c r="G23" s="726">
        <v>0</v>
      </c>
      <c r="H23" s="726">
        <v>0</v>
      </c>
      <c r="I23" s="726">
        <v>0</v>
      </c>
      <c r="J23" s="726">
        <v>0</v>
      </c>
      <c r="K23" s="726">
        <v>0</v>
      </c>
      <c r="L23" s="726">
        <v>0</v>
      </c>
      <c r="M23" s="726">
        <v>0</v>
      </c>
      <c r="N23" s="726">
        <v>0</v>
      </c>
      <c r="O23" s="726">
        <v>0</v>
      </c>
      <c r="P23" s="726">
        <v>0</v>
      </c>
      <c r="Q23" s="726">
        <v>0</v>
      </c>
      <c r="R23" s="726">
        <v>0</v>
      </c>
      <c r="S23" s="726">
        <v>0</v>
      </c>
      <c r="T23" s="726">
        <v>0</v>
      </c>
      <c r="U23" s="726">
        <v>0</v>
      </c>
      <c r="V23" s="726">
        <v>0</v>
      </c>
      <c r="W23" s="726">
        <v>0</v>
      </c>
      <c r="X23" s="726">
        <v>0</v>
      </c>
      <c r="Y23" s="726">
        <v>0</v>
      </c>
      <c r="Z23" s="726">
        <v>0</v>
      </c>
      <c r="AA23" s="726">
        <v>0</v>
      </c>
      <c r="AB23" s="726">
        <v>0</v>
      </c>
      <c r="AC23" s="726">
        <v>0</v>
      </c>
      <c r="AD23" s="726">
        <v>0</v>
      </c>
      <c r="AE23" s="726">
        <v>0</v>
      </c>
      <c r="AF23" s="726">
        <v>0</v>
      </c>
      <c r="AG23" s="726">
        <v>0</v>
      </c>
      <c r="AH23" s="726">
        <v>0</v>
      </c>
      <c r="AI23" s="726">
        <v>0</v>
      </c>
      <c r="AJ23" s="726">
        <v>0</v>
      </c>
      <c r="AK23" s="726">
        <v>0</v>
      </c>
      <c r="AL23" s="726">
        <v>0</v>
      </c>
      <c r="AM23" s="726">
        <v>0</v>
      </c>
      <c r="AN23" s="726">
        <v>0</v>
      </c>
      <c r="AO23" s="726">
        <v>0</v>
      </c>
      <c r="AP23" s="726">
        <v>0</v>
      </c>
      <c r="AQ23" s="726">
        <v>0</v>
      </c>
      <c r="AR23" s="726">
        <v>0</v>
      </c>
      <c r="AS23" s="726">
        <v>0</v>
      </c>
      <c r="AT23" s="726"/>
      <c r="AU23" s="726"/>
      <c r="AV23" s="726"/>
      <c r="AW23" s="726"/>
      <c r="AX23" s="726"/>
      <c r="AY23" s="726"/>
      <c r="AZ23" s="726"/>
      <c r="BA23" s="726"/>
      <c r="BB23" s="726">
        <v>0</v>
      </c>
      <c r="BC23" s="726">
        <v>0</v>
      </c>
      <c r="BD23" s="726">
        <v>0</v>
      </c>
      <c r="BE23" s="726">
        <v>0</v>
      </c>
      <c r="BF23" s="726">
        <v>0</v>
      </c>
      <c r="BG23" s="726">
        <v>0</v>
      </c>
      <c r="BH23" s="726">
        <v>0</v>
      </c>
      <c r="BI23" s="726">
        <v>0</v>
      </c>
      <c r="BJ23" s="726">
        <v>0</v>
      </c>
      <c r="BK23" s="726">
        <v>0</v>
      </c>
      <c r="BL23" s="726">
        <v>0</v>
      </c>
      <c r="BM23" s="726">
        <v>0</v>
      </c>
      <c r="BN23" s="726">
        <v>0</v>
      </c>
      <c r="BO23" s="726">
        <v>0</v>
      </c>
      <c r="BP23" s="726">
        <v>0</v>
      </c>
      <c r="BQ23" s="726">
        <v>0</v>
      </c>
      <c r="BR23" s="726">
        <v>0</v>
      </c>
      <c r="BS23" s="726">
        <v>0</v>
      </c>
      <c r="BT23" s="726">
        <v>0</v>
      </c>
      <c r="BU23" s="726">
        <v>0</v>
      </c>
      <c r="BV23" s="726">
        <v>0</v>
      </c>
      <c r="BW23" s="726">
        <v>0</v>
      </c>
      <c r="BX23" s="726">
        <v>0</v>
      </c>
      <c r="BY23" s="726">
        <v>0</v>
      </c>
      <c r="BZ23" s="726">
        <v>0</v>
      </c>
      <c r="CA23" s="726">
        <v>0</v>
      </c>
      <c r="CB23" s="726">
        <v>0</v>
      </c>
      <c r="CC23" s="726">
        <v>0</v>
      </c>
      <c r="CD23" s="726">
        <v>0</v>
      </c>
      <c r="CE23" s="726">
        <v>0</v>
      </c>
      <c r="CF23" s="726">
        <v>0</v>
      </c>
      <c r="CG23" s="726">
        <v>0</v>
      </c>
      <c r="CH23" s="726">
        <v>0</v>
      </c>
      <c r="CI23" s="726">
        <v>0</v>
      </c>
      <c r="CJ23" s="726">
        <v>0</v>
      </c>
      <c r="CK23" s="726">
        <v>0</v>
      </c>
      <c r="CL23" s="726">
        <v>0</v>
      </c>
      <c r="CM23" s="726">
        <v>0</v>
      </c>
      <c r="CN23" s="726">
        <v>0</v>
      </c>
      <c r="CO23" s="726">
        <v>0</v>
      </c>
      <c r="CP23" s="726">
        <v>0</v>
      </c>
      <c r="CQ23" s="726">
        <v>0</v>
      </c>
      <c r="CR23" s="726">
        <v>0</v>
      </c>
      <c r="CS23" s="726">
        <v>0</v>
      </c>
      <c r="CT23" s="726">
        <v>0</v>
      </c>
      <c r="CU23" s="726">
        <v>0</v>
      </c>
      <c r="CV23" s="726">
        <v>0</v>
      </c>
      <c r="CW23" s="726">
        <v>0</v>
      </c>
      <c r="CX23" s="726">
        <v>0</v>
      </c>
      <c r="CY23" s="726">
        <v>0</v>
      </c>
      <c r="CZ23" s="726">
        <v>0</v>
      </c>
      <c r="DA23" s="726">
        <v>0</v>
      </c>
      <c r="DB23" s="726">
        <v>0</v>
      </c>
      <c r="DC23" s="726">
        <v>0</v>
      </c>
      <c r="DD23" s="726">
        <v>0</v>
      </c>
      <c r="DE23" s="726">
        <v>0</v>
      </c>
      <c r="DF23" s="726">
        <v>0</v>
      </c>
      <c r="DG23" s="726">
        <v>0</v>
      </c>
      <c r="DH23" s="726">
        <v>0</v>
      </c>
      <c r="DI23" s="726">
        <v>0</v>
      </c>
      <c r="DJ23" s="726">
        <v>0</v>
      </c>
      <c r="DK23" s="726">
        <v>0</v>
      </c>
      <c r="DL23" s="726">
        <v>0</v>
      </c>
      <c r="DM23" s="726">
        <v>0</v>
      </c>
      <c r="DN23" s="802">
        <v>0</v>
      </c>
      <c r="DO23" s="726">
        <v>0</v>
      </c>
      <c r="DP23" s="727">
        <v>241000000</v>
      </c>
      <c r="DQ23" s="726">
        <v>0</v>
      </c>
      <c r="DR23" s="728">
        <v>241000000</v>
      </c>
    </row>
    <row r="24" spans="1:188" s="729" customFormat="1" ht="11.25" x14ac:dyDescent="0.2">
      <c r="A24" s="725">
        <v>43678</v>
      </c>
      <c r="B24" s="726">
        <v>59776003</v>
      </c>
      <c r="C24" s="726">
        <v>73224000</v>
      </c>
      <c r="D24" s="726">
        <v>0</v>
      </c>
      <c r="E24" s="726">
        <v>31000000</v>
      </c>
      <c r="F24" s="726">
        <v>0</v>
      </c>
      <c r="G24" s="726">
        <v>0</v>
      </c>
      <c r="H24" s="726">
        <v>0</v>
      </c>
      <c r="I24" s="726">
        <v>0</v>
      </c>
      <c r="J24" s="726">
        <v>0</v>
      </c>
      <c r="K24" s="726">
        <v>0</v>
      </c>
      <c r="L24" s="726">
        <v>0</v>
      </c>
      <c r="M24" s="726">
        <v>0</v>
      </c>
      <c r="N24" s="726">
        <v>0</v>
      </c>
      <c r="O24" s="726">
        <v>0</v>
      </c>
      <c r="P24" s="726">
        <v>0</v>
      </c>
      <c r="Q24" s="726">
        <v>0</v>
      </c>
      <c r="R24" s="726">
        <v>0</v>
      </c>
      <c r="S24" s="726">
        <v>0</v>
      </c>
      <c r="T24" s="726">
        <v>0</v>
      </c>
      <c r="U24" s="726">
        <v>0</v>
      </c>
      <c r="V24" s="726">
        <v>0</v>
      </c>
      <c r="W24" s="726">
        <v>0</v>
      </c>
      <c r="X24" s="726">
        <v>0</v>
      </c>
      <c r="Y24" s="726">
        <v>0</v>
      </c>
      <c r="Z24" s="726">
        <v>0</v>
      </c>
      <c r="AA24" s="726">
        <v>0</v>
      </c>
      <c r="AB24" s="726">
        <v>0</v>
      </c>
      <c r="AC24" s="726">
        <v>0</v>
      </c>
      <c r="AD24" s="726">
        <v>0</v>
      </c>
      <c r="AE24" s="726">
        <v>0</v>
      </c>
      <c r="AF24" s="726">
        <v>0</v>
      </c>
      <c r="AG24" s="726">
        <v>0</v>
      </c>
      <c r="AH24" s="726">
        <v>0</v>
      </c>
      <c r="AI24" s="726">
        <v>0</v>
      </c>
      <c r="AJ24" s="726">
        <v>0</v>
      </c>
      <c r="AK24" s="726">
        <v>0</v>
      </c>
      <c r="AL24" s="726">
        <v>0</v>
      </c>
      <c r="AM24" s="726">
        <v>0</v>
      </c>
      <c r="AN24" s="726">
        <v>0</v>
      </c>
      <c r="AO24" s="726">
        <v>0</v>
      </c>
      <c r="AP24" s="726">
        <v>0</v>
      </c>
      <c r="AQ24" s="726">
        <v>0</v>
      </c>
      <c r="AR24" s="726">
        <v>0</v>
      </c>
      <c r="AS24" s="726">
        <v>0</v>
      </c>
      <c r="AT24" s="726"/>
      <c r="AU24" s="726"/>
      <c r="AV24" s="726"/>
      <c r="AW24" s="726"/>
      <c r="AX24" s="726"/>
      <c r="AY24" s="726"/>
      <c r="AZ24" s="726"/>
      <c r="BA24" s="726"/>
      <c r="BB24" s="726">
        <v>0</v>
      </c>
      <c r="BC24" s="726">
        <v>0</v>
      </c>
      <c r="BD24" s="726">
        <v>0</v>
      </c>
      <c r="BE24" s="726">
        <v>0</v>
      </c>
      <c r="BF24" s="726">
        <v>0</v>
      </c>
      <c r="BG24" s="726">
        <v>0</v>
      </c>
      <c r="BH24" s="726">
        <v>0</v>
      </c>
      <c r="BI24" s="726">
        <v>0</v>
      </c>
      <c r="BJ24" s="726">
        <v>0</v>
      </c>
      <c r="BK24" s="726">
        <v>0</v>
      </c>
      <c r="BL24" s="726">
        <v>0</v>
      </c>
      <c r="BM24" s="726">
        <v>0</v>
      </c>
      <c r="BN24" s="726">
        <v>0</v>
      </c>
      <c r="BO24" s="726">
        <v>0</v>
      </c>
      <c r="BP24" s="726">
        <v>0</v>
      </c>
      <c r="BQ24" s="726">
        <v>0</v>
      </c>
      <c r="BR24" s="726">
        <v>0</v>
      </c>
      <c r="BS24" s="726">
        <v>0</v>
      </c>
      <c r="BT24" s="726">
        <v>0</v>
      </c>
      <c r="BU24" s="726">
        <v>0</v>
      </c>
      <c r="BV24" s="726">
        <v>0</v>
      </c>
      <c r="BW24" s="726">
        <v>0</v>
      </c>
      <c r="BX24" s="726">
        <v>0</v>
      </c>
      <c r="BY24" s="726">
        <v>0</v>
      </c>
      <c r="BZ24" s="726">
        <v>0</v>
      </c>
      <c r="CA24" s="726">
        <v>0</v>
      </c>
      <c r="CB24" s="726">
        <v>0</v>
      </c>
      <c r="CC24" s="726">
        <v>0</v>
      </c>
      <c r="CD24" s="726">
        <v>0</v>
      </c>
      <c r="CE24" s="726">
        <v>0</v>
      </c>
      <c r="CF24" s="726">
        <v>0</v>
      </c>
      <c r="CG24" s="726">
        <v>0</v>
      </c>
      <c r="CH24" s="726">
        <v>0</v>
      </c>
      <c r="CI24" s="726">
        <v>0</v>
      </c>
      <c r="CJ24" s="726">
        <v>0</v>
      </c>
      <c r="CK24" s="726">
        <v>0</v>
      </c>
      <c r="CL24" s="726">
        <v>0</v>
      </c>
      <c r="CM24" s="726">
        <v>0</v>
      </c>
      <c r="CN24" s="726">
        <v>0</v>
      </c>
      <c r="CO24" s="726">
        <v>0</v>
      </c>
      <c r="CP24" s="726">
        <v>0</v>
      </c>
      <c r="CQ24" s="726">
        <v>0</v>
      </c>
      <c r="CR24" s="726">
        <v>0</v>
      </c>
      <c r="CS24" s="726">
        <v>0</v>
      </c>
      <c r="CT24" s="726">
        <v>0</v>
      </c>
      <c r="CU24" s="726">
        <v>0</v>
      </c>
      <c r="CV24" s="726">
        <v>0</v>
      </c>
      <c r="CW24" s="726">
        <v>0</v>
      </c>
      <c r="CX24" s="726">
        <v>0</v>
      </c>
      <c r="CY24" s="726">
        <v>0</v>
      </c>
      <c r="CZ24" s="726">
        <v>0</v>
      </c>
      <c r="DA24" s="726">
        <v>0</v>
      </c>
      <c r="DB24" s="726">
        <v>0</v>
      </c>
      <c r="DC24" s="726">
        <v>0</v>
      </c>
      <c r="DD24" s="726">
        <v>0</v>
      </c>
      <c r="DE24" s="726">
        <v>0</v>
      </c>
      <c r="DF24" s="726">
        <v>0</v>
      </c>
      <c r="DG24" s="726">
        <v>0</v>
      </c>
      <c r="DH24" s="726">
        <v>0</v>
      </c>
      <c r="DI24" s="726">
        <v>0</v>
      </c>
      <c r="DJ24" s="726">
        <v>0</v>
      </c>
      <c r="DK24" s="726">
        <v>0</v>
      </c>
      <c r="DL24" s="726">
        <v>0</v>
      </c>
      <c r="DM24" s="726">
        <v>0</v>
      </c>
      <c r="DN24" s="802">
        <v>0</v>
      </c>
      <c r="DO24" s="726">
        <v>0</v>
      </c>
      <c r="DP24" s="727">
        <v>164000003</v>
      </c>
      <c r="DQ24" s="727">
        <v>0</v>
      </c>
      <c r="DR24" s="728">
        <v>164000003</v>
      </c>
    </row>
    <row r="25" spans="1:188" s="729" customFormat="1" ht="11.25" x14ac:dyDescent="0.2">
      <c r="A25" s="725">
        <v>43709</v>
      </c>
      <c r="B25" s="726">
        <v>134708111</v>
      </c>
      <c r="C25" s="726">
        <v>256650032</v>
      </c>
      <c r="D25" s="726">
        <v>0</v>
      </c>
      <c r="E25" s="726">
        <v>139106821</v>
      </c>
      <c r="F25" s="726">
        <v>47382100</v>
      </c>
      <c r="G25" s="726">
        <v>0</v>
      </c>
      <c r="H25" s="726">
        <v>0</v>
      </c>
      <c r="I25" s="726">
        <v>0</v>
      </c>
      <c r="J25" s="726">
        <v>0</v>
      </c>
      <c r="K25" s="726">
        <v>0</v>
      </c>
      <c r="L25" s="726">
        <v>0</v>
      </c>
      <c r="M25" s="726">
        <v>0</v>
      </c>
      <c r="N25" s="726">
        <v>0</v>
      </c>
      <c r="O25" s="726">
        <v>0</v>
      </c>
      <c r="P25" s="726">
        <v>0</v>
      </c>
      <c r="Q25" s="726">
        <v>0</v>
      </c>
      <c r="R25" s="726">
        <v>0</v>
      </c>
      <c r="S25" s="726">
        <v>0</v>
      </c>
      <c r="T25" s="726">
        <v>0</v>
      </c>
      <c r="U25" s="726">
        <v>0</v>
      </c>
      <c r="V25" s="726">
        <v>0</v>
      </c>
      <c r="W25" s="726">
        <v>0</v>
      </c>
      <c r="X25" s="726">
        <v>0</v>
      </c>
      <c r="Y25" s="726">
        <v>0</v>
      </c>
      <c r="Z25" s="726">
        <v>0</v>
      </c>
      <c r="AA25" s="726">
        <v>0</v>
      </c>
      <c r="AB25" s="726">
        <v>0</v>
      </c>
      <c r="AC25" s="726">
        <v>0</v>
      </c>
      <c r="AD25" s="726">
        <v>0</v>
      </c>
      <c r="AE25" s="726">
        <v>0</v>
      </c>
      <c r="AF25" s="726">
        <v>0</v>
      </c>
      <c r="AG25" s="726">
        <v>0</v>
      </c>
      <c r="AH25" s="726">
        <v>0</v>
      </c>
      <c r="AI25" s="726">
        <v>0</v>
      </c>
      <c r="AJ25" s="726">
        <v>0</v>
      </c>
      <c r="AK25" s="726">
        <v>0</v>
      </c>
      <c r="AL25" s="726">
        <v>0</v>
      </c>
      <c r="AM25" s="726">
        <v>0</v>
      </c>
      <c r="AN25" s="726">
        <v>0</v>
      </c>
      <c r="AO25" s="726">
        <v>0</v>
      </c>
      <c r="AP25" s="726">
        <v>0</v>
      </c>
      <c r="AQ25" s="726">
        <v>0</v>
      </c>
      <c r="AR25" s="726">
        <v>0</v>
      </c>
      <c r="AS25" s="726">
        <v>0</v>
      </c>
      <c r="AT25" s="726"/>
      <c r="AU25" s="726"/>
      <c r="AV25" s="726"/>
      <c r="AW25" s="726"/>
      <c r="AX25" s="726"/>
      <c r="AY25" s="726"/>
      <c r="AZ25" s="726"/>
      <c r="BA25" s="726"/>
      <c r="BB25" s="726">
        <v>0</v>
      </c>
      <c r="BC25" s="726">
        <v>0</v>
      </c>
      <c r="BD25" s="726">
        <v>0</v>
      </c>
      <c r="BE25" s="726">
        <v>0</v>
      </c>
      <c r="BF25" s="726">
        <v>0</v>
      </c>
      <c r="BG25" s="726">
        <v>0</v>
      </c>
      <c r="BH25" s="726">
        <v>0</v>
      </c>
      <c r="BI25" s="726">
        <v>0</v>
      </c>
      <c r="BJ25" s="726">
        <v>0</v>
      </c>
      <c r="BK25" s="726">
        <v>0</v>
      </c>
      <c r="BL25" s="726">
        <v>0</v>
      </c>
      <c r="BM25" s="726">
        <v>0</v>
      </c>
      <c r="BN25" s="726">
        <v>0</v>
      </c>
      <c r="BO25" s="726">
        <v>0</v>
      </c>
      <c r="BP25" s="726">
        <v>0</v>
      </c>
      <c r="BQ25" s="726">
        <v>0</v>
      </c>
      <c r="BR25" s="726">
        <v>0</v>
      </c>
      <c r="BS25" s="726">
        <v>0</v>
      </c>
      <c r="BT25" s="726">
        <v>0</v>
      </c>
      <c r="BU25" s="726">
        <v>0</v>
      </c>
      <c r="BV25" s="726">
        <v>0</v>
      </c>
      <c r="BW25" s="726">
        <v>0</v>
      </c>
      <c r="BX25" s="726">
        <v>0</v>
      </c>
      <c r="BY25" s="726">
        <v>0</v>
      </c>
      <c r="BZ25" s="726">
        <v>0</v>
      </c>
      <c r="CA25" s="726">
        <v>0</v>
      </c>
      <c r="CB25" s="726">
        <v>0</v>
      </c>
      <c r="CC25" s="726">
        <v>0</v>
      </c>
      <c r="CD25" s="726">
        <v>0</v>
      </c>
      <c r="CE25" s="726">
        <v>0</v>
      </c>
      <c r="CF25" s="726">
        <v>0</v>
      </c>
      <c r="CG25" s="726">
        <v>0</v>
      </c>
      <c r="CH25" s="726">
        <v>0</v>
      </c>
      <c r="CI25" s="726">
        <v>0</v>
      </c>
      <c r="CJ25" s="726">
        <v>0</v>
      </c>
      <c r="CK25" s="726">
        <v>0</v>
      </c>
      <c r="CL25" s="726">
        <v>0</v>
      </c>
      <c r="CM25" s="726">
        <v>0</v>
      </c>
      <c r="CN25" s="726">
        <v>0</v>
      </c>
      <c r="CO25" s="726">
        <v>0</v>
      </c>
      <c r="CP25" s="726">
        <v>0</v>
      </c>
      <c r="CQ25" s="726">
        <v>0</v>
      </c>
      <c r="CR25" s="726">
        <v>0</v>
      </c>
      <c r="CS25" s="726">
        <v>0</v>
      </c>
      <c r="CT25" s="726">
        <v>0</v>
      </c>
      <c r="CU25" s="726">
        <v>0</v>
      </c>
      <c r="CV25" s="726">
        <v>0</v>
      </c>
      <c r="CW25" s="726">
        <v>0</v>
      </c>
      <c r="CX25" s="726">
        <v>0</v>
      </c>
      <c r="CY25" s="726">
        <v>0</v>
      </c>
      <c r="CZ25" s="726">
        <v>0</v>
      </c>
      <c r="DA25" s="726">
        <v>0</v>
      </c>
      <c r="DB25" s="726">
        <v>0</v>
      </c>
      <c r="DC25" s="726">
        <v>0</v>
      </c>
      <c r="DD25" s="726">
        <v>0</v>
      </c>
      <c r="DE25" s="726">
        <v>0</v>
      </c>
      <c r="DF25" s="726">
        <v>0</v>
      </c>
      <c r="DG25" s="726">
        <v>0</v>
      </c>
      <c r="DH25" s="726">
        <v>0</v>
      </c>
      <c r="DI25" s="726">
        <v>0</v>
      </c>
      <c r="DJ25" s="726">
        <v>0</v>
      </c>
      <c r="DK25" s="726">
        <v>0</v>
      </c>
      <c r="DL25" s="726">
        <v>0</v>
      </c>
      <c r="DM25" s="726">
        <v>0</v>
      </c>
      <c r="DN25" s="802">
        <v>0</v>
      </c>
      <c r="DO25" s="726">
        <v>0</v>
      </c>
      <c r="DP25" s="727">
        <v>577847064</v>
      </c>
      <c r="DQ25" s="726">
        <v>0</v>
      </c>
      <c r="DR25" s="728">
        <v>577847064</v>
      </c>
    </row>
    <row r="26" spans="1:188" s="729" customFormat="1" ht="11.25" x14ac:dyDescent="0.2">
      <c r="A26" s="725">
        <v>43739</v>
      </c>
      <c r="B26" s="726">
        <v>260919620</v>
      </c>
      <c r="C26" s="726">
        <v>110425114</v>
      </c>
      <c r="D26" s="726">
        <v>0</v>
      </c>
      <c r="E26" s="726">
        <v>74840361</v>
      </c>
      <c r="F26" s="726">
        <v>50497550</v>
      </c>
      <c r="G26" s="726">
        <v>0</v>
      </c>
      <c r="H26" s="726">
        <v>0</v>
      </c>
      <c r="I26" s="726">
        <v>0</v>
      </c>
      <c r="J26" s="726">
        <v>0</v>
      </c>
      <c r="K26" s="726">
        <v>0</v>
      </c>
      <c r="L26" s="726">
        <v>0</v>
      </c>
      <c r="M26" s="726">
        <v>0</v>
      </c>
      <c r="N26" s="726">
        <v>0</v>
      </c>
      <c r="O26" s="726">
        <v>0</v>
      </c>
      <c r="P26" s="726">
        <v>0</v>
      </c>
      <c r="Q26" s="726">
        <v>40066500</v>
      </c>
      <c r="R26" s="726">
        <v>0</v>
      </c>
      <c r="S26" s="726">
        <v>0</v>
      </c>
      <c r="T26" s="726">
        <v>0</v>
      </c>
      <c r="U26" s="726">
        <v>0</v>
      </c>
      <c r="V26" s="726">
        <v>0</v>
      </c>
      <c r="W26" s="726">
        <v>0</v>
      </c>
      <c r="X26" s="726">
        <v>0</v>
      </c>
      <c r="Y26" s="726">
        <v>0</v>
      </c>
      <c r="Z26" s="726">
        <v>0</v>
      </c>
      <c r="AA26" s="726">
        <v>0</v>
      </c>
      <c r="AB26" s="726">
        <v>0</v>
      </c>
      <c r="AC26" s="726">
        <v>0</v>
      </c>
      <c r="AD26" s="726">
        <v>0</v>
      </c>
      <c r="AE26" s="726">
        <v>0</v>
      </c>
      <c r="AF26" s="726">
        <v>0</v>
      </c>
      <c r="AG26" s="726">
        <v>0</v>
      </c>
      <c r="AH26" s="726">
        <v>0</v>
      </c>
      <c r="AI26" s="726">
        <v>0</v>
      </c>
      <c r="AJ26" s="726">
        <v>0</v>
      </c>
      <c r="AK26" s="726">
        <v>0</v>
      </c>
      <c r="AL26" s="726">
        <v>0</v>
      </c>
      <c r="AM26" s="726">
        <v>0</v>
      </c>
      <c r="AN26" s="726">
        <v>0</v>
      </c>
      <c r="AO26" s="726">
        <v>0</v>
      </c>
      <c r="AP26" s="726">
        <v>0</v>
      </c>
      <c r="AQ26" s="726">
        <v>0</v>
      </c>
      <c r="AR26" s="726">
        <v>0</v>
      </c>
      <c r="AS26" s="726">
        <v>0</v>
      </c>
      <c r="AT26" s="726"/>
      <c r="AU26" s="726"/>
      <c r="AV26" s="726"/>
      <c r="AW26" s="726"/>
      <c r="AX26" s="726"/>
      <c r="AY26" s="726"/>
      <c r="AZ26" s="726"/>
      <c r="BA26" s="726"/>
      <c r="BB26" s="726">
        <v>0</v>
      </c>
      <c r="BC26" s="726">
        <v>0</v>
      </c>
      <c r="BD26" s="726">
        <v>0</v>
      </c>
      <c r="BE26" s="726">
        <v>0</v>
      </c>
      <c r="BF26" s="726">
        <v>0</v>
      </c>
      <c r="BG26" s="726">
        <v>0</v>
      </c>
      <c r="BH26" s="726">
        <v>0</v>
      </c>
      <c r="BI26" s="726">
        <v>0</v>
      </c>
      <c r="BJ26" s="726">
        <v>0</v>
      </c>
      <c r="BK26" s="726">
        <v>0</v>
      </c>
      <c r="BL26" s="726">
        <v>0</v>
      </c>
      <c r="BM26" s="726">
        <v>0</v>
      </c>
      <c r="BN26" s="726">
        <v>0</v>
      </c>
      <c r="BO26" s="726">
        <v>0</v>
      </c>
      <c r="BP26" s="726">
        <v>0</v>
      </c>
      <c r="BQ26" s="726">
        <v>0</v>
      </c>
      <c r="BR26" s="726">
        <v>0</v>
      </c>
      <c r="BS26" s="726">
        <v>0</v>
      </c>
      <c r="BT26" s="726">
        <v>0</v>
      </c>
      <c r="BU26" s="726">
        <v>0</v>
      </c>
      <c r="BV26" s="726">
        <v>0</v>
      </c>
      <c r="BW26" s="726">
        <v>0</v>
      </c>
      <c r="BX26" s="726">
        <v>0</v>
      </c>
      <c r="BY26" s="726">
        <v>0</v>
      </c>
      <c r="BZ26" s="726">
        <v>0</v>
      </c>
      <c r="CA26" s="726">
        <v>0</v>
      </c>
      <c r="CB26" s="726">
        <v>0</v>
      </c>
      <c r="CC26" s="726">
        <v>0</v>
      </c>
      <c r="CD26" s="726">
        <v>0</v>
      </c>
      <c r="CE26" s="726">
        <v>0</v>
      </c>
      <c r="CF26" s="726">
        <v>0</v>
      </c>
      <c r="CG26" s="726">
        <v>0</v>
      </c>
      <c r="CH26" s="726">
        <v>0</v>
      </c>
      <c r="CI26" s="726">
        <v>0</v>
      </c>
      <c r="CJ26" s="726">
        <v>0</v>
      </c>
      <c r="CK26" s="726">
        <v>0</v>
      </c>
      <c r="CL26" s="726">
        <v>0</v>
      </c>
      <c r="CM26" s="726">
        <v>0</v>
      </c>
      <c r="CN26" s="726">
        <v>0</v>
      </c>
      <c r="CO26" s="726">
        <v>0</v>
      </c>
      <c r="CP26" s="726">
        <v>0</v>
      </c>
      <c r="CQ26" s="726">
        <v>0</v>
      </c>
      <c r="CR26" s="726">
        <v>0</v>
      </c>
      <c r="CS26" s="726">
        <v>0</v>
      </c>
      <c r="CT26" s="726">
        <v>0</v>
      </c>
      <c r="CU26" s="726">
        <v>0</v>
      </c>
      <c r="CV26" s="726">
        <v>0</v>
      </c>
      <c r="CW26" s="726">
        <v>0</v>
      </c>
      <c r="CX26" s="726">
        <v>0</v>
      </c>
      <c r="CY26" s="726">
        <v>0</v>
      </c>
      <c r="CZ26" s="726">
        <v>0</v>
      </c>
      <c r="DA26" s="726">
        <v>0</v>
      </c>
      <c r="DB26" s="726">
        <v>0</v>
      </c>
      <c r="DC26" s="726">
        <v>0</v>
      </c>
      <c r="DD26" s="726">
        <v>0</v>
      </c>
      <c r="DE26" s="726">
        <v>0</v>
      </c>
      <c r="DF26" s="726">
        <v>0</v>
      </c>
      <c r="DG26" s="726">
        <v>0</v>
      </c>
      <c r="DH26" s="726">
        <v>0</v>
      </c>
      <c r="DI26" s="726">
        <v>0</v>
      </c>
      <c r="DJ26" s="726">
        <v>0</v>
      </c>
      <c r="DK26" s="726">
        <v>0</v>
      </c>
      <c r="DL26" s="726">
        <v>0</v>
      </c>
      <c r="DM26" s="726">
        <v>0</v>
      </c>
      <c r="DN26" s="802">
        <v>0</v>
      </c>
      <c r="DO26" s="726">
        <v>0</v>
      </c>
      <c r="DP26" s="727">
        <v>536749145</v>
      </c>
      <c r="DQ26" s="726">
        <v>0</v>
      </c>
      <c r="DR26" s="728">
        <v>536749145</v>
      </c>
    </row>
    <row r="27" spans="1:188" s="729" customFormat="1" ht="11.25" x14ac:dyDescent="0.2">
      <c r="A27" s="725">
        <v>43770</v>
      </c>
      <c r="B27" s="726">
        <v>10894718</v>
      </c>
      <c r="C27" s="726">
        <v>113437599</v>
      </c>
      <c r="D27" s="726">
        <v>0</v>
      </c>
      <c r="E27" s="726">
        <v>48026076</v>
      </c>
      <c r="F27" s="726">
        <v>28380450</v>
      </c>
      <c r="G27" s="726">
        <v>0</v>
      </c>
      <c r="H27" s="726">
        <v>0</v>
      </c>
      <c r="I27" s="726">
        <v>0</v>
      </c>
      <c r="J27" s="726">
        <v>0</v>
      </c>
      <c r="K27" s="726">
        <v>0</v>
      </c>
      <c r="L27" s="726">
        <v>0</v>
      </c>
      <c r="M27" s="726">
        <v>0</v>
      </c>
      <c r="N27" s="726">
        <v>0</v>
      </c>
      <c r="O27" s="726">
        <v>17000000</v>
      </c>
      <c r="P27" s="726">
        <v>233657092</v>
      </c>
      <c r="Q27" s="726">
        <v>0</v>
      </c>
      <c r="R27" s="726">
        <v>0</v>
      </c>
      <c r="S27" s="726">
        <v>0</v>
      </c>
      <c r="T27" s="726">
        <v>0</v>
      </c>
      <c r="U27" s="726">
        <v>0</v>
      </c>
      <c r="V27" s="726">
        <v>0</v>
      </c>
      <c r="W27" s="726">
        <v>0</v>
      </c>
      <c r="X27" s="726">
        <v>0</v>
      </c>
      <c r="Y27" s="726">
        <v>0</v>
      </c>
      <c r="Z27" s="726">
        <v>0</v>
      </c>
      <c r="AA27" s="726">
        <v>0</v>
      </c>
      <c r="AB27" s="726">
        <v>0</v>
      </c>
      <c r="AC27" s="726">
        <v>0</v>
      </c>
      <c r="AD27" s="726">
        <v>0</v>
      </c>
      <c r="AE27" s="726">
        <v>0</v>
      </c>
      <c r="AF27" s="726">
        <v>0</v>
      </c>
      <c r="AG27" s="726">
        <v>0</v>
      </c>
      <c r="AH27" s="726">
        <v>0</v>
      </c>
      <c r="AI27" s="726">
        <v>0</v>
      </c>
      <c r="AJ27" s="726">
        <v>0</v>
      </c>
      <c r="AK27" s="726">
        <v>0</v>
      </c>
      <c r="AL27" s="726">
        <v>0</v>
      </c>
      <c r="AM27" s="726">
        <v>0</v>
      </c>
      <c r="AN27" s="726">
        <v>0</v>
      </c>
      <c r="AO27" s="726">
        <v>0</v>
      </c>
      <c r="AP27" s="726">
        <v>0</v>
      </c>
      <c r="AQ27" s="726">
        <v>0</v>
      </c>
      <c r="AR27" s="726">
        <v>0</v>
      </c>
      <c r="AS27" s="726">
        <v>0</v>
      </c>
      <c r="AT27" s="726"/>
      <c r="AU27" s="726"/>
      <c r="AV27" s="726"/>
      <c r="AW27" s="726"/>
      <c r="AX27" s="726"/>
      <c r="AY27" s="726"/>
      <c r="AZ27" s="726"/>
      <c r="BA27" s="726"/>
      <c r="BB27" s="726">
        <v>0</v>
      </c>
      <c r="BC27" s="726">
        <v>0</v>
      </c>
      <c r="BD27" s="726">
        <v>0</v>
      </c>
      <c r="BE27" s="726">
        <v>0</v>
      </c>
      <c r="BF27" s="726">
        <v>0</v>
      </c>
      <c r="BG27" s="726">
        <v>0</v>
      </c>
      <c r="BH27" s="726">
        <v>0</v>
      </c>
      <c r="BI27" s="726">
        <v>0</v>
      </c>
      <c r="BJ27" s="726">
        <v>0</v>
      </c>
      <c r="BK27" s="726">
        <v>0</v>
      </c>
      <c r="BL27" s="726">
        <v>0</v>
      </c>
      <c r="BM27" s="726">
        <v>0</v>
      </c>
      <c r="BN27" s="726">
        <v>0</v>
      </c>
      <c r="BO27" s="726">
        <v>0</v>
      </c>
      <c r="BP27" s="726">
        <v>0</v>
      </c>
      <c r="BQ27" s="726">
        <v>0</v>
      </c>
      <c r="BR27" s="726">
        <v>0</v>
      </c>
      <c r="BS27" s="726">
        <v>0</v>
      </c>
      <c r="BT27" s="726">
        <v>0</v>
      </c>
      <c r="BU27" s="726">
        <v>0</v>
      </c>
      <c r="BV27" s="726">
        <v>0</v>
      </c>
      <c r="BW27" s="726">
        <v>0</v>
      </c>
      <c r="BX27" s="726">
        <v>0</v>
      </c>
      <c r="BY27" s="726">
        <v>0</v>
      </c>
      <c r="BZ27" s="726">
        <v>0</v>
      </c>
      <c r="CA27" s="726">
        <v>0</v>
      </c>
      <c r="CB27" s="726">
        <v>0</v>
      </c>
      <c r="CC27" s="726">
        <v>0</v>
      </c>
      <c r="CD27" s="726">
        <v>0</v>
      </c>
      <c r="CE27" s="726">
        <v>0</v>
      </c>
      <c r="CF27" s="726">
        <v>0</v>
      </c>
      <c r="CG27" s="726">
        <v>0</v>
      </c>
      <c r="CH27" s="726">
        <v>0</v>
      </c>
      <c r="CI27" s="726">
        <v>0</v>
      </c>
      <c r="CJ27" s="726">
        <v>0</v>
      </c>
      <c r="CK27" s="726">
        <v>0</v>
      </c>
      <c r="CL27" s="726">
        <v>0</v>
      </c>
      <c r="CM27" s="726">
        <v>0</v>
      </c>
      <c r="CN27" s="726">
        <v>0</v>
      </c>
      <c r="CO27" s="726">
        <v>0</v>
      </c>
      <c r="CP27" s="726">
        <v>0</v>
      </c>
      <c r="CQ27" s="726">
        <v>0</v>
      </c>
      <c r="CR27" s="726">
        <v>0</v>
      </c>
      <c r="CS27" s="726">
        <v>0</v>
      </c>
      <c r="CT27" s="726">
        <v>0</v>
      </c>
      <c r="CU27" s="726">
        <v>0</v>
      </c>
      <c r="CV27" s="726">
        <v>0</v>
      </c>
      <c r="CW27" s="726">
        <v>0</v>
      </c>
      <c r="CX27" s="726">
        <v>0</v>
      </c>
      <c r="CY27" s="726">
        <v>0</v>
      </c>
      <c r="CZ27" s="726">
        <v>0</v>
      </c>
      <c r="DA27" s="726">
        <v>0</v>
      </c>
      <c r="DB27" s="726">
        <v>0</v>
      </c>
      <c r="DC27" s="726">
        <v>0</v>
      </c>
      <c r="DD27" s="726">
        <v>0</v>
      </c>
      <c r="DE27" s="726">
        <v>0</v>
      </c>
      <c r="DF27" s="726">
        <v>0</v>
      </c>
      <c r="DG27" s="726">
        <v>0</v>
      </c>
      <c r="DH27" s="726">
        <v>0</v>
      </c>
      <c r="DI27" s="726">
        <v>0</v>
      </c>
      <c r="DJ27" s="726">
        <v>0</v>
      </c>
      <c r="DK27" s="726">
        <v>0</v>
      </c>
      <c r="DL27" s="726">
        <v>0</v>
      </c>
      <c r="DM27" s="726">
        <v>0</v>
      </c>
      <c r="DN27" s="802">
        <v>0</v>
      </c>
      <c r="DO27" s="726">
        <v>0</v>
      </c>
      <c r="DP27" s="727">
        <v>451395935</v>
      </c>
      <c r="DQ27" s="726">
        <v>0</v>
      </c>
      <c r="DR27" s="728">
        <v>451395935</v>
      </c>
    </row>
    <row r="28" spans="1:188" s="729" customFormat="1" ht="11.25" x14ac:dyDescent="0.2">
      <c r="A28" s="725">
        <v>43800</v>
      </c>
      <c r="B28" s="726">
        <v>55447095</v>
      </c>
      <c r="C28" s="726">
        <v>140534935</v>
      </c>
      <c r="D28" s="726">
        <v>0</v>
      </c>
      <c r="E28" s="726">
        <v>39459821</v>
      </c>
      <c r="F28" s="726">
        <v>21495752</v>
      </c>
      <c r="G28" s="726">
        <v>0</v>
      </c>
      <c r="H28" s="726">
        <v>0</v>
      </c>
      <c r="I28" s="726">
        <v>0</v>
      </c>
      <c r="J28" s="726">
        <v>0</v>
      </c>
      <c r="K28" s="726">
        <v>0</v>
      </c>
      <c r="L28" s="726">
        <v>0</v>
      </c>
      <c r="M28" s="726">
        <v>0</v>
      </c>
      <c r="N28" s="726">
        <v>0</v>
      </c>
      <c r="O28" s="726">
        <v>303264166</v>
      </c>
      <c r="P28" s="726">
        <v>187251511</v>
      </c>
      <c r="Q28" s="726">
        <v>0</v>
      </c>
      <c r="R28" s="726">
        <v>15986028</v>
      </c>
      <c r="S28" s="726">
        <v>0</v>
      </c>
      <c r="T28" s="726">
        <v>0</v>
      </c>
      <c r="U28" s="726">
        <v>0</v>
      </c>
      <c r="V28" s="726">
        <v>0</v>
      </c>
      <c r="W28" s="726">
        <v>0</v>
      </c>
      <c r="X28" s="726">
        <v>0</v>
      </c>
      <c r="Y28" s="726">
        <v>0</v>
      </c>
      <c r="Z28" s="726">
        <v>0</v>
      </c>
      <c r="AA28" s="726">
        <v>0</v>
      </c>
      <c r="AB28" s="726">
        <v>0</v>
      </c>
      <c r="AC28" s="726">
        <v>0</v>
      </c>
      <c r="AD28" s="726">
        <v>0</v>
      </c>
      <c r="AE28" s="726">
        <v>0</v>
      </c>
      <c r="AF28" s="726">
        <v>0</v>
      </c>
      <c r="AG28" s="726">
        <v>0</v>
      </c>
      <c r="AH28" s="726">
        <v>0</v>
      </c>
      <c r="AI28" s="726">
        <v>0</v>
      </c>
      <c r="AJ28" s="726">
        <v>0</v>
      </c>
      <c r="AK28" s="726">
        <v>0</v>
      </c>
      <c r="AL28" s="726">
        <v>0</v>
      </c>
      <c r="AM28" s="726">
        <v>0</v>
      </c>
      <c r="AN28" s="726">
        <v>0</v>
      </c>
      <c r="AO28" s="726">
        <v>0</v>
      </c>
      <c r="AP28" s="726">
        <v>0</v>
      </c>
      <c r="AQ28" s="726">
        <v>0</v>
      </c>
      <c r="AR28" s="726">
        <v>0</v>
      </c>
      <c r="AS28" s="726">
        <v>0</v>
      </c>
      <c r="AT28" s="726"/>
      <c r="AU28" s="726"/>
      <c r="AV28" s="726"/>
      <c r="AW28" s="726"/>
      <c r="AX28" s="726"/>
      <c r="AY28" s="726"/>
      <c r="AZ28" s="726"/>
      <c r="BA28" s="726"/>
      <c r="BB28" s="726">
        <v>0</v>
      </c>
      <c r="BC28" s="726">
        <v>0</v>
      </c>
      <c r="BD28" s="726">
        <v>0</v>
      </c>
      <c r="BE28" s="726">
        <v>0</v>
      </c>
      <c r="BF28" s="726">
        <v>0</v>
      </c>
      <c r="BG28" s="726">
        <v>0</v>
      </c>
      <c r="BH28" s="726">
        <v>0</v>
      </c>
      <c r="BI28" s="726">
        <v>0</v>
      </c>
      <c r="BJ28" s="726">
        <v>0</v>
      </c>
      <c r="BK28" s="726">
        <v>0</v>
      </c>
      <c r="BL28" s="726">
        <v>0</v>
      </c>
      <c r="BM28" s="726">
        <v>0</v>
      </c>
      <c r="BN28" s="726">
        <v>0</v>
      </c>
      <c r="BO28" s="726">
        <v>0</v>
      </c>
      <c r="BP28" s="726">
        <v>0</v>
      </c>
      <c r="BQ28" s="726">
        <v>0</v>
      </c>
      <c r="BR28" s="726">
        <v>0</v>
      </c>
      <c r="BS28" s="726">
        <v>0</v>
      </c>
      <c r="BT28" s="726">
        <v>0</v>
      </c>
      <c r="BU28" s="726">
        <v>0</v>
      </c>
      <c r="BV28" s="726">
        <v>341682</v>
      </c>
      <c r="BW28" s="726">
        <v>0</v>
      </c>
      <c r="BX28" s="726">
        <v>0</v>
      </c>
      <c r="BY28" s="726">
        <v>0</v>
      </c>
      <c r="BZ28" s="726">
        <v>0</v>
      </c>
      <c r="CA28" s="726">
        <v>0</v>
      </c>
      <c r="CB28" s="726">
        <v>0</v>
      </c>
      <c r="CC28" s="726">
        <v>0</v>
      </c>
      <c r="CD28" s="726">
        <v>0</v>
      </c>
      <c r="CE28" s="726">
        <v>0</v>
      </c>
      <c r="CF28" s="726">
        <v>0</v>
      </c>
      <c r="CG28" s="726">
        <v>0</v>
      </c>
      <c r="CH28" s="726">
        <v>0</v>
      </c>
      <c r="CI28" s="726">
        <v>0</v>
      </c>
      <c r="CJ28" s="726">
        <v>0</v>
      </c>
      <c r="CK28" s="726">
        <v>0</v>
      </c>
      <c r="CL28" s="726">
        <v>0</v>
      </c>
      <c r="CM28" s="726">
        <v>0</v>
      </c>
      <c r="CN28" s="726">
        <v>0</v>
      </c>
      <c r="CO28" s="726">
        <v>0</v>
      </c>
      <c r="CP28" s="726">
        <v>0</v>
      </c>
      <c r="CQ28" s="726">
        <v>0</v>
      </c>
      <c r="CR28" s="726">
        <v>0</v>
      </c>
      <c r="CS28" s="726">
        <v>0</v>
      </c>
      <c r="CT28" s="726">
        <v>0</v>
      </c>
      <c r="CU28" s="726">
        <v>0</v>
      </c>
      <c r="CV28" s="726">
        <v>0</v>
      </c>
      <c r="CW28" s="726">
        <v>0</v>
      </c>
      <c r="CX28" s="726">
        <v>0</v>
      </c>
      <c r="CY28" s="726">
        <v>0</v>
      </c>
      <c r="CZ28" s="726">
        <v>0</v>
      </c>
      <c r="DA28" s="726">
        <v>0</v>
      </c>
      <c r="DB28" s="726">
        <v>0</v>
      </c>
      <c r="DC28" s="726">
        <v>0</v>
      </c>
      <c r="DD28" s="726">
        <v>0</v>
      </c>
      <c r="DE28" s="726">
        <v>0</v>
      </c>
      <c r="DF28" s="726">
        <v>0</v>
      </c>
      <c r="DG28" s="726">
        <v>0</v>
      </c>
      <c r="DH28" s="726">
        <v>0</v>
      </c>
      <c r="DI28" s="726">
        <v>0</v>
      </c>
      <c r="DJ28" s="726">
        <v>0</v>
      </c>
      <c r="DK28" s="726">
        <v>0</v>
      </c>
      <c r="DL28" s="726">
        <v>0</v>
      </c>
      <c r="DM28" s="726">
        <v>0</v>
      </c>
      <c r="DN28" s="802">
        <v>0</v>
      </c>
      <c r="DO28" s="726">
        <v>0</v>
      </c>
      <c r="DP28" s="727">
        <v>763780990</v>
      </c>
      <c r="DQ28" s="726">
        <v>0</v>
      </c>
      <c r="DR28" s="728">
        <v>763780990</v>
      </c>
      <c r="DS28" s="730">
        <v>0</v>
      </c>
    </row>
    <row r="29" spans="1:188" s="729" customFormat="1" ht="11.25" x14ac:dyDescent="0.2">
      <c r="A29" s="725">
        <v>43831</v>
      </c>
      <c r="B29" s="726">
        <v>25973098</v>
      </c>
      <c r="C29" s="726">
        <v>30280218</v>
      </c>
      <c r="D29" s="726">
        <v>0</v>
      </c>
      <c r="E29" s="726">
        <v>215911091</v>
      </c>
      <c r="F29" s="726">
        <v>57618586</v>
      </c>
      <c r="G29" s="726">
        <v>0</v>
      </c>
      <c r="H29" s="726">
        <v>0</v>
      </c>
      <c r="I29" s="726">
        <v>0</v>
      </c>
      <c r="J29" s="726">
        <v>0</v>
      </c>
      <c r="K29" s="726">
        <v>0</v>
      </c>
      <c r="L29" s="726">
        <v>0</v>
      </c>
      <c r="M29" s="726">
        <v>0</v>
      </c>
      <c r="N29" s="726">
        <v>0</v>
      </c>
      <c r="O29" s="726">
        <v>66265723</v>
      </c>
      <c r="P29" s="726">
        <v>208528122</v>
      </c>
      <c r="Q29" s="726">
        <v>0</v>
      </c>
      <c r="R29" s="726">
        <v>0</v>
      </c>
      <c r="S29" s="726">
        <v>0</v>
      </c>
      <c r="T29" s="726">
        <v>0</v>
      </c>
      <c r="U29" s="726">
        <v>0</v>
      </c>
      <c r="V29" s="726">
        <v>0</v>
      </c>
      <c r="W29" s="726">
        <v>0</v>
      </c>
      <c r="X29" s="726">
        <v>0</v>
      </c>
      <c r="Y29" s="726">
        <v>0</v>
      </c>
      <c r="Z29" s="726">
        <v>0</v>
      </c>
      <c r="AA29" s="726">
        <v>0</v>
      </c>
      <c r="AB29" s="726">
        <v>0</v>
      </c>
      <c r="AC29" s="726">
        <v>0</v>
      </c>
      <c r="AD29" s="726">
        <v>17000000</v>
      </c>
      <c r="AE29" s="726">
        <v>0</v>
      </c>
      <c r="AF29" s="726">
        <v>0</v>
      </c>
      <c r="AG29" s="726">
        <v>0</v>
      </c>
      <c r="AH29" s="726">
        <v>0</v>
      </c>
      <c r="AI29" s="726">
        <v>0</v>
      </c>
      <c r="AJ29" s="726">
        <v>0</v>
      </c>
      <c r="AK29" s="726">
        <v>0</v>
      </c>
      <c r="AL29" s="726">
        <v>0</v>
      </c>
      <c r="AM29" s="726">
        <v>0</v>
      </c>
      <c r="AN29" s="726">
        <v>0</v>
      </c>
      <c r="AO29" s="726">
        <v>0</v>
      </c>
      <c r="AP29" s="726">
        <v>0</v>
      </c>
      <c r="AQ29" s="726">
        <v>0</v>
      </c>
      <c r="AR29" s="726">
        <v>0</v>
      </c>
      <c r="AS29" s="726">
        <v>0</v>
      </c>
      <c r="AT29" s="726"/>
      <c r="AU29" s="726"/>
      <c r="AV29" s="726"/>
      <c r="AW29" s="726"/>
      <c r="AX29" s="726"/>
      <c r="AY29" s="726"/>
      <c r="AZ29" s="726"/>
      <c r="BA29" s="726"/>
      <c r="BB29" s="726">
        <v>0</v>
      </c>
      <c r="BC29" s="726">
        <v>0</v>
      </c>
      <c r="BD29" s="726">
        <v>0</v>
      </c>
      <c r="BE29" s="726">
        <v>0</v>
      </c>
      <c r="BF29" s="726">
        <v>0</v>
      </c>
      <c r="BG29" s="726">
        <v>0</v>
      </c>
      <c r="BH29" s="726">
        <v>0</v>
      </c>
      <c r="BI29" s="726">
        <v>0</v>
      </c>
      <c r="BJ29" s="726">
        <v>0</v>
      </c>
      <c r="BK29" s="726">
        <v>0</v>
      </c>
      <c r="BL29" s="726">
        <v>0</v>
      </c>
      <c r="BM29" s="726">
        <v>0</v>
      </c>
      <c r="BN29" s="726">
        <v>0</v>
      </c>
      <c r="BO29" s="726">
        <v>0</v>
      </c>
      <c r="BP29" s="726">
        <v>0</v>
      </c>
      <c r="BQ29" s="726">
        <v>0</v>
      </c>
      <c r="BR29" s="726">
        <v>0</v>
      </c>
      <c r="BS29" s="726">
        <v>0</v>
      </c>
      <c r="BT29" s="726">
        <v>0</v>
      </c>
      <c r="BU29" s="726">
        <v>0</v>
      </c>
      <c r="BV29" s="726">
        <v>0</v>
      </c>
      <c r="BW29" s="726">
        <v>0</v>
      </c>
      <c r="BX29" s="726">
        <v>0</v>
      </c>
      <c r="BY29" s="726">
        <v>0</v>
      </c>
      <c r="BZ29" s="726">
        <v>0</v>
      </c>
      <c r="CA29" s="726">
        <v>0</v>
      </c>
      <c r="CB29" s="726">
        <v>0</v>
      </c>
      <c r="CC29" s="726">
        <v>0</v>
      </c>
      <c r="CD29" s="726">
        <v>0</v>
      </c>
      <c r="CE29" s="726">
        <v>0</v>
      </c>
      <c r="CF29" s="726">
        <v>0</v>
      </c>
      <c r="CG29" s="726">
        <v>0</v>
      </c>
      <c r="CH29" s="726">
        <v>0</v>
      </c>
      <c r="CI29" s="726">
        <v>0</v>
      </c>
      <c r="CJ29" s="726">
        <v>0</v>
      </c>
      <c r="CK29" s="726">
        <v>0</v>
      </c>
      <c r="CL29" s="726">
        <v>0</v>
      </c>
      <c r="CM29" s="726">
        <v>0</v>
      </c>
      <c r="CN29" s="726">
        <v>0</v>
      </c>
      <c r="CO29" s="726">
        <v>0</v>
      </c>
      <c r="CP29" s="726">
        <v>0</v>
      </c>
      <c r="CQ29" s="726">
        <v>0</v>
      </c>
      <c r="CR29" s="726">
        <v>0</v>
      </c>
      <c r="CS29" s="726">
        <v>0</v>
      </c>
      <c r="CT29" s="726">
        <v>0</v>
      </c>
      <c r="CU29" s="726">
        <v>0</v>
      </c>
      <c r="CV29" s="726">
        <v>0</v>
      </c>
      <c r="CW29" s="726">
        <v>0</v>
      </c>
      <c r="CX29" s="726">
        <v>0</v>
      </c>
      <c r="CY29" s="726">
        <v>0</v>
      </c>
      <c r="CZ29" s="726">
        <v>0</v>
      </c>
      <c r="DA29" s="726">
        <v>0</v>
      </c>
      <c r="DB29" s="726">
        <v>0</v>
      </c>
      <c r="DC29" s="726">
        <v>0</v>
      </c>
      <c r="DD29" s="726">
        <v>0</v>
      </c>
      <c r="DE29" s="726">
        <v>0</v>
      </c>
      <c r="DF29" s="726">
        <v>0</v>
      </c>
      <c r="DG29" s="726">
        <v>0</v>
      </c>
      <c r="DH29" s="726">
        <v>0</v>
      </c>
      <c r="DI29" s="726">
        <v>0</v>
      </c>
      <c r="DJ29" s="726">
        <v>0</v>
      </c>
      <c r="DK29" s="726">
        <v>0</v>
      </c>
      <c r="DL29" s="726">
        <v>0</v>
      </c>
      <c r="DM29" s="726">
        <v>0</v>
      </c>
      <c r="DN29" s="802">
        <v>0</v>
      </c>
      <c r="DO29" s="726">
        <v>0</v>
      </c>
      <c r="DP29" s="727">
        <v>621576838</v>
      </c>
      <c r="DQ29" s="726"/>
      <c r="DR29" s="728"/>
      <c r="DS29" s="730"/>
    </row>
    <row r="30" spans="1:188" s="729" customFormat="1" ht="11.25" x14ac:dyDescent="0.2">
      <c r="A30" s="725">
        <v>43862</v>
      </c>
      <c r="B30" s="726">
        <v>361848687</v>
      </c>
      <c r="C30" s="726">
        <v>-22417931</v>
      </c>
      <c r="D30" s="726">
        <v>0</v>
      </c>
      <c r="E30" s="726">
        <v>60718671</v>
      </c>
      <c r="F30" s="726">
        <v>332306350</v>
      </c>
      <c r="G30" s="726">
        <v>0</v>
      </c>
      <c r="H30" s="726">
        <v>0</v>
      </c>
      <c r="I30" s="726">
        <v>0</v>
      </c>
      <c r="J30" s="726">
        <v>0</v>
      </c>
      <c r="K30" s="726">
        <v>0</v>
      </c>
      <c r="L30" s="726">
        <v>0</v>
      </c>
      <c r="M30" s="726">
        <v>0</v>
      </c>
      <c r="N30" s="726">
        <v>0</v>
      </c>
      <c r="O30" s="726">
        <v>50321114</v>
      </c>
      <c r="P30" s="726">
        <v>130077649</v>
      </c>
      <c r="Q30" s="726">
        <v>0</v>
      </c>
      <c r="R30" s="726">
        <v>0</v>
      </c>
      <c r="S30" s="726">
        <v>0</v>
      </c>
      <c r="T30" s="726">
        <v>3000000</v>
      </c>
      <c r="U30" s="726">
        <v>0</v>
      </c>
      <c r="V30" s="726">
        <v>0</v>
      </c>
      <c r="W30" s="726">
        <v>0</v>
      </c>
      <c r="X30" s="726">
        <v>0</v>
      </c>
      <c r="Y30" s="726">
        <v>0</v>
      </c>
      <c r="Z30" s="726">
        <v>0</v>
      </c>
      <c r="AA30" s="726">
        <v>0</v>
      </c>
      <c r="AB30" s="726">
        <v>0</v>
      </c>
      <c r="AC30" s="726">
        <v>0</v>
      </c>
      <c r="AD30" s="726">
        <v>0</v>
      </c>
      <c r="AE30" s="726">
        <v>0</v>
      </c>
      <c r="AF30" s="726">
        <v>0</v>
      </c>
      <c r="AG30" s="726">
        <v>0</v>
      </c>
      <c r="AH30" s="726">
        <v>0</v>
      </c>
      <c r="AI30" s="726">
        <v>0</v>
      </c>
      <c r="AJ30" s="726">
        <v>0</v>
      </c>
      <c r="AK30" s="726">
        <v>0</v>
      </c>
      <c r="AL30" s="726">
        <v>0</v>
      </c>
      <c r="AM30" s="726">
        <v>0</v>
      </c>
      <c r="AN30" s="726">
        <v>0</v>
      </c>
      <c r="AO30" s="726">
        <v>0</v>
      </c>
      <c r="AP30" s="726">
        <v>0</v>
      </c>
      <c r="AQ30" s="726">
        <v>0</v>
      </c>
      <c r="AR30" s="726">
        <v>0</v>
      </c>
      <c r="AS30" s="726">
        <v>0</v>
      </c>
      <c r="AT30" s="726"/>
      <c r="AU30" s="726"/>
      <c r="AV30" s="726"/>
      <c r="AW30" s="726"/>
      <c r="AX30" s="726"/>
      <c r="AY30" s="726"/>
      <c r="AZ30" s="726"/>
      <c r="BA30" s="726"/>
      <c r="BB30" s="726">
        <v>0</v>
      </c>
      <c r="BC30" s="726">
        <v>0</v>
      </c>
      <c r="BD30" s="726">
        <v>0</v>
      </c>
      <c r="BE30" s="726">
        <v>0</v>
      </c>
      <c r="BF30" s="726">
        <v>0</v>
      </c>
      <c r="BG30" s="726">
        <v>0</v>
      </c>
      <c r="BH30" s="726">
        <v>0</v>
      </c>
      <c r="BI30" s="726">
        <v>0</v>
      </c>
      <c r="BJ30" s="726">
        <v>0</v>
      </c>
      <c r="BK30" s="726">
        <v>0</v>
      </c>
      <c r="BL30" s="726">
        <v>0</v>
      </c>
      <c r="BM30" s="726">
        <v>0</v>
      </c>
      <c r="BN30" s="726">
        <v>0</v>
      </c>
      <c r="BO30" s="726">
        <v>0</v>
      </c>
      <c r="BP30" s="726">
        <v>0</v>
      </c>
      <c r="BQ30" s="726">
        <v>0</v>
      </c>
      <c r="BR30" s="726">
        <v>0</v>
      </c>
      <c r="BS30" s="726">
        <v>0</v>
      </c>
      <c r="BT30" s="726">
        <v>0</v>
      </c>
      <c r="BU30" s="726">
        <v>0</v>
      </c>
      <c r="BV30" s="726">
        <v>0</v>
      </c>
      <c r="BW30" s="726">
        <v>0</v>
      </c>
      <c r="BX30" s="726">
        <v>0</v>
      </c>
      <c r="BY30" s="726">
        <v>0</v>
      </c>
      <c r="BZ30" s="726">
        <v>0</v>
      </c>
      <c r="CA30" s="726">
        <v>0</v>
      </c>
      <c r="CB30" s="726">
        <v>0</v>
      </c>
      <c r="CC30" s="726">
        <v>0</v>
      </c>
      <c r="CD30" s="726">
        <v>0</v>
      </c>
      <c r="CE30" s="726">
        <v>0</v>
      </c>
      <c r="CF30" s="726">
        <v>0</v>
      </c>
      <c r="CG30" s="726">
        <v>0</v>
      </c>
      <c r="CH30" s="726">
        <v>0</v>
      </c>
      <c r="CI30" s="726">
        <v>0</v>
      </c>
      <c r="CJ30" s="726">
        <v>0</v>
      </c>
      <c r="CK30" s="726">
        <v>0</v>
      </c>
      <c r="CL30" s="726">
        <v>0</v>
      </c>
      <c r="CM30" s="726">
        <v>0</v>
      </c>
      <c r="CN30" s="726">
        <v>0</v>
      </c>
      <c r="CO30" s="726">
        <v>0</v>
      </c>
      <c r="CP30" s="726">
        <v>0</v>
      </c>
      <c r="CQ30" s="726">
        <v>0</v>
      </c>
      <c r="CR30" s="726">
        <v>0</v>
      </c>
      <c r="CS30" s="726">
        <v>0</v>
      </c>
      <c r="CT30" s="726">
        <v>0</v>
      </c>
      <c r="CU30" s="726">
        <v>0</v>
      </c>
      <c r="CV30" s="726">
        <v>0</v>
      </c>
      <c r="CW30" s="726">
        <v>0</v>
      </c>
      <c r="CX30" s="726">
        <v>0</v>
      </c>
      <c r="CY30" s="726">
        <v>0</v>
      </c>
      <c r="CZ30" s="726">
        <v>0</v>
      </c>
      <c r="DA30" s="726">
        <v>0</v>
      </c>
      <c r="DB30" s="726">
        <v>0</v>
      </c>
      <c r="DC30" s="726">
        <v>0</v>
      </c>
      <c r="DD30" s="726">
        <v>0</v>
      </c>
      <c r="DE30" s="726">
        <v>0</v>
      </c>
      <c r="DF30" s="726">
        <v>0</v>
      </c>
      <c r="DG30" s="726">
        <v>0</v>
      </c>
      <c r="DH30" s="726">
        <v>0</v>
      </c>
      <c r="DI30" s="726">
        <v>0</v>
      </c>
      <c r="DJ30" s="726">
        <v>0</v>
      </c>
      <c r="DK30" s="726">
        <v>0</v>
      </c>
      <c r="DL30" s="726">
        <v>0</v>
      </c>
      <c r="DM30" s="726">
        <v>0</v>
      </c>
      <c r="DN30" s="802">
        <v>0</v>
      </c>
      <c r="DO30" s="726">
        <v>0</v>
      </c>
      <c r="DP30" s="727">
        <v>915854540</v>
      </c>
      <c r="DQ30" s="726"/>
      <c r="DR30" s="728"/>
      <c r="DS30" s="730"/>
    </row>
    <row r="31" spans="1:188" s="729" customFormat="1" ht="11.25" x14ac:dyDescent="0.2">
      <c r="A31" s="725">
        <v>43891</v>
      </c>
      <c r="B31" s="726">
        <v>271354732</v>
      </c>
      <c r="C31" s="726">
        <v>-99403484</v>
      </c>
      <c r="D31" s="726">
        <v>0</v>
      </c>
      <c r="E31" s="726">
        <v>24749141</v>
      </c>
      <c r="F31" s="726">
        <v>46104700</v>
      </c>
      <c r="G31" s="726">
        <v>0</v>
      </c>
      <c r="H31" s="726">
        <v>0</v>
      </c>
      <c r="I31" s="726">
        <v>0</v>
      </c>
      <c r="J31" s="726">
        <v>0</v>
      </c>
      <c r="K31" s="726">
        <v>0</v>
      </c>
      <c r="L31" s="726">
        <v>0</v>
      </c>
      <c r="M31" s="726">
        <v>0</v>
      </c>
      <c r="N31" s="726">
        <v>0</v>
      </c>
      <c r="O31" s="726">
        <v>24216221</v>
      </c>
      <c r="P31" s="726">
        <v>94479649</v>
      </c>
      <c r="Q31" s="726">
        <v>0</v>
      </c>
      <c r="R31" s="726">
        <v>0</v>
      </c>
      <c r="S31" s="726">
        <v>0</v>
      </c>
      <c r="T31" s="726">
        <v>0</v>
      </c>
      <c r="U31" s="726">
        <v>0</v>
      </c>
      <c r="V31" s="726">
        <v>0</v>
      </c>
      <c r="W31" s="726">
        <v>0</v>
      </c>
      <c r="X31" s="726">
        <v>0</v>
      </c>
      <c r="Y31" s="726">
        <v>0</v>
      </c>
      <c r="Z31" s="726">
        <v>0</v>
      </c>
      <c r="AA31" s="726">
        <v>0</v>
      </c>
      <c r="AB31" s="726">
        <v>0</v>
      </c>
      <c r="AC31" s="726">
        <v>0</v>
      </c>
      <c r="AD31" s="726">
        <v>0</v>
      </c>
      <c r="AE31" s="726">
        <v>0</v>
      </c>
      <c r="AF31" s="726">
        <v>0</v>
      </c>
      <c r="AG31" s="726">
        <v>0</v>
      </c>
      <c r="AH31" s="726">
        <v>0</v>
      </c>
      <c r="AI31" s="726">
        <v>0</v>
      </c>
      <c r="AJ31" s="726">
        <v>0</v>
      </c>
      <c r="AK31" s="726">
        <v>0</v>
      </c>
      <c r="AL31" s="726">
        <v>0</v>
      </c>
      <c r="AM31" s="726">
        <v>0</v>
      </c>
      <c r="AN31" s="726">
        <v>0</v>
      </c>
      <c r="AO31" s="726">
        <v>0</v>
      </c>
      <c r="AP31" s="726">
        <v>0</v>
      </c>
      <c r="AQ31" s="726">
        <v>0</v>
      </c>
      <c r="AR31" s="726">
        <v>0</v>
      </c>
      <c r="AS31" s="726">
        <v>0</v>
      </c>
      <c r="AT31" s="726"/>
      <c r="AU31" s="726"/>
      <c r="AV31" s="726"/>
      <c r="AW31" s="726"/>
      <c r="AX31" s="726"/>
      <c r="AY31" s="726"/>
      <c r="AZ31" s="726"/>
      <c r="BA31" s="726"/>
      <c r="BB31" s="726">
        <v>0</v>
      </c>
      <c r="BC31" s="726">
        <v>0</v>
      </c>
      <c r="BD31" s="726">
        <v>0</v>
      </c>
      <c r="BE31" s="726">
        <v>0</v>
      </c>
      <c r="BF31" s="726">
        <v>0</v>
      </c>
      <c r="BG31" s="726">
        <v>0</v>
      </c>
      <c r="BH31" s="726">
        <v>0</v>
      </c>
      <c r="BI31" s="726">
        <v>0</v>
      </c>
      <c r="BJ31" s="726">
        <v>0</v>
      </c>
      <c r="BK31" s="726">
        <v>0</v>
      </c>
      <c r="BL31" s="726">
        <v>0</v>
      </c>
      <c r="BM31" s="726">
        <v>0</v>
      </c>
      <c r="BN31" s="726">
        <v>0</v>
      </c>
      <c r="BO31" s="726">
        <v>0</v>
      </c>
      <c r="BP31" s="726">
        <v>0</v>
      </c>
      <c r="BQ31" s="726">
        <v>0</v>
      </c>
      <c r="BR31" s="726">
        <v>0</v>
      </c>
      <c r="BS31" s="726">
        <v>0</v>
      </c>
      <c r="BT31" s="726">
        <v>0</v>
      </c>
      <c r="BU31" s="726">
        <v>0</v>
      </c>
      <c r="BV31" s="726">
        <v>0</v>
      </c>
      <c r="BW31" s="726">
        <v>0</v>
      </c>
      <c r="BX31" s="726">
        <v>0</v>
      </c>
      <c r="BY31" s="726">
        <v>0</v>
      </c>
      <c r="BZ31" s="726">
        <v>0</v>
      </c>
      <c r="CA31" s="726">
        <v>0</v>
      </c>
      <c r="CB31" s="726">
        <v>0</v>
      </c>
      <c r="CC31" s="726">
        <v>0</v>
      </c>
      <c r="CD31" s="726">
        <v>0</v>
      </c>
      <c r="CE31" s="726">
        <v>0</v>
      </c>
      <c r="CF31" s="726">
        <v>0</v>
      </c>
      <c r="CG31" s="726">
        <v>0</v>
      </c>
      <c r="CH31" s="726">
        <v>0</v>
      </c>
      <c r="CI31" s="726">
        <v>0</v>
      </c>
      <c r="CJ31" s="726">
        <v>0</v>
      </c>
      <c r="CK31" s="726">
        <v>0</v>
      </c>
      <c r="CL31" s="726">
        <v>0</v>
      </c>
      <c r="CM31" s="726">
        <v>0</v>
      </c>
      <c r="CN31" s="726">
        <v>0</v>
      </c>
      <c r="CO31" s="726">
        <v>0</v>
      </c>
      <c r="CP31" s="726">
        <v>0</v>
      </c>
      <c r="CQ31" s="726">
        <v>0</v>
      </c>
      <c r="CR31" s="726">
        <v>0</v>
      </c>
      <c r="CS31" s="726">
        <v>0</v>
      </c>
      <c r="CT31" s="726">
        <v>0</v>
      </c>
      <c r="CU31" s="726">
        <v>0</v>
      </c>
      <c r="CV31" s="726">
        <v>0</v>
      </c>
      <c r="CW31" s="726">
        <v>0</v>
      </c>
      <c r="CX31" s="726">
        <v>0</v>
      </c>
      <c r="CY31" s="726">
        <v>0</v>
      </c>
      <c r="CZ31" s="726">
        <v>0</v>
      </c>
      <c r="DA31" s="726">
        <v>0</v>
      </c>
      <c r="DB31" s="726">
        <v>0</v>
      </c>
      <c r="DC31" s="726">
        <v>0</v>
      </c>
      <c r="DD31" s="726">
        <v>0</v>
      </c>
      <c r="DE31" s="726">
        <v>0</v>
      </c>
      <c r="DF31" s="726">
        <v>0</v>
      </c>
      <c r="DG31" s="726">
        <v>0</v>
      </c>
      <c r="DH31" s="726">
        <v>0</v>
      </c>
      <c r="DI31" s="726">
        <v>0</v>
      </c>
      <c r="DJ31" s="726">
        <v>0</v>
      </c>
      <c r="DK31" s="726">
        <v>0</v>
      </c>
      <c r="DL31" s="726">
        <v>0</v>
      </c>
      <c r="DM31" s="726">
        <v>0</v>
      </c>
      <c r="DN31" s="802">
        <v>0</v>
      </c>
      <c r="DO31" s="726">
        <v>0</v>
      </c>
      <c r="DP31" s="727">
        <v>361500959</v>
      </c>
      <c r="DQ31" s="726"/>
      <c r="DR31" s="728"/>
      <c r="DS31" s="730"/>
    </row>
    <row r="32" spans="1:188" s="729" customFormat="1" ht="11.25" x14ac:dyDescent="0.2">
      <c r="A32" s="725">
        <v>43922</v>
      </c>
      <c r="B32" s="726">
        <v>48521710</v>
      </c>
      <c r="C32" s="726">
        <v>19522491</v>
      </c>
      <c r="D32" s="726">
        <v>0</v>
      </c>
      <c r="E32" s="726">
        <v>28951431</v>
      </c>
      <c r="F32" s="726">
        <v>17100455</v>
      </c>
      <c r="G32" s="726">
        <v>0</v>
      </c>
      <c r="H32" s="726">
        <v>0</v>
      </c>
      <c r="I32" s="726">
        <v>0</v>
      </c>
      <c r="J32" s="726">
        <v>0</v>
      </c>
      <c r="K32" s="726">
        <v>0</v>
      </c>
      <c r="L32" s="726">
        <v>0</v>
      </c>
      <c r="M32" s="726">
        <v>0</v>
      </c>
      <c r="N32" s="726">
        <v>0</v>
      </c>
      <c r="O32" s="726">
        <v>10026284</v>
      </c>
      <c r="P32" s="726">
        <v>126953701</v>
      </c>
      <c r="Q32" s="726">
        <v>-40000000</v>
      </c>
      <c r="R32" s="726">
        <v>0</v>
      </c>
      <c r="S32" s="726">
        <v>0</v>
      </c>
      <c r="T32" s="726">
        <v>0</v>
      </c>
      <c r="U32" s="726">
        <v>0</v>
      </c>
      <c r="V32" s="726">
        <v>0</v>
      </c>
      <c r="W32" s="726">
        <v>0</v>
      </c>
      <c r="X32" s="726">
        <v>0</v>
      </c>
      <c r="Y32" s="726">
        <v>0</v>
      </c>
      <c r="Z32" s="726">
        <v>0</v>
      </c>
      <c r="AA32" s="726">
        <v>0</v>
      </c>
      <c r="AB32" s="726">
        <v>0</v>
      </c>
      <c r="AC32" s="726">
        <v>0</v>
      </c>
      <c r="AD32" s="726">
        <v>-17000000</v>
      </c>
      <c r="AE32" s="726">
        <v>0</v>
      </c>
      <c r="AF32" s="726">
        <v>0</v>
      </c>
      <c r="AG32" s="726">
        <v>0</v>
      </c>
      <c r="AH32" s="726">
        <v>0</v>
      </c>
      <c r="AI32" s="726">
        <v>0</v>
      </c>
      <c r="AJ32" s="726">
        <v>0</v>
      </c>
      <c r="AK32" s="726">
        <v>0</v>
      </c>
      <c r="AL32" s="726">
        <v>0</v>
      </c>
      <c r="AM32" s="726">
        <v>0</v>
      </c>
      <c r="AN32" s="726">
        <v>0</v>
      </c>
      <c r="AO32" s="726">
        <v>0</v>
      </c>
      <c r="AP32" s="726">
        <v>0</v>
      </c>
      <c r="AQ32" s="726">
        <v>0</v>
      </c>
      <c r="AR32" s="726">
        <v>0</v>
      </c>
      <c r="AS32" s="726">
        <v>0</v>
      </c>
      <c r="AT32" s="726"/>
      <c r="AU32" s="726"/>
      <c r="AV32" s="726"/>
      <c r="AW32" s="726"/>
      <c r="AX32" s="726"/>
      <c r="AY32" s="726"/>
      <c r="AZ32" s="726"/>
      <c r="BA32" s="726"/>
      <c r="BB32" s="726">
        <v>0</v>
      </c>
      <c r="BC32" s="726">
        <v>0</v>
      </c>
      <c r="BD32" s="726">
        <v>0</v>
      </c>
      <c r="BE32" s="726">
        <v>0</v>
      </c>
      <c r="BF32" s="726">
        <v>0</v>
      </c>
      <c r="BG32" s="726">
        <v>0</v>
      </c>
      <c r="BH32" s="726">
        <v>0</v>
      </c>
      <c r="BI32" s="726">
        <v>0</v>
      </c>
      <c r="BJ32" s="726">
        <v>0</v>
      </c>
      <c r="BK32" s="726">
        <v>0</v>
      </c>
      <c r="BL32" s="726">
        <v>0</v>
      </c>
      <c r="BM32" s="726">
        <v>0</v>
      </c>
      <c r="BN32" s="726">
        <v>0</v>
      </c>
      <c r="BO32" s="726">
        <v>0</v>
      </c>
      <c r="BP32" s="726">
        <v>0</v>
      </c>
      <c r="BQ32" s="726">
        <v>0</v>
      </c>
      <c r="BR32" s="726">
        <v>0</v>
      </c>
      <c r="BS32" s="726">
        <v>0</v>
      </c>
      <c r="BT32" s="726">
        <v>0</v>
      </c>
      <c r="BU32" s="726">
        <v>0</v>
      </c>
      <c r="BV32" s="726">
        <v>0</v>
      </c>
      <c r="BW32" s="726">
        <v>0</v>
      </c>
      <c r="BX32" s="726">
        <v>0</v>
      </c>
      <c r="BY32" s="726">
        <v>0</v>
      </c>
      <c r="BZ32" s="726">
        <v>0</v>
      </c>
      <c r="CA32" s="726">
        <v>0</v>
      </c>
      <c r="CB32" s="726">
        <v>0</v>
      </c>
      <c r="CC32" s="726">
        <v>0</v>
      </c>
      <c r="CD32" s="726">
        <v>0</v>
      </c>
      <c r="CE32" s="726">
        <v>0</v>
      </c>
      <c r="CF32" s="726">
        <v>0</v>
      </c>
      <c r="CG32" s="726">
        <v>0</v>
      </c>
      <c r="CH32" s="726">
        <v>0</v>
      </c>
      <c r="CI32" s="726">
        <v>0</v>
      </c>
      <c r="CJ32" s="726">
        <v>0</v>
      </c>
      <c r="CK32" s="726">
        <v>0</v>
      </c>
      <c r="CL32" s="726">
        <v>0</v>
      </c>
      <c r="CM32" s="726">
        <v>0</v>
      </c>
      <c r="CN32" s="726">
        <v>0</v>
      </c>
      <c r="CO32" s="726">
        <v>0</v>
      </c>
      <c r="CP32" s="726">
        <v>0</v>
      </c>
      <c r="CQ32" s="726">
        <v>0</v>
      </c>
      <c r="CR32" s="726">
        <v>0</v>
      </c>
      <c r="CS32" s="726">
        <v>0</v>
      </c>
      <c r="CT32" s="726">
        <v>0</v>
      </c>
      <c r="CU32" s="726">
        <v>0</v>
      </c>
      <c r="CV32" s="726">
        <v>0</v>
      </c>
      <c r="CW32" s="726">
        <v>0</v>
      </c>
      <c r="CX32" s="726">
        <v>0</v>
      </c>
      <c r="CY32" s="726">
        <v>0</v>
      </c>
      <c r="CZ32" s="726">
        <v>0</v>
      </c>
      <c r="DA32" s="726">
        <v>0</v>
      </c>
      <c r="DB32" s="726">
        <v>0</v>
      </c>
      <c r="DC32" s="726">
        <v>0</v>
      </c>
      <c r="DD32" s="726">
        <v>0</v>
      </c>
      <c r="DE32" s="726">
        <v>0</v>
      </c>
      <c r="DF32" s="726">
        <v>0</v>
      </c>
      <c r="DG32" s="726">
        <v>0</v>
      </c>
      <c r="DH32" s="726">
        <v>0</v>
      </c>
      <c r="DI32" s="726">
        <v>0</v>
      </c>
      <c r="DJ32" s="726">
        <v>0</v>
      </c>
      <c r="DK32" s="726">
        <v>0</v>
      </c>
      <c r="DL32" s="726">
        <v>0</v>
      </c>
      <c r="DM32" s="726">
        <v>0</v>
      </c>
      <c r="DN32" s="802">
        <v>0</v>
      </c>
      <c r="DO32" s="726">
        <v>0</v>
      </c>
      <c r="DP32" s="727">
        <v>194076072</v>
      </c>
      <c r="DQ32" s="731"/>
      <c r="DR32" s="732"/>
      <c r="DS32" s="730"/>
    </row>
    <row r="33" spans="1:123" s="729" customFormat="1" ht="11.25" x14ac:dyDescent="0.2">
      <c r="A33" s="725">
        <v>43952</v>
      </c>
      <c r="B33" s="726">
        <v>95461795</v>
      </c>
      <c r="C33" s="726">
        <v>22265282</v>
      </c>
      <c r="D33" s="726">
        <v>0</v>
      </c>
      <c r="E33" s="726">
        <v>26920681</v>
      </c>
      <c r="F33" s="726">
        <v>21364000</v>
      </c>
      <c r="G33" s="726">
        <v>0</v>
      </c>
      <c r="H33" s="726">
        <v>0</v>
      </c>
      <c r="I33" s="726">
        <v>0</v>
      </c>
      <c r="J33" s="726">
        <v>0</v>
      </c>
      <c r="K33" s="726">
        <v>0</v>
      </c>
      <c r="L33" s="726">
        <v>0</v>
      </c>
      <c r="M33" s="726">
        <v>0</v>
      </c>
      <c r="N33" s="726">
        <v>0</v>
      </c>
      <c r="O33" s="726">
        <v>-108904744</v>
      </c>
      <c r="P33" s="726">
        <v>208386016</v>
      </c>
      <c r="Q33" s="726">
        <v>0</v>
      </c>
      <c r="R33" s="726">
        <v>0</v>
      </c>
      <c r="S33" s="726">
        <v>0</v>
      </c>
      <c r="T33" s="726">
        <v>0</v>
      </c>
      <c r="U33" s="726">
        <v>0</v>
      </c>
      <c r="V33" s="726">
        <v>0</v>
      </c>
      <c r="W33" s="726">
        <v>0</v>
      </c>
      <c r="X33" s="726">
        <v>0</v>
      </c>
      <c r="Y33" s="726">
        <v>0</v>
      </c>
      <c r="Z33" s="726">
        <v>0</v>
      </c>
      <c r="AA33" s="726">
        <v>0</v>
      </c>
      <c r="AB33" s="726">
        <v>0</v>
      </c>
      <c r="AC33" s="726">
        <v>76660200</v>
      </c>
      <c r="AD33" s="726">
        <v>0</v>
      </c>
      <c r="AE33" s="726">
        <v>0</v>
      </c>
      <c r="AF33" s="726">
        <v>0</v>
      </c>
      <c r="AG33" s="726">
        <v>0</v>
      </c>
      <c r="AH33" s="726">
        <v>0</v>
      </c>
      <c r="AI33" s="726">
        <v>0</v>
      </c>
      <c r="AJ33" s="726">
        <v>0</v>
      </c>
      <c r="AK33" s="726">
        <v>0</v>
      </c>
      <c r="AL33" s="726">
        <v>0</v>
      </c>
      <c r="AM33" s="726">
        <v>0</v>
      </c>
      <c r="AN33" s="726">
        <v>0</v>
      </c>
      <c r="AO33" s="726">
        <v>0</v>
      </c>
      <c r="AP33" s="726">
        <v>0</v>
      </c>
      <c r="AQ33" s="726">
        <v>0</v>
      </c>
      <c r="AR33" s="726">
        <v>0</v>
      </c>
      <c r="AS33" s="726">
        <v>0</v>
      </c>
      <c r="AT33" s="726"/>
      <c r="AU33" s="726"/>
      <c r="AV33" s="726"/>
      <c r="AW33" s="726"/>
      <c r="AX33" s="726"/>
      <c r="AY33" s="726"/>
      <c r="AZ33" s="726"/>
      <c r="BA33" s="726"/>
      <c r="BB33" s="726">
        <v>0</v>
      </c>
      <c r="BC33" s="726">
        <v>0</v>
      </c>
      <c r="BD33" s="726">
        <v>0</v>
      </c>
      <c r="BE33" s="726">
        <v>0</v>
      </c>
      <c r="BF33" s="726">
        <v>0</v>
      </c>
      <c r="BG33" s="726">
        <v>0</v>
      </c>
      <c r="BH33" s="726">
        <v>0</v>
      </c>
      <c r="BI33" s="726">
        <v>0</v>
      </c>
      <c r="BJ33" s="726">
        <v>0</v>
      </c>
      <c r="BK33" s="726">
        <v>0</v>
      </c>
      <c r="BL33" s="726">
        <v>0</v>
      </c>
      <c r="BM33" s="726">
        <v>0</v>
      </c>
      <c r="BN33" s="726">
        <v>0</v>
      </c>
      <c r="BO33" s="726">
        <v>0</v>
      </c>
      <c r="BP33" s="726">
        <v>0</v>
      </c>
      <c r="BQ33" s="726">
        <v>0</v>
      </c>
      <c r="BR33" s="726">
        <v>0</v>
      </c>
      <c r="BS33" s="726">
        <v>0</v>
      </c>
      <c r="BT33" s="726">
        <v>0</v>
      </c>
      <c r="BU33" s="726">
        <v>0</v>
      </c>
      <c r="BV33" s="726">
        <v>0</v>
      </c>
      <c r="BW33" s="726">
        <v>0</v>
      </c>
      <c r="BX33" s="726">
        <v>0</v>
      </c>
      <c r="BY33" s="726">
        <v>0</v>
      </c>
      <c r="BZ33" s="726">
        <v>0</v>
      </c>
      <c r="CA33" s="726">
        <v>0</v>
      </c>
      <c r="CB33" s="726">
        <v>0</v>
      </c>
      <c r="CC33" s="726">
        <v>0</v>
      </c>
      <c r="CD33" s="726">
        <v>0</v>
      </c>
      <c r="CE33" s="726">
        <v>0</v>
      </c>
      <c r="CF33" s="726">
        <v>0</v>
      </c>
      <c r="CG33" s="726">
        <v>0</v>
      </c>
      <c r="CH33" s="726">
        <v>0</v>
      </c>
      <c r="CI33" s="726">
        <v>0</v>
      </c>
      <c r="CJ33" s="726">
        <v>0</v>
      </c>
      <c r="CK33" s="726">
        <v>0</v>
      </c>
      <c r="CL33" s="726">
        <v>0</v>
      </c>
      <c r="CM33" s="726">
        <v>0</v>
      </c>
      <c r="CN33" s="726">
        <v>0</v>
      </c>
      <c r="CO33" s="726">
        <v>0</v>
      </c>
      <c r="CP33" s="726">
        <v>0</v>
      </c>
      <c r="CQ33" s="726">
        <v>0</v>
      </c>
      <c r="CR33" s="726">
        <v>0</v>
      </c>
      <c r="CS33" s="726">
        <v>0</v>
      </c>
      <c r="CT33" s="726">
        <v>0</v>
      </c>
      <c r="CU33" s="726">
        <v>0</v>
      </c>
      <c r="CV33" s="726">
        <v>0</v>
      </c>
      <c r="CW33" s="726">
        <v>0</v>
      </c>
      <c r="CX33" s="726">
        <v>0</v>
      </c>
      <c r="CY33" s="726">
        <v>0</v>
      </c>
      <c r="CZ33" s="726">
        <v>0</v>
      </c>
      <c r="DA33" s="726">
        <v>0</v>
      </c>
      <c r="DB33" s="726">
        <v>0</v>
      </c>
      <c r="DC33" s="726">
        <v>0</v>
      </c>
      <c r="DD33" s="726">
        <v>0</v>
      </c>
      <c r="DE33" s="726">
        <v>0</v>
      </c>
      <c r="DF33" s="726">
        <v>0</v>
      </c>
      <c r="DG33" s="726">
        <v>0</v>
      </c>
      <c r="DH33" s="726">
        <v>0</v>
      </c>
      <c r="DI33" s="726">
        <v>0</v>
      </c>
      <c r="DJ33" s="726">
        <v>0</v>
      </c>
      <c r="DK33" s="726">
        <v>0</v>
      </c>
      <c r="DL33" s="726">
        <v>0</v>
      </c>
      <c r="DM33" s="726">
        <v>0</v>
      </c>
      <c r="DN33" s="802">
        <v>0</v>
      </c>
      <c r="DO33" s="726">
        <v>0</v>
      </c>
      <c r="DP33" s="727">
        <v>342153230</v>
      </c>
      <c r="DQ33" s="731"/>
      <c r="DR33" s="732"/>
      <c r="DS33" s="730"/>
    </row>
    <row r="34" spans="1:123" s="729" customFormat="1" ht="11.25" x14ac:dyDescent="0.2">
      <c r="A34" s="725">
        <v>43983</v>
      </c>
      <c r="B34" s="726">
        <v>40019139</v>
      </c>
      <c r="C34" s="726">
        <v>28968716</v>
      </c>
      <c r="D34" s="726">
        <v>0</v>
      </c>
      <c r="E34" s="726">
        <v>34877581</v>
      </c>
      <c r="F34" s="726">
        <v>36060803</v>
      </c>
      <c r="G34" s="726">
        <v>0</v>
      </c>
      <c r="H34" s="726">
        <v>0</v>
      </c>
      <c r="I34" s="726">
        <v>0</v>
      </c>
      <c r="J34" s="726">
        <v>0</v>
      </c>
      <c r="K34" s="726">
        <v>0</v>
      </c>
      <c r="L34" s="726">
        <v>0</v>
      </c>
      <c r="M34" s="726">
        <v>0</v>
      </c>
      <c r="N34" s="726">
        <v>0</v>
      </c>
      <c r="O34" s="726">
        <v>29778414</v>
      </c>
      <c r="P34" s="726">
        <v>89079649</v>
      </c>
      <c r="Q34" s="726">
        <v>0</v>
      </c>
      <c r="R34" s="726">
        <v>0</v>
      </c>
      <c r="S34" s="726">
        <v>0</v>
      </c>
      <c r="T34" s="726">
        <v>0</v>
      </c>
      <c r="U34" s="726">
        <v>0</v>
      </c>
      <c r="V34" s="726">
        <v>0</v>
      </c>
      <c r="W34" s="726">
        <v>0</v>
      </c>
      <c r="X34" s="726">
        <v>0</v>
      </c>
      <c r="Y34" s="726">
        <v>0</v>
      </c>
      <c r="Z34" s="726">
        <v>0</v>
      </c>
      <c r="AA34" s="726">
        <v>0</v>
      </c>
      <c r="AB34" s="726">
        <v>0</v>
      </c>
      <c r="AC34" s="726">
        <v>127651160</v>
      </c>
      <c r="AD34" s="726">
        <v>0</v>
      </c>
      <c r="AE34" s="726">
        <v>0</v>
      </c>
      <c r="AF34" s="726">
        <v>0</v>
      </c>
      <c r="AG34" s="726">
        <v>0</v>
      </c>
      <c r="AH34" s="726">
        <v>0</v>
      </c>
      <c r="AI34" s="726">
        <v>0</v>
      </c>
      <c r="AJ34" s="726">
        <v>0</v>
      </c>
      <c r="AK34" s="726">
        <v>0</v>
      </c>
      <c r="AL34" s="726">
        <v>0</v>
      </c>
      <c r="AM34" s="726">
        <v>0</v>
      </c>
      <c r="AN34" s="726">
        <v>0</v>
      </c>
      <c r="AO34" s="726">
        <v>0</v>
      </c>
      <c r="AP34" s="726">
        <v>0</v>
      </c>
      <c r="AQ34" s="726">
        <v>0</v>
      </c>
      <c r="AR34" s="726">
        <v>0</v>
      </c>
      <c r="AS34" s="726">
        <v>0</v>
      </c>
      <c r="AT34" s="726"/>
      <c r="AU34" s="726"/>
      <c r="AV34" s="726"/>
      <c r="AW34" s="726"/>
      <c r="AX34" s="726"/>
      <c r="AY34" s="726"/>
      <c r="AZ34" s="726"/>
      <c r="BA34" s="726"/>
      <c r="BB34" s="726">
        <v>0</v>
      </c>
      <c r="BC34" s="726">
        <v>0</v>
      </c>
      <c r="BD34" s="726">
        <v>0</v>
      </c>
      <c r="BE34" s="726">
        <v>0</v>
      </c>
      <c r="BF34" s="726">
        <v>0</v>
      </c>
      <c r="BG34" s="726">
        <v>0</v>
      </c>
      <c r="BH34" s="726">
        <v>0</v>
      </c>
      <c r="BI34" s="726">
        <v>0</v>
      </c>
      <c r="BJ34" s="726">
        <v>0</v>
      </c>
      <c r="BK34" s="726">
        <v>0</v>
      </c>
      <c r="BL34" s="726">
        <v>0</v>
      </c>
      <c r="BM34" s="726">
        <v>0</v>
      </c>
      <c r="BN34" s="726">
        <v>0</v>
      </c>
      <c r="BO34" s="726">
        <v>0</v>
      </c>
      <c r="BP34" s="726">
        <v>0</v>
      </c>
      <c r="BQ34" s="726">
        <v>0</v>
      </c>
      <c r="BR34" s="726">
        <v>0</v>
      </c>
      <c r="BS34" s="726">
        <v>0</v>
      </c>
      <c r="BT34" s="726">
        <v>0</v>
      </c>
      <c r="BU34" s="726">
        <v>0</v>
      </c>
      <c r="BV34" s="726">
        <v>0</v>
      </c>
      <c r="BW34" s="726">
        <v>0</v>
      </c>
      <c r="BX34" s="726">
        <v>0</v>
      </c>
      <c r="BY34" s="726">
        <v>0</v>
      </c>
      <c r="BZ34" s="726">
        <v>0</v>
      </c>
      <c r="CA34" s="726">
        <v>0</v>
      </c>
      <c r="CB34" s="726">
        <v>0</v>
      </c>
      <c r="CC34" s="726">
        <v>0</v>
      </c>
      <c r="CD34" s="726">
        <v>0</v>
      </c>
      <c r="CE34" s="726">
        <v>0</v>
      </c>
      <c r="CF34" s="726">
        <v>0</v>
      </c>
      <c r="CG34" s="726">
        <v>0</v>
      </c>
      <c r="CH34" s="726">
        <v>0</v>
      </c>
      <c r="CI34" s="726">
        <v>0</v>
      </c>
      <c r="CJ34" s="726">
        <v>0</v>
      </c>
      <c r="CK34" s="726">
        <v>0</v>
      </c>
      <c r="CL34" s="726">
        <v>0</v>
      </c>
      <c r="CM34" s="726">
        <v>0</v>
      </c>
      <c r="CN34" s="726">
        <v>0</v>
      </c>
      <c r="CO34" s="726">
        <v>0</v>
      </c>
      <c r="CP34" s="726">
        <v>0</v>
      </c>
      <c r="CQ34" s="726">
        <v>0</v>
      </c>
      <c r="CR34" s="726">
        <v>0</v>
      </c>
      <c r="CS34" s="726">
        <v>0</v>
      </c>
      <c r="CT34" s="726">
        <v>0</v>
      </c>
      <c r="CU34" s="726">
        <v>0</v>
      </c>
      <c r="CV34" s="726">
        <v>0</v>
      </c>
      <c r="CW34" s="726">
        <v>0</v>
      </c>
      <c r="CX34" s="726">
        <v>0</v>
      </c>
      <c r="CY34" s="726">
        <v>0</v>
      </c>
      <c r="CZ34" s="726">
        <v>0</v>
      </c>
      <c r="DA34" s="726">
        <v>0</v>
      </c>
      <c r="DB34" s="726">
        <v>0</v>
      </c>
      <c r="DC34" s="726">
        <v>0</v>
      </c>
      <c r="DD34" s="726">
        <v>0</v>
      </c>
      <c r="DE34" s="726">
        <v>0</v>
      </c>
      <c r="DF34" s="726">
        <v>0</v>
      </c>
      <c r="DG34" s="726">
        <v>0</v>
      </c>
      <c r="DH34" s="726">
        <v>0</v>
      </c>
      <c r="DI34" s="726">
        <v>0</v>
      </c>
      <c r="DJ34" s="726">
        <v>0</v>
      </c>
      <c r="DK34" s="726">
        <v>0</v>
      </c>
      <c r="DL34" s="726">
        <v>0</v>
      </c>
      <c r="DM34" s="726">
        <v>0</v>
      </c>
      <c r="DN34" s="802">
        <v>0</v>
      </c>
      <c r="DO34" s="726">
        <v>0</v>
      </c>
      <c r="DP34" s="727">
        <v>386435462</v>
      </c>
      <c r="DQ34" s="731"/>
      <c r="DR34" s="732"/>
      <c r="DS34" s="730"/>
    </row>
    <row r="35" spans="1:123" s="729" customFormat="1" ht="13.5" customHeight="1" x14ac:dyDescent="0.2">
      <c r="A35" s="725">
        <v>44013</v>
      </c>
      <c r="B35" s="726">
        <v>49653317</v>
      </c>
      <c r="C35" s="726">
        <v>32498717</v>
      </c>
      <c r="D35" s="726">
        <v>0</v>
      </c>
      <c r="E35" s="726">
        <v>33203616</v>
      </c>
      <c r="F35" s="726">
        <v>10353644</v>
      </c>
      <c r="G35" s="726">
        <v>0</v>
      </c>
      <c r="H35" s="726">
        <v>0</v>
      </c>
      <c r="I35" s="726">
        <v>0</v>
      </c>
      <c r="J35" s="726">
        <v>0</v>
      </c>
      <c r="K35" s="726">
        <v>0</v>
      </c>
      <c r="L35" s="726">
        <v>0</v>
      </c>
      <c r="M35" s="726">
        <v>0</v>
      </c>
      <c r="N35" s="726">
        <v>0</v>
      </c>
      <c r="O35" s="726">
        <v>38509598</v>
      </c>
      <c r="P35" s="726">
        <v>19943449</v>
      </c>
      <c r="Q35" s="726">
        <v>0</v>
      </c>
      <c r="R35" s="726">
        <v>0</v>
      </c>
      <c r="S35" s="726">
        <v>0</v>
      </c>
      <c r="T35" s="726">
        <v>0</v>
      </c>
      <c r="U35" s="726">
        <v>0</v>
      </c>
      <c r="V35" s="726">
        <v>0</v>
      </c>
      <c r="W35" s="726">
        <v>0</v>
      </c>
      <c r="X35" s="726">
        <v>0</v>
      </c>
      <c r="Y35" s="726">
        <v>0</v>
      </c>
      <c r="Z35" s="726">
        <v>0</v>
      </c>
      <c r="AA35" s="726">
        <v>0</v>
      </c>
      <c r="AB35" s="726">
        <v>0</v>
      </c>
      <c r="AC35" s="726">
        <v>28500000</v>
      </c>
      <c r="AD35" s="726">
        <v>96656000</v>
      </c>
      <c r="AE35" s="726">
        <v>0</v>
      </c>
      <c r="AF35" s="726">
        <v>0</v>
      </c>
      <c r="AG35" s="726">
        <v>0</v>
      </c>
      <c r="AH35" s="726">
        <v>0</v>
      </c>
      <c r="AI35" s="726">
        <v>0</v>
      </c>
      <c r="AJ35" s="726">
        <v>0</v>
      </c>
      <c r="AK35" s="726">
        <v>0</v>
      </c>
      <c r="AL35" s="726">
        <v>0</v>
      </c>
      <c r="AM35" s="726">
        <v>0</v>
      </c>
      <c r="AN35" s="726">
        <v>0</v>
      </c>
      <c r="AO35" s="726">
        <v>0</v>
      </c>
      <c r="AP35" s="726">
        <v>0</v>
      </c>
      <c r="AQ35" s="726">
        <v>0</v>
      </c>
      <c r="AR35" s="726">
        <v>0</v>
      </c>
      <c r="AS35" s="726">
        <v>0</v>
      </c>
      <c r="AT35" s="726">
        <v>0</v>
      </c>
      <c r="AU35" s="726">
        <v>0</v>
      </c>
      <c r="AV35" s="726">
        <v>0</v>
      </c>
      <c r="AW35" s="726">
        <v>0</v>
      </c>
      <c r="AX35" s="726">
        <v>0</v>
      </c>
      <c r="AY35" s="726">
        <v>0</v>
      </c>
      <c r="AZ35" s="726">
        <v>0</v>
      </c>
      <c r="BA35" s="726">
        <v>0</v>
      </c>
      <c r="BB35" s="726">
        <v>0</v>
      </c>
      <c r="BC35" s="726">
        <v>0</v>
      </c>
      <c r="BD35" s="726">
        <v>0</v>
      </c>
      <c r="BE35" s="726">
        <v>0</v>
      </c>
      <c r="BF35" s="726">
        <v>0</v>
      </c>
      <c r="BG35" s="726">
        <v>0</v>
      </c>
      <c r="BH35" s="726">
        <v>0</v>
      </c>
      <c r="BI35" s="726">
        <v>0</v>
      </c>
      <c r="BJ35" s="726">
        <v>0</v>
      </c>
      <c r="BK35" s="726">
        <v>0</v>
      </c>
      <c r="BL35" s="726">
        <v>0</v>
      </c>
      <c r="BM35" s="726">
        <v>0</v>
      </c>
      <c r="BN35" s="726">
        <v>0</v>
      </c>
      <c r="BO35" s="726">
        <v>0</v>
      </c>
      <c r="BP35" s="726">
        <v>0</v>
      </c>
      <c r="BQ35" s="726">
        <v>0</v>
      </c>
      <c r="BR35" s="726">
        <v>0</v>
      </c>
      <c r="BS35" s="726">
        <v>0</v>
      </c>
      <c r="BT35" s="726">
        <v>0</v>
      </c>
      <c r="BU35" s="726">
        <v>0</v>
      </c>
      <c r="BV35" s="726">
        <v>0</v>
      </c>
      <c r="BW35" s="726">
        <v>0</v>
      </c>
      <c r="BX35" s="726">
        <v>0</v>
      </c>
      <c r="BY35" s="726">
        <v>0</v>
      </c>
      <c r="BZ35" s="726">
        <v>0</v>
      </c>
      <c r="CA35" s="726">
        <v>0</v>
      </c>
      <c r="CB35" s="726">
        <v>0</v>
      </c>
      <c r="CC35" s="726">
        <v>0</v>
      </c>
      <c r="CD35" s="726">
        <v>0</v>
      </c>
      <c r="CE35" s="726">
        <v>0</v>
      </c>
      <c r="CF35" s="726">
        <v>0</v>
      </c>
      <c r="CG35" s="726">
        <v>0</v>
      </c>
      <c r="CH35" s="726">
        <v>0</v>
      </c>
      <c r="CI35" s="726">
        <v>0</v>
      </c>
      <c r="CJ35" s="726">
        <v>0</v>
      </c>
      <c r="CK35" s="726">
        <v>0</v>
      </c>
      <c r="CL35" s="726">
        <v>0</v>
      </c>
      <c r="CM35" s="726">
        <v>0</v>
      </c>
      <c r="CN35" s="726">
        <v>0</v>
      </c>
      <c r="CO35" s="726">
        <v>0</v>
      </c>
      <c r="CP35" s="726">
        <v>0</v>
      </c>
      <c r="CQ35" s="726">
        <v>0</v>
      </c>
      <c r="CR35" s="726">
        <v>0</v>
      </c>
      <c r="CS35" s="726">
        <v>0</v>
      </c>
      <c r="CT35" s="726">
        <v>0</v>
      </c>
      <c r="CU35" s="726">
        <v>0</v>
      </c>
      <c r="CV35" s="726">
        <v>0</v>
      </c>
      <c r="CW35" s="726">
        <v>0</v>
      </c>
      <c r="CX35" s="726">
        <v>0</v>
      </c>
      <c r="CY35" s="726">
        <v>0</v>
      </c>
      <c r="CZ35" s="726">
        <v>0</v>
      </c>
      <c r="DA35" s="726">
        <v>0</v>
      </c>
      <c r="DB35" s="726">
        <v>0</v>
      </c>
      <c r="DC35" s="726">
        <v>0</v>
      </c>
      <c r="DD35" s="726">
        <v>0</v>
      </c>
      <c r="DE35" s="726">
        <v>0</v>
      </c>
      <c r="DF35" s="726">
        <v>0</v>
      </c>
      <c r="DG35" s="726">
        <v>0</v>
      </c>
      <c r="DH35" s="726">
        <v>0</v>
      </c>
      <c r="DI35" s="726">
        <v>0</v>
      </c>
      <c r="DJ35" s="726">
        <v>0</v>
      </c>
      <c r="DK35" s="726">
        <v>0</v>
      </c>
      <c r="DL35" s="726">
        <v>0</v>
      </c>
      <c r="DM35" s="726">
        <v>0</v>
      </c>
      <c r="DN35" s="802">
        <v>0</v>
      </c>
      <c r="DO35" s="726">
        <v>0</v>
      </c>
      <c r="DP35" s="727">
        <v>309318341</v>
      </c>
      <c r="DQ35" s="731"/>
      <c r="DR35" s="732"/>
      <c r="DS35" s="730"/>
    </row>
    <row r="36" spans="1:123" s="729" customFormat="1" ht="11.25" x14ac:dyDescent="0.2">
      <c r="A36" s="725">
        <v>44044</v>
      </c>
      <c r="B36" s="726">
        <v>118575110</v>
      </c>
      <c r="C36" s="726">
        <v>71535799</v>
      </c>
      <c r="D36" s="726">
        <v>0</v>
      </c>
      <c r="E36" s="726">
        <v>143132821</v>
      </c>
      <c r="F36" s="726">
        <v>139204350</v>
      </c>
      <c r="G36" s="726">
        <v>0</v>
      </c>
      <c r="H36" s="726">
        <v>0</v>
      </c>
      <c r="I36" s="726">
        <v>0</v>
      </c>
      <c r="J36" s="726">
        <v>0</v>
      </c>
      <c r="K36" s="726">
        <v>0</v>
      </c>
      <c r="L36" s="726">
        <v>0</v>
      </c>
      <c r="M36" s="726">
        <v>0</v>
      </c>
      <c r="N36" s="726">
        <v>0</v>
      </c>
      <c r="O36" s="726">
        <v>45167085</v>
      </c>
      <c r="P36" s="726">
        <v>130909649</v>
      </c>
      <c r="Q36" s="726">
        <v>106987096</v>
      </c>
      <c r="R36" s="726">
        <v>0</v>
      </c>
      <c r="S36" s="726">
        <v>0</v>
      </c>
      <c r="T36" s="726">
        <v>0</v>
      </c>
      <c r="U36" s="726">
        <v>0</v>
      </c>
      <c r="V36" s="726">
        <v>0</v>
      </c>
      <c r="W36" s="726">
        <v>0</v>
      </c>
      <c r="X36" s="726">
        <v>0</v>
      </c>
      <c r="Y36" s="726">
        <v>0</v>
      </c>
      <c r="Z36" s="726">
        <v>0</v>
      </c>
      <c r="AA36" s="726">
        <v>0</v>
      </c>
      <c r="AB36" s="726">
        <v>0</v>
      </c>
      <c r="AC36" s="726">
        <v>0</v>
      </c>
      <c r="AD36" s="726">
        <v>0</v>
      </c>
      <c r="AE36" s="726">
        <v>0</v>
      </c>
      <c r="AF36" s="726">
        <v>0</v>
      </c>
      <c r="AG36" s="726">
        <v>0</v>
      </c>
      <c r="AH36" s="726">
        <v>0</v>
      </c>
      <c r="AI36" s="726">
        <v>0</v>
      </c>
      <c r="AJ36" s="726">
        <v>0</v>
      </c>
      <c r="AK36" s="726">
        <v>0</v>
      </c>
      <c r="AL36" s="726">
        <v>0</v>
      </c>
      <c r="AM36" s="726">
        <v>0</v>
      </c>
      <c r="AN36" s="726">
        <v>0</v>
      </c>
      <c r="AO36" s="726">
        <v>0</v>
      </c>
      <c r="AP36" s="726">
        <v>0</v>
      </c>
      <c r="AQ36" s="726">
        <v>0</v>
      </c>
      <c r="AR36" s="726">
        <v>0</v>
      </c>
      <c r="AS36" s="726">
        <v>0</v>
      </c>
      <c r="AT36" s="726">
        <v>0</v>
      </c>
      <c r="AU36" s="726">
        <v>0</v>
      </c>
      <c r="AV36" s="726">
        <v>0</v>
      </c>
      <c r="AW36" s="726">
        <v>0</v>
      </c>
      <c r="AX36" s="726">
        <v>0</v>
      </c>
      <c r="AY36" s="726">
        <v>0</v>
      </c>
      <c r="AZ36" s="726">
        <v>0</v>
      </c>
      <c r="BA36" s="726">
        <v>0</v>
      </c>
      <c r="BB36" s="726">
        <v>0</v>
      </c>
      <c r="BC36" s="726">
        <v>0</v>
      </c>
      <c r="BD36" s="726">
        <v>0</v>
      </c>
      <c r="BE36" s="726">
        <v>0</v>
      </c>
      <c r="BF36" s="726">
        <v>0</v>
      </c>
      <c r="BG36" s="726">
        <v>0</v>
      </c>
      <c r="BH36" s="726">
        <v>0</v>
      </c>
      <c r="BI36" s="726">
        <v>0</v>
      </c>
      <c r="BJ36" s="726">
        <v>0</v>
      </c>
      <c r="BK36" s="726">
        <v>0</v>
      </c>
      <c r="BL36" s="726">
        <v>0</v>
      </c>
      <c r="BM36" s="726">
        <v>0</v>
      </c>
      <c r="BN36" s="726">
        <v>0</v>
      </c>
      <c r="BO36" s="726">
        <v>0</v>
      </c>
      <c r="BP36" s="726">
        <v>0</v>
      </c>
      <c r="BQ36" s="726">
        <v>0</v>
      </c>
      <c r="BR36" s="726">
        <v>0</v>
      </c>
      <c r="BS36" s="726">
        <v>0</v>
      </c>
      <c r="BT36" s="726">
        <v>0</v>
      </c>
      <c r="BU36" s="726">
        <v>0</v>
      </c>
      <c r="BV36" s="726">
        <v>0</v>
      </c>
      <c r="BW36" s="726">
        <v>0</v>
      </c>
      <c r="BX36" s="726">
        <v>0</v>
      </c>
      <c r="BY36" s="726">
        <v>0</v>
      </c>
      <c r="BZ36" s="726">
        <v>0</v>
      </c>
      <c r="CA36" s="726">
        <v>0</v>
      </c>
      <c r="CB36" s="726">
        <v>0</v>
      </c>
      <c r="CC36" s="726">
        <v>0</v>
      </c>
      <c r="CD36" s="726">
        <v>0</v>
      </c>
      <c r="CE36" s="726">
        <v>0</v>
      </c>
      <c r="CF36" s="726">
        <v>0</v>
      </c>
      <c r="CG36" s="726">
        <v>0</v>
      </c>
      <c r="CH36" s="726">
        <v>0</v>
      </c>
      <c r="CI36" s="726">
        <v>0</v>
      </c>
      <c r="CJ36" s="726">
        <v>0</v>
      </c>
      <c r="CK36" s="726">
        <v>0</v>
      </c>
      <c r="CL36" s="726">
        <v>0</v>
      </c>
      <c r="CM36" s="726">
        <v>0</v>
      </c>
      <c r="CN36" s="726">
        <v>0</v>
      </c>
      <c r="CO36" s="726">
        <v>0</v>
      </c>
      <c r="CP36" s="726">
        <v>0</v>
      </c>
      <c r="CQ36" s="726">
        <v>0</v>
      </c>
      <c r="CR36" s="726">
        <v>0</v>
      </c>
      <c r="CS36" s="726">
        <v>0</v>
      </c>
      <c r="CT36" s="726">
        <v>0</v>
      </c>
      <c r="CU36" s="726">
        <v>0</v>
      </c>
      <c r="CV36" s="726">
        <v>0</v>
      </c>
      <c r="CW36" s="726">
        <v>0</v>
      </c>
      <c r="CX36" s="726">
        <v>0</v>
      </c>
      <c r="CY36" s="726">
        <v>0</v>
      </c>
      <c r="CZ36" s="726">
        <v>0</v>
      </c>
      <c r="DA36" s="726">
        <v>0</v>
      </c>
      <c r="DB36" s="726">
        <v>0</v>
      </c>
      <c r="DC36" s="726">
        <v>0</v>
      </c>
      <c r="DD36" s="726">
        <v>0</v>
      </c>
      <c r="DE36" s="726">
        <v>0</v>
      </c>
      <c r="DF36" s="726">
        <v>0</v>
      </c>
      <c r="DG36" s="726">
        <v>0</v>
      </c>
      <c r="DH36" s="726">
        <v>0</v>
      </c>
      <c r="DI36" s="726">
        <v>0</v>
      </c>
      <c r="DJ36" s="726">
        <v>0</v>
      </c>
      <c r="DK36" s="726">
        <v>0</v>
      </c>
      <c r="DL36" s="726">
        <v>0</v>
      </c>
      <c r="DM36" s="726">
        <v>0</v>
      </c>
      <c r="DN36" s="802">
        <v>0</v>
      </c>
      <c r="DO36" s="726">
        <v>0</v>
      </c>
      <c r="DP36" s="727">
        <v>755511910</v>
      </c>
      <c r="DQ36" s="731"/>
      <c r="DR36" s="732"/>
      <c r="DS36" s="730"/>
    </row>
    <row r="37" spans="1:123" s="729" customFormat="1" ht="11.25" x14ac:dyDescent="0.2">
      <c r="A37" s="725">
        <v>44075</v>
      </c>
      <c r="B37" s="726">
        <v>174173743</v>
      </c>
      <c r="C37" s="726">
        <v>73824494</v>
      </c>
      <c r="D37" s="726">
        <v>0</v>
      </c>
      <c r="E37" s="726">
        <v>33007851</v>
      </c>
      <c r="F37" s="726">
        <v>-5316000</v>
      </c>
      <c r="G37" s="726">
        <v>0</v>
      </c>
      <c r="H37" s="726">
        <v>0</v>
      </c>
      <c r="I37" s="726">
        <v>0</v>
      </c>
      <c r="J37" s="726">
        <v>0</v>
      </c>
      <c r="K37" s="726">
        <v>0</v>
      </c>
      <c r="L37" s="726">
        <v>0</v>
      </c>
      <c r="M37" s="726">
        <v>0</v>
      </c>
      <c r="N37" s="726">
        <v>0</v>
      </c>
      <c r="O37" s="726">
        <v>24109013</v>
      </c>
      <c r="P37" s="726">
        <v>100031008</v>
      </c>
      <c r="Q37" s="726">
        <v>83012904</v>
      </c>
      <c r="R37" s="726">
        <v>0</v>
      </c>
      <c r="S37" s="726">
        <v>0</v>
      </c>
      <c r="T37" s="726">
        <v>0</v>
      </c>
      <c r="U37" s="726">
        <v>0</v>
      </c>
      <c r="V37" s="726">
        <v>0</v>
      </c>
      <c r="W37" s="726">
        <v>0</v>
      </c>
      <c r="X37" s="726">
        <v>0</v>
      </c>
      <c r="Y37" s="726">
        <v>0</v>
      </c>
      <c r="Z37" s="726">
        <v>0</v>
      </c>
      <c r="AA37" s="726">
        <v>0</v>
      </c>
      <c r="AB37" s="726">
        <v>0</v>
      </c>
      <c r="AC37" s="726">
        <v>0</v>
      </c>
      <c r="AD37" s="726">
        <v>0</v>
      </c>
      <c r="AE37" s="726">
        <v>0</v>
      </c>
      <c r="AF37" s="726">
        <v>0</v>
      </c>
      <c r="AG37" s="726">
        <v>0</v>
      </c>
      <c r="AH37" s="726">
        <v>0</v>
      </c>
      <c r="AI37" s="726">
        <v>0</v>
      </c>
      <c r="AJ37" s="726">
        <v>0</v>
      </c>
      <c r="AK37" s="726">
        <v>0</v>
      </c>
      <c r="AL37" s="726">
        <v>0</v>
      </c>
      <c r="AM37" s="726">
        <v>0</v>
      </c>
      <c r="AN37" s="726">
        <v>0</v>
      </c>
      <c r="AO37" s="726">
        <v>0</v>
      </c>
      <c r="AP37" s="726">
        <v>0</v>
      </c>
      <c r="AQ37" s="726">
        <v>0</v>
      </c>
      <c r="AR37" s="726">
        <v>0</v>
      </c>
      <c r="AS37" s="726">
        <v>0</v>
      </c>
      <c r="AT37" s="726">
        <v>0</v>
      </c>
      <c r="AU37" s="726">
        <v>0</v>
      </c>
      <c r="AV37" s="726">
        <v>0</v>
      </c>
      <c r="AW37" s="726">
        <v>0</v>
      </c>
      <c r="AX37" s="726">
        <v>0</v>
      </c>
      <c r="AY37" s="726">
        <v>0</v>
      </c>
      <c r="AZ37" s="726">
        <v>0</v>
      </c>
      <c r="BA37" s="726">
        <v>0</v>
      </c>
      <c r="BB37" s="726">
        <v>0</v>
      </c>
      <c r="BC37" s="726">
        <v>0</v>
      </c>
      <c r="BD37" s="726">
        <v>0</v>
      </c>
      <c r="BE37" s="726">
        <v>0</v>
      </c>
      <c r="BF37" s="726">
        <v>0</v>
      </c>
      <c r="BG37" s="726">
        <v>0</v>
      </c>
      <c r="BH37" s="726">
        <v>0</v>
      </c>
      <c r="BI37" s="726">
        <v>0</v>
      </c>
      <c r="BJ37" s="726">
        <v>0</v>
      </c>
      <c r="BK37" s="726">
        <v>0</v>
      </c>
      <c r="BL37" s="726">
        <v>0</v>
      </c>
      <c r="BM37" s="726">
        <v>0</v>
      </c>
      <c r="BN37" s="726">
        <v>0</v>
      </c>
      <c r="BO37" s="726">
        <v>0</v>
      </c>
      <c r="BP37" s="726">
        <v>0</v>
      </c>
      <c r="BQ37" s="726">
        <v>0</v>
      </c>
      <c r="BR37" s="726">
        <v>0</v>
      </c>
      <c r="BS37" s="726">
        <v>0</v>
      </c>
      <c r="BT37" s="726">
        <v>0</v>
      </c>
      <c r="BU37" s="726">
        <v>0</v>
      </c>
      <c r="BV37" s="726">
        <v>0</v>
      </c>
      <c r="BW37" s="726">
        <v>0</v>
      </c>
      <c r="BX37" s="726">
        <v>0</v>
      </c>
      <c r="BY37" s="726">
        <v>0</v>
      </c>
      <c r="BZ37" s="726">
        <v>0</v>
      </c>
      <c r="CA37" s="726">
        <v>0</v>
      </c>
      <c r="CB37" s="726">
        <v>0</v>
      </c>
      <c r="CC37" s="726">
        <v>0</v>
      </c>
      <c r="CD37" s="726">
        <v>0</v>
      </c>
      <c r="CE37" s="726">
        <v>0</v>
      </c>
      <c r="CF37" s="726">
        <v>0</v>
      </c>
      <c r="CG37" s="726">
        <v>0</v>
      </c>
      <c r="CH37" s="726">
        <v>0</v>
      </c>
      <c r="CI37" s="726">
        <v>0</v>
      </c>
      <c r="CJ37" s="726">
        <v>0</v>
      </c>
      <c r="CK37" s="726">
        <v>0</v>
      </c>
      <c r="CL37" s="726">
        <v>0</v>
      </c>
      <c r="CM37" s="726">
        <v>0</v>
      </c>
      <c r="CN37" s="726">
        <v>0</v>
      </c>
      <c r="CO37" s="726">
        <v>0</v>
      </c>
      <c r="CP37" s="726">
        <v>0</v>
      </c>
      <c r="CQ37" s="726">
        <v>0</v>
      </c>
      <c r="CR37" s="726">
        <v>0</v>
      </c>
      <c r="CS37" s="726">
        <v>0</v>
      </c>
      <c r="CT37" s="726">
        <v>0</v>
      </c>
      <c r="CU37" s="726">
        <v>0</v>
      </c>
      <c r="CV37" s="726">
        <v>0</v>
      </c>
      <c r="CW37" s="726">
        <v>0</v>
      </c>
      <c r="CX37" s="726">
        <v>0</v>
      </c>
      <c r="CY37" s="726">
        <v>0</v>
      </c>
      <c r="CZ37" s="726">
        <v>0</v>
      </c>
      <c r="DA37" s="726">
        <v>0</v>
      </c>
      <c r="DB37" s="726">
        <v>0</v>
      </c>
      <c r="DC37" s="726">
        <v>0</v>
      </c>
      <c r="DD37" s="726">
        <v>0</v>
      </c>
      <c r="DE37" s="726">
        <v>0</v>
      </c>
      <c r="DF37" s="726">
        <v>0</v>
      </c>
      <c r="DG37" s="726">
        <v>0</v>
      </c>
      <c r="DH37" s="726">
        <v>0</v>
      </c>
      <c r="DI37" s="726">
        <v>0</v>
      </c>
      <c r="DJ37" s="726">
        <v>0</v>
      </c>
      <c r="DK37" s="726">
        <v>0</v>
      </c>
      <c r="DL37" s="726">
        <v>0</v>
      </c>
      <c r="DM37" s="726">
        <v>0</v>
      </c>
      <c r="DN37" s="802">
        <v>0</v>
      </c>
      <c r="DO37" s="726">
        <v>0</v>
      </c>
      <c r="DP37" s="727">
        <v>482843013</v>
      </c>
      <c r="DQ37" s="731"/>
      <c r="DR37" s="732"/>
      <c r="DS37" s="730"/>
    </row>
    <row r="38" spans="1:123" s="729" customFormat="1" ht="11.25" x14ac:dyDescent="0.2">
      <c r="A38" s="725">
        <v>44105</v>
      </c>
      <c r="B38" s="726">
        <v>215788670</v>
      </c>
      <c r="C38" s="726">
        <v>77640104</v>
      </c>
      <c r="D38" s="726">
        <v>0</v>
      </c>
      <c r="E38" s="726">
        <v>86646171</v>
      </c>
      <c r="F38" s="726">
        <v>53873010</v>
      </c>
      <c r="G38" s="726">
        <v>0</v>
      </c>
      <c r="H38" s="726">
        <v>0</v>
      </c>
      <c r="I38" s="726">
        <v>0</v>
      </c>
      <c r="J38" s="726">
        <v>0</v>
      </c>
      <c r="K38" s="726">
        <v>0</v>
      </c>
      <c r="L38" s="726">
        <v>0</v>
      </c>
      <c r="M38" s="726">
        <v>0</v>
      </c>
      <c r="N38" s="726">
        <v>0</v>
      </c>
      <c r="O38" s="726">
        <v>84208875</v>
      </c>
      <c r="P38" s="726">
        <v>68399775</v>
      </c>
      <c r="Q38" s="726">
        <v>0</v>
      </c>
      <c r="R38" s="726">
        <v>0</v>
      </c>
      <c r="S38" s="726">
        <v>0</v>
      </c>
      <c r="T38" s="726">
        <v>0</v>
      </c>
      <c r="U38" s="726">
        <v>0</v>
      </c>
      <c r="V38" s="726">
        <v>0</v>
      </c>
      <c r="W38" s="726">
        <v>0</v>
      </c>
      <c r="X38" s="726">
        <v>0</v>
      </c>
      <c r="Y38" s="726">
        <v>0</v>
      </c>
      <c r="Z38" s="726">
        <v>0</v>
      </c>
      <c r="AA38" s="726">
        <v>0</v>
      </c>
      <c r="AB38" s="726">
        <v>0</v>
      </c>
      <c r="AC38" s="726">
        <v>3830000</v>
      </c>
      <c r="AD38" s="726">
        <v>73076000</v>
      </c>
      <c r="AE38" s="726">
        <v>0</v>
      </c>
      <c r="AF38" s="726">
        <v>0</v>
      </c>
      <c r="AG38" s="726">
        <v>0</v>
      </c>
      <c r="AH38" s="726">
        <v>0</v>
      </c>
      <c r="AI38" s="726">
        <v>0</v>
      </c>
      <c r="AJ38" s="726">
        <v>0</v>
      </c>
      <c r="AK38" s="726">
        <v>0</v>
      </c>
      <c r="AL38" s="726">
        <v>0</v>
      </c>
      <c r="AM38" s="726">
        <v>0</v>
      </c>
      <c r="AN38" s="726">
        <v>0</v>
      </c>
      <c r="AO38" s="726">
        <v>0</v>
      </c>
      <c r="AP38" s="726">
        <v>0</v>
      </c>
      <c r="AQ38" s="726">
        <v>0</v>
      </c>
      <c r="AR38" s="726">
        <v>0</v>
      </c>
      <c r="AS38" s="726">
        <v>0</v>
      </c>
      <c r="AT38" s="726">
        <v>0</v>
      </c>
      <c r="AU38" s="726">
        <v>0</v>
      </c>
      <c r="AV38" s="726">
        <v>0</v>
      </c>
      <c r="AW38" s="726">
        <v>0</v>
      </c>
      <c r="AX38" s="726">
        <v>0</v>
      </c>
      <c r="AY38" s="726">
        <v>0</v>
      </c>
      <c r="AZ38" s="726">
        <v>0</v>
      </c>
      <c r="BA38" s="726">
        <v>0</v>
      </c>
      <c r="BB38" s="726">
        <v>0</v>
      </c>
      <c r="BC38" s="726">
        <v>0</v>
      </c>
      <c r="BD38" s="726">
        <v>0</v>
      </c>
      <c r="BE38" s="726">
        <v>0</v>
      </c>
      <c r="BF38" s="726">
        <v>0</v>
      </c>
      <c r="BG38" s="726">
        <v>0</v>
      </c>
      <c r="BH38" s="726">
        <v>0</v>
      </c>
      <c r="BI38" s="726">
        <v>0</v>
      </c>
      <c r="BJ38" s="726">
        <v>0</v>
      </c>
      <c r="BK38" s="726">
        <v>0</v>
      </c>
      <c r="BL38" s="726">
        <v>0</v>
      </c>
      <c r="BM38" s="726">
        <v>0</v>
      </c>
      <c r="BN38" s="726">
        <v>0</v>
      </c>
      <c r="BO38" s="726">
        <v>0</v>
      </c>
      <c r="BP38" s="726">
        <v>0</v>
      </c>
      <c r="BQ38" s="726">
        <v>0</v>
      </c>
      <c r="BR38" s="726">
        <v>0</v>
      </c>
      <c r="BS38" s="726">
        <v>0</v>
      </c>
      <c r="BT38" s="726">
        <v>0</v>
      </c>
      <c r="BU38" s="726">
        <v>0</v>
      </c>
      <c r="BV38" s="726">
        <v>0</v>
      </c>
      <c r="BW38" s="726">
        <v>0</v>
      </c>
      <c r="BX38" s="726">
        <v>0</v>
      </c>
      <c r="BY38" s="726">
        <v>0</v>
      </c>
      <c r="BZ38" s="726">
        <v>0</v>
      </c>
      <c r="CA38" s="726">
        <v>0</v>
      </c>
      <c r="CB38" s="726">
        <v>0</v>
      </c>
      <c r="CC38" s="726">
        <v>0</v>
      </c>
      <c r="CD38" s="726">
        <v>0</v>
      </c>
      <c r="CE38" s="726">
        <v>0</v>
      </c>
      <c r="CF38" s="726">
        <v>0</v>
      </c>
      <c r="CG38" s="726">
        <v>0</v>
      </c>
      <c r="CH38" s="726">
        <v>0</v>
      </c>
      <c r="CI38" s="726">
        <v>0</v>
      </c>
      <c r="CJ38" s="726">
        <v>0</v>
      </c>
      <c r="CK38" s="726">
        <v>0</v>
      </c>
      <c r="CL38" s="726">
        <v>0</v>
      </c>
      <c r="CM38" s="726">
        <v>0</v>
      </c>
      <c r="CN38" s="726">
        <v>0</v>
      </c>
      <c r="CO38" s="726">
        <v>0</v>
      </c>
      <c r="CP38" s="726">
        <v>0</v>
      </c>
      <c r="CQ38" s="726">
        <v>0</v>
      </c>
      <c r="CR38" s="726">
        <v>0</v>
      </c>
      <c r="CS38" s="726">
        <v>0</v>
      </c>
      <c r="CT38" s="726">
        <v>0</v>
      </c>
      <c r="CU38" s="726">
        <v>0</v>
      </c>
      <c r="CV38" s="726">
        <v>0</v>
      </c>
      <c r="CW38" s="726">
        <v>0</v>
      </c>
      <c r="CX38" s="726">
        <v>0</v>
      </c>
      <c r="CY38" s="726">
        <v>0</v>
      </c>
      <c r="CZ38" s="726">
        <v>0</v>
      </c>
      <c r="DA38" s="726">
        <v>0</v>
      </c>
      <c r="DB38" s="726">
        <v>0</v>
      </c>
      <c r="DC38" s="726">
        <v>0</v>
      </c>
      <c r="DD38" s="726">
        <v>0</v>
      </c>
      <c r="DE38" s="726">
        <v>0</v>
      </c>
      <c r="DF38" s="726">
        <v>0</v>
      </c>
      <c r="DG38" s="726">
        <v>0</v>
      </c>
      <c r="DH38" s="726">
        <v>0</v>
      </c>
      <c r="DI38" s="726">
        <v>0</v>
      </c>
      <c r="DJ38" s="726">
        <v>0</v>
      </c>
      <c r="DK38" s="726">
        <v>0</v>
      </c>
      <c r="DL38" s="726">
        <v>0</v>
      </c>
      <c r="DM38" s="726">
        <v>0</v>
      </c>
      <c r="DN38" s="802">
        <v>0</v>
      </c>
      <c r="DO38" s="726">
        <v>0</v>
      </c>
      <c r="DP38" s="727">
        <v>663462605</v>
      </c>
      <c r="DQ38" s="731"/>
      <c r="DR38" s="732"/>
      <c r="DS38" s="730"/>
    </row>
    <row r="39" spans="1:123" s="729" customFormat="1" ht="11.25" x14ac:dyDescent="0.2">
      <c r="A39" s="725">
        <v>44136</v>
      </c>
      <c r="B39" s="726">
        <v>146667003</v>
      </c>
      <c r="C39" s="726">
        <v>339942500</v>
      </c>
      <c r="D39" s="726">
        <v>0</v>
      </c>
      <c r="E39" s="726">
        <v>190125411</v>
      </c>
      <c r="F39" s="726">
        <v>378572424</v>
      </c>
      <c r="G39" s="726">
        <v>0</v>
      </c>
      <c r="H39" s="726">
        <v>0</v>
      </c>
      <c r="I39" s="726">
        <v>0</v>
      </c>
      <c r="J39" s="726">
        <v>0</v>
      </c>
      <c r="K39" s="726">
        <v>0</v>
      </c>
      <c r="L39" s="726">
        <v>0</v>
      </c>
      <c r="M39" s="726">
        <v>0</v>
      </c>
      <c r="N39" s="726">
        <v>0</v>
      </c>
      <c r="O39" s="726">
        <v>68635616</v>
      </c>
      <c r="P39" s="726">
        <v>130059775</v>
      </c>
      <c r="Q39" s="726">
        <v>0</v>
      </c>
      <c r="R39" s="726">
        <v>0</v>
      </c>
      <c r="S39" s="726">
        <v>0</v>
      </c>
      <c r="T39" s="726">
        <v>3000000</v>
      </c>
      <c r="U39" s="726">
        <v>0</v>
      </c>
      <c r="V39" s="726">
        <v>0</v>
      </c>
      <c r="W39" s="726">
        <v>0</v>
      </c>
      <c r="X39" s="726">
        <v>0</v>
      </c>
      <c r="Y39" s="726">
        <v>0</v>
      </c>
      <c r="Z39" s="726">
        <v>0</v>
      </c>
      <c r="AA39" s="726">
        <v>0</v>
      </c>
      <c r="AB39" s="726">
        <v>0</v>
      </c>
      <c r="AC39" s="726">
        <v>0</v>
      </c>
      <c r="AD39" s="726">
        <v>30448000</v>
      </c>
      <c r="AE39" s="726">
        <v>0</v>
      </c>
      <c r="AF39" s="726">
        <v>0</v>
      </c>
      <c r="AG39" s="726">
        <v>0</v>
      </c>
      <c r="AH39" s="726">
        <v>0</v>
      </c>
      <c r="AI39" s="726">
        <v>0</v>
      </c>
      <c r="AJ39" s="726">
        <v>0</v>
      </c>
      <c r="AK39" s="726">
        <v>0</v>
      </c>
      <c r="AL39" s="726">
        <v>0</v>
      </c>
      <c r="AM39" s="726">
        <v>0</v>
      </c>
      <c r="AN39" s="726">
        <v>0</v>
      </c>
      <c r="AO39" s="726">
        <v>0</v>
      </c>
      <c r="AP39" s="726">
        <v>0</v>
      </c>
      <c r="AQ39" s="726">
        <v>0</v>
      </c>
      <c r="AR39" s="726">
        <v>0</v>
      </c>
      <c r="AS39" s="726">
        <v>0</v>
      </c>
      <c r="AT39" s="726">
        <v>0</v>
      </c>
      <c r="AU39" s="726">
        <v>0</v>
      </c>
      <c r="AV39" s="726">
        <v>0</v>
      </c>
      <c r="AW39" s="726">
        <v>0</v>
      </c>
      <c r="AX39" s="726">
        <v>0</v>
      </c>
      <c r="AY39" s="726">
        <v>0</v>
      </c>
      <c r="AZ39" s="726">
        <v>0</v>
      </c>
      <c r="BA39" s="726">
        <v>0</v>
      </c>
      <c r="BB39" s="726">
        <v>0</v>
      </c>
      <c r="BC39" s="726">
        <v>0</v>
      </c>
      <c r="BD39" s="726">
        <v>0</v>
      </c>
      <c r="BE39" s="726">
        <v>0</v>
      </c>
      <c r="BF39" s="726">
        <v>0</v>
      </c>
      <c r="BG39" s="726">
        <v>0</v>
      </c>
      <c r="BH39" s="726">
        <v>0</v>
      </c>
      <c r="BI39" s="726">
        <v>0</v>
      </c>
      <c r="BJ39" s="726">
        <v>0</v>
      </c>
      <c r="BK39" s="726">
        <v>0</v>
      </c>
      <c r="BL39" s="726">
        <v>0</v>
      </c>
      <c r="BM39" s="726">
        <v>0</v>
      </c>
      <c r="BN39" s="726">
        <v>0</v>
      </c>
      <c r="BO39" s="726">
        <v>0</v>
      </c>
      <c r="BP39" s="726">
        <v>0</v>
      </c>
      <c r="BQ39" s="726">
        <v>0</v>
      </c>
      <c r="BR39" s="726">
        <v>0</v>
      </c>
      <c r="BS39" s="726">
        <v>0</v>
      </c>
      <c r="BT39" s="726">
        <v>0</v>
      </c>
      <c r="BU39" s="726">
        <v>2369418</v>
      </c>
      <c r="BV39" s="726">
        <v>0</v>
      </c>
      <c r="BW39" s="726">
        <v>0</v>
      </c>
      <c r="BX39" s="726">
        <v>0</v>
      </c>
      <c r="BY39" s="726">
        <v>0</v>
      </c>
      <c r="BZ39" s="726">
        <v>0</v>
      </c>
      <c r="CA39" s="726">
        <v>0</v>
      </c>
      <c r="CB39" s="726">
        <v>0</v>
      </c>
      <c r="CC39" s="726">
        <v>0</v>
      </c>
      <c r="CD39" s="726">
        <v>0</v>
      </c>
      <c r="CE39" s="726">
        <v>0</v>
      </c>
      <c r="CF39" s="726">
        <v>0</v>
      </c>
      <c r="CG39" s="726">
        <v>0</v>
      </c>
      <c r="CH39" s="726">
        <v>0</v>
      </c>
      <c r="CI39" s="726">
        <v>0</v>
      </c>
      <c r="CJ39" s="726">
        <v>0</v>
      </c>
      <c r="CK39" s="726">
        <v>0</v>
      </c>
      <c r="CL39" s="726">
        <v>0</v>
      </c>
      <c r="CM39" s="726">
        <v>0</v>
      </c>
      <c r="CN39" s="726">
        <v>0</v>
      </c>
      <c r="CO39" s="726">
        <v>0</v>
      </c>
      <c r="CP39" s="726">
        <v>0</v>
      </c>
      <c r="CQ39" s="726">
        <v>0</v>
      </c>
      <c r="CR39" s="726">
        <v>0</v>
      </c>
      <c r="CS39" s="726">
        <v>0</v>
      </c>
      <c r="CT39" s="726">
        <v>0</v>
      </c>
      <c r="CU39" s="726">
        <v>0</v>
      </c>
      <c r="CV39" s="726">
        <v>0</v>
      </c>
      <c r="CW39" s="726">
        <v>0</v>
      </c>
      <c r="CX39" s="726">
        <v>0</v>
      </c>
      <c r="CY39" s="726">
        <v>0</v>
      </c>
      <c r="CZ39" s="726">
        <v>0</v>
      </c>
      <c r="DA39" s="726">
        <v>0</v>
      </c>
      <c r="DB39" s="726">
        <v>0</v>
      </c>
      <c r="DC39" s="726">
        <v>0</v>
      </c>
      <c r="DD39" s="726">
        <v>0</v>
      </c>
      <c r="DE39" s="726">
        <v>0</v>
      </c>
      <c r="DF39" s="726">
        <v>0</v>
      </c>
      <c r="DG39" s="726">
        <v>0</v>
      </c>
      <c r="DH39" s="726">
        <v>0</v>
      </c>
      <c r="DI39" s="726">
        <v>0</v>
      </c>
      <c r="DJ39" s="726">
        <v>0</v>
      </c>
      <c r="DK39" s="726">
        <v>0</v>
      </c>
      <c r="DL39" s="726">
        <v>0</v>
      </c>
      <c r="DM39" s="726">
        <v>0</v>
      </c>
      <c r="DN39" s="802">
        <v>0</v>
      </c>
      <c r="DO39" s="726">
        <v>0</v>
      </c>
      <c r="DP39" s="727">
        <v>1289820147</v>
      </c>
      <c r="DQ39" s="731"/>
      <c r="DR39" s="732"/>
      <c r="DS39" s="730"/>
    </row>
    <row r="40" spans="1:123" s="729" customFormat="1" ht="11.25" x14ac:dyDescent="0.2">
      <c r="A40" s="725">
        <v>44166</v>
      </c>
      <c r="B40" s="726">
        <v>72088568</v>
      </c>
      <c r="C40" s="726">
        <v>70610394</v>
      </c>
      <c r="D40" s="726">
        <v>0</v>
      </c>
      <c r="E40" s="726">
        <v>204614744</v>
      </c>
      <c r="F40" s="726">
        <v>50577374</v>
      </c>
      <c r="G40" s="726">
        <v>0</v>
      </c>
      <c r="H40" s="726">
        <v>0</v>
      </c>
      <c r="I40" s="726">
        <v>0</v>
      </c>
      <c r="J40" s="726">
        <v>0</v>
      </c>
      <c r="K40" s="726">
        <v>0</v>
      </c>
      <c r="L40" s="726">
        <v>0</v>
      </c>
      <c r="M40" s="726">
        <v>100000000</v>
      </c>
      <c r="N40" s="726">
        <v>86000000</v>
      </c>
      <c r="O40" s="726">
        <v>708409355</v>
      </c>
      <c r="P40" s="726">
        <v>98454495</v>
      </c>
      <c r="Q40" s="726">
        <v>20000000</v>
      </c>
      <c r="R40" s="726">
        <v>0</v>
      </c>
      <c r="S40" s="726">
        <v>4500000</v>
      </c>
      <c r="T40" s="726">
        <v>-3000000</v>
      </c>
      <c r="U40" s="726">
        <v>0</v>
      </c>
      <c r="V40" s="726">
        <v>0</v>
      </c>
      <c r="W40" s="726">
        <v>0</v>
      </c>
      <c r="X40" s="726">
        <v>0</v>
      </c>
      <c r="Y40" s="726">
        <v>0</v>
      </c>
      <c r="Z40" s="726">
        <v>0</v>
      </c>
      <c r="AA40" s="726">
        <v>0</v>
      </c>
      <c r="AB40" s="726">
        <v>0</v>
      </c>
      <c r="AC40" s="726">
        <v>0</v>
      </c>
      <c r="AD40" s="726">
        <v>10000000</v>
      </c>
      <c r="AE40" s="726">
        <v>0</v>
      </c>
      <c r="AF40" s="726">
        <v>0</v>
      </c>
      <c r="AG40" s="726">
        <v>0</v>
      </c>
      <c r="AH40" s="726">
        <v>0</v>
      </c>
      <c r="AI40" s="726">
        <v>0</v>
      </c>
      <c r="AJ40" s="726">
        <v>0</v>
      </c>
      <c r="AK40" s="726">
        <v>0</v>
      </c>
      <c r="AL40" s="726">
        <v>0</v>
      </c>
      <c r="AM40" s="726">
        <v>0</v>
      </c>
      <c r="AN40" s="726">
        <v>0</v>
      </c>
      <c r="AO40" s="726">
        <v>0</v>
      </c>
      <c r="AP40" s="726">
        <v>0</v>
      </c>
      <c r="AQ40" s="726">
        <v>0</v>
      </c>
      <c r="AR40" s="726">
        <v>0</v>
      </c>
      <c r="AS40" s="726">
        <v>0</v>
      </c>
      <c r="AT40" s="726">
        <v>0</v>
      </c>
      <c r="AU40" s="726">
        <v>0</v>
      </c>
      <c r="AV40" s="726">
        <v>0</v>
      </c>
      <c r="AW40" s="726">
        <v>0</v>
      </c>
      <c r="AX40" s="726">
        <v>0</v>
      </c>
      <c r="AY40" s="726">
        <v>0</v>
      </c>
      <c r="AZ40" s="726">
        <v>0</v>
      </c>
      <c r="BA40" s="726">
        <v>0</v>
      </c>
      <c r="BB40" s="726">
        <v>0</v>
      </c>
      <c r="BC40" s="726">
        <v>0</v>
      </c>
      <c r="BD40" s="726">
        <v>0</v>
      </c>
      <c r="BE40" s="726">
        <v>0</v>
      </c>
      <c r="BF40" s="726">
        <v>0</v>
      </c>
      <c r="BG40" s="726">
        <v>0</v>
      </c>
      <c r="BH40" s="726">
        <v>0</v>
      </c>
      <c r="BI40" s="726">
        <v>0</v>
      </c>
      <c r="BJ40" s="726">
        <v>0</v>
      </c>
      <c r="BK40" s="726">
        <v>0</v>
      </c>
      <c r="BL40" s="726">
        <v>0</v>
      </c>
      <c r="BM40" s="726">
        <v>0</v>
      </c>
      <c r="BN40" s="726">
        <v>0</v>
      </c>
      <c r="BO40" s="726">
        <v>0</v>
      </c>
      <c r="BP40" s="726">
        <v>0</v>
      </c>
      <c r="BQ40" s="726">
        <v>0</v>
      </c>
      <c r="BR40" s="726">
        <v>0</v>
      </c>
      <c r="BS40" s="726">
        <v>0</v>
      </c>
      <c r="BT40" s="726">
        <v>0</v>
      </c>
      <c r="BU40" s="726">
        <v>0</v>
      </c>
      <c r="BV40" s="726">
        <v>0</v>
      </c>
      <c r="BW40" s="726">
        <v>0</v>
      </c>
      <c r="BX40" s="726">
        <v>0</v>
      </c>
      <c r="BY40" s="726">
        <v>0</v>
      </c>
      <c r="BZ40" s="726">
        <v>0</v>
      </c>
      <c r="CA40" s="726">
        <v>0</v>
      </c>
      <c r="CB40" s="726">
        <v>0</v>
      </c>
      <c r="CC40" s="726">
        <v>0</v>
      </c>
      <c r="CD40" s="726">
        <v>0</v>
      </c>
      <c r="CE40" s="726">
        <v>0</v>
      </c>
      <c r="CF40" s="726">
        <v>0</v>
      </c>
      <c r="CG40" s="726">
        <v>0</v>
      </c>
      <c r="CH40" s="726">
        <v>0</v>
      </c>
      <c r="CI40" s="726">
        <v>0</v>
      </c>
      <c r="CJ40" s="726">
        <v>0</v>
      </c>
      <c r="CK40" s="726">
        <v>0</v>
      </c>
      <c r="CL40" s="726">
        <v>0</v>
      </c>
      <c r="CM40" s="726">
        <v>0</v>
      </c>
      <c r="CN40" s="726">
        <v>0</v>
      </c>
      <c r="CO40" s="726">
        <v>0</v>
      </c>
      <c r="CP40" s="726">
        <v>0</v>
      </c>
      <c r="CQ40" s="726">
        <v>0</v>
      </c>
      <c r="CR40" s="726">
        <v>0</v>
      </c>
      <c r="CS40" s="726">
        <v>0</v>
      </c>
      <c r="CT40" s="726">
        <v>0</v>
      </c>
      <c r="CU40" s="726">
        <v>0</v>
      </c>
      <c r="CV40" s="726">
        <v>0</v>
      </c>
      <c r="CW40" s="726">
        <v>0</v>
      </c>
      <c r="CX40" s="726">
        <v>0</v>
      </c>
      <c r="CY40" s="726">
        <v>0</v>
      </c>
      <c r="CZ40" s="726">
        <v>0</v>
      </c>
      <c r="DA40" s="726">
        <v>0</v>
      </c>
      <c r="DB40" s="726">
        <v>0</v>
      </c>
      <c r="DC40" s="726">
        <v>0</v>
      </c>
      <c r="DD40" s="726">
        <v>0</v>
      </c>
      <c r="DE40" s="726">
        <v>0</v>
      </c>
      <c r="DF40" s="726">
        <v>0</v>
      </c>
      <c r="DG40" s="726">
        <v>0</v>
      </c>
      <c r="DH40" s="726">
        <v>0</v>
      </c>
      <c r="DI40" s="726">
        <v>0</v>
      </c>
      <c r="DJ40" s="726">
        <v>0</v>
      </c>
      <c r="DK40" s="726">
        <v>0</v>
      </c>
      <c r="DL40" s="726">
        <v>0</v>
      </c>
      <c r="DM40" s="726">
        <v>0</v>
      </c>
      <c r="DN40" s="802">
        <v>0</v>
      </c>
      <c r="DO40" s="726">
        <v>0</v>
      </c>
      <c r="DP40" s="727">
        <v>1422254930</v>
      </c>
      <c r="DQ40" s="731"/>
      <c r="DR40" s="732"/>
      <c r="DS40" s="730"/>
    </row>
    <row r="41" spans="1:123" s="729" customFormat="1" ht="11.25" x14ac:dyDescent="0.2">
      <c r="A41" s="725">
        <v>44197</v>
      </c>
      <c r="B41" s="726">
        <v>129963084</v>
      </c>
      <c r="C41" s="726">
        <v>47375695</v>
      </c>
      <c r="D41" s="726">
        <v>0</v>
      </c>
      <c r="E41" s="726">
        <v>83710590</v>
      </c>
      <c r="F41" s="726">
        <v>40756922</v>
      </c>
      <c r="G41" s="726">
        <v>20000000</v>
      </c>
      <c r="H41" s="726">
        <v>0</v>
      </c>
      <c r="I41" s="726">
        <v>0</v>
      </c>
      <c r="J41" s="726">
        <v>0</v>
      </c>
      <c r="K41" s="726">
        <v>0</v>
      </c>
      <c r="L41" s="726">
        <v>0</v>
      </c>
      <c r="M41" s="726">
        <v>187504664</v>
      </c>
      <c r="N41" s="726">
        <v>627500000</v>
      </c>
      <c r="O41" s="726">
        <v>55726794</v>
      </c>
      <c r="P41" s="726">
        <v>195801649</v>
      </c>
      <c r="Q41" s="726">
        <v>27181240</v>
      </c>
      <c r="R41" s="726">
        <v>0</v>
      </c>
      <c r="S41" s="726">
        <v>0</v>
      </c>
      <c r="T41" s="726">
        <v>0</v>
      </c>
      <c r="U41" s="726">
        <v>0</v>
      </c>
      <c r="V41" s="726">
        <v>0</v>
      </c>
      <c r="W41" s="726">
        <v>0</v>
      </c>
      <c r="X41" s="726">
        <v>0</v>
      </c>
      <c r="Y41" s="726">
        <v>0</v>
      </c>
      <c r="Z41" s="726">
        <v>0</v>
      </c>
      <c r="AA41" s="726">
        <v>0</v>
      </c>
      <c r="AB41" s="726">
        <v>0</v>
      </c>
      <c r="AC41" s="726">
        <v>0</v>
      </c>
      <c r="AD41" s="726">
        <v>117278000</v>
      </c>
      <c r="AE41" s="726">
        <v>0</v>
      </c>
      <c r="AF41" s="726">
        <v>0</v>
      </c>
      <c r="AG41" s="726">
        <v>0</v>
      </c>
      <c r="AH41" s="726">
        <v>0</v>
      </c>
      <c r="AI41" s="726">
        <v>0</v>
      </c>
      <c r="AJ41" s="726">
        <v>0</v>
      </c>
      <c r="AK41" s="726">
        <v>0</v>
      </c>
      <c r="AL41" s="726">
        <v>0</v>
      </c>
      <c r="AM41" s="726">
        <v>0</v>
      </c>
      <c r="AN41" s="726">
        <v>0</v>
      </c>
      <c r="AO41" s="726">
        <v>0</v>
      </c>
      <c r="AP41" s="726">
        <v>0</v>
      </c>
      <c r="AQ41" s="726">
        <v>0</v>
      </c>
      <c r="AR41" s="726">
        <v>0</v>
      </c>
      <c r="AS41" s="726">
        <v>0</v>
      </c>
      <c r="AT41" s="726">
        <v>0</v>
      </c>
      <c r="AU41" s="726">
        <v>0</v>
      </c>
      <c r="AV41" s="726">
        <v>0</v>
      </c>
      <c r="AW41" s="726">
        <v>0</v>
      </c>
      <c r="AX41" s="726">
        <v>0</v>
      </c>
      <c r="AY41" s="726">
        <v>0</v>
      </c>
      <c r="AZ41" s="726">
        <v>0</v>
      </c>
      <c r="BA41" s="726">
        <v>0</v>
      </c>
      <c r="BB41" s="726">
        <v>0</v>
      </c>
      <c r="BC41" s="726">
        <v>0</v>
      </c>
      <c r="BD41" s="726">
        <v>0</v>
      </c>
      <c r="BE41" s="726">
        <v>0</v>
      </c>
      <c r="BF41" s="726">
        <v>0</v>
      </c>
      <c r="BG41" s="726">
        <v>0</v>
      </c>
      <c r="BH41" s="726">
        <v>0</v>
      </c>
      <c r="BI41" s="726">
        <v>0</v>
      </c>
      <c r="BJ41" s="726">
        <v>0</v>
      </c>
      <c r="BK41" s="726">
        <v>0</v>
      </c>
      <c r="BL41" s="726">
        <v>0</v>
      </c>
      <c r="BM41" s="726">
        <v>0</v>
      </c>
      <c r="BN41" s="726">
        <v>0</v>
      </c>
      <c r="BO41" s="726">
        <v>0</v>
      </c>
      <c r="BP41" s="726">
        <v>0</v>
      </c>
      <c r="BQ41" s="726">
        <v>0</v>
      </c>
      <c r="BR41" s="726">
        <v>0</v>
      </c>
      <c r="BS41" s="726">
        <v>0</v>
      </c>
      <c r="BT41" s="726">
        <v>0</v>
      </c>
      <c r="BU41" s="726">
        <v>0</v>
      </c>
      <c r="BV41" s="726">
        <v>0</v>
      </c>
      <c r="BW41" s="726">
        <v>0</v>
      </c>
      <c r="BX41" s="726">
        <v>0</v>
      </c>
      <c r="BY41" s="726">
        <v>0</v>
      </c>
      <c r="BZ41" s="726">
        <v>0</v>
      </c>
      <c r="CA41" s="726">
        <v>0</v>
      </c>
      <c r="CB41" s="726">
        <v>0</v>
      </c>
      <c r="CC41" s="726">
        <v>0</v>
      </c>
      <c r="CD41" s="726">
        <v>0</v>
      </c>
      <c r="CE41" s="726">
        <v>0</v>
      </c>
      <c r="CF41" s="726">
        <v>0</v>
      </c>
      <c r="CG41" s="726">
        <v>0</v>
      </c>
      <c r="CH41" s="726">
        <v>0</v>
      </c>
      <c r="CI41" s="726">
        <v>0</v>
      </c>
      <c r="CJ41" s="726">
        <v>0</v>
      </c>
      <c r="CK41" s="726">
        <v>0</v>
      </c>
      <c r="CL41" s="726">
        <v>0</v>
      </c>
      <c r="CM41" s="726">
        <v>0</v>
      </c>
      <c r="CN41" s="726">
        <v>0</v>
      </c>
      <c r="CO41" s="726">
        <v>0</v>
      </c>
      <c r="CP41" s="726">
        <v>0</v>
      </c>
      <c r="CQ41" s="726">
        <v>0</v>
      </c>
      <c r="CR41" s="726">
        <v>0</v>
      </c>
      <c r="CS41" s="726">
        <v>0</v>
      </c>
      <c r="CT41" s="726">
        <v>0</v>
      </c>
      <c r="CU41" s="726">
        <v>0</v>
      </c>
      <c r="CV41" s="726">
        <v>0</v>
      </c>
      <c r="CW41" s="726">
        <v>0</v>
      </c>
      <c r="CX41" s="726">
        <v>0</v>
      </c>
      <c r="CY41" s="726">
        <v>0</v>
      </c>
      <c r="CZ41" s="726">
        <v>0</v>
      </c>
      <c r="DA41" s="726">
        <v>0</v>
      </c>
      <c r="DB41" s="726">
        <v>0</v>
      </c>
      <c r="DC41" s="726">
        <v>0</v>
      </c>
      <c r="DD41" s="726">
        <v>0</v>
      </c>
      <c r="DE41" s="726">
        <v>0</v>
      </c>
      <c r="DF41" s="726">
        <v>0</v>
      </c>
      <c r="DG41" s="726">
        <v>0</v>
      </c>
      <c r="DH41" s="726">
        <v>0</v>
      </c>
      <c r="DI41" s="726">
        <v>0</v>
      </c>
      <c r="DJ41" s="726">
        <v>0</v>
      </c>
      <c r="DK41" s="726">
        <v>0</v>
      </c>
      <c r="DL41" s="726">
        <v>0</v>
      </c>
      <c r="DM41" s="726">
        <v>0</v>
      </c>
      <c r="DN41" s="802">
        <v>0</v>
      </c>
      <c r="DO41" s="726">
        <v>0</v>
      </c>
      <c r="DP41" s="727">
        <v>1532798638</v>
      </c>
      <c r="DQ41" s="731"/>
      <c r="DR41" s="732"/>
      <c r="DS41" s="730"/>
    </row>
    <row r="42" spans="1:123" s="729" customFormat="1" ht="11.25" x14ac:dyDescent="0.2">
      <c r="A42" s="725">
        <v>44228</v>
      </c>
      <c r="B42" s="726">
        <v>38532466</v>
      </c>
      <c r="C42" s="726">
        <v>119444796</v>
      </c>
      <c r="D42" s="726">
        <v>0</v>
      </c>
      <c r="E42" s="726">
        <v>49305131</v>
      </c>
      <c r="F42" s="726">
        <v>78647319</v>
      </c>
      <c r="G42" s="726">
        <v>27152180</v>
      </c>
      <c r="H42" s="726">
        <v>0</v>
      </c>
      <c r="I42" s="726">
        <v>0</v>
      </c>
      <c r="J42" s="726">
        <v>0</v>
      </c>
      <c r="K42" s="726">
        <v>0</v>
      </c>
      <c r="L42" s="726">
        <v>0</v>
      </c>
      <c r="M42" s="726">
        <v>22850000</v>
      </c>
      <c r="N42" s="726">
        <v>69098898</v>
      </c>
      <c r="O42" s="726">
        <v>47885993</v>
      </c>
      <c r="P42" s="726">
        <v>91808775</v>
      </c>
      <c r="Q42" s="726">
        <v>0</v>
      </c>
      <c r="R42" s="726">
        <v>0</v>
      </c>
      <c r="S42" s="726">
        <v>0</v>
      </c>
      <c r="T42" s="726">
        <v>60000000</v>
      </c>
      <c r="U42" s="726">
        <v>0</v>
      </c>
      <c r="V42" s="726">
        <v>0</v>
      </c>
      <c r="W42" s="726">
        <v>0</v>
      </c>
      <c r="X42" s="726">
        <v>0</v>
      </c>
      <c r="Y42" s="726">
        <v>0</v>
      </c>
      <c r="Z42" s="726">
        <v>0</v>
      </c>
      <c r="AA42" s="726">
        <v>0</v>
      </c>
      <c r="AB42" s="726">
        <v>0</v>
      </c>
      <c r="AC42" s="726">
        <v>378301000</v>
      </c>
      <c r="AD42" s="726">
        <v>0</v>
      </c>
      <c r="AE42" s="726">
        <v>0</v>
      </c>
      <c r="AF42" s="726">
        <v>0</v>
      </c>
      <c r="AG42" s="726">
        <v>0</v>
      </c>
      <c r="AH42" s="726">
        <v>0</v>
      </c>
      <c r="AI42" s="726">
        <v>0</v>
      </c>
      <c r="AJ42" s="726">
        <v>0</v>
      </c>
      <c r="AK42" s="726">
        <v>0</v>
      </c>
      <c r="AL42" s="726">
        <v>0</v>
      </c>
      <c r="AM42" s="726">
        <v>0</v>
      </c>
      <c r="AN42" s="726">
        <v>0</v>
      </c>
      <c r="AO42" s="726">
        <v>0</v>
      </c>
      <c r="AP42" s="726">
        <v>0</v>
      </c>
      <c r="AQ42" s="726">
        <v>0</v>
      </c>
      <c r="AR42" s="726">
        <v>0</v>
      </c>
      <c r="AS42" s="726">
        <v>0</v>
      </c>
      <c r="AT42" s="726">
        <v>0</v>
      </c>
      <c r="AU42" s="726">
        <v>0</v>
      </c>
      <c r="AV42" s="726">
        <v>0</v>
      </c>
      <c r="AW42" s="726">
        <v>0</v>
      </c>
      <c r="AX42" s="726">
        <v>0</v>
      </c>
      <c r="AY42" s="726">
        <v>0</v>
      </c>
      <c r="AZ42" s="726">
        <v>0</v>
      </c>
      <c r="BA42" s="726">
        <v>0</v>
      </c>
      <c r="BB42" s="726">
        <v>0</v>
      </c>
      <c r="BC42" s="726">
        <v>0</v>
      </c>
      <c r="BD42" s="726">
        <v>0</v>
      </c>
      <c r="BE42" s="726">
        <v>0</v>
      </c>
      <c r="BF42" s="726">
        <v>0</v>
      </c>
      <c r="BG42" s="726">
        <v>0</v>
      </c>
      <c r="BH42" s="726">
        <v>0</v>
      </c>
      <c r="BI42" s="726">
        <v>0</v>
      </c>
      <c r="BJ42" s="726">
        <v>0</v>
      </c>
      <c r="BK42" s="726">
        <v>0</v>
      </c>
      <c r="BL42" s="726">
        <v>0</v>
      </c>
      <c r="BM42" s="726">
        <v>0</v>
      </c>
      <c r="BN42" s="726">
        <v>0</v>
      </c>
      <c r="BO42" s="726">
        <v>0</v>
      </c>
      <c r="BP42" s="726">
        <v>0</v>
      </c>
      <c r="BQ42" s="726">
        <v>0</v>
      </c>
      <c r="BR42" s="726">
        <v>0</v>
      </c>
      <c r="BS42" s="726">
        <v>0</v>
      </c>
      <c r="BT42" s="726">
        <v>0</v>
      </c>
      <c r="BU42" s="726">
        <v>0</v>
      </c>
      <c r="BV42" s="726">
        <v>0</v>
      </c>
      <c r="BW42" s="726">
        <v>0</v>
      </c>
      <c r="BX42" s="726">
        <v>0</v>
      </c>
      <c r="BY42" s="726">
        <v>0</v>
      </c>
      <c r="BZ42" s="726">
        <v>0</v>
      </c>
      <c r="CA42" s="726">
        <v>0</v>
      </c>
      <c r="CB42" s="726">
        <v>0</v>
      </c>
      <c r="CC42" s="726">
        <v>0</v>
      </c>
      <c r="CD42" s="726">
        <v>0</v>
      </c>
      <c r="CE42" s="726">
        <v>0</v>
      </c>
      <c r="CF42" s="726">
        <v>0</v>
      </c>
      <c r="CG42" s="726">
        <v>0</v>
      </c>
      <c r="CH42" s="726">
        <v>0</v>
      </c>
      <c r="CI42" s="726">
        <v>0</v>
      </c>
      <c r="CJ42" s="726">
        <v>0</v>
      </c>
      <c r="CK42" s="726">
        <v>0</v>
      </c>
      <c r="CL42" s="726">
        <v>0</v>
      </c>
      <c r="CM42" s="726">
        <v>0</v>
      </c>
      <c r="CN42" s="726">
        <v>0</v>
      </c>
      <c r="CO42" s="726">
        <v>0</v>
      </c>
      <c r="CP42" s="726">
        <v>0</v>
      </c>
      <c r="CQ42" s="726">
        <v>0</v>
      </c>
      <c r="CR42" s="726">
        <v>0</v>
      </c>
      <c r="CS42" s="726">
        <v>0</v>
      </c>
      <c r="CT42" s="726">
        <v>0</v>
      </c>
      <c r="CU42" s="726">
        <v>0</v>
      </c>
      <c r="CV42" s="726">
        <v>0</v>
      </c>
      <c r="CW42" s="726">
        <v>0</v>
      </c>
      <c r="CX42" s="726">
        <v>0</v>
      </c>
      <c r="CY42" s="726">
        <v>0</v>
      </c>
      <c r="CZ42" s="726">
        <v>0</v>
      </c>
      <c r="DA42" s="726">
        <v>0</v>
      </c>
      <c r="DB42" s="726">
        <v>0</v>
      </c>
      <c r="DC42" s="726">
        <v>0</v>
      </c>
      <c r="DD42" s="726">
        <v>0</v>
      </c>
      <c r="DE42" s="726">
        <v>0</v>
      </c>
      <c r="DF42" s="726">
        <v>0</v>
      </c>
      <c r="DG42" s="726">
        <v>0</v>
      </c>
      <c r="DH42" s="726">
        <v>0</v>
      </c>
      <c r="DI42" s="726">
        <v>0</v>
      </c>
      <c r="DJ42" s="726">
        <v>0</v>
      </c>
      <c r="DK42" s="726">
        <v>0</v>
      </c>
      <c r="DL42" s="726">
        <v>0</v>
      </c>
      <c r="DM42" s="726">
        <v>0</v>
      </c>
      <c r="DN42" s="802">
        <v>0</v>
      </c>
      <c r="DO42" s="726">
        <v>0</v>
      </c>
      <c r="DP42" s="727">
        <v>983026558</v>
      </c>
      <c r="DQ42" s="731"/>
      <c r="DR42" s="732"/>
      <c r="DS42" s="730"/>
    </row>
    <row r="43" spans="1:123" s="729" customFormat="1" ht="11.25" x14ac:dyDescent="0.2">
      <c r="A43" s="725">
        <v>44256</v>
      </c>
      <c r="B43" s="726">
        <v>49473526</v>
      </c>
      <c r="C43" s="726">
        <v>161746294</v>
      </c>
      <c r="D43" s="726">
        <v>0</v>
      </c>
      <c r="E43" s="726">
        <v>74573632</v>
      </c>
      <c r="F43" s="726">
        <v>395200449</v>
      </c>
      <c r="G43" s="726">
        <v>247758242</v>
      </c>
      <c r="H43" s="726">
        <v>0</v>
      </c>
      <c r="I43" s="726">
        <v>0</v>
      </c>
      <c r="J43" s="726">
        <v>0</v>
      </c>
      <c r="K43" s="726">
        <v>0</v>
      </c>
      <c r="L43" s="726">
        <v>0</v>
      </c>
      <c r="M43" s="726">
        <v>286259000</v>
      </c>
      <c r="N43" s="726">
        <v>249101388</v>
      </c>
      <c r="O43" s="726">
        <v>60683712</v>
      </c>
      <c r="P43" s="726">
        <v>90531041</v>
      </c>
      <c r="Q43" s="726">
        <v>90000000</v>
      </c>
      <c r="R43" s="726">
        <v>0</v>
      </c>
      <c r="S43" s="726">
        <v>80000000</v>
      </c>
      <c r="T43" s="726">
        <v>125223</v>
      </c>
      <c r="U43" s="726">
        <v>0</v>
      </c>
      <c r="V43" s="726">
        <v>0</v>
      </c>
      <c r="W43" s="726">
        <v>0</v>
      </c>
      <c r="X43" s="726">
        <v>0</v>
      </c>
      <c r="Y43" s="726">
        <v>0</v>
      </c>
      <c r="Z43" s="726">
        <v>0</v>
      </c>
      <c r="AA43" s="726">
        <v>0</v>
      </c>
      <c r="AB43" s="726">
        <v>0</v>
      </c>
      <c r="AC43" s="726">
        <v>0</v>
      </c>
      <c r="AD43" s="726">
        <v>130766000</v>
      </c>
      <c r="AE43" s="726">
        <v>0</v>
      </c>
      <c r="AF43" s="726">
        <v>0</v>
      </c>
      <c r="AG43" s="726">
        <v>0</v>
      </c>
      <c r="AH43" s="726">
        <v>0</v>
      </c>
      <c r="AI43" s="726">
        <v>0</v>
      </c>
      <c r="AJ43" s="726">
        <v>0</v>
      </c>
      <c r="AK43" s="726">
        <v>0</v>
      </c>
      <c r="AL43" s="726">
        <v>0</v>
      </c>
      <c r="AM43" s="726">
        <v>0</v>
      </c>
      <c r="AN43" s="726">
        <v>0</v>
      </c>
      <c r="AO43" s="726">
        <v>0</v>
      </c>
      <c r="AP43" s="726">
        <v>0</v>
      </c>
      <c r="AQ43" s="726">
        <v>0</v>
      </c>
      <c r="AR43" s="726">
        <v>0</v>
      </c>
      <c r="AS43" s="726">
        <v>0</v>
      </c>
      <c r="AT43" s="726">
        <v>0</v>
      </c>
      <c r="AU43" s="726">
        <v>0</v>
      </c>
      <c r="AV43" s="726">
        <v>0</v>
      </c>
      <c r="AW43" s="726">
        <v>0</v>
      </c>
      <c r="AX43" s="726">
        <v>0</v>
      </c>
      <c r="AY43" s="726">
        <v>0</v>
      </c>
      <c r="AZ43" s="726">
        <v>0</v>
      </c>
      <c r="BA43" s="726">
        <v>0</v>
      </c>
      <c r="BB43" s="726">
        <v>0</v>
      </c>
      <c r="BC43" s="726">
        <v>0</v>
      </c>
      <c r="BD43" s="726">
        <v>0</v>
      </c>
      <c r="BE43" s="726">
        <v>0</v>
      </c>
      <c r="BF43" s="726">
        <v>0</v>
      </c>
      <c r="BG43" s="726">
        <v>0</v>
      </c>
      <c r="BH43" s="726">
        <v>0</v>
      </c>
      <c r="BI43" s="726">
        <v>0</v>
      </c>
      <c r="BJ43" s="726">
        <v>0</v>
      </c>
      <c r="BK43" s="726">
        <v>0</v>
      </c>
      <c r="BL43" s="726">
        <v>0</v>
      </c>
      <c r="BM43" s="726">
        <v>0</v>
      </c>
      <c r="BN43" s="726">
        <v>0</v>
      </c>
      <c r="BO43" s="726">
        <v>0</v>
      </c>
      <c r="BP43" s="726">
        <v>0</v>
      </c>
      <c r="BQ43" s="726">
        <v>0</v>
      </c>
      <c r="BR43" s="726">
        <v>0</v>
      </c>
      <c r="BS43" s="726">
        <v>0</v>
      </c>
      <c r="BT43" s="726">
        <v>0</v>
      </c>
      <c r="BU43" s="726">
        <v>0</v>
      </c>
      <c r="BV43" s="726">
        <v>0</v>
      </c>
      <c r="BW43" s="726">
        <v>0</v>
      </c>
      <c r="BX43" s="726">
        <v>0</v>
      </c>
      <c r="BY43" s="726">
        <v>0</v>
      </c>
      <c r="BZ43" s="726">
        <v>0</v>
      </c>
      <c r="CA43" s="726">
        <v>0</v>
      </c>
      <c r="CB43" s="726">
        <v>0</v>
      </c>
      <c r="CC43" s="726">
        <v>0</v>
      </c>
      <c r="CD43" s="726">
        <v>0</v>
      </c>
      <c r="CE43" s="726">
        <v>0</v>
      </c>
      <c r="CF43" s="726">
        <v>0</v>
      </c>
      <c r="CG43" s="726">
        <v>0</v>
      </c>
      <c r="CH43" s="726">
        <v>0</v>
      </c>
      <c r="CI43" s="726">
        <v>0</v>
      </c>
      <c r="CJ43" s="726">
        <v>0</v>
      </c>
      <c r="CK43" s="726">
        <v>0</v>
      </c>
      <c r="CL43" s="726">
        <v>0</v>
      </c>
      <c r="CM43" s="726">
        <v>0</v>
      </c>
      <c r="CN43" s="726">
        <v>0</v>
      </c>
      <c r="CO43" s="726">
        <v>0</v>
      </c>
      <c r="CP43" s="726">
        <v>0</v>
      </c>
      <c r="CQ43" s="726">
        <v>0</v>
      </c>
      <c r="CR43" s="726">
        <v>0</v>
      </c>
      <c r="CS43" s="726">
        <v>0</v>
      </c>
      <c r="CT43" s="726">
        <v>0</v>
      </c>
      <c r="CU43" s="726">
        <v>0</v>
      </c>
      <c r="CV43" s="726">
        <v>0</v>
      </c>
      <c r="CW43" s="726">
        <v>0</v>
      </c>
      <c r="CX43" s="726">
        <v>0</v>
      </c>
      <c r="CY43" s="726">
        <v>0</v>
      </c>
      <c r="CZ43" s="726">
        <v>0</v>
      </c>
      <c r="DA43" s="726">
        <v>0</v>
      </c>
      <c r="DB43" s="726">
        <v>0</v>
      </c>
      <c r="DC43" s="726">
        <v>0</v>
      </c>
      <c r="DD43" s="726">
        <v>0</v>
      </c>
      <c r="DE43" s="726">
        <v>0</v>
      </c>
      <c r="DF43" s="726">
        <v>0</v>
      </c>
      <c r="DG43" s="726">
        <v>0</v>
      </c>
      <c r="DH43" s="726">
        <v>0</v>
      </c>
      <c r="DI43" s="726">
        <v>0</v>
      </c>
      <c r="DJ43" s="726">
        <v>0</v>
      </c>
      <c r="DK43" s="726">
        <v>0</v>
      </c>
      <c r="DL43" s="726">
        <v>0</v>
      </c>
      <c r="DM43" s="726">
        <v>0</v>
      </c>
      <c r="DN43" s="802">
        <v>0</v>
      </c>
      <c r="DO43" s="726">
        <v>0</v>
      </c>
      <c r="DP43" s="727">
        <v>1916218507</v>
      </c>
      <c r="DQ43" s="731"/>
      <c r="DR43" s="732"/>
      <c r="DS43" s="730"/>
    </row>
    <row r="44" spans="1:123" s="729" customFormat="1" ht="11.25" x14ac:dyDescent="0.2">
      <c r="A44" s="725">
        <v>44287</v>
      </c>
      <c r="B44" s="726">
        <v>95760044</v>
      </c>
      <c r="C44" s="726">
        <v>66517152</v>
      </c>
      <c r="D44" s="726">
        <v>0</v>
      </c>
      <c r="E44" s="726">
        <v>47899920</v>
      </c>
      <c r="F44" s="726">
        <v>43089679</v>
      </c>
      <c r="G44" s="726">
        <v>127535710</v>
      </c>
      <c r="H44" s="726">
        <v>0</v>
      </c>
      <c r="I44" s="726">
        <v>0</v>
      </c>
      <c r="J44" s="726">
        <v>0</v>
      </c>
      <c r="K44" s="726">
        <v>0</v>
      </c>
      <c r="L44" s="726">
        <v>0</v>
      </c>
      <c r="M44" s="726">
        <v>191591000</v>
      </c>
      <c r="N44" s="726">
        <v>160661375</v>
      </c>
      <c r="O44" s="726">
        <v>477174687</v>
      </c>
      <c r="P44" s="726">
        <v>72798652</v>
      </c>
      <c r="Q44" s="726">
        <v>15101220</v>
      </c>
      <c r="R44" s="726">
        <v>0</v>
      </c>
      <c r="S44" s="726">
        <v>20000000</v>
      </c>
      <c r="T44" s="726">
        <v>0</v>
      </c>
      <c r="U44" s="726">
        <v>0</v>
      </c>
      <c r="V44" s="726">
        <v>0</v>
      </c>
      <c r="W44" s="726">
        <v>0</v>
      </c>
      <c r="X44" s="726">
        <v>0</v>
      </c>
      <c r="Y44" s="726">
        <v>0</v>
      </c>
      <c r="Z44" s="726">
        <v>0</v>
      </c>
      <c r="AA44" s="726">
        <v>12000000</v>
      </c>
      <c r="AB44" s="726">
        <v>0</v>
      </c>
      <c r="AC44" s="726">
        <v>0</v>
      </c>
      <c r="AD44" s="726">
        <v>12970123</v>
      </c>
      <c r="AE44" s="726">
        <v>0</v>
      </c>
      <c r="AF44" s="726">
        <v>0</v>
      </c>
      <c r="AG44" s="726">
        <v>0</v>
      </c>
      <c r="AH44" s="726">
        <v>0</v>
      </c>
      <c r="AI44" s="726">
        <v>0</v>
      </c>
      <c r="AJ44" s="726">
        <v>0</v>
      </c>
      <c r="AK44" s="726">
        <v>0</v>
      </c>
      <c r="AL44" s="726">
        <v>0</v>
      </c>
      <c r="AM44" s="726">
        <v>0</v>
      </c>
      <c r="AN44" s="726">
        <v>0</v>
      </c>
      <c r="AO44" s="726">
        <v>0</v>
      </c>
      <c r="AP44" s="726">
        <v>0</v>
      </c>
      <c r="AQ44" s="726">
        <v>0</v>
      </c>
      <c r="AR44" s="726">
        <v>0</v>
      </c>
      <c r="AS44" s="726">
        <v>0</v>
      </c>
      <c r="AT44" s="726">
        <v>0</v>
      </c>
      <c r="AU44" s="726">
        <v>0</v>
      </c>
      <c r="AV44" s="726">
        <v>0</v>
      </c>
      <c r="AW44" s="726">
        <v>0</v>
      </c>
      <c r="AX44" s="726">
        <v>0</v>
      </c>
      <c r="AY44" s="726">
        <v>0</v>
      </c>
      <c r="AZ44" s="726">
        <v>0</v>
      </c>
      <c r="BA44" s="726">
        <v>0</v>
      </c>
      <c r="BB44" s="726">
        <v>0</v>
      </c>
      <c r="BC44" s="726">
        <v>0</v>
      </c>
      <c r="BD44" s="726">
        <v>0</v>
      </c>
      <c r="BE44" s="726">
        <v>0</v>
      </c>
      <c r="BF44" s="726">
        <v>0</v>
      </c>
      <c r="BG44" s="726">
        <v>0</v>
      </c>
      <c r="BH44" s="726">
        <v>0</v>
      </c>
      <c r="BI44" s="726">
        <v>0</v>
      </c>
      <c r="BJ44" s="726">
        <v>0</v>
      </c>
      <c r="BK44" s="726">
        <v>0</v>
      </c>
      <c r="BL44" s="726">
        <v>0</v>
      </c>
      <c r="BM44" s="726">
        <v>0</v>
      </c>
      <c r="BN44" s="726">
        <v>0</v>
      </c>
      <c r="BO44" s="726">
        <v>0</v>
      </c>
      <c r="BP44" s="726">
        <v>0</v>
      </c>
      <c r="BQ44" s="726">
        <v>0</v>
      </c>
      <c r="BR44" s="726">
        <v>0</v>
      </c>
      <c r="BS44" s="726">
        <v>0</v>
      </c>
      <c r="BT44" s="726">
        <v>0</v>
      </c>
      <c r="BU44" s="726">
        <v>0</v>
      </c>
      <c r="BV44" s="726">
        <v>0</v>
      </c>
      <c r="BW44" s="726">
        <v>0</v>
      </c>
      <c r="BX44" s="726">
        <v>796393</v>
      </c>
      <c r="BY44" s="726">
        <v>0</v>
      </c>
      <c r="BZ44" s="726">
        <v>0</v>
      </c>
      <c r="CA44" s="726">
        <v>0</v>
      </c>
      <c r="CB44" s="726">
        <v>0</v>
      </c>
      <c r="CC44" s="726">
        <v>0</v>
      </c>
      <c r="CD44" s="726">
        <v>0</v>
      </c>
      <c r="CE44" s="726">
        <v>0</v>
      </c>
      <c r="CF44" s="726">
        <v>0</v>
      </c>
      <c r="CG44" s="726">
        <v>0</v>
      </c>
      <c r="CH44" s="726">
        <v>0</v>
      </c>
      <c r="CI44" s="726">
        <v>0</v>
      </c>
      <c r="CJ44" s="726">
        <v>0</v>
      </c>
      <c r="CK44" s="726">
        <v>0</v>
      </c>
      <c r="CL44" s="726">
        <v>0</v>
      </c>
      <c r="CM44" s="726">
        <v>0</v>
      </c>
      <c r="CN44" s="726">
        <v>0</v>
      </c>
      <c r="CO44" s="726">
        <v>0</v>
      </c>
      <c r="CP44" s="726">
        <v>0</v>
      </c>
      <c r="CQ44" s="726">
        <v>0</v>
      </c>
      <c r="CR44" s="726">
        <v>0</v>
      </c>
      <c r="CS44" s="726">
        <v>0</v>
      </c>
      <c r="CT44" s="726">
        <v>0</v>
      </c>
      <c r="CU44" s="726">
        <v>0</v>
      </c>
      <c r="CV44" s="726">
        <v>0</v>
      </c>
      <c r="CW44" s="726">
        <v>0</v>
      </c>
      <c r="CX44" s="726">
        <v>0</v>
      </c>
      <c r="CY44" s="726">
        <v>0</v>
      </c>
      <c r="CZ44" s="726">
        <v>0</v>
      </c>
      <c r="DA44" s="726">
        <v>0</v>
      </c>
      <c r="DB44" s="726">
        <v>0</v>
      </c>
      <c r="DC44" s="726">
        <v>0</v>
      </c>
      <c r="DD44" s="726">
        <v>0</v>
      </c>
      <c r="DE44" s="726">
        <v>0</v>
      </c>
      <c r="DF44" s="726">
        <v>0</v>
      </c>
      <c r="DG44" s="726">
        <v>0</v>
      </c>
      <c r="DH44" s="726">
        <v>0</v>
      </c>
      <c r="DI44" s="726">
        <v>0</v>
      </c>
      <c r="DJ44" s="726">
        <v>0</v>
      </c>
      <c r="DK44" s="726">
        <v>0</v>
      </c>
      <c r="DL44" s="726">
        <v>0</v>
      </c>
      <c r="DM44" s="726">
        <v>0</v>
      </c>
      <c r="DN44" s="802">
        <v>0</v>
      </c>
      <c r="DO44" s="726">
        <v>0</v>
      </c>
      <c r="DP44" s="727">
        <v>1343895955</v>
      </c>
      <c r="DQ44" s="731"/>
      <c r="DR44" s="732"/>
      <c r="DS44" s="730"/>
    </row>
    <row r="45" spans="1:123" s="729" customFormat="1" ht="11.25" x14ac:dyDescent="0.2">
      <c r="A45" s="725">
        <v>44317</v>
      </c>
      <c r="B45" s="726">
        <v>-117637185</v>
      </c>
      <c r="C45" s="726">
        <v>46322752</v>
      </c>
      <c r="D45" s="726">
        <v>0</v>
      </c>
      <c r="E45" s="726">
        <v>83015029</v>
      </c>
      <c r="F45" s="726">
        <v>258437779</v>
      </c>
      <c r="G45" s="726">
        <v>72492318</v>
      </c>
      <c r="H45" s="726">
        <v>10000000</v>
      </c>
      <c r="I45" s="726">
        <v>0</v>
      </c>
      <c r="J45" s="726">
        <v>0</v>
      </c>
      <c r="K45" s="726">
        <v>0</v>
      </c>
      <c r="L45" s="726">
        <v>0</v>
      </c>
      <c r="M45" s="726">
        <v>144735168</v>
      </c>
      <c r="N45" s="726">
        <v>40630957</v>
      </c>
      <c r="O45" s="726">
        <v>76406140</v>
      </c>
      <c r="P45" s="726">
        <v>115943770</v>
      </c>
      <c r="Q45" s="726">
        <v>29898780</v>
      </c>
      <c r="R45" s="726">
        <v>0</v>
      </c>
      <c r="S45" s="726">
        <v>0</v>
      </c>
      <c r="T45" s="726">
        <v>0</v>
      </c>
      <c r="U45" s="726">
        <v>0</v>
      </c>
      <c r="V45" s="726">
        <v>0</v>
      </c>
      <c r="W45" s="726">
        <v>0</v>
      </c>
      <c r="X45" s="726">
        <v>0</v>
      </c>
      <c r="Y45" s="726">
        <v>0</v>
      </c>
      <c r="Z45" s="726">
        <v>0</v>
      </c>
      <c r="AA45" s="726">
        <v>0</v>
      </c>
      <c r="AB45" s="726">
        <v>0</v>
      </c>
      <c r="AC45" s="726">
        <v>0</v>
      </c>
      <c r="AD45" s="726">
        <v>0</v>
      </c>
      <c r="AE45" s="726">
        <v>0</v>
      </c>
      <c r="AF45" s="726">
        <v>0</v>
      </c>
      <c r="AG45" s="726">
        <v>0</v>
      </c>
      <c r="AH45" s="726">
        <v>0</v>
      </c>
      <c r="AI45" s="726">
        <v>0</v>
      </c>
      <c r="AJ45" s="726">
        <v>0</v>
      </c>
      <c r="AK45" s="726">
        <v>0</v>
      </c>
      <c r="AL45" s="726">
        <v>0</v>
      </c>
      <c r="AM45" s="726">
        <v>0</v>
      </c>
      <c r="AN45" s="726">
        <v>0</v>
      </c>
      <c r="AO45" s="726">
        <v>0</v>
      </c>
      <c r="AP45" s="726">
        <v>0</v>
      </c>
      <c r="AQ45" s="726">
        <v>0</v>
      </c>
      <c r="AR45" s="726">
        <v>0</v>
      </c>
      <c r="AS45" s="726">
        <v>0</v>
      </c>
      <c r="AT45" s="726">
        <v>0</v>
      </c>
      <c r="AU45" s="726">
        <v>0</v>
      </c>
      <c r="AV45" s="726">
        <v>0</v>
      </c>
      <c r="AW45" s="726">
        <v>0</v>
      </c>
      <c r="AX45" s="726">
        <v>0</v>
      </c>
      <c r="AY45" s="726">
        <v>0</v>
      </c>
      <c r="AZ45" s="726">
        <v>0</v>
      </c>
      <c r="BA45" s="726">
        <v>0</v>
      </c>
      <c r="BB45" s="726">
        <v>0</v>
      </c>
      <c r="BC45" s="726">
        <v>0</v>
      </c>
      <c r="BD45" s="726">
        <v>0</v>
      </c>
      <c r="BE45" s="726">
        <v>0</v>
      </c>
      <c r="BF45" s="726">
        <v>0</v>
      </c>
      <c r="BG45" s="726">
        <v>0</v>
      </c>
      <c r="BH45" s="726">
        <v>0</v>
      </c>
      <c r="BI45" s="726">
        <v>0</v>
      </c>
      <c r="BJ45" s="726">
        <v>0</v>
      </c>
      <c r="BK45" s="726">
        <v>0</v>
      </c>
      <c r="BL45" s="726">
        <v>0</v>
      </c>
      <c r="BM45" s="726">
        <v>0</v>
      </c>
      <c r="BN45" s="726">
        <v>0</v>
      </c>
      <c r="BO45" s="726">
        <v>0</v>
      </c>
      <c r="BP45" s="726">
        <v>0</v>
      </c>
      <c r="BQ45" s="726">
        <v>0</v>
      </c>
      <c r="BR45" s="726">
        <v>0</v>
      </c>
      <c r="BS45" s="726">
        <v>0</v>
      </c>
      <c r="BT45" s="726">
        <v>0</v>
      </c>
      <c r="BU45" s="726">
        <v>583306</v>
      </c>
      <c r="BV45" s="726">
        <v>0</v>
      </c>
      <c r="BW45" s="726">
        <v>1957516</v>
      </c>
      <c r="BX45" s="726">
        <v>0</v>
      </c>
      <c r="BY45" s="726">
        <v>0</v>
      </c>
      <c r="BZ45" s="726">
        <v>0</v>
      </c>
      <c r="CA45" s="726">
        <v>0</v>
      </c>
      <c r="CB45" s="726">
        <v>0</v>
      </c>
      <c r="CC45" s="726">
        <v>0</v>
      </c>
      <c r="CD45" s="726">
        <v>0</v>
      </c>
      <c r="CE45" s="726">
        <v>0</v>
      </c>
      <c r="CF45" s="726">
        <v>0</v>
      </c>
      <c r="CG45" s="726">
        <v>0</v>
      </c>
      <c r="CH45" s="726">
        <v>0</v>
      </c>
      <c r="CI45" s="726">
        <v>0</v>
      </c>
      <c r="CJ45" s="726">
        <v>0</v>
      </c>
      <c r="CK45" s="726">
        <v>0</v>
      </c>
      <c r="CL45" s="726">
        <v>0</v>
      </c>
      <c r="CM45" s="726">
        <v>0</v>
      </c>
      <c r="CN45" s="726">
        <v>0</v>
      </c>
      <c r="CO45" s="726">
        <v>0</v>
      </c>
      <c r="CP45" s="726">
        <v>0</v>
      </c>
      <c r="CQ45" s="726">
        <v>0</v>
      </c>
      <c r="CR45" s="726">
        <v>0</v>
      </c>
      <c r="CS45" s="726">
        <v>0</v>
      </c>
      <c r="CT45" s="726">
        <v>0</v>
      </c>
      <c r="CU45" s="726">
        <v>0</v>
      </c>
      <c r="CV45" s="726">
        <v>0</v>
      </c>
      <c r="CW45" s="726">
        <v>0</v>
      </c>
      <c r="CX45" s="726">
        <v>0</v>
      </c>
      <c r="CY45" s="726">
        <v>0</v>
      </c>
      <c r="CZ45" s="726">
        <v>0</v>
      </c>
      <c r="DA45" s="726">
        <v>0</v>
      </c>
      <c r="DB45" s="726">
        <v>0</v>
      </c>
      <c r="DC45" s="726">
        <v>0</v>
      </c>
      <c r="DD45" s="726">
        <v>0</v>
      </c>
      <c r="DE45" s="726">
        <v>0</v>
      </c>
      <c r="DF45" s="726">
        <v>0</v>
      </c>
      <c r="DG45" s="726">
        <v>0</v>
      </c>
      <c r="DH45" s="726">
        <v>0</v>
      </c>
      <c r="DI45" s="726">
        <v>0</v>
      </c>
      <c r="DJ45" s="726">
        <v>0</v>
      </c>
      <c r="DK45" s="726">
        <v>0</v>
      </c>
      <c r="DL45" s="726">
        <v>0</v>
      </c>
      <c r="DM45" s="726">
        <v>0</v>
      </c>
      <c r="DN45" s="802">
        <v>0</v>
      </c>
      <c r="DO45" s="726">
        <v>0</v>
      </c>
      <c r="DP45" s="727">
        <v>762786330</v>
      </c>
      <c r="DQ45" s="731"/>
      <c r="DR45" s="732"/>
      <c r="DS45" s="730"/>
    </row>
    <row r="46" spans="1:123" s="729" customFormat="1" ht="11.25" x14ac:dyDescent="0.2">
      <c r="A46" s="725">
        <v>44348</v>
      </c>
      <c r="B46" s="726">
        <v>204037578</v>
      </c>
      <c r="C46" s="726">
        <v>81915548</v>
      </c>
      <c r="D46" s="726">
        <v>0</v>
      </c>
      <c r="E46" s="726">
        <v>36775024</v>
      </c>
      <c r="F46" s="726">
        <v>101127364</v>
      </c>
      <c r="G46" s="726">
        <v>65478126</v>
      </c>
      <c r="H46" s="726">
        <v>10000000</v>
      </c>
      <c r="I46" s="726">
        <v>0</v>
      </c>
      <c r="J46" s="726">
        <v>0</v>
      </c>
      <c r="K46" s="726">
        <v>0</v>
      </c>
      <c r="L46" s="726">
        <v>0</v>
      </c>
      <c r="M46" s="726">
        <v>123805788</v>
      </c>
      <c r="N46" s="726">
        <v>25593455</v>
      </c>
      <c r="O46" s="726">
        <v>57859587</v>
      </c>
      <c r="P46" s="726">
        <v>35949649</v>
      </c>
      <c r="Q46" s="726">
        <v>317745103</v>
      </c>
      <c r="R46" s="726">
        <v>99722500</v>
      </c>
      <c r="S46" s="726">
        <v>15000005</v>
      </c>
      <c r="T46" s="726">
        <v>0</v>
      </c>
      <c r="U46" s="726">
        <v>0</v>
      </c>
      <c r="V46" s="726">
        <v>0</v>
      </c>
      <c r="W46" s="726">
        <v>0</v>
      </c>
      <c r="X46" s="726">
        <v>0</v>
      </c>
      <c r="Y46" s="726">
        <v>0</v>
      </c>
      <c r="Z46" s="726">
        <v>0</v>
      </c>
      <c r="AA46" s="726">
        <v>0</v>
      </c>
      <c r="AB46" s="726">
        <v>0</v>
      </c>
      <c r="AC46" s="726">
        <v>0</v>
      </c>
      <c r="AD46" s="726">
        <v>0</v>
      </c>
      <c r="AE46" s="726">
        <v>0</v>
      </c>
      <c r="AF46" s="726">
        <v>0</v>
      </c>
      <c r="AG46" s="726">
        <v>0</v>
      </c>
      <c r="AH46" s="726">
        <v>0</v>
      </c>
      <c r="AI46" s="726">
        <v>0</v>
      </c>
      <c r="AJ46" s="726">
        <v>0</v>
      </c>
      <c r="AK46" s="726">
        <v>0</v>
      </c>
      <c r="AL46" s="726">
        <v>0</v>
      </c>
      <c r="AM46" s="726">
        <v>0</v>
      </c>
      <c r="AN46" s="726">
        <v>0</v>
      </c>
      <c r="AO46" s="726">
        <v>0</v>
      </c>
      <c r="AP46" s="726">
        <v>0</v>
      </c>
      <c r="AQ46" s="726">
        <v>0</v>
      </c>
      <c r="AR46" s="726">
        <v>0</v>
      </c>
      <c r="AS46" s="726">
        <v>0</v>
      </c>
      <c r="AT46" s="726">
        <v>0</v>
      </c>
      <c r="AU46" s="726">
        <v>0</v>
      </c>
      <c r="AV46" s="726">
        <v>0</v>
      </c>
      <c r="AW46" s="726">
        <v>0</v>
      </c>
      <c r="AX46" s="726">
        <v>0</v>
      </c>
      <c r="AY46" s="726">
        <v>0</v>
      </c>
      <c r="AZ46" s="726">
        <v>0</v>
      </c>
      <c r="BA46" s="726">
        <v>0</v>
      </c>
      <c r="BB46" s="726">
        <v>0</v>
      </c>
      <c r="BC46" s="726">
        <v>0</v>
      </c>
      <c r="BD46" s="726">
        <v>0</v>
      </c>
      <c r="BE46" s="726">
        <v>0</v>
      </c>
      <c r="BF46" s="726">
        <v>0</v>
      </c>
      <c r="BG46" s="726">
        <v>0</v>
      </c>
      <c r="BH46" s="726">
        <v>0</v>
      </c>
      <c r="BI46" s="726">
        <v>0</v>
      </c>
      <c r="BJ46" s="726">
        <v>0</v>
      </c>
      <c r="BK46" s="726">
        <v>0</v>
      </c>
      <c r="BL46" s="726">
        <v>0</v>
      </c>
      <c r="BM46" s="726">
        <v>0</v>
      </c>
      <c r="BN46" s="726">
        <v>0</v>
      </c>
      <c r="BO46" s="726">
        <v>0</v>
      </c>
      <c r="BP46" s="726">
        <v>0</v>
      </c>
      <c r="BQ46" s="726">
        <v>0</v>
      </c>
      <c r="BR46" s="726">
        <v>0</v>
      </c>
      <c r="BS46" s="726">
        <v>0</v>
      </c>
      <c r="BT46" s="726">
        <v>0</v>
      </c>
      <c r="BU46" s="726">
        <v>0</v>
      </c>
      <c r="BV46" s="726">
        <v>0</v>
      </c>
      <c r="BW46" s="726">
        <v>0</v>
      </c>
      <c r="BX46" s="726">
        <v>275990</v>
      </c>
      <c r="BY46" s="726">
        <v>0</v>
      </c>
      <c r="BZ46" s="726">
        <v>0</v>
      </c>
      <c r="CA46" s="726">
        <v>0</v>
      </c>
      <c r="CB46" s="726">
        <v>0</v>
      </c>
      <c r="CC46" s="726">
        <v>0</v>
      </c>
      <c r="CD46" s="726">
        <v>0</v>
      </c>
      <c r="CE46" s="726">
        <v>0</v>
      </c>
      <c r="CF46" s="726">
        <v>0</v>
      </c>
      <c r="CG46" s="726">
        <v>167393</v>
      </c>
      <c r="CH46" s="726">
        <v>0</v>
      </c>
      <c r="CI46" s="726">
        <v>0</v>
      </c>
      <c r="CJ46" s="726">
        <v>0</v>
      </c>
      <c r="CK46" s="726">
        <v>0</v>
      </c>
      <c r="CL46" s="726">
        <v>0</v>
      </c>
      <c r="CM46" s="726">
        <v>0</v>
      </c>
      <c r="CN46" s="726">
        <v>0</v>
      </c>
      <c r="CO46" s="726">
        <v>0</v>
      </c>
      <c r="CP46" s="726">
        <v>0</v>
      </c>
      <c r="CQ46" s="726">
        <v>0</v>
      </c>
      <c r="CR46" s="726">
        <v>0</v>
      </c>
      <c r="CS46" s="726">
        <v>0</v>
      </c>
      <c r="CT46" s="726">
        <v>0</v>
      </c>
      <c r="CU46" s="726">
        <v>0</v>
      </c>
      <c r="CV46" s="726">
        <v>0</v>
      </c>
      <c r="CW46" s="726">
        <v>0</v>
      </c>
      <c r="CX46" s="726">
        <v>0</v>
      </c>
      <c r="CY46" s="726">
        <v>0</v>
      </c>
      <c r="CZ46" s="726">
        <v>0</v>
      </c>
      <c r="DA46" s="726">
        <v>0</v>
      </c>
      <c r="DB46" s="726">
        <v>0</v>
      </c>
      <c r="DC46" s="726">
        <v>0</v>
      </c>
      <c r="DD46" s="726">
        <v>0</v>
      </c>
      <c r="DE46" s="726">
        <v>0</v>
      </c>
      <c r="DF46" s="726">
        <v>0</v>
      </c>
      <c r="DG46" s="726">
        <v>0</v>
      </c>
      <c r="DH46" s="726">
        <v>0</v>
      </c>
      <c r="DI46" s="726">
        <v>0</v>
      </c>
      <c r="DJ46" s="726">
        <v>0</v>
      </c>
      <c r="DK46" s="726">
        <v>0</v>
      </c>
      <c r="DL46" s="726">
        <v>0</v>
      </c>
      <c r="DM46" s="726">
        <v>0</v>
      </c>
      <c r="DN46" s="802">
        <v>0</v>
      </c>
      <c r="DO46" s="726">
        <v>0</v>
      </c>
      <c r="DP46" s="727">
        <v>1175453110</v>
      </c>
      <c r="DQ46" s="731"/>
      <c r="DR46" s="732"/>
      <c r="DS46" s="730"/>
    </row>
    <row r="47" spans="1:123" s="729" customFormat="1" ht="11.25" x14ac:dyDescent="0.2">
      <c r="A47" s="725">
        <v>44378</v>
      </c>
      <c r="B47" s="726">
        <v>160069821</v>
      </c>
      <c r="C47" s="726">
        <v>174604535</v>
      </c>
      <c r="D47" s="726">
        <v>0</v>
      </c>
      <c r="E47" s="726">
        <v>88756112</v>
      </c>
      <c r="F47" s="726">
        <v>45275760</v>
      </c>
      <c r="G47" s="726">
        <v>98713690</v>
      </c>
      <c r="H47" s="726">
        <v>120965749</v>
      </c>
      <c r="I47" s="726">
        <v>0</v>
      </c>
      <c r="J47" s="726">
        <v>0</v>
      </c>
      <c r="K47" s="726">
        <v>0</v>
      </c>
      <c r="L47" s="726">
        <v>0</v>
      </c>
      <c r="M47" s="726">
        <v>25223846</v>
      </c>
      <c r="N47" s="726">
        <v>18961699</v>
      </c>
      <c r="O47" s="726">
        <v>74929133</v>
      </c>
      <c r="P47" s="726">
        <v>77357901</v>
      </c>
      <c r="Q47" s="726">
        <v>71579137</v>
      </c>
      <c r="R47" s="726">
        <v>0</v>
      </c>
      <c r="S47" s="726">
        <v>0</v>
      </c>
      <c r="T47" s="726">
        <v>0</v>
      </c>
      <c r="U47" s="726">
        <v>0</v>
      </c>
      <c r="V47" s="726">
        <v>0</v>
      </c>
      <c r="W47" s="726">
        <v>0</v>
      </c>
      <c r="X47" s="726">
        <v>0</v>
      </c>
      <c r="Y47" s="726">
        <v>0</v>
      </c>
      <c r="Z47" s="726">
        <v>0</v>
      </c>
      <c r="AA47" s="726">
        <v>13000000</v>
      </c>
      <c r="AB47" s="726">
        <v>0</v>
      </c>
      <c r="AC47" s="726">
        <v>0</v>
      </c>
      <c r="AD47" s="726">
        <v>0</v>
      </c>
      <c r="AE47" s="726">
        <v>0</v>
      </c>
      <c r="AF47" s="726">
        <v>0</v>
      </c>
      <c r="AG47" s="726">
        <v>0</v>
      </c>
      <c r="AH47" s="726">
        <v>0</v>
      </c>
      <c r="AI47" s="726">
        <v>0</v>
      </c>
      <c r="AJ47" s="726">
        <v>0</v>
      </c>
      <c r="AK47" s="726">
        <v>0</v>
      </c>
      <c r="AL47" s="726">
        <v>0</v>
      </c>
      <c r="AM47" s="726">
        <v>0</v>
      </c>
      <c r="AN47" s="726">
        <v>0</v>
      </c>
      <c r="AO47" s="726">
        <v>0</v>
      </c>
      <c r="AP47" s="726">
        <v>0</v>
      </c>
      <c r="AQ47" s="726">
        <v>0</v>
      </c>
      <c r="AR47" s="726">
        <v>0</v>
      </c>
      <c r="AS47" s="726">
        <v>0</v>
      </c>
      <c r="AT47" s="726">
        <v>0</v>
      </c>
      <c r="AU47" s="726">
        <v>0</v>
      </c>
      <c r="AV47" s="726">
        <v>0</v>
      </c>
      <c r="AW47" s="726">
        <v>0</v>
      </c>
      <c r="AX47" s="726">
        <v>0</v>
      </c>
      <c r="AY47" s="726">
        <v>0</v>
      </c>
      <c r="AZ47" s="726">
        <v>0</v>
      </c>
      <c r="BA47" s="726">
        <v>0</v>
      </c>
      <c r="BB47" s="726">
        <v>0</v>
      </c>
      <c r="BC47" s="726">
        <v>0</v>
      </c>
      <c r="BD47" s="726">
        <v>0</v>
      </c>
      <c r="BE47" s="726">
        <v>0</v>
      </c>
      <c r="BF47" s="726">
        <v>0</v>
      </c>
      <c r="BG47" s="726">
        <v>0</v>
      </c>
      <c r="BH47" s="726">
        <v>0</v>
      </c>
      <c r="BI47" s="726">
        <v>0</v>
      </c>
      <c r="BJ47" s="726">
        <v>0</v>
      </c>
      <c r="BK47" s="726">
        <v>0</v>
      </c>
      <c r="BL47" s="726">
        <v>0</v>
      </c>
      <c r="BM47" s="726">
        <v>0</v>
      </c>
      <c r="BN47" s="726">
        <v>0</v>
      </c>
      <c r="BO47" s="726">
        <v>0</v>
      </c>
      <c r="BP47" s="726">
        <v>0</v>
      </c>
      <c r="BQ47" s="726">
        <v>0</v>
      </c>
      <c r="BR47" s="726">
        <v>0</v>
      </c>
      <c r="BS47" s="726">
        <v>0</v>
      </c>
      <c r="BT47" s="726">
        <v>0</v>
      </c>
      <c r="BU47" s="726">
        <v>0</v>
      </c>
      <c r="BV47" s="726">
        <v>0</v>
      </c>
      <c r="BW47" s="726">
        <v>0</v>
      </c>
      <c r="BX47" s="726">
        <v>0</v>
      </c>
      <c r="BY47" s="726">
        <v>0</v>
      </c>
      <c r="BZ47" s="726">
        <v>0</v>
      </c>
      <c r="CA47" s="726">
        <v>0</v>
      </c>
      <c r="CB47" s="726">
        <v>0</v>
      </c>
      <c r="CC47" s="726">
        <v>0</v>
      </c>
      <c r="CD47" s="726">
        <v>0</v>
      </c>
      <c r="CE47" s="726">
        <v>0</v>
      </c>
      <c r="CF47" s="726">
        <v>0</v>
      </c>
      <c r="CG47" s="726">
        <v>0</v>
      </c>
      <c r="CH47" s="726">
        <v>0</v>
      </c>
      <c r="CI47" s="726">
        <v>0</v>
      </c>
      <c r="CJ47" s="726">
        <v>0</v>
      </c>
      <c r="CK47" s="726">
        <v>0</v>
      </c>
      <c r="CL47" s="726">
        <v>0</v>
      </c>
      <c r="CM47" s="726">
        <v>0</v>
      </c>
      <c r="CN47" s="726">
        <v>0</v>
      </c>
      <c r="CO47" s="726">
        <v>0</v>
      </c>
      <c r="CP47" s="726">
        <v>0</v>
      </c>
      <c r="CQ47" s="726">
        <v>0</v>
      </c>
      <c r="CR47" s="726">
        <v>0</v>
      </c>
      <c r="CS47" s="726">
        <v>0</v>
      </c>
      <c r="CT47" s="726">
        <v>0</v>
      </c>
      <c r="CU47" s="726">
        <v>0</v>
      </c>
      <c r="CV47" s="726">
        <v>0</v>
      </c>
      <c r="CW47" s="726">
        <v>0</v>
      </c>
      <c r="CX47" s="726">
        <v>0</v>
      </c>
      <c r="CY47" s="726">
        <v>0</v>
      </c>
      <c r="CZ47" s="726">
        <v>0</v>
      </c>
      <c r="DA47" s="726">
        <v>0</v>
      </c>
      <c r="DB47" s="726">
        <v>0</v>
      </c>
      <c r="DC47" s="726">
        <v>0</v>
      </c>
      <c r="DD47" s="726">
        <v>0</v>
      </c>
      <c r="DE47" s="726">
        <v>0</v>
      </c>
      <c r="DF47" s="726">
        <v>0</v>
      </c>
      <c r="DG47" s="726">
        <v>0</v>
      </c>
      <c r="DH47" s="726">
        <v>0</v>
      </c>
      <c r="DI47" s="726">
        <v>0</v>
      </c>
      <c r="DJ47" s="726">
        <v>0</v>
      </c>
      <c r="DK47" s="726">
        <v>0</v>
      </c>
      <c r="DL47" s="726">
        <v>0</v>
      </c>
      <c r="DM47" s="726">
        <v>0</v>
      </c>
      <c r="DN47" s="802">
        <v>0</v>
      </c>
      <c r="DO47" s="726">
        <v>0</v>
      </c>
      <c r="DP47" s="727">
        <v>969437383</v>
      </c>
      <c r="DQ47" s="731"/>
      <c r="DR47" s="732"/>
      <c r="DS47" s="730"/>
    </row>
    <row r="48" spans="1:123" s="729" customFormat="1" ht="11.25" x14ac:dyDescent="0.2">
      <c r="A48" s="725">
        <v>44409</v>
      </c>
      <c r="B48" s="726">
        <v>25661549</v>
      </c>
      <c r="C48" s="726">
        <v>47268918</v>
      </c>
      <c r="D48" s="726">
        <v>0</v>
      </c>
      <c r="E48" s="726">
        <v>48819362</v>
      </c>
      <c r="F48" s="726">
        <v>48726586</v>
      </c>
      <c r="G48" s="726">
        <v>222194380</v>
      </c>
      <c r="H48" s="726">
        <v>373905749</v>
      </c>
      <c r="I48" s="726">
        <v>0</v>
      </c>
      <c r="J48" s="726">
        <v>0</v>
      </c>
      <c r="K48" s="726">
        <v>0</v>
      </c>
      <c r="L48" s="726">
        <v>0</v>
      </c>
      <c r="M48" s="726">
        <v>37532746</v>
      </c>
      <c r="N48" s="726">
        <v>185479115</v>
      </c>
      <c r="O48" s="726">
        <v>52021070</v>
      </c>
      <c r="P48" s="726">
        <v>97038775</v>
      </c>
      <c r="Q48" s="726">
        <v>38420863</v>
      </c>
      <c r="R48" s="726">
        <v>0</v>
      </c>
      <c r="S48" s="726">
        <v>232489530</v>
      </c>
      <c r="T48" s="726">
        <v>239322593</v>
      </c>
      <c r="U48" s="726">
        <v>0</v>
      </c>
      <c r="V48" s="726">
        <v>900</v>
      </c>
      <c r="W48" s="726">
        <v>0</v>
      </c>
      <c r="X48" s="726">
        <v>0</v>
      </c>
      <c r="Y48" s="726">
        <v>0</v>
      </c>
      <c r="Z48" s="726">
        <v>0</v>
      </c>
      <c r="AA48" s="726">
        <v>4000000</v>
      </c>
      <c r="AB48" s="726">
        <v>0</v>
      </c>
      <c r="AC48" s="726">
        <v>0</v>
      </c>
      <c r="AD48" s="726">
        <v>55812000</v>
      </c>
      <c r="AE48" s="726">
        <v>0</v>
      </c>
      <c r="AF48" s="726">
        <v>0</v>
      </c>
      <c r="AG48" s="726">
        <v>0</v>
      </c>
      <c r="AH48" s="726">
        <v>0</v>
      </c>
      <c r="AI48" s="726">
        <v>0</v>
      </c>
      <c r="AJ48" s="726">
        <v>0</v>
      </c>
      <c r="AK48" s="726">
        <v>0</v>
      </c>
      <c r="AL48" s="726">
        <v>0</v>
      </c>
      <c r="AM48" s="726">
        <v>0</v>
      </c>
      <c r="AN48" s="726">
        <v>0</v>
      </c>
      <c r="AO48" s="726">
        <v>0</v>
      </c>
      <c r="AP48" s="726">
        <v>0</v>
      </c>
      <c r="AQ48" s="726">
        <v>0</v>
      </c>
      <c r="AR48" s="726">
        <v>0</v>
      </c>
      <c r="AS48" s="726">
        <v>0</v>
      </c>
      <c r="AT48" s="726">
        <v>0</v>
      </c>
      <c r="AU48" s="726">
        <v>0</v>
      </c>
      <c r="AV48" s="726">
        <v>0</v>
      </c>
      <c r="AW48" s="726">
        <v>0</v>
      </c>
      <c r="AX48" s="726">
        <v>0</v>
      </c>
      <c r="AY48" s="726">
        <v>0</v>
      </c>
      <c r="AZ48" s="726">
        <v>0</v>
      </c>
      <c r="BA48" s="726">
        <v>0</v>
      </c>
      <c r="BB48" s="726">
        <v>0</v>
      </c>
      <c r="BC48" s="726">
        <v>0</v>
      </c>
      <c r="BD48" s="726">
        <v>0</v>
      </c>
      <c r="BE48" s="726">
        <v>0</v>
      </c>
      <c r="BF48" s="726">
        <v>0</v>
      </c>
      <c r="BG48" s="726">
        <v>0</v>
      </c>
      <c r="BH48" s="726">
        <v>0</v>
      </c>
      <c r="BI48" s="726">
        <v>0</v>
      </c>
      <c r="BJ48" s="726">
        <v>0</v>
      </c>
      <c r="BK48" s="726">
        <v>0</v>
      </c>
      <c r="BL48" s="726">
        <v>0</v>
      </c>
      <c r="BM48" s="726">
        <v>0</v>
      </c>
      <c r="BN48" s="726">
        <v>0</v>
      </c>
      <c r="BO48" s="726">
        <v>0</v>
      </c>
      <c r="BP48" s="726">
        <v>0</v>
      </c>
      <c r="BQ48" s="726">
        <v>0</v>
      </c>
      <c r="BR48" s="726">
        <v>0</v>
      </c>
      <c r="BS48" s="726">
        <v>0</v>
      </c>
      <c r="BT48" s="726">
        <v>0</v>
      </c>
      <c r="BU48" s="726">
        <v>366562</v>
      </c>
      <c r="BV48" s="726">
        <v>0</v>
      </c>
      <c r="BW48" s="726">
        <v>0</v>
      </c>
      <c r="BX48" s="726">
        <v>0</v>
      </c>
      <c r="BY48" s="726">
        <v>0</v>
      </c>
      <c r="BZ48" s="726">
        <v>0</v>
      </c>
      <c r="CA48" s="726">
        <v>0</v>
      </c>
      <c r="CB48" s="726">
        <v>0</v>
      </c>
      <c r="CC48" s="726">
        <v>0</v>
      </c>
      <c r="CD48" s="726">
        <v>0</v>
      </c>
      <c r="CE48" s="726">
        <v>0</v>
      </c>
      <c r="CF48" s="726">
        <v>0</v>
      </c>
      <c r="CG48" s="726">
        <v>0</v>
      </c>
      <c r="CH48" s="726">
        <v>0</v>
      </c>
      <c r="CI48" s="726">
        <v>0</v>
      </c>
      <c r="CJ48" s="726">
        <v>0</v>
      </c>
      <c r="CK48" s="726">
        <v>0</v>
      </c>
      <c r="CL48" s="726">
        <v>0</v>
      </c>
      <c r="CM48" s="726">
        <v>0</v>
      </c>
      <c r="CN48" s="726">
        <v>0</v>
      </c>
      <c r="CO48" s="726">
        <v>0</v>
      </c>
      <c r="CP48" s="726">
        <v>0</v>
      </c>
      <c r="CQ48" s="726">
        <v>0</v>
      </c>
      <c r="CR48" s="726">
        <v>0</v>
      </c>
      <c r="CS48" s="726">
        <v>0</v>
      </c>
      <c r="CT48" s="726">
        <v>0</v>
      </c>
      <c r="CU48" s="726">
        <v>0</v>
      </c>
      <c r="CV48" s="726">
        <v>0</v>
      </c>
      <c r="CW48" s="726">
        <v>0</v>
      </c>
      <c r="CX48" s="726">
        <v>0</v>
      </c>
      <c r="CY48" s="726">
        <v>0</v>
      </c>
      <c r="CZ48" s="726">
        <v>0</v>
      </c>
      <c r="DA48" s="726">
        <v>0</v>
      </c>
      <c r="DB48" s="726">
        <v>0</v>
      </c>
      <c r="DC48" s="726">
        <v>0</v>
      </c>
      <c r="DD48" s="726">
        <v>0</v>
      </c>
      <c r="DE48" s="726">
        <v>0</v>
      </c>
      <c r="DF48" s="726">
        <v>0</v>
      </c>
      <c r="DG48" s="726">
        <v>0</v>
      </c>
      <c r="DH48" s="726">
        <v>0</v>
      </c>
      <c r="DI48" s="726">
        <v>0</v>
      </c>
      <c r="DJ48" s="726">
        <v>0</v>
      </c>
      <c r="DK48" s="726">
        <v>0</v>
      </c>
      <c r="DL48" s="726">
        <v>0</v>
      </c>
      <c r="DM48" s="726">
        <v>0</v>
      </c>
      <c r="DN48" s="802">
        <v>0</v>
      </c>
      <c r="DO48" s="726">
        <v>0</v>
      </c>
      <c r="DP48" s="727">
        <v>1709060698</v>
      </c>
      <c r="DQ48" s="731"/>
      <c r="DR48" s="732"/>
      <c r="DS48" s="730"/>
    </row>
    <row r="49" spans="1:123" s="729" customFormat="1" ht="11.25" x14ac:dyDescent="0.2">
      <c r="A49" s="725">
        <v>44440</v>
      </c>
      <c r="B49" s="726">
        <v>57514278</v>
      </c>
      <c r="C49" s="726">
        <v>25088918</v>
      </c>
      <c r="D49" s="726">
        <v>0</v>
      </c>
      <c r="E49" s="726">
        <v>63418564</v>
      </c>
      <c r="F49" s="726">
        <v>34529568</v>
      </c>
      <c r="G49" s="726">
        <v>101749157</v>
      </c>
      <c r="H49" s="726">
        <v>469414498</v>
      </c>
      <c r="I49" s="726">
        <v>0</v>
      </c>
      <c r="J49" s="726">
        <v>0</v>
      </c>
      <c r="K49" s="726">
        <v>0</v>
      </c>
      <c r="L49" s="726">
        <v>0</v>
      </c>
      <c r="M49" s="726">
        <v>51272793</v>
      </c>
      <c r="N49" s="726">
        <v>528151172</v>
      </c>
      <c r="O49" s="726">
        <v>108715240</v>
      </c>
      <c r="P49" s="726">
        <v>60038775</v>
      </c>
      <c r="Q49" s="726">
        <v>182950347</v>
      </c>
      <c r="R49" s="726">
        <v>0</v>
      </c>
      <c r="S49" s="726">
        <v>0</v>
      </c>
      <c r="T49" s="726">
        <v>55000000</v>
      </c>
      <c r="U49" s="726">
        <v>0</v>
      </c>
      <c r="V49" s="726">
        <v>0</v>
      </c>
      <c r="W49" s="726">
        <v>0</v>
      </c>
      <c r="X49" s="726">
        <v>0</v>
      </c>
      <c r="Y49" s="726">
        <v>0</v>
      </c>
      <c r="Z49" s="726">
        <v>0</v>
      </c>
      <c r="AA49" s="726">
        <v>6000000</v>
      </c>
      <c r="AB49" s="726">
        <v>200000000</v>
      </c>
      <c r="AC49" s="726">
        <v>0</v>
      </c>
      <c r="AD49" s="726">
        <v>60000000</v>
      </c>
      <c r="AE49" s="726">
        <v>0</v>
      </c>
      <c r="AF49" s="726">
        <v>0</v>
      </c>
      <c r="AG49" s="726">
        <v>0</v>
      </c>
      <c r="AH49" s="726">
        <v>0</v>
      </c>
      <c r="AI49" s="726">
        <v>0</v>
      </c>
      <c r="AJ49" s="726">
        <v>0</v>
      </c>
      <c r="AK49" s="726">
        <v>0</v>
      </c>
      <c r="AL49" s="726">
        <v>0</v>
      </c>
      <c r="AM49" s="726">
        <v>0</v>
      </c>
      <c r="AN49" s="726">
        <v>0</v>
      </c>
      <c r="AO49" s="726">
        <v>0</v>
      </c>
      <c r="AP49" s="726">
        <v>0</v>
      </c>
      <c r="AQ49" s="726">
        <v>0</v>
      </c>
      <c r="AR49" s="726">
        <v>0</v>
      </c>
      <c r="AS49" s="726">
        <v>0</v>
      </c>
      <c r="AT49" s="726">
        <v>0</v>
      </c>
      <c r="AU49" s="726">
        <v>0</v>
      </c>
      <c r="AV49" s="726">
        <v>0</v>
      </c>
      <c r="AW49" s="726">
        <v>0</v>
      </c>
      <c r="AX49" s="726">
        <v>0</v>
      </c>
      <c r="AY49" s="726">
        <v>0</v>
      </c>
      <c r="AZ49" s="726">
        <v>0</v>
      </c>
      <c r="BA49" s="726">
        <v>0</v>
      </c>
      <c r="BB49" s="726">
        <v>0</v>
      </c>
      <c r="BC49" s="726">
        <v>0</v>
      </c>
      <c r="BD49" s="726">
        <v>0</v>
      </c>
      <c r="BE49" s="726">
        <v>0</v>
      </c>
      <c r="BF49" s="726">
        <v>0</v>
      </c>
      <c r="BG49" s="726">
        <v>0</v>
      </c>
      <c r="BH49" s="726">
        <v>0</v>
      </c>
      <c r="BI49" s="726">
        <v>0</v>
      </c>
      <c r="BJ49" s="726">
        <v>0</v>
      </c>
      <c r="BK49" s="726">
        <v>0</v>
      </c>
      <c r="BL49" s="726">
        <v>0</v>
      </c>
      <c r="BM49" s="726">
        <v>0</v>
      </c>
      <c r="BN49" s="726">
        <v>0</v>
      </c>
      <c r="BO49" s="726">
        <v>0</v>
      </c>
      <c r="BP49" s="726">
        <v>0</v>
      </c>
      <c r="BQ49" s="726">
        <v>0</v>
      </c>
      <c r="BR49" s="726">
        <v>0</v>
      </c>
      <c r="BS49" s="726">
        <v>0</v>
      </c>
      <c r="BT49" s="726">
        <v>0</v>
      </c>
      <c r="BU49" s="726">
        <v>1019740</v>
      </c>
      <c r="BV49" s="726">
        <v>0</v>
      </c>
      <c r="BW49" s="726">
        <v>1258669</v>
      </c>
      <c r="BX49" s="726">
        <v>0</v>
      </c>
      <c r="BY49" s="726">
        <v>0</v>
      </c>
      <c r="BZ49" s="726">
        <v>0</v>
      </c>
      <c r="CA49" s="726">
        <v>0</v>
      </c>
      <c r="CB49" s="726">
        <v>0</v>
      </c>
      <c r="CC49" s="726">
        <v>0</v>
      </c>
      <c r="CD49" s="726">
        <v>0</v>
      </c>
      <c r="CE49" s="726">
        <v>0</v>
      </c>
      <c r="CF49" s="726">
        <v>0</v>
      </c>
      <c r="CG49" s="726">
        <v>0</v>
      </c>
      <c r="CH49" s="726">
        <v>0</v>
      </c>
      <c r="CI49" s="726">
        <v>0</v>
      </c>
      <c r="CJ49" s="726">
        <v>0</v>
      </c>
      <c r="CK49" s="726">
        <v>0</v>
      </c>
      <c r="CL49" s="726">
        <v>0</v>
      </c>
      <c r="CM49" s="726">
        <v>0</v>
      </c>
      <c r="CN49" s="726">
        <v>0</v>
      </c>
      <c r="CO49" s="726">
        <v>0</v>
      </c>
      <c r="CP49" s="726">
        <v>0</v>
      </c>
      <c r="CQ49" s="726">
        <v>0</v>
      </c>
      <c r="CR49" s="726">
        <v>0</v>
      </c>
      <c r="CS49" s="726">
        <v>0</v>
      </c>
      <c r="CT49" s="726">
        <v>0</v>
      </c>
      <c r="CU49" s="726">
        <v>0</v>
      </c>
      <c r="CV49" s="726">
        <v>0</v>
      </c>
      <c r="CW49" s="726">
        <v>0</v>
      </c>
      <c r="CX49" s="726">
        <v>0</v>
      </c>
      <c r="CY49" s="726">
        <v>0</v>
      </c>
      <c r="CZ49" s="726">
        <v>0</v>
      </c>
      <c r="DA49" s="726">
        <v>0</v>
      </c>
      <c r="DB49" s="726">
        <v>0</v>
      </c>
      <c r="DC49" s="726">
        <v>0</v>
      </c>
      <c r="DD49" s="726">
        <v>0</v>
      </c>
      <c r="DE49" s="726">
        <v>0</v>
      </c>
      <c r="DF49" s="726">
        <v>0</v>
      </c>
      <c r="DG49" s="726">
        <v>0</v>
      </c>
      <c r="DH49" s="726">
        <v>0</v>
      </c>
      <c r="DI49" s="726">
        <v>0</v>
      </c>
      <c r="DJ49" s="726">
        <v>0</v>
      </c>
      <c r="DK49" s="726">
        <v>0</v>
      </c>
      <c r="DL49" s="726">
        <v>0</v>
      </c>
      <c r="DM49" s="726">
        <v>0</v>
      </c>
      <c r="DN49" s="802">
        <v>0</v>
      </c>
      <c r="DO49" s="726">
        <v>0</v>
      </c>
      <c r="DP49" s="727">
        <v>2006121719</v>
      </c>
      <c r="DQ49" s="731"/>
      <c r="DR49" s="732"/>
      <c r="DS49" s="730"/>
    </row>
    <row r="50" spans="1:123" s="729" customFormat="1" ht="11.25" x14ac:dyDescent="0.2">
      <c r="A50" s="725">
        <v>44470</v>
      </c>
      <c r="B50" s="726">
        <v>40142133</v>
      </c>
      <c r="C50" s="726">
        <v>38523818</v>
      </c>
      <c r="D50" s="726">
        <v>0</v>
      </c>
      <c r="E50" s="726">
        <v>57603758</v>
      </c>
      <c r="F50" s="726">
        <v>44151026</v>
      </c>
      <c r="G50" s="726">
        <v>16893994</v>
      </c>
      <c r="H50" s="726">
        <v>18392000</v>
      </c>
      <c r="I50" s="726">
        <v>0</v>
      </c>
      <c r="J50" s="726">
        <v>0</v>
      </c>
      <c r="K50" s="726">
        <v>0</v>
      </c>
      <c r="L50" s="726">
        <v>0</v>
      </c>
      <c r="M50" s="726">
        <v>44951624</v>
      </c>
      <c r="N50" s="726">
        <v>281881729</v>
      </c>
      <c r="O50" s="726">
        <v>27771518</v>
      </c>
      <c r="P50" s="726">
        <v>36038775</v>
      </c>
      <c r="Q50" s="726">
        <v>10000000</v>
      </c>
      <c r="R50" s="726">
        <v>0</v>
      </c>
      <c r="S50" s="726">
        <v>0</v>
      </c>
      <c r="T50" s="726">
        <v>0</v>
      </c>
      <c r="U50" s="726">
        <v>0</v>
      </c>
      <c r="V50" s="726">
        <v>8000000</v>
      </c>
      <c r="W50" s="726">
        <v>0</v>
      </c>
      <c r="X50" s="726">
        <v>0</v>
      </c>
      <c r="Y50" s="726">
        <v>0</v>
      </c>
      <c r="Z50" s="726">
        <v>0</v>
      </c>
      <c r="AA50" s="726">
        <v>6000000</v>
      </c>
      <c r="AB50" s="726">
        <v>200721030</v>
      </c>
      <c r="AC50" s="726">
        <v>0</v>
      </c>
      <c r="AD50" s="726">
        <v>0</v>
      </c>
      <c r="AE50" s="726">
        <v>0</v>
      </c>
      <c r="AF50" s="726">
        <v>0</v>
      </c>
      <c r="AG50" s="726">
        <v>0</v>
      </c>
      <c r="AH50" s="726">
        <v>0</v>
      </c>
      <c r="AI50" s="726">
        <v>0</v>
      </c>
      <c r="AJ50" s="726">
        <v>0</v>
      </c>
      <c r="AK50" s="726">
        <v>0</v>
      </c>
      <c r="AL50" s="726">
        <v>0</v>
      </c>
      <c r="AM50" s="726">
        <v>0</v>
      </c>
      <c r="AN50" s="726">
        <v>0</v>
      </c>
      <c r="AO50" s="726">
        <v>0</v>
      </c>
      <c r="AP50" s="726">
        <v>0</v>
      </c>
      <c r="AQ50" s="726">
        <v>0</v>
      </c>
      <c r="AR50" s="726">
        <v>0</v>
      </c>
      <c r="AS50" s="726">
        <v>0</v>
      </c>
      <c r="AT50" s="726">
        <v>0</v>
      </c>
      <c r="AU50" s="726">
        <v>0</v>
      </c>
      <c r="AV50" s="726">
        <v>0</v>
      </c>
      <c r="AW50" s="726">
        <v>0</v>
      </c>
      <c r="AX50" s="726">
        <v>0</v>
      </c>
      <c r="AY50" s="726">
        <v>0</v>
      </c>
      <c r="AZ50" s="726">
        <v>0</v>
      </c>
      <c r="BA50" s="726">
        <v>0</v>
      </c>
      <c r="BB50" s="726">
        <v>0</v>
      </c>
      <c r="BC50" s="726">
        <v>0</v>
      </c>
      <c r="BD50" s="726">
        <v>0</v>
      </c>
      <c r="BE50" s="726">
        <v>0</v>
      </c>
      <c r="BF50" s="726">
        <v>0</v>
      </c>
      <c r="BG50" s="726">
        <v>0</v>
      </c>
      <c r="BH50" s="726">
        <v>0</v>
      </c>
      <c r="BI50" s="726">
        <v>0</v>
      </c>
      <c r="BJ50" s="726">
        <v>0</v>
      </c>
      <c r="BK50" s="726">
        <v>0</v>
      </c>
      <c r="BL50" s="726">
        <v>0</v>
      </c>
      <c r="BM50" s="726">
        <v>0</v>
      </c>
      <c r="BN50" s="726">
        <v>0</v>
      </c>
      <c r="BO50" s="726">
        <v>0</v>
      </c>
      <c r="BP50" s="726">
        <v>0</v>
      </c>
      <c r="BQ50" s="726">
        <v>0</v>
      </c>
      <c r="BR50" s="726">
        <v>0</v>
      </c>
      <c r="BS50" s="726">
        <v>0</v>
      </c>
      <c r="BT50" s="726">
        <v>0</v>
      </c>
      <c r="BU50" s="726">
        <v>0</v>
      </c>
      <c r="BV50" s="726">
        <v>0</v>
      </c>
      <c r="BW50" s="726">
        <v>0</v>
      </c>
      <c r="BX50" s="726">
        <v>0</v>
      </c>
      <c r="BY50" s="726">
        <v>0</v>
      </c>
      <c r="BZ50" s="726">
        <v>0</v>
      </c>
      <c r="CA50" s="726">
        <v>0</v>
      </c>
      <c r="CB50" s="726">
        <v>0</v>
      </c>
      <c r="CC50" s="726">
        <v>0</v>
      </c>
      <c r="CD50" s="726">
        <v>0</v>
      </c>
      <c r="CE50" s="726">
        <v>0</v>
      </c>
      <c r="CF50" s="726">
        <v>0</v>
      </c>
      <c r="CG50" s="726">
        <v>223751</v>
      </c>
      <c r="CH50" s="726">
        <v>0</v>
      </c>
      <c r="CI50" s="726">
        <v>0</v>
      </c>
      <c r="CJ50" s="726">
        <v>0</v>
      </c>
      <c r="CK50" s="726">
        <v>0</v>
      </c>
      <c r="CL50" s="726">
        <v>0</v>
      </c>
      <c r="CM50" s="726">
        <v>0</v>
      </c>
      <c r="CN50" s="726">
        <v>0</v>
      </c>
      <c r="CO50" s="726">
        <v>0</v>
      </c>
      <c r="CP50" s="726">
        <v>0</v>
      </c>
      <c r="CQ50" s="726">
        <v>0</v>
      </c>
      <c r="CR50" s="726">
        <v>0</v>
      </c>
      <c r="CS50" s="726">
        <v>0</v>
      </c>
      <c r="CT50" s="726">
        <v>0</v>
      </c>
      <c r="CU50" s="726">
        <v>0</v>
      </c>
      <c r="CV50" s="726">
        <v>0</v>
      </c>
      <c r="CW50" s="726">
        <v>0</v>
      </c>
      <c r="CX50" s="726">
        <v>0</v>
      </c>
      <c r="CY50" s="726">
        <v>0</v>
      </c>
      <c r="CZ50" s="726">
        <v>0</v>
      </c>
      <c r="DA50" s="726">
        <v>0</v>
      </c>
      <c r="DB50" s="726">
        <v>0</v>
      </c>
      <c r="DC50" s="726">
        <v>0</v>
      </c>
      <c r="DD50" s="726">
        <v>0</v>
      </c>
      <c r="DE50" s="726">
        <v>0</v>
      </c>
      <c r="DF50" s="726">
        <v>0</v>
      </c>
      <c r="DG50" s="726">
        <v>0</v>
      </c>
      <c r="DH50" s="726">
        <v>0</v>
      </c>
      <c r="DI50" s="726">
        <v>0</v>
      </c>
      <c r="DJ50" s="726">
        <v>0</v>
      </c>
      <c r="DK50" s="726">
        <v>0</v>
      </c>
      <c r="DL50" s="726">
        <v>0</v>
      </c>
      <c r="DM50" s="726">
        <v>0</v>
      </c>
      <c r="DN50" s="802">
        <v>0</v>
      </c>
      <c r="DO50" s="726">
        <v>0</v>
      </c>
      <c r="DP50" s="727">
        <v>831295156</v>
      </c>
      <c r="DQ50" s="731"/>
      <c r="DR50" s="732"/>
      <c r="DS50" s="730"/>
    </row>
    <row r="51" spans="1:123" s="729" customFormat="1" ht="11.25" x14ac:dyDescent="0.2">
      <c r="A51" s="725">
        <v>44501</v>
      </c>
      <c r="B51" s="726">
        <v>43755992</v>
      </c>
      <c r="C51" s="726">
        <v>-167343982</v>
      </c>
      <c r="D51" s="726">
        <v>0</v>
      </c>
      <c r="E51" s="726">
        <v>60351108</v>
      </c>
      <c r="F51" s="726">
        <v>395026568</v>
      </c>
      <c r="G51" s="726">
        <v>36775944</v>
      </c>
      <c r="H51" s="726">
        <v>88965428</v>
      </c>
      <c r="I51" s="726">
        <v>0</v>
      </c>
      <c r="J51" s="726">
        <v>0</v>
      </c>
      <c r="K51" s="726">
        <v>0</v>
      </c>
      <c r="L51" s="726">
        <v>30131159</v>
      </c>
      <c r="M51" s="726">
        <v>183281439</v>
      </c>
      <c r="N51" s="726">
        <v>43083660</v>
      </c>
      <c r="O51" s="726">
        <v>71694803</v>
      </c>
      <c r="P51" s="726">
        <v>25379649</v>
      </c>
      <c r="Q51" s="726">
        <v>0</v>
      </c>
      <c r="R51" s="726">
        <v>0</v>
      </c>
      <c r="S51" s="726">
        <v>93000000</v>
      </c>
      <c r="T51" s="726">
        <v>0</v>
      </c>
      <c r="U51" s="726">
        <v>0</v>
      </c>
      <c r="V51" s="726">
        <v>0</v>
      </c>
      <c r="W51" s="726">
        <v>0</v>
      </c>
      <c r="X51" s="726">
        <v>0</v>
      </c>
      <c r="Y51" s="726">
        <v>0</v>
      </c>
      <c r="Z51" s="726">
        <v>0</v>
      </c>
      <c r="AA51" s="726">
        <v>49000000</v>
      </c>
      <c r="AB51" s="726">
        <v>22500000</v>
      </c>
      <c r="AC51" s="726">
        <v>0</v>
      </c>
      <c r="AD51" s="726">
        <v>0</v>
      </c>
      <c r="AE51" s="726">
        <v>0</v>
      </c>
      <c r="AF51" s="726">
        <v>0</v>
      </c>
      <c r="AG51" s="726">
        <v>0</v>
      </c>
      <c r="AH51" s="726">
        <v>0</v>
      </c>
      <c r="AI51" s="726">
        <v>0</v>
      </c>
      <c r="AJ51" s="726">
        <v>0</v>
      </c>
      <c r="AK51" s="726">
        <v>0</v>
      </c>
      <c r="AL51" s="726">
        <v>0</v>
      </c>
      <c r="AM51" s="726">
        <v>0</v>
      </c>
      <c r="AN51" s="726">
        <v>0</v>
      </c>
      <c r="AO51" s="726">
        <v>0</v>
      </c>
      <c r="AP51" s="726">
        <v>0</v>
      </c>
      <c r="AQ51" s="726">
        <v>0</v>
      </c>
      <c r="AR51" s="726">
        <v>0</v>
      </c>
      <c r="AS51" s="726">
        <v>0</v>
      </c>
      <c r="AT51" s="726">
        <v>0</v>
      </c>
      <c r="AU51" s="726">
        <v>0</v>
      </c>
      <c r="AV51" s="726">
        <v>0</v>
      </c>
      <c r="AW51" s="726">
        <v>0</v>
      </c>
      <c r="AX51" s="726">
        <v>0</v>
      </c>
      <c r="AY51" s="726">
        <v>0</v>
      </c>
      <c r="AZ51" s="726">
        <v>0</v>
      </c>
      <c r="BA51" s="726">
        <v>0</v>
      </c>
      <c r="BB51" s="726">
        <v>0</v>
      </c>
      <c r="BC51" s="726">
        <v>0</v>
      </c>
      <c r="BD51" s="726">
        <v>0</v>
      </c>
      <c r="BE51" s="726">
        <v>0</v>
      </c>
      <c r="BF51" s="726">
        <v>0</v>
      </c>
      <c r="BG51" s="726">
        <v>0</v>
      </c>
      <c r="BH51" s="726">
        <v>0</v>
      </c>
      <c r="BI51" s="726">
        <v>0</v>
      </c>
      <c r="BJ51" s="726">
        <v>0</v>
      </c>
      <c r="BK51" s="726">
        <v>0</v>
      </c>
      <c r="BL51" s="726">
        <v>0</v>
      </c>
      <c r="BM51" s="726">
        <v>0</v>
      </c>
      <c r="BN51" s="726">
        <v>0</v>
      </c>
      <c r="BO51" s="726">
        <v>0</v>
      </c>
      <c r="BP51" s="726">
        <v>0</v>
      </c>
      <c r="BQ51" s="726">
        <v>0</v>
      </c>
      <c r="BR51" s="726">
        <v>0</v>
      </c>
      <c r="BS51" s="726">
        <v>0</v>
      </c>
      <c r="BT51" s="726">
        <v>0</v>
      </c>
      <c r="BU51" s="726">
        <v>916886</v>
      </c>
      <c r="BV51" s="726">
        <v>0</v>
      </c>
      <c r="BW51" s="726">
        <v>403213</v>
      </c>
      <c r="BX51" s="726">
        <v>0</v>
      </c>
      <c r="BY51" s="726">
        <v>0</v>
      </c>
      <c r="BZ51" s="726">
        <v>0</v>
      </c>
      <c r="CA51" s="726">
        <v>0</v>
      </c>
      <c r="CB51" s="726">
        <v>0</v>
      </c>
      <c r="CC51" s="726">
        <v>0</v>
      </c>
      <c r="CD51" s="726">
        <v>0</v>
      </c>
      <c r="CE51" s="726">
        <v>0</v>
      </c>
      <c r="CF51" s="726">
        <v>0</v>
      </c>
      <c r="CG51" s="726">
        <v>239726</v>
      </c>
      <c r="CH51" s="726">
        <v>0</v>
      </c>
      <c r="CI51" s="726">
        <v>0</v>
      </c>
      <c r="CJ51" s="726">
        <v>0</v>
      </c>
      <c r="CK51" s="726">
        <v>0</v>
      </c>
      <c r="CL51" s="726">
        <v>0</v>
      </c>
      <c r="CM51" s="726">
        <v>0</v>
      </c>
      <c r="CN51" s="726">
        <v>0</v>
      </c>
      <c r="CO51" s="726">
        <v>0</v>
      </c>
      <c r="CP51" s="726">
        <v>0</v>
      </c>
      <c r="CQ51" s="726">
        <v>0</v>
      </c>
      <c r="CR51" s="726">
        <v>0</v>
      </c>
      <c r="CS51" s="726">
        <v>0</v>
      </c>
      <c r="CT51" s="726">
        <v>0</v>
      </c>
      <c r="CU51" s="726">
        <v>0</v>
      </c>
      <c r="CV51" s="726">
        <v>0</v>
      </c>
      <c r="CW51" s="726">
        <v>0</v>
      </c>
      <c r="CX51" s="726">
        <v>0</v>
      </c>
      <c r="CY51" s="726">
        <v>0</v>
      </c>
      <c r="CZ51" s="726">
        <v>0</v>
      </c>
      <c r="DA51" s="726">
        <v>0</v>
      </c>
      <c r="DB51" s="726">
        <v>0</v>
      </c>
      <c r="DC51" s="726">
        <v>0</v>
      </c>
      <c r="DD51" s="726">
        <v>0</v>
      </c>
      <c r="DE51" s="726">
        <v>0</v>
      </c>
      <c r="DF51" s="726">
        <v>0</v>
      </c>
      <c r="DG51" s="726">
        <v>0</v>
      </c>
      <c r="DH51" s="726">
        <v>0</v>
      </c>
      <c r="DI51" s="726">
        <v>0</v>
      </c>
      <c r="DJ51" s="726">
        <v>0</v>
      </c>
      <c r="DK51" s="726">
        <v>0</v>
      </c>
      <c r="DL51" s="726">
        <v>0</v>
      </c>
      <c r="DM51" s="726">
        <v>0</v>
      </c>
      <c r="DN51" s="802">
        <v>0</v>
      </c>
      <c r="DO51" s="726">
        <v>0</v>
      </c>
      <c r="DP51" s="727">
        <v>977161593</v>
      </c>
      <c r="DQ51" s="731"/>
      <c r="DR51" s="732"/>
      <c r="DS51" s="730"/>
    </row>
    <row r="52" spans="1:123" s="729" customFormat="1" ht="11.25" x14ac:dyDescent="0.2">
      <c r="A52" s="725">
        <v>44531</v>
      </c>
      <c r="B52" s="726">
        <v>84748107</v>
      </c>
      <c r="C52" s="726">
        <v>38212018</v>
      </c>
      <c r="D52" s="726">
        <v>0</v>
      </c>
      <c r="E52" s="726">
        <v>75866691</v>
      </c>
      <c r="F52" s="726">
        <v>101477904</v>
      </c>
      <c r="G52" s="726">
        <v>55686820</v>
      </c>
      <c r="H52" s="726">
        <v>928880714</v>
      </c>
      <c r="I52" s="726">
        <v>10000000</v>
      </c>
      <c r="J52" s="726">
        <v>10000000</v>
      </c>
      <c r="K52" s="726">
        <v>30000000</v>
      </c>
      <c r="L52" s="726">
        <v>138501002</v>
      </c>
      <c r="M52" s="726">
        <v>126569594</v>
      </c>
      <c r="N52" s="726">
        <v>192616081</v>
      </c>
      <c r="O52" s="726">
        <v>58102651</v>
      </c>
      <c r="P52" s="726">
        <v>66760901</v>
      </c>
      <c r="Q52" s="726">
        <v>38669950</v>
      </c>
      <c r="R52" s="726">
        <v>0</v>
      </c>
      <c r="S52" s="726">
        <v>5000000</v>
      </c>
      <c r="T52" s="726">
        <v>30000677</v>
      </c>
      <c r="U52" s="726">
        <v>0</v>
      </c>
      <c r="V52" s="726">
        <v>140000000</v>
      </c>
      <c r="W52" s="726">
        <v>0</v>
      </c>
      <c r="X52" s="726">
        <v>0</v>
      </c>
      <c r="Y52" s="726">
        <v>0</v>
      </c>
      <c r="Z52" s="726">
        <v>0</v>
      </c>
      <c r="AA52" s="726">
        <v>21100000</v>
      </c>
      <c r="AB52" s="726">
        <v>22500000</v>
      </c>
      <c r="AC52" s="726">
        <v>0</v>
      </c>
      <c r="AD52" s="726">
        <v>0</v>
      </c>
      <c r="AE52" s="726">
        <v>0</v>
      </c>
      <c r="AF52" s="726">
        <v>0</v>
      </c>
      <c r="AG52" s="726">
        <v>0</v>
      </c>
      <c r="AH52" s="726">
        <v>0</v>
      </c>
      <c r="AI52" s="726">
        <v>0</v>
      </c>
      <c r="AJ52" s="726">
        <v>0</v>
      </c>
      <c r="AK52" s="726">
        <v>0</v>
      </c>
      <c r="AL52" s="726">
        <v>0</v>
      </c>
      <c r="AM52" s="726">
        <v>0</v>
      </c>
      <c r="AN52" s="726">
        <v>0</v>
      </c>
      <c r="AO52" s="726">
        <v>0</v>
      </c>
      <c r="AP52" s="726">
        <v>0</v>
      </c>
      <c r="AQ52" s="726">
        <v>0</v>
      </c>
      <c r="AR52" s="726">
        <v>0</v>
      </c>
      <c r="AS52" s="726">
        <v>0</v>
      </c>
      <c r="AT52" s="726">
        <v>0</v>
      </c>
      <c r="AU52" s="726">
        <v>0</v>
      </c>
      <c r="AV52" s="726">
        <v>0</v>
      </c>
      <c r="AW52" s="726">
        <v>0</v>
      </c>
      <c r="AX52" s="726">
        <v>0</v>
      </c>
      <c r="AY52" s="726">
        <v>0</v>
      </c>
      <c r="AZ52" s="726">
        <v>0</v>
      </c>
      <c r="BA52" s="726">
        <v>0</v>
      </c>
      <c r="BB52" s="726">
        <v>0</v>
      </c>
      <c r="BC52" s="726">
        <v>0</v>
      </c>
      <c r="BD52" s="726">
        <v>0</v>
      </c>
      <c r="BE52" s="726">
        <v>0</v>
      </c>
      <c r="BF52" s="726">
        <v>0</v>
      </c>
      <c r="BG52" s="726">
        <v>0</v>
      </c>
      <c r="BH52" s="726">
        <v>0</v>
      </c>
      <c r="BI52" s="726">
        <v>0</v>
      </c>
      <c r="BJ52" s="726">
        <v>0</v>
      </c>
      <c r="BK52" s="726">
        <v>0</v>
      </c>
      <c r="BL52" s="726">
        <v>0</v>
      </c>
      <c r="BM52" s="726">
        <v>0</v>
      </c>
      <c r="BN52" s="726">
        <v>0</v>
      </c>
      <c r="BO52" s="726">
        <v>0</v>
      </c>
      <c r="BP52" s="726">
        <v>0</v>
      </c>
      <c r="BQ52" s="726">
        <v>0</v>
      </c>
      <c r="BR52" s="726">
        <v>0</v>
      </c>
      <c r="BS52" s="726">
        <v>0</v>
      </c>
      <c r="BT52" s="726">
        <v>0</v>
      </c>
      <c r="BU52" s="726">
        <v>872137</v>
      </c>
      <c r="BV52" s="726">
        <v>0</v>
      </c>
      <c r="BW52" s="726">
        <v>0</v>
      </c>
      <c r="BX52" s="726">
        <v>0</v>
      </c>
      <c r="BY52" s="726">
        <v>0</v>
      </c>
      <c r="BZ52" s="726">
        <v>0</v>
      </c>
      <c r="CA52" s="726">
        <v>0</v>
      </c>
      <c r="CB52" s="726">
        <v>0</v>
      </c>
      <c r="CC52" s="726">
        <v>0</v>
      </c>
      <c r="CD52" s="726">
        <v>0</v>
      </c>
      <c r="CE52" s="726">
        <v>0</v>
      </c>
      <c r="CF52" s="726">
        <v>0</v>
      </c>
      <c r="CG52" s="726">
        <v>0</v>
      </c>
      <c r="CH52" s="726">
        <v>0</v>
      </c>
      <c r="CI52" s="726">
        <v>0</v>
      </c>
      <c r="CJ52" s="726">
        <v>0</v>
      </c>
      <c r="CK52" s="726">
        <v>0</v>
      </c>
      <c r="CL52" s="726">
        <v>0</v>
      </c>
      <c r="CM52" s="726">
        <v>0</v>
      </c>
      <c r="CN52" s="726">
        <v>0</v>
      </c>
      <c r="CO52" s="726">
        <v>0</v>
      </c>
      <c r="CP52" s="726">
        <v>0</v>
      </c>
      <c r="CQ52" s="726">
        <v>0</v>
      </c>
      <c r="CR52" s="726">
        <v>0</v>
      </c>
      <c r="CS52" s="726">
        <v>0</v>
      </c>
      <c r="CT52" s="726">
        <v>0</v>
      </c>
      <c r="CU52" s="726">
        <v>0</v>
      </c>
      <c r="CV52" s="726">
        <v>0</v>
      </c>
      <c r="CW52" s="726">
        <v>0</v>
      </c>
      <c r="CX52" s="726">
        <v>0</v>
      </c>
      <c r="CY52" s="726">
        <v>0</v>
      </c>
      <c r="CZ52" s="726">
        <v>0</v>
      </c>
      <c r="DA52" s="726">
        <v>0</v>
      </c>
      <c r="DB52" s="726">
        <v>0</v>
      </c>
      <c r="DC52" s="726">
        <v>0</v>
      </c>
      <c r="DD52" s="726">
        <v>0</v>
      </c>
      <c r="DE52" s="726">
        <v>0</v>
      </c>
      <c r="DF52" s="726">
        <v>0</v>
      </c>
      <c r="DG52" s="726">
        <v>0</v>
      </c>
      <c r="DH52" s="726">
        <v>0</v>
      </c>
      <c r="DI52" s="726">
        <v>0</v>
      </c>
      <c r="DJ52" s="726">
        <v>0</v>
      </c>
      <c r="DK52" s="726">
        <v>0</v>
      </c>
      <c r="DL52" s="726">
        <v>0</v>
      </c>
      <c r="DM52" s="726">
        <v>0</v>
      </c>
      <c r="DN52" s="802">
        <v>0</v>
      </c>
      <c r="DO52" s="726">
        <v>0</v>
      </c>
      <c r="DP52" s="727">
        <v>2175565247</v>
      </c>
      <c r="DQ52" s="731"/>
      <c r="DR52" s="732"/>
      <c r="DS52" s="730"/>
    </row>
    <row r="53" spans="1:123" s="729" customFormat="1" ht="11.25" x14ac:dyDescent="0.2">
      <c r="A53" s="725">
        <v>44562</v>
      </c>
      <c r="B53" s="726">
        <v>68195084</v>
      </c>
      <c r="C53" s="726">
        <v>90939144</v>
      </c>
      <c r="D53" s="726">
        <v>0</v>
      </c>
      <c r="E53" s="726">
        <v>39577349</v>
      </c>
      <c r="F53" s="726">
        <v>72425142</v>
      </c>
      <c r="G53" s="726">
        <v>62316136</v>
      </c>
      <c r="H53" s="726">
        <v>22864965</v>
      </c>
      <c r="I53" s="726">
        <v>142000000</v>
      </c>
      <c r="J53" s="726">
        <v>6080659</v>
      </c>
      <c r="K53" s="726">
        <v>16145247</v>
      </c>
      <c r="L53" s="726">
        <v>169716998</v>
      </c>
      <c r="M53" s="726">
        <v>40801628</v>
      </c>
      <c r="N53" s="726">
        <v>58680905</v>
      </c>
      <c r="O53" s="726">
        <v>50814041</v>
      </c>
      <c r="P53" s="726">
        <v>102519649</v>
      </c>
      <c r="Q53" s="726">
        <v>0</v>
      </c>
      <c r="R53" s="726">
        <v>0</v>
      </c>
      <c r="S53" s="726">
        <v>0</v>
      </c>
      <c r="T53" s="726">
        <v>0</v>
      </c>
      <c r="U53" s="726">
        <v>117437000</v>
      </c>
      <c r="V53" s="726">
        <v>0</v>
      </c>
      <c r="W53" s="726">
        <v>0</v>
      </c>
      <c r="X53" s="726">
        <v>0</v>
      </c>
      <c r="Y53" s="726">
        <v>0</v>
      </c>
      <c r="Z53" s="726">
        <v>1001</v>
      </c>
      <c r="AA53" s="726">
        <v>0</v>
      </c>
      <c r="AB53" s="726">
        <v>6000000</v>
      </c>
      <c r="AC53" s="726">
        <v>0</v>
      </c>
      <c r="AD53" s="726">
        <v>0</v>
      </c>
      <c r="AE53" s="726">
        <v>0</v>
      </c>
      <c r="AF53" s="726">
        <v>0</v>
      </c>
      <c r="AG53" s="726">
        <v>0</v>
      </c>
      <c r="AH53" s="726">
        <v>0</v>
      </c>
      <c r="AI53" s="726">
        <v>0</v>
      </c>
      <c r="AJ53" s="726">
        <v>0</v>
      </c>
      <c r="AK53" s="726">
        <v>0</v>
      </c>
      <c r="AL53" s="726">
        <v>0</v>
      </c>
      <c r="AM53" s="726">
        <v>0</v>
      </c>
      <c r="AN53" s="726">
        <v>0</v>
      </c>
      <c r="AO53" s="726">
        <v>0</v>
      </c>
      <c r="AP53" s="726">
        <v>0</v>
      </c>
      <c r="AQ53" s="726">
        <v>0</v>
      </c>
      <c r="AR53" s="726">
        <v>0</v>
      </c>
      <c r="AS53" s="726">
        <v>0</v>
      </c>
      <c r="AT53" s="726">
        <v>0</v>
      </c>
      <c r="AU53" s="726">
        <v>0</v>
      </c>
      <c r="AV53" s="726">
        <v>0</v>
      </c>
      <c r="AW53" s="726">
        <v>0</v>
      </c>
      <c r="AX53" s="726">
        <v>0</v>
      </c>
      <c r="AY53" s="726">
        <v>0</v>
      </c>
      <c r="AZ53" s="726">
        <v>0</v>
      </c>
      <c r="BA53" s="726">
        <v>0</v>
      </c>
      <c r="BB53" s="726">
        <v>0</v>
      </c>
      <c r="BC53" s="726">
        <v>0</v>
      </c>
      <c r="BD53" s="726">
        <v>0</v>
      </c>
      <c r="BE53" s="726">
        <v>0</v>
      </c>
      <c r="BF53" s="726">
        <v>0</v>
      </c>
      <c r="BG53" s="726">
        <v>0</v>
      </c>
      <c r="BH53" s="726">
        <v>0</v>
      </c>
      <c r="BI53" s="726">
        <v>0</v>
      </c>
      <c r="BJ53" s="726">
        <v>0</v>
      </c>
      <c r="BK53" s="726">
        <v>0</v>
      </c>
      <c r="BL53" s="726">
        <v>0</v>
      </c>
      <c r="BM53" s="726">
        <v>0</v>
      </c>
      <c r="BN53" s="726">
        <v>0</v>
      </c>
      <c r="BO53" s="726">
        <v>0</v>
      </c>
      <c r="BP53" s="726">
        <v>0</v>
      </c>
      <c r="BQ53" s="726">
        <v>0</v>
      </c>
      <c r="BR53" s="726">
        <v>0</v>
      </c>
      <c r="BS53" s="726">
        <v>0</v>
      </c>
      <c r="BT53" s="726">
        <v>0</v>
      </c>
      <c r="BU53" s="726">
        <v>781523</v>
      </c>
      <c r="BV53" s="726">
        <v>102316</v>
      </c>
      <c r="BW53" s="726">
        <v>0</v>
      </c>
      <c r="BX53" s="726">
        <v>0</v>
      </c>
      <c r="BY53" s="726">
        <v>0</v>
      </c>
      <c r="BZ53" s="726">
        <v>0</v>
      </c>
      <c r="CA53" s="726">
        <v>0</v>
      </c>
      <c r="CB53" s="726">
        <v>0</v>
      </c>
      <c r="CC53" s="726">
        <v>0</v>
      </c>
      <c r="CD53" s="726">
        <v>0</v>
      </c>
      <c r="CE53" s="726">
        <v>0</v>
      </c>
      <c r="CF53" s="726">
        <v>0</v>
      </c>
      <c r="CG53" s="726">
        <v>0</v>
      </c>
      <c r="CH53" s="726">
        <v>0</v>
      </c>
      <c r="CI53" s="726">
        <v>0</v>
      </c>
      <c r="CJ53" s="726">
        <v>0</v>
      </c>
      <c r="CK53" s="726">
        <v>0</v>
      </c>
      <c r="CL53" s="726">
        <v>0</v>
      </c>
      <c r="CM53" s="726">
        <v>0</v>
      </c>
      <c r="CN53" s="726">
        <v>0</v>
      </c>
      <c r="CO53" s="726">
        <v>0</v>
      </c>
      <c r="CP53" s="726">
        <v>0</v>
      </c>
      <c r="CQ53" s="726">
        <v>0</v>
      </c>
      <c r="CR53" s="726">
        <v>0</v>
      </c>
      <c r="CS53" s="726">
        <v>0</v>
      </c>
      <c r="CT53" s="726">
        <v>0</v>
      </c>
      <c r="CU53" s="726">
        <v>0</v>
      </c>
      <c r="CV53" s="726">
        <v>0</v>
      </c>
      <c r="CW53" s="726">
        <v>0</v>
      </c>
      <c r="CX53" s="726">
        <v>0</v>
      </c>
      <c r="CY53" s="726">
        <v>0</v>
      </c>
      <c r="CZ53" s="726">
        <v>0</v>
      </c>
      <c r="DA53" s="726">
        <v>0</v>
      </c>
      <c r="DB53" s="726">
        <v>0</v>
      </c>
      <c r="DC53" s="726">
        <v>0</v>
      </c>
      <c r="DD53" s="726">
        <v>0</v>
      </c>
      <c r="DE53" s="726">
        <v>0</v>
      </c>
      <c r="DF53" s="726">
        <v>0</v>
      </c>
      <c r="DG53" s="726">
        <v>0</v>
      </c>
      <c r="DH53" s="726">
        <v>0</v>
      </c>
      <c r="DI53" s="726">
        <v>0</v>
      </c>
      <c r="DJ53" s="726">
        <v>0</v>
      </c>
      <c r="DK53" s="726">
        <v>0</v>
      </c>
      <c r="DL53" s="726">
        <v>0</v>
      </c>
      <c r="DM53" s="726">
        <v>0</v>
      </c>
      <c r="DN53" s="802">
        <v>0</v>
      </c>
      <c r="DO53" s="726">
        <v>0</v>
      </c>
      <c r="DP53" s="727">
        <v>1067398787</v>
      </c>
      <c r="DQ53" s="731"/>
      <c r="DR53" s="732"/>
      <c r="DS53" s="730"/>
    </row>
    <row r="54" spans="1:123" s="729" customFormat="1" ht="11.25" x14ac:dyDescent="0.2">
      <c r="A54" s="733">
        <v>44593</v>
      </c>
      <c r="B54" s="726">
        <v>47110051</v>
      </c>
      <c r="C54" s="726">
        <v>34343689</v>
      </c>
      <c r="D54" s="726">
        <v>0</v>
      </c>
      <c r="E54" s="726">
        <v>59271139</v>
      </c>
      <c r="F54" s="726">
        <v>51681452</v>
      </c>
      <c r="G54" s="726">
        <v>28350420</v>
      </c>
      <c r="H54" s="726">
        <v>52981749</v>
      </c>
      <c r="I54" s="726">
        <v>39045464</v>
      </c>
      <c r="J54" s="726">
        <v>9080659</v>
      </c>
      <c r="K54" s="726">
        <v>331145247</v>
      </c>
      <c r="L54" s="726">
        <v>26037823</v>
      </c>
      <c r="M54" s="726">
        <v>55863220</v>
      </c>
      <c r="N54" s="726">
        <v>175092896</v>
      </c>
      <c r="O54" s="726">
        <v>184030243</v>
      </c>
      <c r="P54" s="726">
        <v>91579649</v>
      </c>
      <c r="Q54" s="726">
        <v>0</v>
      </c>
      <c r="R54" s="726">
        <v>0</v>
      </c>
      <c r="S54" s="726">
        <v>0</v>
      </c>
      <c r="T54" s="726">
        <v>48000000</v>
      </c>
      <c r="U54" s="726">
        <v>0</v>
      </c>
      <c r="V54" s="726">
        <v>13000000</v>
      </c>
      <c r="W54" s="726">
        <v>0</v>
      </c>
      <c r="X54" s="726">
        <v>0</v>
      </c>
      <c r="Y54" s="726">
        <v>0</v>
      </c>
      <c r="Z54" s="726">
        <v>0</v>
      </c>
      <c r="AA54" s="726">
        <v>12504664</v>
      </c>
      <c r="AB54" s="726">
        <v>3500000</v>
      </c>
      <c r="AC54" s="726">
        <v>0</v>
      </c>
      <c r="AD54" s="726">
        <v>30000000</v>
      </c>
      <c r="AE54" s="726">
        <v>0</v>
      </c>
      <c r="AF54" s="726">
        <v>0</v>
      </c>
      <c r="AG54" s="726">
        <v>0</v>
      </c>
      <c r="AH54" s="726">
        <v>0</v>
      </c>
      <c r="AI54" s="726">
        <v>0</v>
      </c>
      <c r="AJ54" s="726">
        <v>0</v>
      </c>
      <c r="AK54" s="726">
        <v>0</v>
      </c>
      <c r="AL54" s="726">
        <v>0</v>
      </c>
      <c r="AM54" s="726">
        <v>0</v>
      </c>
      <c r="AN54" s="726">
        <v>0</v>
      </c>
      <c r="AO54" s="726">
        <v>0</v>
      </c>
      <c r="AP54" s="726">
        <v>0</v>
      </c>
      <c r="AQ54" s="726">
        <v>0</v>
      </c>
      <c r="AR54" s="726">
        <v>0</v>
      </c>
      <c r="AS54" s="726">
        <v>0</v>
      </c>
      <c r="AT54" s="726">
        <v>0</v>
      </c>
      <c r="AU54" s="726">
        <v>0</v>
      </c>
      <c r="AV54" s="726">
        <v>0</v>
      </c>
      <c r="AW54" s="726">
        <v>0</v>
      </c>
      <c r="AX54" s="726">
        <v>0</v>
      </c>
      <c r="AY54" s="726">
        <v>0</v>
      </c>
      <c r="AZ54" s="726">
        <v>0</v>
      </c>
      <c r="BA54" s="726">
        <v>0</v>
      </c>
      <c r="BB54" s="726">
        <v>0</v>
      </c>
      <c r="BC54" s="726">
        <v>0</v>
      </c>
      <c r="BD54" s="726">
        <v>0</v>
      </c>
      <c r="BE54" s="726">
        <v>0</v>
      </c>
      <c r="BF54" s="726">
        <v>0</v>
      </c>
      <c r="BG54" s="726">
        <v>17600474</v>
      </c>
      <c r="BH54" s="726">
        <v>0</v>
      </c>
      <c r="BI54" s="726">
        <v>0</v>
      </c>
      <c r="BJ54" s="726">
        <v>0</v>
      </c>
      <c r="BK54" s="726">
        <v>0</v>
      </c>
      <c r="BL54" s="726">
        <v>0</v>
      </c>
      <c r="BM54" s="726">
        <v>0</v>
      </c>
      <c r="BN54" s="726">
        <v>0</v>
      </c>
      <c r="BO54" s="726">
        <v>0</v>
      </c>
      <c r="BP54" s="726">
        <v>0</v>
      </c>
      <c r="BQ54" s="726">
        <v>0</v>
      </c>
      <c r="BR54" s="726">
        <v>0</v>
      </c>
      <c r="BS54" s="726">
        <v>0</v>
      </c>
      <c r="BT54" s="726">
        <v>0</v>
      </c>
      <c r="BU54" s="726">
        <v>0</v>
      </c>
      <c r="BV54" s="726">
        <v>0</v>
      </c>
      <c r="BW54" s="726">
        <v>383149</v>
      </c>
      <c r="BX54" s="726">
        <v>0</v>
      </c>
      <c r="BY54" s="726">
        <v>0</v>
      </c>
      <c r="BZ54" s="726">
        <v>0</v>
      </c>
      <c r="CA54" s="726">
        <v>0</v>
      </c>
      <c r="CB54" s="726">
        <v>0</v>
      </c>
      <c r="CC54" s="726">
        <v>0</v>
      </c>
      <c r="CD54" s="726">
        <v>0</v>
      </c>
      <c r="CE54" s="726">
        <v>0</v>
      </c>
      <c r="CF54" s="726">
        <v>0</v>
      </c>
      <c r="CG54" s="726">
        <v>0</v>
      </c>
      <c r="CH54" s="726">
        <v>0</v>
      </c>
      <c r="CI54" s="726">
        <v>0</v>
      </c>
      <c r="CJ54" s="726">
        <v>0</v>
      </c>
      <c r="CK54" s="726">
        <v>0</v>
      </c>
      <c r="CL54" s="726">
        <v>0</v>
      </c>
      <c r="CM54" s="726">
        <v>0</v>
      </c>
      <c r="CN54" s="726">
        <v>0</v>
      </c>
      <c r="CO54" s="726">
        <v>0</v>
      </c>
      <c r="CP54" s="726">
        <v>0</v>
      </c>
      <c r="CQ54" s="726">
        <v>0</v>
      </c>
      <c r="CR54" s="726">
        <v>0</v>
      </c>
      <c r="CS54" s="726">
        <v>0</v>
      </c>
      <c r="CT54" s="726">
        <v>0</v>
      </c>
      <c r="CU54" s="726">
        <v>0</v>
      </c>
      <c r="CV54" s="726">
        <v>0</v>
      </c>
      <c r="CW54" s="726">
        <v>0</v>
      </c>
      <c r="CX54" s="726">
        <v>0</v>
      </c>
      <c r="CY54" s="726">
        <v>0</v>
      </c>
      <c r="CZ54" s="726">
        <v>0</v>
      </c>
      <c r="DA54" s="726">
        <v>0</v>
      </c>
      <c r="DB54" s="726">
        <v>0</v>
      </c>
      <c r="DC54" s="726">
        <v>0</v>
      </c>
      <c r="DD54" s="726">
        <v>0</v>
      </c>
      <c r="DE54" s="726">
        <v>0</v>
      </c>
      <c r="DF54" s="726">
        <v>0</v>
      </c>
      <c r="DG54" s="726">
        <v>0</v>
      </c>
      <c r="DH54" s="726">
        <v>0</v>
      </c>
      <c r="DI54" s="726">
        <v>0</v>
      </c>
      <c r="DJ54" s="726">
        <v>0</v>
      </c>
      <c r="DK54" s="726">
        <v>0</v>
      </c>
      <c r="DL54" s="726">
        <v>0</v>
      </c>
      <c r="DM54" s="726">
        <v>0</v>
      </c>
      <c r="DN54" s="802">
        <v>0</v>
      </c>
      <c r="DO54" s="726">
        <v>0</v>
      </c>
      <c r="DP54" s="727">
        <v>1310601988</v>
      </c>
      <c r="DQ54" s="731"/>
      <c r="DR54" s="732"/>
      <c r="DS54" s="730"/>
    </row>
    <row r="55" spans="1:123" s="729" customFormat="1" ht="11.25" x14ac:dyDescent="0.2">
      <c r="A55" s="725">
        <v>44621</v>
      </c>
      <c r="B55" s="726">
        <v>24867144</v>
      </c>
      <c r="C55" s="726">
        <v>84752423</v>
      </c>
      <c r="D55" s="726">
        <v>0</v>
      </c>
      <c r="E55" s="726">
        <v>58358011</v>
      </c>
      <c r="F55" s="726">
        <v>273638268</v>
      </c>
      <c r="G55" s="726">
        <v>96526460</v>
      </c>
      <c r="H55" s="726">
        <v>30765428</v>
      </c>
      <c r="I55" s="726">
        <v>139881407</v>
      </c>
      <c r="J55" s="726">
        <v>191064434</v>
      </c>
      <c r="K55" s="726">
        <v>96145247</v>
      </c>
      <c r="L55" s="726">
        <v>118251941</v>
      </c>
      <c r="M55" s="726">
        <v>182973477</v>
      </c>
      <c r="N55" s="726">
        <v>36746316</v>
      </c>
      <c r="O55" s="726">
        <v>54705470</v>
      </c>
      <c r="P55" s="726">
        <v>64949649</v>
      </c>
      <c r="Q55" s="726">
        <v>150002219</v>
      </c>
      <c r="R55" s="726">
        <v>0</v>
      </c>
      <c r="S55" s="726">
        <v>0</v>
      </c>
      <c r="T55" s="726">
        <v>155012</v>
      </c>
      <c r="U55" s="726">
        <v>0</v>
      </c>
      <c r="V55" s="726">
        <v>59000000</v>
      </c>
      <c r="W55" s="726">
        <v>50000000</v>
      </c>
      <c r="X55" s="726">
        <v>16225</v>
      </c>
      <c r="Y55" s="726">
        <v>0</v>
      </c>
      <c r="Z55" s="726">
        <v>0</v>
      </c>
      <c r="AA55" s="726">
        <v>0</v>
      </c>
      <c r="AB55" s="726">
        <v>0</v>
      </c>
      <c r="AC55" s="726">
        <v>0</v>
      </c>
      <c r="AD55" s="726">
        <v>0</v>
      </c>
      <c r="AE55" s="726">
        <v>0</v>
      </c>
      <c r="AF55" s="726">
        <v>0</v>
      </c>
      <c r="AG55" s="726">
        <v>0</v>
      </c>
      <c r="AH55" s="726">
        <v>0</v>
      </c>
      <c r="AI55" s="726">
        <v>0</v>
      </c>
      <c r="AJ55" s="726">
        <v>0</v>
      </c>
      <c r="AK55" s="726">
        <v>0</v>
      </c>
      <c r="AL55" s="726">
        <v>0</v>
      </c>
      <c r="AM55" s="726">
        <v>0</v>
      </c>
      <c r="AN55" s="726">
        <v>0</v>
      </c>
      <c r="AO55" s="726">
        <v>0</v>
      </c>
      <c r="AP55" s="726">
        <v>0</v>
      </c>
      <c r="AQ55" s="726">
        <v>0</v>
      </c>
      <c r="AR55" s="726">
        <v>0</v>
      </c>
      <c r="AS55" s="726">
        <v>0</v>
      </c>
      <c r="AT55" s="726">
        <v>0</v>
      </c>
      <c r="AU55" s="726">
        <v>0</v>
      </c>
      <c r="AV55" s="726">
        <v>0</v>
      </c>
      <c r="AW55" s="726">
        <v>0</v>
      </c>
      <c r="AX55" s="726">
        <v>0</v>
      </c>
      <c r="AY55" s="726">
        <v>0</v>
      </c>
      <c r="AZ55" s="726">
        <v>0</v>
      </c>
      <c r="BA55" s="726">
        <v>0</v>
      </c>
      <c r="BB55" s="726">
        <v>0</v>
      </c>
      <c r="BC55" s="726">
        <v>0</v>
      </c>
      <c r="BD55" s="726">
        <v>0</v>
      </c>
      <c r="BE55" s="726">
        <v>0</v>
      </c>
      <c r="BF55" s="726">
        <v>0</v>
      </c>
      <c r="BG55" s="726">
        <v>57478810</v>
      </c>
      <c r="BH55" s="726">
        <v>0</v>
      </c>
      <c r="BI55" s="726">
        <v>6000000</v>
      </c>
      <c r="BJ55" s="726">
        <v>0</v>
      </c>
      <c r="BK55" s="726">
        <v>0</v>
      </c>
      <c r="BL55" s="726">
        <v>0</v>
      </c>
      <c r="BM55" s="726">
        <v>0</v>
      </c>
      <c r="BN55" s="726">
        <v>0</v>
      </c>
      <c r="BO55" s="726">
        <v>0</v>
      </c>
      <c r="BP55" s="726">
        <v>0</v>
      </c>
      <c r="BQ55" s="726">
        <v>0</v>
      </c>
      <c r="BR55" s="726">
        <v>0</v>
      </c>
      <c r="BS55" s="726">
        <v>0</v>
      </c>
      <c r="BT55" s="726">
        <v>0</v>
      </c>
      <c r="BU55" s="726">
        <v>0</v>
      </c>
      <c r="BV55" s="726">
        <v>459162</v>
      </c>
      <c r="BW55" s="726">
        <v>0</v>
      </c>
      <c r="BX55" s="726">
        <v>0</v>
      </c>
      <c r="BY55" s="726">
        <v>0</v>
      </c>
      <c r="BZ55" s="726">
        <v>0</v>
      </c>
      <c r="CA55" s="726">
        <v>0</v>
      </c>
      <c r="CB55" s="726">
        <v>0</v>
      </c>
      <c r="CC55" s="726">
        <v>0</v>
      </c>
      <c r="CD55" s="726">
        <v>0</v>
      </c>
      <c r="CE55" s="726">
        <v>0</v>
      </c>
      <c r="CF55" s="726">
        <v>0</v>
      </c>
      <c r="CG55" s="726">
        <v>0</v>
      </c>
      <c r="CH55" s="726">
        <v>0</v>
      </c>
      <c r="CI55" s="726">
        <v>0</v>
      </c>
      <c r="CJ55" s="726">
        <v>0</v>
      </c>
      <c r="CK55" s="726">
        <v>0</v>
      </c>
      <c r="CL55" s="726">
        <v>0</v>
      </c>
      <c r="CM55" s="726">
        <v>0</v>
      </c>
      <c r="CN55" s="726">
        <v>0</v>
      </c>
      <c r="CO55" s="726">
        <v>0</v>
      </c>
      <c r="CP55" s="726">
        <v>0</v>
      </c>
      <c r="CQ55" s="726">
        <v>0</v>
      </c>
      <c r="CR55" s="726">
        <v>0</v>
      </c>
      <c r="CS55" s="726">
        <v>0</v>
      </c>
      <c r="CT55" s="726">
        <v>0</v>
      </c>
      <c r="CU55" s="726">
        <v>0</v>
      </c>
      <c r="CV55" s="726">
        <v>0</v>
      </c>
      <c r="CW55" s="726">
        <v>0</v>
      </c>
      <c r="CX55" s="726">
        <v>0</v>
      </c>
      <c r="CY55" s="726">
        <v>0</v>
      </c>
      <c r="CZ55" s="726">
        <v>0</v>
      </c>
      <c r="DA55" s="726">
        <v>0</v>
      </c>
      <c r="DB55" s="726">
        <v>0</v>
      </c>
      <c r="DC55" s="726">
        <v>0</v>
      </c>
      <c r="DD55" s="726">
        <v>0</v>
      </c>
      <c r="DE55" s="726">
        <v>0</v>
      </c>
      <c r="DF55" s="726">
        <v>0</v>
      </c>
      <c r="DG55" s="726">
        <v>0</v>
      </c>
      <c r="DH55" s="726">
        <v>0</v>
      </c>
      <c r="DI55" s="726">
        <v>0</v>
      </c>
      <c r="DJ55" s="726">
        <v>0</v>
      </c>
      <c r="DK55" s="726">
        <v>0</v>
      </c>
      <c r="DL55" s="726">
        <v>0</v>
      </c>
      <c r="DM55" s="726">
        <v>0</v>
      </c>
      <c r="DN55" s="802">
        <v>0</v>
      </c>
      <c r="DO55" s="726">
        <v>0</v>
      </c>
      <c r="DP55" s="727">
        <v>1776737103</v>
      </c>
      <c r="DQ55" s="731"/>
      <c r="DR55" s="732"/>
      <c r="DS55" s="730"/>
    </row>
    <row r="56" spans="1:123" s="729" customFormat="1" ht="11.25" x14ac:dyDescent="0.2">
      <c r="A56" s="733">
        <v>44652</v>
      </c>
      <c r="B56" s="726">
        <v>39992110</v>
      </c>
      <c r="C56" s="726">
        <v>247704223</v>
      </c>
      <c r="D56" s="726">
        <v>0</v>
      </c>
      <c r="E56" s="726">
        <v>110469348</v>
      </c>
      <c r="F56" s="726">
        <v>273090843</v>
      </c>
      <c r="G56" s="726">
        <v>685637387</v>
      </c>
      <c r="H56" s="726">
        <v>-604000</v>
      </c>
      <c r="I56" s="726">
        <v>-69118593</v>
      </c>
      <c r="J56" s="726">
        <v>6080659</v>
      </c>
      <c r="K56" s="726">
        <v>126145247</v>
      </c>
      <c r="L56" s="726">
        <v>20433941</v>
      </c>
      <c r="M56" s="726">
        <v>121422793</v>
      </c>
      <c r="N56" s="726">
        <v>40183000</v>
      </c>
      <c r="O56" s="726">
        <v>39709160</v>
      </c>
      <c r="P56" s="726">
        <v>117180579</v>
      </c>
      <c r="Q56" s="726">
        <v>0</v>
      </c>
      <c r="R56" s="726">
        <v>20169885</v>
      </c>
      <c r="S56" s="726">
        <v>1535000</v>
      </c>
      <c r="T56" s="726">
        <v>19344988</v>
      </c>
      <c r="U56" s="726">
        <v>3841560</v>
      </c>
      <c r="V56" s="726">
        <v>51000000</v>
      </c>
      <c r="W56" s="726">
        <v>0</v>
      </c>
      <c r="X56" s="726">
        <v>0</v>
      </c>
      <c r="Y56" s="726">
        <v>0</v>
      </c>
      <c r="Z56" s="726">
        <v>0</v>
      </c>
      <c r="AA56" s="726">
        <v>0</v>
      </c>
      <c r="AB56" s="726">
        <v>3000000</v>
      </c>
      <c r="AC56" s="726">
        <v>0</v>
      </c>
      <c r="AD56" s="726">
        <v>0</v>
      </c>
      <c r="AE56" s="726">
        <v>0</v>
      </c>
      <c r="AF56" s="726">
        <v>0</v>
      </c>
      <c r="AG56" s="726">
        <v>0</v>
      </c>
      <c r="AH56" s="726">
        <v>0</v>
      </c>
      <c r="AI56" s="726">
        <v>0</v>
      </c>
      <c r="AJ56" s="726">
        <v>0</v>
      </c>
      <c r="AK56" s="726">
        <v>0</v>
      </c>
      <c r="AL56" s="726">
        <v>0</v>
      </c>
      <c r="AM56" s="726">
        <v>0</v>
      </c>
      <c r="AN56" s="726">
        <v>0</v>
      </c>
      <c r="AO56" s="726">
        <v>0</v>
      </c>
      <c r="AP56" s="726">
        <v>0</v>
      </c>
      <c r="AQ56" s="726">
        <v>0</v>
      </c>
      <c r="AR56" s="726">
        <v>0</v>
      </c>
      <c r="AS56" s="726">
        <v>0</v>
      </c>
      <c r="AT56" s="726">
        <v>0</v>
      </c>
      <c r="AU56" s="726">
        <v>0</v>
      </c>
      <c r="AV56" s="726">
        <v>0</v>
      </c>
      <c r="AW56" s="726">
        <v>0</v>
      </c>
      <c r="AX56" s="726">
        <v>0</v>
      </c>
      <c r="AY56" s="726">
        <v>0</v>
      </c>
      <c r="AZ56" s="726">
        <v>0</v>
      </c>
      <c r="BA56" s="726">
        <v>0</v>
      </c>
      <c r="BB56" s="726">
        <v>0</v>
      </c>
      <c r="BC56" s="726">
        <v>0</v>
      </c>
      <c r="BD56" s="726">
        <v>0</v>
      </c>
      <c r="BE56" s="726">
        <v>0</v>
      </c>
      <c r="BF56" s="726">
        <v>0</v>
      </c>
      <c r="BG56" s="726">
        <v>10145453</v>
      </c>
      <c r="BH56" s="726">
        <v>39339020</v>
      </c>
      <c r="BI56" s="726">
        <v>12664930</v>
      </c>
      <c r="BJ56" s="726">
        <v>0</v>
      </c>
      <c r="BK56" s="726">
        <v>0</v>
      </c>
      <c r="BL56" s="726">
        <v>0</v>
      </c>
      <c r="BM56" s="726">
        <v>0</v>
      </c>
      <c r="BN56" s="726">
        <v>0</v>
      </c>
      <c r="BO56" s="726">
        <v>0</v>
      </c>
      <c r="BP56" s="726">
        <v>0</v>
      </c>
      <c r="BQ56" s="726">
        <v>0</v>
      </c>
      <c r="BR56" s="726">
        <v>0</v>
      </c>
      <c r="BS56" s="726">
        <v>0</v>
      </c>
      <c r="BT56" s="726">
        <v>0</v>
      </c>
      <c r="BU56" s="726">
        <v>0</v>
      </c>
      <c r="BV56" s="726">
        <v>0</v>
      </c>
      <c r="BW56" s="726">
        <v>0</v>
      </c>
      <c r="BX56" s="726">
        <v>1049078</v>
      </c>
      <c r="BY56" s="726">
        <v>0</v>
      </c>
      <c r="BZ56" s="726">
        <v>0</v>
      </c>
      <c r="CA56" s="726">
        <v>0</v>
      </c>
      <c r="CB56" s="726">
        <v>0</v>
      </c>
      <c r="CC56" s="726">
        <v>0</v>
      </c>
      <c r="CD56" s="726">
        <v>0</v>
      </c>
      <c r="CE56" s="726">
        <v>0</v>
      </c>
      <c r="CF56" s="726">
        <v>0</v>
      </c>
      <c r="CG56" s="726">
        <v>0</v>
      </c>
      <c r="CH56" s="726">
        <v>10396230</v>
      </c>
      <c r="CI56" s="726">
        <v>0</v>
      </c>
      <c r="CJ56" s="726">
        <v>0</v>
      </c>
      <c r="CK56" s="726">
        <v>0</v>
      </c>
      <c r="CL56" s="726">
        <v>0</v>
      </c>
      <c r="CM56" s="726">
        <v>0</v>
      </c>
      <c r="CN56" s="726">
        <v>0</v>
      </c>
      <c r="CO56" s="726">
        <v>0</v>
      </c>
      <c r="CP56" s="726">
        <v>0</v>
      </c>
      <c r="CQ56" s="726">
        <v>0</v>
      </c>
      <c r="CR56" s="726">
        <v>0</v>
      </c>
      <c r="CS56" s="726">
        <v>0</v>
      </c>
      <c r="CT56" s="726">
        <v>0</v>
      </c>
      <c r="CU56" s="726">
        <v>0</v>
      </c>
      <c r="CV56" s="726">
        <v>0</v>
      </c>
      <c r="CW56" s="726">
        <v>0</v>
      </c>
      <c r="CX56" s="726">
        <v>0</v>
      </c>
      <c r="CY56" s="726">
        <v>0</v>
      </c>
      <c r="CZ56" s="726">
        <v>0</v>
      </c>
      <c r="DA56" s="726">
        <v>0</v>
      </c>
      <c r="DB56" s="726">
        <v>0</v>
      </c>
      <c r="DC56" s="726">
        <v>0</v>
      </c>
      <c r="DD56" s="726">
        <v>0</v>
      </c>
      <c r="DE56" s="726">
        <v>0</v>
      </c>
      <c r="DF56" s="726">
        <v>0</v>
      </c>
      <c r="DG56" s="726">
        <v>0</v>
      </c>
      <c r="DH56" s="726">
        <v>0</v>
      </c>
      <c r="DI56" s="726">
        <v>0</v>
      </c>
      <c r="DJ56" s="726">
        <v>0</v>
      </c>
      <c r="DK56" s="726">
        <v>0</v>
      </c>
      <c r="DL56" s="726">
        <v>0</v>
      </c>
      <c r="DM56" s="726">
        <v>0</v>
      </c>
      <c r="DN56" s="802">
        <v>0</v>
      </c>
      <c r="DO56" s="726">
        <v>0</v>
      </c>
      <c r="DP56" s="727">
        <v>1930812841</v>
      </c>
      <c r="DQ56" s="731"/>
      <c r="DR56" s="732"/>
      <c r="DS56" s="730"/>
    </row>
    <row r="57" spans="1:123" s="729" customFormat="1" ht="11.25" x14ac:dyDescent="0.2">
      <c r="A57" s="725">
        <v>44682</v>
      </c>
      <c r="B57" s="726">
        <v>49600489</v>
      </c>
      <c r="C57" s="726">
        <v>25971218</v>
      </c>
      <c r="D57" s="726">
        <v>0</v>
      </c>
      <c r="E57" s="726">
        <v>46974964</v>
      </c>
      <c r="F57" s="726">
        <v>86269341</v>
      </c>
      <c r="G57" s="726">
        <v>96772334</v>
      </c>
      <c r="H57" s="726">
        <v>138766679</v>
      </c>
      <c r="I57" s="726">
        <v>30381407</v>
      </c>
      <c r="J57" s="726">
        <v>6080659</v>
      </c>
      <c r="K57" s="726">
        <v>117638717</v>
      </c>
      <c r="L57" s="726">
        <v>351941</v>
      </c>
      <c r="M57" s="726">
        <v>154044646</v>
      </c>
      <c r="N57" s="726">
        <v>142727988</v>
      </c>
      <c r="O57" s="726">
        <v>54391254</v>
      </c>
      <c r="P57" s="726">
        <v>46719649</v>
      </c>
      <c r="Q57" s="726">
        <v>64</v>
      </c>
      <c r="R57" s="726">
        <v>6000000</v>
      </c>
      <c r="S57" s="726">
        <v>13889426</v>
      </c>
      <c r="T57" s="726">
        <v>178881070</v>
      </c>
      <c r="U57" s="726">
        <v>10000000</v>
      </c>
      <c r="V57" s="726">
        <v>150621000</v>
      </c>
      <c r="W57" s="726">
        <v>0</v>
      </c>
      <c r="X57" s="726">
        <v>0</v>
      </c>
      <c r="Y57" s="726">
        <v>0</v>
      </c>
      <c r="Z57" s="726">
        <v>0</v>
      </c>
      <c r="AA57" s="726">
        <v>0</v>
      </c>
      <c r="AB57" s="726">
        <v>17984752</v>
      </c>
      <c r="AC57" s="726">
        <v>215552550</v>
      </c>
      <c r="AD57" s="726">
        <v>85000000</v>
      </c>
      <c r="AE57" s="726">
        <v>0</v>
      </c>
      <c r="AF57" s="726">
        <v>0</v>
      </c>
      <c r="AG57" s="726">
        <v>0</v>
      </c>
      <c r="AH57" s="726">
        <v>0</v>
      </c>
      <c r="AI57" s="726">
        <v>0</v>
      </c>
      <c r="AJ57" s="726">
        <v>0</v>
      </c>
      <c r="AK57" s="726">
        <v>0</v>
      </c>
      <c r="AL57" s="726">
        <v>0</v>
      </c>
      <c r="AM57" s="726">
        <v>0</v>
      </c>
      <c r="AN57" s="726">
        <v>0</v>
      </c>
      <c r="AO57" s="726">
        <v>0</v>
      </c>
      <c r="AP57" s="726">
        <v>0</v>
      </c>
      <c r="AQ57" s="726">
        <v>0</v>
      </c>
      <c r="AR57" s="726">
        <v>0</v>
      </c>
      <c r="AS57" s="726">
        <v>0</v>
      </c>
      <c r="AT57" s="726">
        <v>0</v>
      </c>
      <c r="AU57" s="726">
        <v>0</v>
      </c>
      <c r="AV57" s="726">
        <v>0</v>
      </c>
      <c r="AW57" s="726">
        <v>0</v>
      </c>
      <c r="AX57" s="726">
        <v>0</v>
      </c>
      <c r="AY57" s="726">
        <v>0</v>
      </c>
      <c r="AZ57" s="726">
        <v>0</v>
      </c>
      <c r="BA57" s="726">
        <v>0</v>
      </c>
      <c r="BB57" s="726">
        <v>0</v>
      </c>
      <c r="BC57" s="726">
        <v>0</v>
      </c>
      <c r="BD57" s="726">
        <v>0</v>
      </c>
      <c r="BE57" s="726">
        <v>0</v>
      </c>
      <c r="BF57" s="726">
        <v>0</v>
      </c>
      <c r="BG57" s="726">
        <v>8645262</v>
      </c>
      <c r="BH57" s="726">
        <v>8268151</v>
      </c>
      <c r="BI57" s="726">
        <v>9974832</v>
      </c>
      <c r="BJ57" s="726">
        <v>0</v>
      </c>
      <c r="BK57" s="726">
        <v>0</v>
      </c>
      <c r="BL57" s="726">
        <v>0</v>
      </c>
      <c r="BM57" s="726">
        <v>0</v>
      </c>
      <c r="BN57" s="726">
        <v>0</v>
      </c>
      <c r="BO57" s="726">
        <v>0</v>
      </c>
      <c r="BP57" s="726">
        <v>0</v>
      </c>
      <c r="BQ57" s="726">
        <v>0</v>
      </c>
      <c r="BR57" s="726">
        <v>0</v>
      </c>
      <c r="BS57" s="726">
        <v>0</v>
      </c>
      <c r="BT57" s="726">
        <v>0</v>
      </c>
      <c r="BU57" s="726">
        <v>0</v>
      </c>
      <c r="BV57" s="726">
        <v>0</v>
      </c>
      <c r="BW57" s="726">
        <v>0</v>
      </c>
      <c r="BX57" s="726">
        <v>0</v>
      </c>
      <c r="BY57" s="726">
        <v>0</v>
      </c>
      <c r="BZ57" s="726">
        <v>0</v>
      </c>
      <c r="CA57" s="726">
        <v>0</v>
      </c>
      <c r="CB57" s="726">
        <v>0</v>
      </c>
      <c r="CC57" s="726">
        <v>0</v>
      </c>
      <c r="CD57" s="726">
        <v>0</v>
      </c>
      <c r="CE57" s="726">
        <v>0</v>
      </c>
      <c r="CF57" s="726">
        <v>0</v>
      </c>
      <c r="CG57" s="726">
        <v>0</v>
      </c>
      <c r="CH57" s="726">
        <v>0</v>
      </c>
      <c r="CI57" s="726">
        <v>0</v>
      </c>
      <c r="CJ57" s="726">
        <v>0</v>
      </c>
      <c r="CK57" s="726">
        <v>0</v>
      </c>
      <c r="CL57" s="726">
        <v>0</v>
      </c>
      <c r="CM57" s="726">
        <v>0</v>
      </c>
      <c r="CN57" s="726">
        <v>0</v>
      </c>
      <c r="CO57" s="726">
        <v>0</v>
      </c>
      <c r="CP57" s="726">
        <v>0</v>
      </c>
      <c r="CQ57" s="726">
        <v>0</v>
      </c>
      <c r="CR57" s="726">
        <v>0</v>
      </c>
      <c r="CS57" s="726">
        <v>0</v>
      </c>
      <c r="CT57" s="726">
        <v>0</v>
      </c>
      <c r="CU57" s="726">
        <v>0</v>
      </c>
      <c r="CV57" s="726">
        <v>0</v>
      </c>
      <c r="CW57" s="726">
        <v>0</v>
      </c>
      <c r="CX57" s="726">
        <v>0</v>
      </c>
      <c r="CY57" s="726">
        <v>0</v>
      </c>
      <c r="CZ57" s="726">
        <v>0</v>
      </c>
      <c r="DA57" s="726">
        <v>0</v>
      </c>
      <c r="DB57" s="726">
        <v>0</v>
      </c>
      <c r="DC57" s="726">
        <v>0</v>
      </c>
      <c r="DD57" s="726">
        <v>0</v>
      </c>
      <c r="DE57" s="726">
        <v>0</v>
      </c>
      <c r="DF57" s="726">
        <v>0</v>
      </c>
      <c r="DG57" s="726">
        <v>0</v>
      </c>
      <c r="DH57" s="726">
        <v>0</v>
      </c>
      <c r="DI57" s="726">
        <v>0</v>
      </c>
      <c r="DJ57" s="726">
        <v>0</v>
      </c>
      <c r="DK57" s="726">
        <v>0</v>
      </c>
      <c r="DL57" s="726">
        <v>0</v>
      </c>
      <c r="DM57" s="726">
        <v>0</v>
      </c>
      <c r="DN57" s="802">
        <v>0</v>
      </c>
      <c r="DO57" s="726">
        <v>0</v>
      </c>
      <c r="DP57" s="727">
        <v>1701508393</v>
      </c>
      <c r="DQ57" s="731"/>
      <c r="DR57" s="732"/>
      <c r="DS57" s="730"/>
    </row>
    <row r="58" spans="1:123" s="729" customFormat="1" ht="11.25" x14ac:dyDescent="0.2">
      <c r="A58" s="725">
        <v>44713</v>
      </c>
      <c r="B58" s="726">
        <v>29587980</v>
      </c>
      <c r="C58" s="726">
        <v>68582059</v>
      </c>
      <c r="D58" s="726">
        <v>0</v>
      </c>
      <c r="E58" s="726">
        <v>41202034</v>
      </c>
      <c r="F58" s="726">
        <v>39426594</v>
      </c>
      <c r="G58" s="726">
        <v>92244467</v>
      </c>
      <c r="H58" s="726">
        <v>39920715</v>
      </c>
      <c r="I58" s="726">
        <v>32381407</v>
      </c>
      <c r="J58" s="726">
        <v>6080659</v>
      </c>
      <c r="K58" s="726">
        <v>36145247</v>
      </c>
      <c r="L58" s="726">
        <v>108315941</v>
      </c>
      <c r="M58" s="726">
        <v>57213024</v>
      </c>
      <c r="N58" s="726">
        <v>271379395</v>
      </c>
      <c r="O58" s="726">
        <v>86312234</v>
      </c>
      <c r="P58" s="726">
        <v>82782649</v>
      </c>
      <c r="Q58" s="726">
        <v>0</v>
      </c>
      <c r="R58" s="726">
        <v>383077170</v>
      </c>
      <c r="S58" s="726">
        <v>-12194016</v>
      </c>
      <c r="T58" s="726">
        <v>2370004</v>
      </c>
      <c r="U58" s="726">
        <v>316208202</v>
      </c>
      <c r="V58" s="726">
        <v>0</v>
      </c>
      <c r="W58" s="726">
        <v>0</v>
      </c>
      <c r="X58" s="726">
        <v>0</v>
      </c>
      <c r="Y58" s="726">
        <v>0</v>
      </c>
      <c r="Z58" s="726">
        <v>0</v>
      </c>
      <c r="AA58" s="726">
        <v>8000000</v>
      </c>
      <c r="AB58" s="726">
        <v>65186547</v>
      </c>
      <c r="AC58" s="726">
        <v>43679296</v>
      </c>
      <c r="AD58" s="726">
        <v>300000000</v>
      </c>
      <c r="AE58" s="726"/>
      <c r="AF58" s="726"/>
      <c r="AG58" s="726"/>
      <c r="AH58" s="726">
        <v>0</v>
      </c>
      <c r="AI58" s="726">
        <v>0</v>
      </c>
      <c r="AJ58" s="726">
        <v>0</v>
      </c>
      <c r="AK58" s="726">
        <v>0</v>
      </c>
      <c r="AL58" s="726">
        <v>0</v>
      </c>
      <c r="AM58" s="726">
        <v>0</v>
      </c>
      <c r="AN58" s="726">
        <v>0</v>
      </c>
      <c r="AO58" s="726">
        <v>0</v>
      </c>
      <c r="AP58" s="726">
        <v>0</v>
      </c>
      <c r="AQ58" s="726">
        <v>0</v>
      </c>
      <c r="AR58" s="726">
        <v>0</v>
      </c>
      <c r="AS58" s="726">
        <v>0</v>
      </c>
      <c r="AT58" s="726">
        <v>0</v>
      </c>
      <c r="AU58" s="726">
        <v>0</v>
      </c>
      <c r="AV58" s="726">
        <v>0</v>
      </c>
      <c r="AW58" s="726">
        <v>0</v>
      </c>
      <c r="AX58" s="726">
        <v>0</v>
      </c>
      <c r="AY58" s="726">
        <v>0</v>
      </c>
      <c r="AZ58" s="726">
        <v>0</v>
      </c>
      <c r="BA58" s="726">
        <v>0</v>
      </c>
      <c r="BB58" s="726">
        <v>0</v>
      </c>
      <c r="BC58" s="726">
        <v>0</v>
      </c>
      <c r="BD58" s="726">
        <v>0</v>
      </c>
      <c r="BE58" s="726">
        <v>0</v>
      </c>
      <c r="BF58" s="726">
        <v>0</v>
      </c>
      <c r="BG58" s="726">
        <v>15929639</v>
      </c>
      <c r="BH58" s="726">
        <v>15774905</v>
      </c>
      <c r="BI58" s="726">
        <v>25976237</v>
      </c>
      <c r="BJ58" s="726">
        <v>0</v>
      </c>
      <c r="BK58" s="726">
        <v>0</v>
      </c>
      <c r="BL58" s="726">
        <v>0</v>
      </c>
      <c r="BM58" s="726">
        <v>0</v>
      </c>
      <c r="BN58" s="726">
        <v>0</v>
      </c>
      <c r="BO58" s="726">
        <v>0</v>
      </c>
      <c r="BP58" s="726">
        <v>0</v>
      </c>
      <c r="BQ58" s="726">
        <v>0</v>
      </c>
      <c r="BR58" s="726">
        <v>0</v>
      </c>
      <c r="BS58" s="726">
        <v>0</v>
      </c>
      <c r="BT58" s="726">
        <v>0</v>
      </c>
      <c r="BU58" s="726">
        <v>0</v>
      </c>
      <c r="BV58" s="726">
        <v>0</v>
      </c>
      <c r="BW58" s="726">
        <v>0</v>
      </c>
      <c r="BX58" s="726">
        <v>0</v>
      </c>
      <c r="BY58" s="726">
        <v>0</v>
      </c>
      <c r="BZ58" s="726">
        <v>0</v>
      </c>
      <c r="CA58" s="726">
        <v>0</v>
      </c>
      <c r="CB58" s="726">
        <v>0</v>
      </c>
      <c r="CC58" s="726">
        <v>0</v>
      </c>
      <c r="CD58" s="726"/>
      <c r="CE58" s="726"/>
      <c r="CF58" s="726"/>
      <c r="CG58" s="726">
        <v>0</v>
      </c>
      <c r="CH58" s="726">
        <v>0</v>
      </c>
      <c r="CI58" s="726">
        <v>0</v>
      </c>
      <c r="CJ58" s="726">
        <v>0</v>
      </c>
      <c r="CK58" s="726">
        <v>0</v>
      </c>
      <c r="CL58" s="726">
        <v>0</v>
      </c>
      <c r="CM58" s="726">
        <v>0</v>
      </c>
      <c r="CN58" s="726">
        <v>0</v>
      </c>
      <c r="CO58" s="726">
        <v>0</v>
      </c>
      <c r="CP58" s="726">
        <v>0</v>
      </c>
      <c r="CQ58" s="726">
        <v>0</v>
      </c>
      <c r="CR58" s="726">
        <v>0</v>
      </c>
      <c r="CS58" s="726">
        <v>0</v>
      </c>
      <c r="CT58" s="726">
        <v>0</v>
      </c>
      <c r="CU58" s="726">
        <v>0</v>
      </c>
      <c r="CV58" s="726">
        <v>0</v>
      </c>
      <c r="CW58" s="726">
        <v>0</v>
      </c>
      <c r="CX58" s="726">
        <v>0</v>
      </c>
      <c r="CY58" s="726">
        <v>0</v>
      </c>
      <c r="CZ58" s="726">
        <v>0</v>
      </c>
      <c r="DA58" s="726">
        <v>0</v>
      </c>
      <c r="DB58" s="726">
        <v>0</v>
      </c>
      <c r="DC58" s="726">
        <v>0</v>
      </c>
      <c r="DD58" s="726">
        <v>0</v>
      </c>
      <c r="DE58" s="726">
        <v>0</v>
      </c>
      <c r="DF58" s="726">
        <v>0</v>
      </c>
      <c r="DG58" s="726">
        <v>0</v>
      </c>
      <c r="DH58" s="726">
        <v>0</v>
      </c>
      <c r="DI58" s="726">
        <v>0</v>
      </c>
      <c r="DJ58" s="726">
        <v>0</v>
      </c>
      <c r="DK58" s="726">
        <v>0</v>
      </c>
      <c r="DL58" s="726">
        <v>0</v>
      </c>
      <c r="DM58" s="726">
        <v>0</v>
      </c>
      <c r="DN58" s="802">
        <v>0</v>
      </c>
      <c r="DO58" s="726">
        <v>0</v>
      </c>
      <c r="DP58" s="727">
        <v>2155582389</v>
      </c>
      <c r="DQ58" s="731"/>
      <c r="DR58" s="732"/>
      <c r="DS58" s="730"/>
    </row>
    <row r="59" spans="1:123" s="729" customFormat="1" ht="11.25" x14ac:dyDescent="0.2">
      <c r="A59" s="725">
        <v>44743</v>
      </c>
      <c r="B59" s="726">
        <v>54758333</v>
      </c>
      <c r="C59" s="726">
        <v>149126693</v>
      </c>
      <c r="D59" s="726">
        <v>0</v>
      </c>
      <c r="E59" s="726">
        <v>30939039</v>
      </c>
      <c r="F59" s="726">
        <v>50204148</v>
      </c>
      <c r="G59" s="726">
        <v>54233533</v>
      </c>
      <c r="H59" s="726">
        <v>49984715</v>
      </c>
      <c r="I59" s="726">
        <v>30881407</v>
      </c>
      <c r="J59" s="726">
        <v>6080659</v>
      </c>
      <c r="K59" s="726">
        <v>42145247</v>
      </c>
      <c r="L59" s="726">
        <v>55182000</v>
      </c>
      <c r="M59" s="726">
        <v>63974870</v>
      </c>
      <c r="N59" s="726">
        <v>31536338</v>
      </c>
      <c r="O59" s="726">
        <v>33737156</v>
      </c>
      <c r="P59" s="726">
        <v>-37870335</v>
      </c>
      <c r="Q59" s="726">
        <v>127544163</v>
      </c>
      <c r="R59" s="726">
        <v>-22155913</v>
      </c>
      <c r="S59" s="726">
        <v>180000000</v>
      </c>
      <c r="T59" s="726">
        <v>76212588</v>
      </c>
      <c r="U59" s="726">
        <v>21850000</v>
      </c>
      <c r="V59" s="726">
        <v>33000000</v>
      </c>
      <c r="W59" s="726">
        <v>0</v>
      </c>
      <c r="X59" s="726">
        <v>0</v>
      </c>
      <c r="Y59" s="726">
        <v>0</v>
      </c>
      <c r="Z59" s="726">
        <v>0</v>
      </c>
      <c r="AA59" s="726">
        <v>8000000</v>
      </c>
      <c r="AB59" s="726">
        <v>2500000</v>
      </c>
      <c r="AC59" s="726">
        <v>21708573</v>
      </c>
      <c r="AD59" s="726">
        <v>407035179</v>
      </c>
      <c r="AE59" s="726">
        <v>0</v>
      </c>
      <c r="AF59" s="726">
        <v>0</v>
      </c>
      <c r="AG59" s="726">
        <v>0</v>
      </c>
      <c r="AH59" s="726">
        <v>0</v>
      </c>
      <c r="AI59" s="726">
        <v>0</v>
      </c>
      <c r="AJ59" s="726">
        <v>0</v>
      </c>
      <c r="AK59" s="726">
        <v>0</v>
      </c>
      <c r="AL59" s="726">
        <v>0</v>
      </c>
      <c r="AM59" s="726">
        <v>0</v>
      </c>
      <c r="AN59" s="726">
        <v>0</v>
      </c>
      <c r="AO59" s="726">
        <v>0</v>
      </c>
      <c r="AP59" s="726">
        <v>0</v>
      </c>
      <c r="AQ59" s="726">
        <v>0</v>
      </c>
      <c r="AR59" s="726">
        <v>0</v>
      </c>
      <c r="AS59" s="726">
        <v>0</v>
      </c>
      <c r="AT59" s="726">
        <v>0</v>
      </c>
      <c r="AU59" s="726">
        <v>0</v>
      </c>
      <c r="AV59" s="726">
        <v>0</v>
      </c>
      <c r="AW59" s="726">
        <v>0</v>
      </c>
      <c r="AX59" s="726">
        <v>0</v>
      </c>
      <c r="AY59" s="726">
        <v>0</v>
      </c>
      <c r="AZ59" s="726">
        <v>0</v>
      </c>
      <c r="BA59" s="726">
        <v>0</v>
      </c>
      <c r="BB59" s="726">
        <v>0</v>
      </c>
      <c r="BC59" s="726">
        <v>0</v>
      </c>
      <c r="BD59" s="726">
        <v>0</v>
      </c>
      <c r="BE59" s="726">
        <v>0</v>
      </c>
      <c r="BF59" s="726">
        <v>0</v>
      </c>
      <c r="BG59" s="726">
        <v>35768845</v>
      </c>
      <c r="BH59" s="726">
        <v>8693606</v>
      </c>
      <c r="BI59" s="726">
        <v>5727361</v>
      </c>
      <c r="BJ59" s="726">
        <v>0</v>
      </c>
      <c r="BK59" s="726">
        <v>0</v>
      </c>
      <c r="BL59" s="726">
        <v>0</v>
      </c>
      <c r="BM59" s="726">
        <v>0</v>
      </c>
      <c r="BN59" s="726">
        <v>0</v>
      </c>
      <c r="BO59" s="726">
        <v>0</v>
      </c>
      <c r="BP59" s="726">
        <v>0</v>
      </c>
      <c r="BQ59" s="726">
        <v>0</v>
      </c>
      <c r="BR59" s="726">
        <v>0</v>
      </c>
      <c r="BS59" s="726">
        <v>0</v>
      </c>
      <c r="BT59" s="726">
        <v>29958906</v>
      </c>
      <c r="BU59" s="726">
        <v>0</v>
      </c>
      <c r="BV59" s="726">
        <v>0</v>
      </c>
      <c r="BW59" s="726">
        <v>0</v>
      </c>
      <c r="BX59" s="726">
        <v>0</v>
      </c>
      <c r="BY59" s="726">
        <v>0</v>
      </c>
      <c r="BZ59" s="726">
        <v>0</v>
      </c>
      <c r="CA59" s="726">
        <v>0</v>
      </c>
      <c r="CB59" s="726">
        <v>0</v>
      </c>
      <c r="CC59" s="726">
        <v>0</v>
      </c>
      <c r="CD59" s="726">
        <v>0</v>
      </c>
      <c r="CE59" s="726">
        <v>0</v>
      </c>
      <c r="CF59" s="726">
        <v>0</v>
      </c>
      <c r="CG59" s="726">
        <v>0</v>
      </c>
      <c r="CH59" s="726">
        <v>-10396230</v>
      </c>
      <c r="CI59" s="726">
        <v>0</v>
      </c>
      <c r="CJ59" s="726">
        <v>0</v>
      </c>
      <c r="CK59" s="726">
        <v>0</v>
      </c>
      <c r="CL59" s="726">
        <v>0</v>
      </c>
      <c r="CM59" s="726">
        <v>0</v>
      </c>
      <c r="CN59" s="726">
        <v>0</v>
      </c>
      <c r="CO59" s="726">
        <v>0</v>
      </c>
      <c r="CP59" s="726">
        <v>0</v>
      </c>
      <c r="CQ59" s="726">
        <v>0</v>
      </c>
      <c r="CR59" s="726">
        <v>0</v>
      </c>
      <c r="CS59" s="726">
        <v>0</v>
      </c>
      <c r="CT59" s="726">
        <v>0</v>
      </c>
      <c r="CU59" s="726">
        <v>0</v>
      </c>
      <c r="CV59" s="726">
        <v>0</v>
      </c>
      <c r="CW59" s="726">
        <v>0</v>
      </c>
      <c r="CX59" s="726">
        <v>0</v>
      </c>
      <c r="CY59" s="726">
        <v>0</v>
      </c>
      <c r="CZ59" s="726">
        <v>0</v>
      </c>
      <c r="DA59" s="726">
        <v>0</v>
      </c>
      <c r="DB59" s="726">
        <v>0</v>
      </c>
      <c r="DC59" s="726">
        <v>0</v>
      </c>
      <c r="DD59" s="726">
        <v>0</v>
      </c>
      <c r="DE59" s="726">
        <v>0</v>
      </c>
      <c r="DF59" s="726">
        <v>0</v>
      </c>
      <c r="DG59" s="726">
        <v>0</v>
      </c>
      <c r="DH59" s="726">
        <v>0</v>
      </c>
      <c r="DI59" s="726">
        <v>0</v>
      </c>
      <c r="DJ59" s="726">
        <v>0</v>
      </c>
      <c r="DK59" s="726">
        <v>0</v>
      </c>
      <c r="DL59" s="726">
        <v>0</v>
      </c>
      <c r="DM59" s="726">
        <v>0</v>
      </c>
      <c r="DN59" s="802">
        <v>0</v>
      </c>
      <c r="DO59" s="726">
        <v>0</v>
      </c>
      <c r="DP59" s="727">
        <v>1540360881</v>
      </c>
      <c r="DQ59" s="731"/>
      <c r="DR59" s="732"/>
      <c r="DS59" s="730"/>
    </row>
    <row r="60" spans="1:123" s="729" customFormat="1" ht="11.25" x14ac:dyDescent="0.2">
      <c r="A60" s="725">
        <v>44774</v>
      </c>
      <c r="B60" s="726">
        <v>59205397</v>
      </c>
      <c r="C60" s="726">
        <v>49973496</v>
      </c>
      <c r="D60" s="726">
        <v>0</v>
      </c>
      <c r="E60" s="726">
        <v>28481117</v>
      </c>
      <c r="F60" s="726">
        <v>451834237</v>
      </c>
      <c r="G60" s="726">
        <v>66908732</v>
      </c>
      <c r="H60" s="726">
        <v>42776715</v>
      </c>
      <c r="I60" s="726">
        <v>58179297</v>
      </c>
      <c r="J60" s="726">
        <v>304678659</v>
      </c>
      <c r="K60" s="726">
        <v>40145247</v>
      </c>
      <c r="L60" s="726">
        <v>43850915</v>
      </c>
      <c r="M60" s="726">
        <v>148753573</v>
      </c>
      <c r="N60" s="726">
        <v>22513928</v>
      </c>
      <c r="O60" s="726">
        <v>30258416</v>
      </c>
      <c r="P60" s="726">
        <v>420154850</v>
      </c>
      <c r="Q60" s="726">
        <v>411074706</v>
      </c>
      <c r="R60" s="726">
        <v>6879450</v>
      </c>
      <c r="S60" s="726">
        <v>141547</v>
      </c>
      <c r="T60" s="726">
        <v>-179687378</v>
      </c>
      <c r="U60" s="726">
        <v>0</v>
      </c>
      <c r="V60" s="726">
        <v>13000000</v>
      </c>
      <c r="W60" s="726">
        <v>0</v>
      </c>
      <c r="X60" s="726">
        <v>0</v>
      </c>
      <c r="Y60" s="726">
        <v>0</v>
      </c>
      <c r="Z60" s="726">
        <v>0</v>
      </c>
      <c r="AA60" s="726">
        <v>0</v>
      </c>
      <c r="AB60" s="726">
        <v>17873094</v>
      </c>
      <c r="AC60" s="726">
        <v>30000000</v>
      </c>
      <c r="AD60" s="726">
        <v>-242090889</v>
      </c>
      <c r="AE60" s="726"/>
      <c r="AF60" s="726"/>
      <c r="AG60" s="726"/>
      <c r="AH60" s="726">
        <v>0</v>
      </c>
      <c r="AI60" s="726">
        <v>0</v>
      </c>
      <c r="AJ60" s="726">
        <v>0</v>
      </c>
      <c r="AK60" s="726">
        <v>0</v>
      </c>
      <c r="AL60" s="726">
        <v>0</v>
      </c>
      <c r="AM60" s="726">
        <v>0</v>
      </c>
      <c r="AN60" s="726">
        <v>0</v>
      </c>
      <c r="AO60" s="726">
        <v>0</v>
      </c>
      <c r="AP60" s="726">
        <v>0</v>
      </c>
      <c r="AQ60" s="726">
        <v>0</v>
      </c>
      <c r="AR60" s="726">
        <v>0</v>
      </c>
      <c r="AS60" s="726">
        <v>0</v>
      </c>
      <c r="AT60" s="726">
        <v>0</v>
      </c>
      <c r="AU60" s="726">
        <v>0</v>
      </c>
      <c r="AV60" s="726">
        <v>0</v>
      </c>
      <c r="AW60" s="726">
        <v>0</v>
      </c>
      <c r="AX60" s="726">
        <v>0</v>
      </c>
      <c r="AY60" s="726">
        <v>0</v>
      </c>
      <c r="AZ60" s="726">
        <v>0</v>
      </c>
      <c r="BA60" s="726">
        <v>0</v>
      </c>
      <c r="BB60" s="726">
        <v>0</v>
      </c>
      <c r="BC60" s="726">
        <v>0</v>
      </c>
      <c r="BD60" s="726">
        <v>0</v>
      </c>
      <c r="BE60" s="726">
        <v>0</v>
      </c>
      <c r="BF60" s="726">
        <v>0</v>
      </c>
      <c r="BG60" s="726">
        <v>13690814</v>
      </c>
      <c r="BH60" s="726">
        <v>14019781</v>
      </c>
      <c r="BI60" s="726">
        <v>8322343</v>
      </c>
      <c r="BJ60" s="726">
        <v>9516100</v>
      </c>
      <c r="BK60" s="726">
        <v>0</v>
      </c>
      <c r="BL60" s="726">
        <v>0</v>
      </c>
      <c r="BM60" s="726">
        <v>0</v>
      </c>
      <c r="BN60" s="726">
        <v>0</v>
      </c>
      <c r="BO60" s="726">
        <v>0</v>
      </c>
      <c r="BP60" s="726">
        <v>0</v>
      </c>
      <c r="BQ60" s="726">
        <v>0</v>
      </c>
      <c r="BR60" s="726">
        <v>0</v>
      </c>
      <c r="BS60" s="726">
        <v>2341490</v>
      </c>
      <c r="BT60" s="726">
        <v>8232545</v>
      </c>
      <c r="BU60" s="726">
        <v>0</v>
      </c>
      <c r="BV60" s="726">
        <v>265896</v>
      </c>
      <c r="BW60" s="726">
        <v>0</v>
      </c>
      <c r="BX60" s="726">
        <v>3924414</v>
      </c>
      <c r="BY60" s="726">
        <v>0</v>
      </c>
      <c r="BZ60" s="726">
        <v>0</v>
      </c>
      <c r="CA60" s="726">
        <v>0</v>
      </c>
      <c r="CB60" s="726">
        <v>0</v>
      </c>
      <c r="CC60" s="726">
        <v>0</v>
      </c>
      <c r="CD60" s="726"/>
      <c r="CE60" s="726">
        <v>778055</v>
      </c>
      <c r="CF60" s="726"/>
      <c r="CG60" s="726">
        <v>0</v>
      </c>
      <c r="CH60" s="726">
        <v>0</v>
      </c>
      <c r="CI60" s="726">
        <v>0</v>
      </c>
      <c r="CJ60" s="726">
        <v>0</v>
      </c>
      <c r="CK60" s="726">
        <v>0</v>
      </c>
      <c r="CL60" s="726">
        <v>0</v>
      </c>
      <c r="CM60" s="726">
        <v>0</v>
      </c>
      <c r="CN60" s="726">
        <v>0</v>
      </c>
      <c r="CO60" s="726">
        <v>0</v>
      </c>
      <c r="CP60" s="726">
        <v>0</v>
      </c>
      <c r="CQ60" s="726">
        <v>0</v>
      </c>
      <c r="CR60" s="726">
        <v>0</v>
      </c>
      <c r="CS60" s="726">
        <v>0</v>
      </c>
      <c r="CT60" s="726">
        <v>0</v>
      </c>
      <c r="CU60" s="726">
        <v>0</v>
      </c>
      <c r="CV60" s="726">
        <v>0</v>
      </c>
      <c r="CW60" s="726">
        <v>0</v>
      </c>
      <c r="CX60" s="726">
        <v>0</v>
      </c>
      <c r="CY60" s="726">
        <v>0</v>
      </c>
      <c r="CZ60" s="726">
        <v>0</v>
      </c>
      <c r="DA60" s="726">
        <v>0</v>
      </c>
      <c r="DB60" s="726">
        <v>0</v>
      </c>
      <c r="DC60" s="726">
        <v>0</v>
      </c>
      <c r="DD60" s="726">
        <v>0</v>
      </c>
      <c r="DE60" s="726">
        <v>0</v>
      </c>
      <c r="DF60" s="726">
        <v>0</v>
      </c>
      <c r="DG60" s="726">
        <v>0</v>
      </c>
      <c r="DH60" s="726">
        <v>0</v>
      </c>
      <c r="DI60" s="726">
        <v>0</v>
      </c>
      <c r="DJ60" s="726">
        <v>0</v>
      </c>
      <c r="DK60" s="726">
        <v>0</v>
      </c>
      <c r="DL60" s="726">
        <v>0</v>
      </c>
      <c r="DM60" s="726">
        <v>0</v>
      </c>
      <c r="DN60" s="802">
        <v>0</v>
      </c>
      <c r="DO60" s="726">
        <v>0</v>
      </c>
      <c r="DP60" s="727">
        <v>1885996547</v>
      </c>
      <c r="DQ60" s="731"/>
      <c r="DR60" s="732"/>
      <c r="DS60" s="730"/>
    </row>
    <row r="61" spans="1:123" s="729" customFormat="1" ht="11.25" x14ac:dyDescent="0.2">
      <c r="A61" s="725">
        <v>44805</v>
      </c>
      <c r="B61" s="726">
        <v>8842570</v>
      </c>
      <c r="C61" s="726">
        <v>24822077</v>
      </c>
      <c r="D61" s="726">
        <v>0</v>
      </c>
      <c r="E61" s="726">
        <v>38263521</v>
      </c>
      <c r="F61" s="726">
        <v>104974438</v>
      </c>
      <c r="G61" s="726">
        <v>116725064</v>
      </c>
      <c r="H61" s="726">
        <v>38880715</v>
      </c>
      <c r="I61" s="726">
        <v>28231407</v>
      </c>
      <c r="J61" s="726">
        <v>7482659</v>
      </c>
      <c r="K61" s="726">
        <v>36145247</v>
      </c>
      <c r="L61" s="726">
        <v>844189004</v>
      </c>
      <c r="M61" s="726">
        <v>241053992</v>
      </c>
      <c r="N61" s="726">
        <v>275142613</v>
      </c>
      <c r="O61" s="726">
        <v>148665005</v>
      </c>
      <c r="P61" s="726">
        <v>18075820</v>
      </c>
      <c r="Q61" s="726">
        <v>17473435</v>
      </c>
      <c r="R61" s="726">
        <v>25148782</v>
      </c>
      <c r="S61" s="726">
        <v>183175712</v>
      </c>
      <c r="T61" s="726">
        <v>8715272</v>
      </c>
      <c r="U61" s="726">
        <v>116733675</v>
      </c>
      <c r="V61" s="726">
        <v>13000000</v>
      </c>
      <c r="W61" s="726">
        <v>0</v>
      </c>
      <c r="X61" s="726">
        <v>0</v>
      </c>
      <c r="Y61" s="726">
        <v>0</v>
      </c>
      <c r="Z61" s="726">
        <v>34359340</v>
      </c>
      <c r="AA61" s="726">
        <v>7638776</v>
      </c>
      <c r="AB61" s="726">
        <v>14686547</v>
      </c>
      <c r="AC61" s="726">
        <v>65698683</v>
      </c>
      <c r="AD61" s="726">
        <v>2190164</v>
      </c>
      <c r="AE61" s="726"/>
      <c r="AF61" s="726"/>
      <c r="AG61" s="726"/>
      <c r="AH61" s="726">
        <v>0</v>
      </c>
      <c r="AI61" s="726">
        <v>0</v>
      </c>
      <c r="AJ61" s="726">
        <v>0</v>
      </c>
      <c r="AK61" s="726">
        <v>0</v>
      </c>
      <c r="AL61" s="726">
        <v>0</v>
      </c>
      <c r="AM61" s="726">
        <v>0</v>
      </c>
      <c r="AN61" s="726">
        <v>0</v>
      </c>
      <c r="AO61" s="726">
        <v>0</v>
      </c>
      <c r="AP61" s="726">
        <v>0</v>
      </c>
      <c r="AQ61" s="726">
        <v>0</v>
      </c>
      <c r="AR61" s="726">
        <v>0</v>
      </c>
      <c r="AS61" s="726">
        <v>0</v>
      </c>
      <c r="AT61" s="726">
        <v>0</v>
      </c>
      <c r="AU61" s="726">
        <v>0</v>
      </c>
      <c r="AV61" s="726">
        <v>0</v>
      </c>
      <c r="AW61" s="726">
        <v>0</v>
      </c>
      <c r="AX61" s="726">
        <v>0</v>
      </c>
      <c r="AY61" s="726">
        <v>0</v>
      </c>
      <c r="AZ61" s="726">
        <v>0</v>
      </c>
      <c r="BA61" s="726">
        <v>0</v>
      </c>
      <c r="BB61" s="726">
        <v>0</v>
      </c>
      <c r="BC61" s="726">
        <v>0</v>
      </c>
      <c r="BD61" s="726">
        <v>0</v>
      </c>
      <c r="BE61" s="726">
        <v>0</v>
      </c>
      <c r="BF61" s="726">
        <v>0</v>
      </c>
      <c r="BG61" s="726">
        <v>10533306</v>
      </c>
      <c r="BH61" s="726">
        <v>16127424</v>
      </c>
      <c r="BI61" s="726">
        <v>18918375</v>
      </c>
      <c r="BJ61" s="726">
        <v>4646925</v>
      </c>
      <c r="BK61" s="726">
        <v>6436510</v>
      </c>
      <c r="BL61" s="726">
        <v>0</v>
      </c>
      <c r="BM61" s="726">
        <v>0</v>
      </c>
      <c r="BN61" s="726">
        <v>0</v>
      </c>
      <c r="BO61" s="726">
        <v>0</v>
      </c>
      <c r="BP61" s="726">
        <v>0</v>
      </c>
      <c r="BQ61" s="726">
        <v>0</v>
      </c>
      <c r="BR61" s="726">
        <v>0</v>
      </c>
      <c r="BS61" s="726">
        <v>3771662</v>
      </c>
      <c r="BT61" s="726">
        <v>17477280</v>
      </c>
      <c r="BU61" s="726">
        <v>0</v>
      </c>
      <c r="BV61" s="726">
        <v>0</v>
      </c>
      <c r="BW61" s="726">
        <v>0</v>
      </c>
      <c r="BX61" s="726">
        <v>0</v>
      </c>
      <c r="BY61" s="726">
        <v>0</v>
      </c>
      <c r="BZ61" s="726">
        <v>0</v>
      </c>
      <c r="CA61" s="726">
        <v>0</v>
      </c>
      <c r="CB61" s="726">
        <v>0</v>
      </c>
      <c r="CC61" s="726">
        <v>0</v>
      </c>
      <c r="CD61" s="726"/>
      <c r="CE61" s="726">
        <v>0</v>
      </c>
      <c r="CF61" s="726"/>
      <c r="CG61" s="726">
        <v>0</v>
      </c>
      <c r="CH61" s="726">
        <v>0</v>
      </c>
      <c r="CI61" s="726">
        <v>0</v>
      </c>
      <c r="CJ61" s="726">
        <v>0</v>
      </c>
      <c r="CK61" s="726">
        <v>0</v>
      </c>
      <c r="CL61" s="726">
        <v>0</v>
      </c>
      <c r="CM61" s="726">
        <v>0</v>
      </c>
      <c r="CN61" s="726">
        <v>0</v>
      </c>
      <c r="CO61" s="726">
        <v>0</v>
      </c>
      <c r="CP61" s="726">
        <v>0</v>
      </c>
      <c r="CQ61" s="726">
        <v>0</v>
      </c>
      <c r="CR61" s="726">
        <v>0</v>
      </c>
      <c r="CS61" s="726">
        <v>0</v>
      </c>
      <c r="CT61" s="726">
        <v>0</v>
      </c>
      <c r="CU61" s="726">
        <v>0</v>
      </c>
      <c r="CV61" s="726">
        <v>0</v>
      </c>
      <c r="CW61" s="726">
        <v>0</v>
      </c>
      <c r="CX61" s="726">
        <v>0</v>
      </c>
      <c r="CY61" s="726">
        <v>0</v>
      </c>
      <c r="CZ61" s="726">
        <v>0</v>
      </c>
      <c r="DA61" s="726">
        <v>0</v>
      </c>
      <c r="DB61" s="726">
        <v>0</v>
      </c>
      <c r="DC61" s="726">
        <v>0</v>
      </c>
      <c r="DD61" s="726">
        <v>0</v>
      </c>
      <c r="DE61" s="726">
        <v>0</v>
      </c>
      <c r="DF61" s="726">
        <v>0</v>
      </c>
      <c r="DG61" s="726">
        <v>0</v>
      </c>
      <c r="DH61" s="726">
        <v>0</v>
      </c>
      <c r="DI61" s="726">
        <v>0</v>
      </c>
      <c r="DJ61" s="726">
        <v>0</v>
      </c>
      <c r="DK61" s="726">
        <v>0</v>
      </c>
      <c r="DL61" s="726">
        <v>0</v>
      </c>
      <c r="DM61" s="726">
        <v>0</v>
      </c>
      <c r="DN61" s="802">
        <v>0</v>
      </c>
      <c r="DO61" s="726">
        <v>0</v>
      </c>
      <c r="DP61" s="727">
        <v>2498226000</v>
      </c>
      <c r="DQ61" s="731"/>
      <c r="DR61" s="732"/>
      <c r="DS61" s="730"/>
    </row>
    <row r="62" spans="1:123" s="729" customFormat="1" ht="11.25" x14ac:dyDescent="0.2">
      <c r="A62" s="725">
        <v>44835</v>
      </c>
      <c r="B62" s="726">
        <v>367664619</v>
      </c>
      <c r="C62" s="726">
        <v>80587017</v>
      </c>
      <c r="D62" s="726">
        <v>0</v>
      </c>
      <c r="E62" s="726">
        <v>27626034</v>
      </c>
      <c r="F62" s="726">
        <v>39673990</v>
      </c>
      <c r="G62" s="726">
        <v>32524797</v>
      </c>
      <c r="H62" s="726">
        <v>62167585</v>
      </c>
      <c r="I62" s="726">
        <v>144088442</v>
      </c>
      <c r="J62" s="726">
        <v>6080659</v>
      </c>
      <c r="K62" s="726">
        <v>46145247</v>
      </c>
      <c r="L62" s="726">
        <v>91615952</v>
      </c>
      <c r="M62" s="726">
        <v>50127056</v>
      </c>
      <c r="N62" s="726">
        <v>76352570</v>
      </c>
      <c r="O62" s="726">
        <v>32135184</v>
      </c>
      <c r="P62" s="726">
        <v>194045888</v>
      </c>
      <c r="Q62" s="726">
        <v>-316531319</v>
      </c>
      <c r="R62" s="726">
        <v>84780594</v>
      </c>
      <c r="S62" s="726">
        <v>149858453</v>
      </c>
      <c r="T62" s="726">
        <v>-3123104</v>
      </c>
      <c r="U62" s="726">
        <v>151150000</v>
      </c>
      <c r="V62" s="726">
        <v>11000000</v>
      </c>
      <c r="W62" s="726">
        <v>0</v>
      </c>
      <c r="X62" s="726">
        <v>0</v>
      </c>
      <c r="Y62" s="726">
        <v>0</v>
      </c>
      <c r="Z62" s="726">
        <v>0</v>
      </c>
      <c r="AA62" s="726">
        <v>-58271</v>
      </c>
      <c r="AB62" s="726">
        <v>13609116</v>
      </c>
      <c r="AC62" s="726">
        <v>96788353</v>
      </c>
      <c r="AD62" s="726">
        <v>81278355</v>
      </c>
      <c r="AE62" s="726"/>
      <c r="AF62" s="726"/>
      <c r="AG62" s="726"/>
      <c r="AH62" s="726">
        <v>0</v>
      </c>
      <c r="AI62" s="726">
        <v>0</v>
      </c>
      <c r="AJ62" s="726">
        <v>0</v>
      </c>
      <c r="AK62" s="726">
        <v>0</v>
      </c>
      <c r="AL62" s="726">
        <v>0</v>
      </c>
      <c r="AM62" s="726">
        <v>0</v>
      </c>
      <c r="AN62" s="726">
        <v>0</v>
      </c>
      <c r="AO62" s="726">
        <v>0</v>
      </c>
      <c r="AP62" s="726">
        <v>0</v>
      </c>
      <c r="AQ62" s="726">
        <v>0</v>
      </c>
      <c r="AR62" s="726">
        <v>0</v>
      </c>
      <c r="AS62" s="726">
        <v>0</v>
      </c>
      <c r="AT62" s="726">
        <v>0</v>
      </c>
      <c r="AU62" s="726">
        <v>0</v>
      </c>
      <c r="AV62" s="726">
        <v>0</v>
      </c>
      <c r="AW62" s="726">
        <v>0</v>
      </c>
      <c r="AX62" s="726">
        <v>0</v>
      </c>
      <c r="AY62" s="726">
        <v>0</v>
      </c>
      <c r="AZ62" s="726">
        <v>0</v>
      </c>
      <c r="BA62" s="726">
        <v>0</v>
      </c>
      <c r="BB62" s="726">
        <v>0</v>
      </c>
      <c r="BC62" s="726">
        <v>0</v>
      </c>
      <c r="BD62" s="726">
        <v>0</v>
      </c>
      <c r="BE62" s="726">
        <v>0</v>
      </c>
      <c r="BF62" s="726">
        <v>0</v>
      </c>
      <c r="BG62" s="726">
        <v>10441839</v>
      </c>
      <c r="BH62" s="726">
        <v>29227250</v>
      </c>
      <c r="BI62" s="726">
        <v>8433666</v>
      </c>
      <c r="BJ62" s="726">
        <v>3587307</v>
      </c>
      <c r="BK62" s="726">
        <v>0</v>
      </c>
      <c r="BL62" s="726">
        <v>2000000</v>
      </c>
      <c r="BM62" s="726">
        <v>0</v>
      </c>
      <c r="BN62" s="726">
        <v>0</v>
      </c>
      <c r="BO62" s="726">
        <v>0</v>
      </c>
      <c r="BP62" s="726">
        <v>0</v>
      </c>
      <c r="BQ62" s="726">
        <v>0</v>
      </c>
      <c r="BR62" s="726">
        <v>14232897</v>
      </c>
      <c r="BS62" s="726">
        <v>4714151</v>
      </c>
      <c r="BT62" s="726">
        <v>18976131</v>
      </c>
      <c r="BU62" s="726">
        <v>0</v>
      </c>
      <c r="BV62" s="726">
        <v>0</v>
      </c>
      <c r="BW62" s="726">
        <v>0</v>
      </c>
      <c r="BX62" s="726">
        <v>0</v>
      </c>
      <c r="BY62" s="726">
        <v>0</v>
      </c>
      <c r="BZ62" s="726">
        <v>0</v>
      </c>
      <c r="CA62" s="726">
        <v>0</v>
      </c>
      <c r="CB62" s="726">
        <v>0</v>
      </c>
      <c r="CC62" s="726">
        <v>0</v>
      </c>
      <c r="CD62" s="726">
        <v>0</v>
      </c>
      <c r="CE62" s="726">
        <v>0</v>
      </c>
      <c r="CF62" s="726">
        <v>0</v>
      </c>
      <c r="CG62" s="726">
        <v>0</v>
      </c>
      <c r="CH62" s="726">
        <v>0</v>
      </c>
      <c r="CI62" s="726">
        <v>0</v>
      </c>
      <c r="CJ62" s="726">
        <v>0</v>
      </c>
      <c r="CK62" s="726">
        <v>0</v>
      </c>
      <c r="CL62" s="726">
        <v>0</v>
      </c>
      <c r="CM62" s="726">
        <v>0</v>
      </c>
      <c r="CN62" s="726">
        <v>0</v>
      </c>
      <c r="CO62" s="726">
        <v>0</v>
      </c>
      <c r="CP62" s="726">
        <v>0</v>
      </c>
      <c r="CQ62" s="726">
        <v>0</v>
      </c>
      <c r="CR62" s="726">
        <v>0</v>
      </c>
      <c r="CS62" s="726">
        <v>0</v>
      </c>
      <c r="CT62" s="726">
        <v>0</v>
      </c>
      <c r="CU62" s="726">
        <v>0</v>
      </c>
      <c r="CV62" s="726">
        <v>0</v>
      </c>
      <c r="CW62" s="726">
        <v>0</v>
      </c>
      <c r="CX62" s="726">
        <v>0</v>
      </c>
      <c r="CY62" s="726">
        <v>0</v>
      </c>
      <c r="CZ62" s="726">
        <v>0</v>
      </c>
      <c r="DA62" s="726">
        <v>0</v>
      </c>
      <c r="DB62" s="726">
        <v>0</v>
      </c>
      <c r="DC62" s="726">
        <v>0</v>
      </c>
      <c r="DD62" s="726">
        <v>0</v>
      </c>
      <c r="DE62" s="726">
        <v>0</v>
      </c>
      <c r="DF62" s="726">
        <v>0</v>
      </c>
      <c r="DG62" s="726">
        <v>0</v>
      </c>
      <c r="DH62" s="726">
        <v>0</v>
      </c>
      <c r="DI62" s="726">
        <v>0</v>
      </c>
      <c r="DJ62" s="726">
        <v>0</v>
      </c>
      <c r="DK62" s="726">
        <v>0</v>
      </c>
      <c r="DL62" s="726">
        <v>0</v>
      </c>
      <c r="DM62" s="726">
        <v>0</v>
      </c>
      <c r="DN62" s="802">
        <v>0</v>
      </c>
      <c r="DO62" s="726">
        <v>0</v>
      </c>
      <c r="DP62" s="727">
        <v>1611200458</v>
      </c>
      <c r="DQ62" s="731"/>
      <c r="DR62" s="732"/>
      <c r="DS62" s="730"/>
    </row>
    <row r="63" spans="1:123" s="729" customFormat="1" ht="11.25" x14ac:dyDescent="0.2">
      <c r="A63" s="725">
        <v>44866</v>
      </c>
      <c r="B63" s="726">
        <v>-149584576</v>
      </c>
      <c r="C63" s="726">
        <v>22377631</v>
      </c>
      <c r="D63" s="726">
        <v>0</v>
      </c>
      <c r="E63" s="726">
        <v>52724911</v>
      </c>
      <c r="F63" s="726">
        <v>22460137</v>
      </c>
      <c r="G63" s="726">
        <v>7362626</v>
      </c>
      <c r="H63" s="726">
        <v>34971804</v>
      </c>
      <c r="I63" s="726">
        <v>65618956</v>
      </c>
      <c r="J63" s="726">
        <v>6080659</v>
      </c>
      <c r="K63" s="726">
        <v>74775527</v>
      </c>
      <c r="L63" s="726">
        <v>91076284</v>
      </c>
      <c r="M63" s="726">
        <v>69218054</v>
      </c>
      <c r="N63" s="726">
        <v>54998980</v>
      </c>
      <c r="O63" s="726">
        <v>902780</v>
      </c>
      <c r="P63" s="726">
        <v>78679014</v>
      </c>
      <c r="Q63" s="726">
        <v>102006177</v>
      </c>
      <c r="R63" s="726">
        <v>389972620</v>
      </c>
      <c r="S63" s="726">
        <v>0</v>
      </c>
      <c r="T63" s="726">
        <v>149104250</v>
      </c>
      <c r="U63" s="726">
        <v>76962574</v>
      </c>
      <c r="V63" s="726">
        <v>13000000</v>
      </c>
      <c r="W63" s="726">
        <v>0</v>
      </c>
      <c r="X63" s="726">
        <v>0</v>
      </c>
      <c r="Y63" s="726">
        <v>0</v>
      </c>
      <c r="Z63" s="726">
        <v>0</v>
      </c>
      <c r="AA63" s="726">
        <v>0</v>
      </c>
      <c r="AB63" s="726">
        <v>16609116</v>
      </c>
      <c r="AC63" s="726">
        <v>279884148</v>
      </c>
      <c r="AD63" s="726">
        <v>56325653</v>
      </c>
      <c r="AE63" s="726"/>
      <c r="AF63" s="726"/>
      <c r="AG63" s="726"/>
      <c r="AH63" s="726">
        <v>0</v>
      </c>
      <c r="AI63" s="726">
        <v>0</v>
      </c>
      <c r="AJ63" s="726">
        <v>0</v>
      </c>
      <c r="AK63" s="726">
        <v>0</v>
      </c>
      <c r="AL63" s="726">
        <v>0</v>
      </c>
      <c r="AM63" s="726">
        <v>0</v>
      </c>
      <c r="AN63" s="726">
        <v>0</v>
      </c>
      <c r="AO63" s="726">
        <v>0</v>
      </c>
      <c r="AP63" s="726">
        <v>0</v>
      </c>
      <c r="AQ63" s="726">
        <v>0</v>
      </c>
      <c r="AR63" s="726">
        <v>0</v>
      </c>
      <c r="AS63" s="726">
        <v>0</v>
      </c>
      <c r="AT63" s="726">
        <v>0</v>
      </c>
      <c r="AU63" s="726">
        <v>0</v>
      </c>
      <c r="AV63" s="726">
        <v>0</v>
      </c>
      <c r="AW63" s="726">
        <v>0</v>
      </c>
      <c r="AX63" s="726">
        <v>0</v>
      </c>
      <c r="AY63" s="726">
        <v>0</v>
      </c>
      <c r="AZ63" s="726">
        <v>0</v>
      </c>
      <c r="BA63" s="726">
        <v>0</v>
      </c>
      <c r="BB63" s="726">
        <v>0</v>
      </c>
      <c r="BC63" s="726">
        <v>0</v>
      </c>
      <c r="BD63" s="726">
        <v>0</v>
      </c>
      <c r="BE63" s="726">
        <v>0</v>
      </c>
      <c r="BF63" s="726">
        <v>0</v>
      </c>
      <c r="BG63" s="726">
        <v>-15810368</v>
      </c>
      <c r="BH63" s="726">
        <v>5408164</v>
      </c>
      <c r="BI63" s="726">
        <v>11468066</v>
      </c>
      <c r="BJ63" s="726">
        <v>4104780</v>
      </c>
      <c r="BK63" s="726">
        <v>4400000</v>
      </c>
      <c r="BL63" s="726">
        <v>1210391</v>
      </c>
      <c r="BM63" s="726">
        <v>0</v>
      </c>
      <c r="BN63" s="726">
        <v>0</v>
      </c>
      <c r="BO63" s="726">
        <v>0</v>
      </c>
      <c r="BP63" s="726">
        <v>0</v>
      </c>
      <c r="BQ63" s="726">
        <v>0</v>
      </c>
      <c r="BR63" s="726">
        <v>12091975</v>
      </c>
      <c r="BS63" s="726">
        <v>52380424</v>
      </c>
      <c r="BT63" s="726">
        <v>9996628</v>
      </c>
      <c r="BU63" s="726">
        <v>0</v>
      </c>
      <c r="BV63" s="726">
        <v>0</v>
      </c>
      <c r="BW63" s="726">
        <v>0</v>
      </c>
      <c r="BX63" s="726">
        <v>0</v>
      </c>
      <c r="BY63" s="726">
        <v>0</v>
      </c>
      <c r="BZ63" s="726">
        <v>0</v>
      </c>
      <c r="CA63" s="726">
        <v>0</v>
      </c>
      <c r="CB63" s="726">
        <v>0</v>
      </c>
      <c r="CC63" s="726">
        <v>0</v>
      </c>
      <c r="CD63" s="726"/>
      <c r="CE63" s="726">
        <v>0</v>
      </c>
      <c r="CF63" s="726"/>
      <c r="CG63" s="726">
        <v>0</v>
      </c>
      <c r="CH63" s="726">
        <v>0</v>
      </c>
      <c r="CI63" s="726">
        <v>0</v>
      </c>
      <c r="CJ63" s="726">
        <v>0</v>
      </c>
      <c r="CK63" s="726">
        <v>0</v>
      </c>
      <c r="CL63" s="726">
        <v>0</v>
      </c>
      <c r="CM63" s="726">
        <v>0</v>
      </c>
      <c r="CN63" s="726">
        <v>0</v>
      </c>
      <c r="CO63" s="726">
        <v>0</v>
      </c>
      <c r="CP63" s="726">
        <v>0</v>
      </c>
      <c r="CQ63" s="726">
        <v>0</v>
      </c>
      <c r="CR63" s="726">
        <v>0</v>
      </c>
      <c r="CS63" s="726">
        <v>0</v>
      </c>
      <c r="CT63" s="726">
        <v>0</v>
      </c>
      <c r="CU63" s="726">
        <v>0</v>
      </c>
      <c r="CV63" s="726">
        <v>0</v>
      </c>
      <c r="CW63" s="726">
        <v>0</v>
      </c>
      <c r="CX63" s="726">
        <v>0</v>
      </c>
      <c r="CY63" s="726">
        <v>0</v>
      </c>
      <c r="CZ63" s="726">
        <v>0</v>
      </c>
      <c r="DA63" s="726">
        <v>0</v>
      </c>
      <c r="DB63" s="726">
        <v>0</v>
      </c>
      <c r="DC63" s="726">
        <v>0</v>
      </c>
      <c r="DD63" s="726">
        <v>0</v>
      </c>
      <c r="DE63" s="726">
        <v>0</v>
      </c>
      <c r="DF63" s="726">
        <v>0</v>
      </c>
      <c r="DG63" s="726">
        <v>0</v>
      </c>
      <c r="DH63" s="726">
        <v>0</v>
      </c>
      <c r="DI63" s="726">
        <v>0</v>
      </c>
      <c r="DJ63" s="726">
        <v>0</v>
      </c>
      <c r="DK63" s="726">
        <v>0</v>
      </c>
      <c r="DL63" s="726">
        <v>0</v>
      </c>
      <c r="DM63" s="726">
        <v>0</v>
      </c>
      <c r="DN63" s="802">
        <v>0</v>
      </c>
      <c r="DO63" s="726">
        <v>0</v>
      </c>
      <c r="DP63" s="727">
        <v>1600777385</v>
      </c>
      <c r="DQ63" s="731"/>
      <c r="DR63" s="732"/>
      <c r="DS63" s="730"/>
    </row>
    <row r="64" spans="1:123" s="729" customFormat="1" ht="11.25" x14ac:dyDescent="0.2">
      <c r="A64" s="725">
        <v>44896</v>
      </c>
      <c r="B64" s="726">
        <v>19995499</v>
      </c>
      <c r="C64" s="726">
        <v>28515963</v>
      </c>
      <c r="D64" s="726">
        <v>0</v>
      </c>
      <c r="E64" s="726">
        <v>10402322</v>
      </c>
      <c r="F64" s="726">
        <v>74850670</v>
      </c>
      <c r="G64" s="726">
        <v>68511059</v>
      </c>
      <c r="H64" s="726">
        <v>41710390</v>
      </c>
      <c r="I64" s="726">
        <v>9813177</v>
      </c>
      <c r="J64" s="726">
        <v>16080659</v>
      </c>
      <c r="K64" s="726">
        <v>216445776</v>
      </c>
      <c r="L64" s="726">
        <v>215078880</v>
      </c>
      <c r="M64" s="726">
        <v>77936639</v>
      </c>
      <c r="N64" s="726">
        <v>34167953</v>
      </c>
      <c r="O64" s="726">
        <v>35442696</v>
      </c>
      <c r="P64" s="726">
        <v>250138336</v>
      </c>
      <c r="Q64" s="726">
        <v>100055794</v>
      </c>
      <c r="R64" s="726">
        <v>284958697</v>
      </c>
      <c r="S64" s="726">
        <v>25107080</v>
      </c>
      <c r="T64" s="726">
        <v>191474581</v>
      </c>
      <c r="U64" s="726">
        <v>21520858</v>
      </c>
      <c r="V64" s="726">
        <v>44051243</v>
      </c>
      <c r="W64" s="726">
        <v>20000000</v>
      </c>
      <c r="X64" s="726">
        <v>0</v>
      </c>
      <c r="Y64" s="726">
        <v>0</v>
      </c>
      <c r="Z64" s="726">
        <v>185130</v>
      </c>
      <c r="AA64" s="726">
        <v>6688200</v>
      </c>
      <c r="AB64" s="726">
        <v>13609115</v>
      </c>
      <c r="AC64" s="726">
        <v>258554585</v>
      </c>
      <c r="AD64" s="726">
        <v>-112075868</v>
      </c>
      <c r="AE64" s="726">
        <v>0</v>
      </c>
      <c r="AF64" s="726">
        <v>0</v>
      </c>
      <c r="AG64" s="726">
        <v>0</v>
      </c>
      <c r="AH64" s="726">
        <v>0</v>
      </c>
      <c r="AI64" s="726">
        <v>0</v>
      </c>
      <c r="AJ64" s="726">
        <v>0</v>
      </c>
      <c r="AK64" s="726">
        <v>0</v>
      </c>
      <c r="AL64" s="726">
        <v>0</v>
      </c>
      <c r="AM64" s="726">
        <v>0</v>
      </c>
      <c r="AN64" s="726">
        <v>0</v>
      </c>
      <c r="AO64" s="726">
        <v>0</v>
      </c>
      <c r="AP64" s="726">
        <v>0</v>
      </c>
      <c r="AQ64" s="726">
        <v>0</v>
      </c>
      <c r="AR64" s="726">
        <v>0</v>
      </c>
      <c r="AS64" s="726">
        <v>0</v>
      </c>
      <c r="AT64" s="726">
        <v>0</v>
      </c>
      <c r="AU64" s="726">
        <v>0</v>
      </c>
      <c r="AV64" s="726">
        <v>0</v>
      </c>
      <c r="AW64" s="726">
        <v>0</v>
      </c>
      <c r="AX64" s="726">
        <v>0</v>
      </c>
      <c r="AY64" s="726">
        <v>0</v>
      </c>
      <c r="AZ64" s="726">
        <v>0</v>
      </c>
      <c r="BA64" s="726">
        <v>0</v>
      </c>
      <c r="BB64" s="726">
        <v>0</v>
      </c>
      <c r="BC64" s="726">
        <v>0</v>
      </c>
      <c r="BD64" s="726">
        <v>0</v>
      </c>
      <c r="BE64" s="726">
        <v>0</v>
      </c>
      <c r="BF64" s="726">
        <v>0</v>
      </c>
      <c r="BG64" s="726">
        <v>4804714</v>
      </c>
      <c r="BH64" s="726">
        <v>1448208</v>
      </c>
      <c r="BI64" s="726">
        <v>16383693</v>
      </c>
      <c r="BJ64" s="726">
        <v>11880450</v>
      </c>
      <c r="BK64" s="726">
        <v>1293283</v>
      </c>
      <c r="BL64" s="726">
        <v>33974938</v>
      </c>
      <c r="BM64" s="726">
        <v>0</v>
      </c>
      <c r="BN64" s="726">
        <v>0</v>
      </c>
      <c r="BO64" s="726">
        <v>0</v>
      </c>
      <c r="BP64" s="726">
        <v>0</v>
      </c>
      <c r="BQ64" s="726">
        <v>1559417</v>
      </c>
      <c r="BR64" s="726">
        <v>14888419</v>
      </c>
      <c r="BS64" s="726">
        <v>17962869</v>
      </c>
      <c r="BT64" s="726">
        <v>14031027</v>
      </c>
      <c r="BU64" s="726">
        <v>0</v>
      </c>
      <c r="BV64" s="726">
        <v>143296</v>
      </c>
      <c r="BW64" s="726">
        <v>0</v>
      </c>
      <c r="BX64" s="726">
        <v>300220</v>
      </c>
      <c r="BY64" s="726">
        <v>0</v>
      </c>
      <c r="BZ64" s="726">
        <v>0</v>
      </c>
      <c r="CA64" s="726">
        <v>0</v>
      </c>
      <c r="CB64" s="726">
        <v>0</v>
      </c>
      <c r="CC64" s="726">
        <v>0</v>
      </c>
      <c r="CD64" s="726">
        <v>0</v>
      </c>
      <c r="CE64" s="726">
        <v>0</v>
      </c>
      <c r="CF64" s="726">
        <v>0</v>
      </c>
      <c r="CG64" s="726">
        <v>125684</v>
      </c>
      <c r="CH64" s="726">
        <v>0</v>
      </c>
      <c r="CI64" s="726">
        <v>0</v>
      </c>
      <c r="CJ64" s="726">
        <v>0</v>
      </c>
      <c r="CK64" s="726">
        <v>0</v>
      </c>
      <c r="CL64" s="726">
        <v>0</v>
      </c>
      <c r="CM64" s="726">
        <v>0</v>
      </c>
      <c r="CN64" s="726">
        <v>0</v>
      </c>
      <c r="CO64" s="726">
        <v>0</v>
      </c>
      <c r="CP64" s="726">
        <v>0</v>
      </c>
      <c r="CQ64" s="726">
        <v>0</v>
      </c>
      <c r="CR64" s="726">
        <v>0</v>
      </c>
      <c r="CS64" s="726">
        <v>0</v>
      </c>
      <c r="CT64" s="726">
        <v>0</v>
      </c>
      <c r="CU64" s="726">
        <v>0</v>
      </c>
      <c r="CV64" s="726">
        <v>0</v>
      </c>
      <c r="CW64" s="726">
        <v>0</v>
      </c>
      <c r="CX64" s="726">
        <v>5141142</v>
      </c>
      <c r="CY64" s="726">
        <v>0</v>
      </c>
      <c r="CZ64" s="726">
        <v>0</v>
      </c>
      <c r="DA64" s="726">
        <v>0</v>
      </c>
      <c r="DB64" s="726">
        <v>0</v>
      </c>
      <c r="DC64" s="726">
        <v>0</v>
      </c>
      <c r="DD64" s="726">
        <v>0</v>
      </c>
      <c r="DE64" s="726">
        <v>0</v>
      </c>
      <c r="DF64" s="726">
        <v>0</v>
      </c>
      <c r="DG64" s="726">
        <v>0</v>
      </c>
      <c r="DH64" s="726">
        <v>0</v>
      </c>
      <c r="DI64" s="726">
        <v>0</v>
      </c>
      <c r="DJ64" s="726">
        <v>3378867</v>
      </c>
      <c r="DK64" s="726">
        <v>1562946</v>
      </c>
      <c r="DL64" s="726"/>
      <c r="DM64" s="726"/>
      <c r="DN64" s="802">
        <v>0</v>
      </c>
      <c r="DO64" s="726"/>
      <c r="DP64" s="727">
        <v>2082098607</v>
      </c>
      <c r="DQ64" s="731"/>
      <c r="DR64" s="732"/>
      <c r="DS64" s="730"/>
    </row>
    <row r="65" spans="1:123" s="729" customFormat="1" ht="11.25" x14ac:dyDescent="0.2">
      <c r="A65" s="725">
        <v>44927</v>
      </c>
      <c r="B65" s="726">
        <v>46648653</v>
      </c>
      <c r="C65" s="726">
        <v>30218850</v>
      </c>
      <c r="D65" s="726">
        <v>0</v>
      </c>
      <c r="E65" s="726">
        <v>384532100</v>
      </c>
      <c r="F65" s="726">
        <v>38610543</v>
      </c>
      <c r="G65" s="726">
        <v>13645463</v>
      </c>
      <c r="H65" s="726">
        <v>276576652</v>
      </c>
      <c r="I65" s="726">
        <v>62691947</v>
      </c>
      <c r="J65" s="726">
        <v>20580659</v>
      </c>
      <c r="K65" s="726">
        <v>34765527</v>
      </c>
      <c r="L65" s="726">
        <v>39498976</v>
      </c>
      <c r="M65" s="726">
        <v>36032638</v>
      </c>
      <c r="N65" s="726">
        <v>110800605</v>
      </c>
      <c r="O65" s="726">
        <v>7135580</v>
      </c>
      <c r="P65" s="726">
        <v>35492288</v>
      </c>
      <c r="Q65" s="726">
        <v>10001810</v>
      </c>
      <c r="R65" s="726">
        <v>242000000</v>
      </c>
      <c r="S65" s="726">
        <v>-357454725</v>
      </c>
      <c r="T65" s="726">
        <v>26183425</v>
      </c>
      <c r="U65" s="726">
        <v>2050000</v>
      </c>
      <c r="V65" s="726">
        <v>16000000</v>
      </c>
      <c r="W65" s="726">
        <v>0</v>
      </c>
      <c r="X65" s="726">
        <v>0</v>
      </c>
      <c r="Y65" s="726">
        <v>0</v>
      </c>
      <c r="Z65" s="726">
        <v>0</v>
      </c>
      <c r="AA65" s="726">
        <v>102613500</v>
      </c>
      <c r="AB65" s="726">
        <v>279211105</v>
      </c>
      <c r="AC65" s="726">
        <v>2500000</v>
      </c>
      <c r="AD65" s="726">
        <v>410375550</v>
      </c>
      <c r="AE65" s="726">
        <v>0</v>
      </c>
      <c r="AF65" s="726">
        <v>0</v>
      </c>
      <c r="AG65" s="726">
        <v>0</v>
      </c>
      <c r="AH65" s="726">
        <v>0</v>
      </c>
      <c r="AI65" s="726">
        <v>0</v>
      </c>
      <c r="AJ65" s="726">
        <v>0</v>
      </c>
      <c r="AK65" s="726">
        <v>0</v>
      </c>
      <c r="AL65" s="726">
        <v>0</v>
      </c>
      <c r="AM65" s="726">
        <v>0</v>
      </c>
      <c r="AN65" s="726">
        <v>0</v>
      </c>
      <c r="AO65" s="726">
        <v>0</v>
      </c>
      <c r="AP65" s="726">
        <v>0</v>
      </c>
      <c r="AQ65" s="726">
        <v>0</v>
      </c>
      <c r="AR65" s="726">
        <v>0</v>
      </c>
      <c r="AS65" s="726">
        <v>0</v>
      </c>
      <c r="AT65" s="726">
        <v>0</v>
      </c>
      <c r="AU65" s="726">
        <v>0</v>
      </c>
      <c r="AV65" s="726">
        <v>0</v>
      </c>
      <c r="AW65" s="726">
        <v>0</v>
      </c>
      <c r="AX65" s="726">
        <v>0</v>
      </c>
      <c r="AY65" s="726">
        <v>0</v>
      </c>
      <c r="AZ65" s="726">
        <v>0</v>
      </c>
      <c r="BA65" s="726">
        <v>0</v>
      </c>
      <c r="BB65" s="726">
        <v>0</v>
      </c>
      <c r="BC65" s="726">
        <v>0</v>
      </c>
      <c r="BD65" s="726">
        <v>0</v>
      </c>
      <c r="BE65" s="726">
        <v>0</v>
      </c>
      <c r="BF65" s="726">
        <v>0</v>
      </c>
      <c r="BG65" s="726">
        <v>8722054</v>
      </c>
      <c r="BH65" s="726">
        <v>-2804582</v>
      </c>
      <c r="BI65" s="726">
        <v>4607718</v>
      </c>
      <c r="BJ65" s="726">
        <v>6856676</v>
      </c>
      <c r="BK65" s="726">
        <v>706717</v>
      </c>
      <c r="BL65" s="726">
        <v>11990768</v>
      </c>
      <c r="BM65" s="726">
        <v>0</v>
      </c>
      <c r="BN65" s="726">
        <v>0</v>
      </c>
      <c r="BO65" s="726">
        <v>0</v>
      </c>
      <c r="BP65" s="726">
        <v>0</v>
      </c>
      <c r="BQ65" s="726">
        <v>4028593</v>
      </c>
      <c r="BR65" s="726">
        <v>9283771</v>
      </c>
      <c r="BS65" s="726">
        <v>1000000</v>
      </c>
      <c r="BT65" s="726">
        <v>18379966</v>
      </c>
      <c r="BU65" s="726">
        <v>0</v>
      </c>
      <c r="BV65" s="726">
        <v>617868</v>
      </c>
      <c r="BW65" s="726">
        <v>281997</v>
      </c>
      <c r="BX65" s="726">
        <v>383256</v>
      </c>
      <c r="BY65" s="726">
        <v>0</v>
      </c>
      <c r="BZ65" s="726">
        <v>0</v>
      </c>
      <c r="CA65" s="726">
        <v>0</v>
      </c>
      <c r="CB65" s="726">
        <v>0</v>
      </c>
      <c r="CC65" s="726">
        <v>0</v>
      </c>
      <c r="CD65" s="726">
        <v>0</v>
      </c>
      <c r="CE65" s="726">
        <v>0</v>
      </c>
      <c r="CF65" s="726">
        <v>0</v>
      </c>
      <c r="CG65" s="726">
        <v>0</v>
      </c>
      <c r="CH65" s="726">
        <v>0</v>
      </c>
      <c r="CI65" s="726">
        <v>0</v>
      </c>
      <c r="CJ65" s="726">
        <v>0</v>
      </c>
      <c r="CK65" s="726">
        <v>0</v>
      </c>
      <c r="CL65" s="726">
        <v>0</v>
      </c>
      <c r="CM65" s="726">
        <v>0</v>
      </c>
      <c r="CN65" s="726">
        <v>0</v>
      </c>
      <c r="CO65" s="726">
        <v>0</v>
      </c>
      <c r="CP65" s="726">
        <v>0</v>
      </c>
      <c r="CQ65" s="726">
        <v>0</v>
      </c>
      <c r="CR65" s="726">
        <v>0</v>
      </c>
      <c r="CS65" s="726">
        <v>0</v>
      </c>
      <c r="CT65" s="726">
        <v>0</v>
      </c>
      <c r="CU65" s="726">
        <v>0</v>
      </c>
      <c r="CV65" s="726">
        <v>0</v>
      </c>
      <c r="CW65" s="726">
        <v>0</v>
      </c>
      <c r="CX65" s="726">
        <v>59120390</v>
      </c>
      <c r="CY65" s="726">
        <v>0</v>
      </c>
      <c r="CZ65" s="726">
        <v>0</v>
      </c>
      <c r="DA65" s="726">
        <v>0</v>
      </c>
      <c r="DB65" s="726">
        <v>0</v>
      </c>
      <c r="DC65" s="726">
        <v>0</v>
      </c>
      <c r="DD65" s="726">
        <v>0</v>
      </c>
      <c r="DE65" s="726">
        <v>0</v>
      </c>
      <c r="DF65" s="726">
        <v>0</v>
      </c>
      <c r="DG65" s="726">
        <v>0</v>
      </c>
      <c r="DH65" s="726">
        <v>0</v>
      </c>
      <c r="DI65" s="726">
        <v>0</v>
      </c>
      <c r="DJ65" s="726">
        <v>0</v>
      </c>
      <c r="DK65" s="726">
        <v>3017616</v>
      </c>
      <c r="DL65" s="726"/>
      <c r="DM65" s="726"/>
      <c r="DN65" s="802">
        <v>0</v>
      </c>
      <c r="DO65" s="726"/>
      <c r="DP65" s="727">
        <v>1996903954</v>
      </c>
      <c r="DQ65" s="731"/>
      <c r="DR65" s="732"/>
      <c r="DS65" s="730"/>
    </row>
    <row r="66" spans="1:123" s="729" customFormat="1" ht="11.25" x14ac:dyDescent="0.2">
      <c r="A66" s="725">
        <v>44958</v>
      </c>
      <c r="B66" s="726">
        <v>345499570</v>
      </c>
      <c r="C66" s="726">
        <v>11622684</v>
      </c>
      <c r="D66" s="726">
        <v>0</v>
      </c>
      <c r="E66" s="726">
        <v>24158122</v>
      </c>
      <c r="F66" s="726">
        <v>23647166</v>
      </c>
      <c r="G66" s="726">
        <v>40647369</v>
      </c>
      <c r="H66" s="726">
        <v>49631779</v>
      </c>
      <c r="I66" s="726">
        <v>51187432</v>
      </c>
      <c r="J66" s="726">
        <v>64488305</v>
      </c>
      <c r="K66" s="726">
        <v>284144378</v>
      </c>
      <c r="L66" s="726">
        <v>45398976</v>
      </c>
      <c r="M66" s="726">
        <v>87574949</v>
      </c>
      <c r="N66" s="726">
        <v>-7009104</v>
      </c>
      <c r="O66" s="726">
        <v>5583740</v>
      </c>
      <c r="P66" s="726">
        <v>26517754</v>
      </c>
      <c r="Q66" s="726">
        <v>-178823194</v>
      </c>
      <c r="R66" s="726">
        <v>86635077</v>
      </c>
      <c r="S66" s="726">
        <v>0</v>
      </c>
      <c r="T66" s="726">
        <v>260292672</v>
      </c>
      <c r="U66" s="726">
        <v>99656195</v>
      </c>
      <c r="V66" s="726">
        <v>0</v>
      </c>
      <c r="W66" s="726">
        <v>25000000</v>
      </c>
      <c r="X66" s="726">
        <v>0</v>
      </c>
      <c r="Y66" s="726">
        <v>1114549</v>
      </c>
      <c r="Z66" s="726">
        <v>0</v>
      </c>
      <c r="AA66" s="726">
        <v>46716134</v>
      </c>
      <c r="AB66" s="726">
        <v>51986256</v>
      </c>
      <c r="AC66" s="726">
        <v>-19208573</v>
      </c>
      <c r="AD66" s="726">
        <v>123180086</v>
      </c>
      <c r="AE66" s="726">
        <v>0</v>
      </c>
      <c r="AF66" s="726">
        <v>0</v>
      </c>
      <c r="AG66" s="726">
        <v>0</v>
      </c>
      <c r="AH66" s="726">
        <v>0</v>
      </c>
      <c r="AI66" s="726">
        <v>0</v>
      </c>
      <c r="AJ66" s="726">
        <v>0</v>
      </c>
      <c r="AK66" s="726">
        <v>0</v>
      </c>
      <c r="AL66" s="726">
        <v>0</v>
      </c>
      <c r="AM66" s="726">
        <v>0</v>
      </c>
      <c r="AN66" s="726">
        <v>0</v>
      </c>
      <c r="AO66" s="726">
        <v>0</v>
      </c>
      <c r="AP66" s="726">
        <v>0</v>
      </c>
      <c r="AQ66" s="726">
        <v>0</v>
      </c>
      <c r="AR66" s="726">
        <v>0</v>
      </c>
      <c r="AS66" s="726">
        <v>0</v>
      </c>
      <c r="AT66" s="726">
        <v>0</v>
      </c>
      <c r="AU66" s="726">
        <v>0</v>
      </c>
      <c r="AV66" s="726">
        <v>0</v>
      </c>
      <c r="AW66" s="726">
        <v>0</v>
      </c>
      <c r="AX66" s="726">
        <v>0</v>
      </c>
      <c r="AY66" s="726">
        <v>0</v>
      </c>
      <c r="AZ66" s="726">
        <v>0</v>
      </c>
      <c r="BA66" s="726">
        <v>0</v>
      </c>
      <c r="BB66" s="726">
        <v>0</v>
      </c>
      <c r="BC66" s="726">
        <v>0</v>
      </c>
      <c r="BD66" s="726">
        <v>0</v>
      </c>
      <c r="BE66" s="726">
        <v>0</v>
      </c>
      <c r="BF66" s="726">
        <v>0</v>
      </c>
      <c r="BG66" s="726">
        <v>17277558</v>
      </c>
      <c r="BH66" s="726">
        <v>0</v>
      </c>
      <c r="BI66" s="726">
        <v>535996</v>
      </c>
      <c r="BJ66" s="726">
        <v>4746539</v>
      </c>
      <c r="BK66" s="726">
        <v>6393283</v>
      </c>
      <c r="BL66" s="726">
        <v>14008370</v>
      </c>
      <c r="BM66" s="726">
        <v>0</v>
      </c>
      <c r="BN66" s="726">
        <v>0</v>
      </c>
      <c r="BO66" s="726">
        <v>0</v>
      </c>
      <c r="BP66" s="726">
        <v>0</v>
      </c>
      <c r="BQ66" s="726">
        <v>23005569</v>
      </c>
      <c r="BR66" s="726">
        <v>14328422</v>
      </c>
      <c r="BS66" s="726">
        <v>22708573</v>
      </c>
      <c r="BT66" s="726">
        <v>17660088</v>
      </c>
      <c r="BU66" s="726">
        <v>0</v>
      </c>
      <c r="BV66" s="726">
        <v>0</v>
      </c>
      <c r="BW66" s="726">
        <v>0</v>
      </c>
      <c r="BX66" s="726">
        <v>243600</v>
      </c>
      <c r="BY66" s="726">
        <v>0</v>
      </c>
      <c r="BZ66" s="726">
        <v>0</v>
      </c>
      <c r="CA66" s="726">
        <v>0</v>
      </c>
      <c r="CB66" s="726">
        <v>0</v>
      </c>
      <c r="CC66" s="726">
        <v>0</v>
      </c>
      <c r="CD66" s="726">
        <v>0</v>
      </c>
      <c r="CE66" s="726">
        <v>3815034</v>
      </c>
      <c r="CF66" s="726">
        <v>0</v>
      </c>
      <c r="CG66" s="726">
        <v>0</v>
      </c>
      <c r="CH66" s="726">
        <v>0</v>
      </c>
      <c r="CI66" s="726">
        <v>0</v>
      </c>
      <c r="CJ66" s="726">
        <v>0</v>
      </c>
      <c r="CK66" s="726">
        <v>0</v>
      </c>
      <c r="CL66" s="726">
        <v>0</v>
      </c>
      <c r="CM66" s="726">
        <v>0</v>
      </c>
      <c r="CN66" s="726">
        <v>0</v>
      </c>
      <c r="CO66" s="726">
        <v>0</v>
      </c>
      <c r="CP66" s="726">
        <v>0</v>
      </c>
      <c r="CQ66" s="726">
        <v>0</v>
      </c>
      <c r="CR66" s="726">
        <v>0</v>
      </c>
      <c r="CS66" s="726">
        <v>0</v>
      </c>
      <c r="CT66" s="726">
        <v>0</v>
      </c>
      <c r="CU66" s="726">
        <v>0</v>
      </c>
      <c r="CV66" s="726">
        <v>0</v>
      </c>
      <c r="CW66" s="726">
        <v>0</v>
      </c>
      <c r="CX66" s="726">
        <v>19367327</v>
      </c>
      <c r="CY66" s="726">
        <v>0</v>
      </c>
      <c r="CZ66" s="726">
        <v>0</v>
      </c>
      <c r="DA66" s="726">
        <v>1051224</v>
      </c>
      <c r="DB66" s="726">
        <v>0</v>
      </c>
      <c r="DC66" s="726">
        <v>0</v>
      </c>
      <c r="DD66" s="726">
        <v>0</v>
      </c>
      <c r="DE66" s="726">
        <v>0</v>
      </c>
      <c r="DF66" s="726">
        <v>0</v>
      </c>
      <c r="DG66" s="726">
        <v>0</v>
      </c>
      <c r="DH66" s="726">
        <v>0</v>
      </c>
      <c r="DI66" s="726">
        <v>0</v>
      </c>
      <c r="DJ66" s="726">
        <v>0</v>
      </c>
      <c r="DK66" s="726">
        <v>0</v>
      </c>
      <c r="DL66" s="726"/>
      <c r="DM66" s="726"/>
      <c r="DN66" s="802">
        <v>0</v>
      </c>
      <c r="DO66" s="726"/>
      <c r="DP66" s="727">
        <v>1694783905</v>
      </c>
      <c r="DQ66" s="731"/>
      <c r="DR66" s="732"/>
      <c r="DS66" s="730"/>
    </row>
    <row r="67" spans="1:123" s="729" customFormat="1" ht="11.25" x14ac:dyDescent="0.2">
      <c r="A67" s="725">
        <v>44986</v>
      </c>
      <c r="B67" s="726">
        <v>1059655642</v>
      </c>
      <c r="C67" s="726">
        <v>7795790</v>
      </c>
      <c r="D67" s="726">
        <v>0</v>
      </c>
      <c r="E67" s="726">
        <v>26889112</v>
      </c>
      <c r="F67" s="726">
        <v>22238591</v>
      </c>
      <c r="G67" s="726">
        <v>35755458</v>
      </c>
      <c r="H67" s="726">
        <v>249135533</v>
      </c>
      <c r="I67" s="726">
        <v>40777898</v>
      </c>
      <c r="J67" s="726">
        <v>-153670000</v>
      </c>
      <c r="K67" s="726">
        <v>354511612</v>
      </c>
      <c r="L67" s="726">
        <v>71733942</v>
      </c>
      <c r="M67" s="726">
        <v>41175226</v>
      </c>
      <c r="N67" s="726">
        <v>67716695</v>
      </c>
      <c r="O67" s="726">
        <v>1000100</v>
      </c>
      <c r="P67" s="726">
        <v>39238786</v>
      </c>
      <c r="Q67" s="726">
        <v>-702652584</v>
      </c>
      <c r="R67" s="726">
        <v>110879829</v>
      </c>
      <c r="S67" s="726">
        <v>120997004</v>
      </c>
      <c r="T67" s="726">
        <v>61629150</v>
      </c>
      <c r="U67" s="726">
        <v>52050014</v>
      </c>
      <c r="V67" s="726">
        <v>113253059</v>
      </c>
      <c r="W67" s="726">
        <v>0</v>
      </c>
      <c r="X67" s="726">
        <v>0</v>
      </c>
      <c r="Y67" s="726">
        <v>5000000</v>
      </c>
      <c r="Z67" s="726">
        <v>2262409</v>
      </c>
      <c r="AA67" s="726">
        <v>5089110</v>
      </c>
      <c r="AB67" s="726">
        <v>22610077</v>
      </c>
      <c r="AC67" s="726">
        <v>7635480</v>
      </c>
      <c r="AD67" s="726">
        <v>50996984</v>
      </c>
      <c r="AE67" s="726">
        <v>0</v>
      </c>
      <c r="AF67" s="726">
        <v>0</v>
      </c>
      <c r="AG67" s="726">
        <v>0</v>
      </c>
      <c r="AH67" s="726">
        <v>0</v>
      </c>
      <c r="AI67" s="726">
        <v>0</v>
      </c>
      <c r="AJ67" s="726">
        <v>0</v>
      </c>
      <c r="AK67" s="726">
        <v>0</v>
      </c>
      <c r="AL67" s="726">
        <v>0</v>
      </c>
      <c r="AM67" s="726">
        <v>0</v>
      </c>
      <c r="AN67" s="726">
        <v>0</v>
      </c>
      <c r="AO67" s="726">
        <v>0</v>
      </c>
      <c r="AP67" s="726">
        <v>0</v>
      </c>
      <c r="AQ67" s="726">
        <v>0</v>
      </c>
      <c r="AR67" s="726">
        <v>0</v>
      </c>
      <c r="AS67" s="726">
        <v>0</v>
      </c>
      <c r="AT67" s="726">
        <v>0</v>
      </c>
      <c r="AU67" s="726">
        <v>0</v>
      </c>
      <c r="AV67" s="726">
        <v>0</v>
      </c>
      <c r="AW67" s="726">
        <v>0</v>
      </c>
      <c r="AX67" s="726">
        <v>0</v>
      </c>
      <c r="AY67" s="726">
        <v>0</v>
      </c>
      <c r="AZ67" s="726">
        <v>0</v>
      </c>
      <c r="BA67" s="726">
        <v>0</v>
      </c>
      <c r="BB67" s="726">
        <v>0</v>
      </c>
      <c r="BC67" s="726">
        <v>0</v>
      </c>
      <c r="BD67" s="726">
        <v>0</v>
      </c>
      <c r="BE67" s="726">
        <v>0</v>
      </c>
      <c r="BF67" s="726">
        <v>0</v>
      </c>
      <c r="BG67" s="726">
        <v>11978</v>
      </c>
      <c r="BH67" s="726">
        <v>0</v>
      </c>
      <c r="BI67" s="726">
        <v>3346931</v>
      </c>
      <c r="BJ67" s="726">
        <v>0</v>
      </c>
      <c r="BK67" s="726">
        <v>16492540</v>
      </c>
      <c r="BL67" s="726">
        <v>18907433</v>
      </c>
      <c r="BM67" s="726">
        <v>0</v>
      </c>
      <c r="BN67" s="726">
        <v>0</v>
      </c>
      <c r="BO67" s="726">
        <v>0</v>
      </c>
      <c r="BP67" s="726">
        <v>0</v>
      </c>
      <c r="BQ67" s="726">
        <v>3059417</v>
      </c>
      <c r="BR67" s="726">
        <v>11532441</v>
      </c>
      <c r="BS67" s="726">
        <v>1000000</v>
      </c>
      <c r="BT67" s="726">
        <v>19151316</v>
      </c>
      <c r="BU67" s="726">
        <v>0</v>
      </c>
      <c r="BV67" s="726">
        <v>0</v>
      </c>
      <c r="BW67" s="726">
        <v>0</v>
      </c>
      <c r="BX67" s="726">
        <v>0</v>
      </c>
      <c r="BY67" s="726">
        <v>0</v>
      </c>
      <c r="BZ67" s="726">
        <v>0</v>
      </c>
      <c r="CA67" s="726">
        <v>0</v>
      </c>
      <c r="CB67" s="726">
        <v>0</v>
      </c>
      <c r="CC67" s="726">
        <v>0</v>
      </c>
      <c r="CD67" s="726">
        <v>0</v>
      </c>
      <c r="CE67" s="726">
        <v>644220</v>
      </c>
      <c r="CF67" s="726">
        <v>0</v>
      </c>
      <c r="CG67" s="726">
        <v>0</v>
      </c>
      <c r="CH67" s="726">
        <v>0</v>
      </c>
      <c r="CI67" s="726">
        <v>0</v>
      </c>
      <c r="CJ67" s="726">
        <v>0</v>
      </c>
      <c r="CK67" s="726">
        <v>0</v>
      </c>
      <c r="CL67" s="726">
        <v>0</v>
      </c>
      <c r="CM67" s="726">
        <v>0</v>
      </c>
      <c r="CN67" s="726">
        <v>0</v>
      </c>
      <c r="CO67" s="726">
        <v>0</v>
      </c>
      <c r="CP67" s="726">
        <v>0</v>
      </c>
      <c r="CQ67" s="726">
        <v>0</v>
      </c>
      <c r="CR67" s="726">
        <v>0</v>
      </c>
      <c r="CS67" s="726">
        <v>0</v>
      </c>
      <c r="CT67" s="726">
        <v>0</v>
      </c>
      <c r="CU67" s="726">
        <v>0</v>
      </c>
      <c r="CV67" s="726">
        <v>0</v>
      </c>
      <c r="CW67" s="726">
        <v>0</v>
      </c>
      <c r="CX67" s="726">
        <v>-3909285</v>
      </c>
      <c r="CY67" s="726">
        <v>0</v>
      </c>
      <c r="CZ67" s="726">
        <v>0</v>
      </c>
      <c r="DA67" s="726">
        <v>0</v>
      </c>
      <c r="DB67" s="726">
        <v>216392</v>
      </c>
      <c r="DC67" s="726">
        <v>0</v>
      </c>
      <c r="DD67" s="726">
        <v>0</v>
      </c>
      <c r="DE67" s="726">
        <v>0</v>
      </c>
      <c r="DF67" s="726">
        <v>0</v>
      </c>
      <c r="DG67" s="726">
        <v>0</v>
      </c>
      <c r="DH67" s="726">
        <v>0</v>
      </c>
      <c r="DI67" s="726">
        <v>0</v>
      </c>
      <c r="DJ67" s="726">
        <v>0</v>
      </c>
      <c r="DK67" s="726">
        <v>0</v>
      </c>
      <c r="DL67" s="726"/>
      <c r="DM67" s="726"/>
      <c r="DN67" s="802">
        <v>0</v>
      </c>
      <c r="DO67" s="726"/>
      <c r="DP67" s="727">
        <v>1784158300</v>
      </c>
      <c r="DQ67" s="731"/>
      <c r="DR67" s="732"/>
      <c r="DS67" s="730"/>
    </row>
    <row r="68" spans="1:123" s="729" customFormat="1" ht="11.25" x14ac:dyDescent="0.2">
      <c r="A68" s="725">
        <v>45017</v>
      </c>
      <c r="B68" s="726">
        <v>2880958</v>
      </c>
      <c r="C68" s="726">
        <v>9530114</v>
      </c>
      <c r="D68" s="726">
        <v>0</v>
      </c>
      <c r="E68" s="726">
        <v>6865996</v>
      </c>
      <c r="F68" s="726">
        <v>3596460</v>
      </c>
      <c r="G68" s="726">
        <v>14640652</v>
      </c>
      <c r="H68" s="726">
        <v>219958667</v>
      </c>
      <c r="I68" s="726">
        <v>24371080</v>
      </c>
      <c r="J68" s="726">
        <v>235940556</v>
      </c>
      <c r="K68" s="726">
        <v>135011612</v>
      </c>
      <c r="L68" s="726">
        <v>-150924961</v>
      </c>
      <c r="M68" s="726">
        <v>25151268</v>
      </c>
      <c r="N68" s="726">
        <v>78714222</v>
      </c>
      <c r="O68" s="726">
        <v>20219320</v>
      </c>
      <c r="P68" s="726">
        <v>2332343</v>
      </c>
      <c r="Q68" s="726">
        <v>22741588</v>
      </c>
      <c r="R68" s="726">
        <v>89544726</v>
      </c>
      <c r="S68" s="726">
        <v>105000000</v>
      </c>
      <c r="T68" s="726">
        <v>23329150</v>
      </c>
      <c r="U68" s="726">
        <v>55305000</v>
      </c>
      <c r="V68" s="726">
        <v>13400000</v>
      </c>
      <c r="W68" s="726">
        <v>0</v>
      </c>
      <c r="X68" s="726">
        <v>65236301</v>
      </c>
      <c r="Y68" s="726">
        <v>7000000</v>
      </c>
      <c r="Z68" s="726">
        <v>-34359340</v>
      </c>
      <c r="AA68" s="726">
        <v>11659372</v>
      </c>
      <c r="AB68" s="726">
        <v>-49214842</v>
      </c>
      <c r="AC68" s="726">
        <v>17000000</v>
      </c>
      <c r="AD68" s="726">
        <v>97651306</v>
      </c>
      <c r="AE68" s="726">
        <v>0</v>
      </c>
      <c r="AF68" s="726">
        <v>0</v>
      </c>
      <c r="AG68" s="726">
        <v>0</v>
      </c>
      <c r="AH68" s="726">
        <v>0</v>
      </c>
      <c r="AI68" s="726">
        <v>0</v>
      </c>
      <c r="AJ68" s="726">
        <v>0</v>
      </c>
      <c r="AK68" s="726">
        <v>0</v>
      </c>
      <c r="AL68" s="726">
        <v>0</v>
      </c>
      <c r="AM68" s="726">
        <v>0</v>
      </c>
      <c r="AN68" s="726">
        <v>0</v>
      </c>
      <c r="AO68" s="726">
        <v>0</v>
      </c>
      <c r="AP68" s="726">
        <v>0</v>
      </c>
      <c r="AQ68" s="726">
        <v>0</v>
      </c>
      <c r="AR68" s="726">
        <v>0</v>
      </c>
      <c r="AS68" s="726">
        <v>0</v>
      </c>
      <c r="AT68" s="726">
        <v>0</v>
      </c>
      <c r="AU68" s="726">
        <v>0</v>
      </c>
      <c r="AV68" s="726">
        <v>0</v>
      </c>
      <c r="AW68" s="726">
        <v>0</v>
      </c>
      <c r="AX68" s="726">
        <v>0</v>
      </c>
      <c r="AY68" s="726">
        <v>0</v>
      </c>
      <c r="AZ68" s="726">
        <v>0</v>
      </c>
      <c r="BA68" s="726">
        <v>0</v>
      </c>
      <c r="BB68" s="726">
        <v>0</v>
      </c>
      <c r="BC68" s="726">
        <v>0</v>
      </c>
      <c r="BD68" s="726">
        <v>0</v>
      </c>
      <c r="BE68" s="726">
        <v>0</v>
      </c>
      <c r="BF68" s="726">
        <v>0</v>
      </c>
      <c r="BG68" s="726">
        <v>84000</v>
      </c>
      <c r="BH68" s="726">
        <v>0</v>
      </c>
      <c r="BI68" s="726">
        <v>10187327</v>
      </c>
      <c r="BJ68" s="726">
        <v>3506014</v>
      </c>
      <c r="BK68" s="726">
        <v>9116392</v>
      </c>
      <c r="BL68" s="726">
        <v>8613485</v>
      </c>
      <c r="BM68" s="726">
        <v>0</v>
      </c>
      <c r="BN68" s="726">
        <v>0</v>
      </c>
      <c r="BO68" s="726">
        <v>0</v>
      </c>
      <c r="BP68" s="726">
        <v>0</v>
      </c>
      <c r="BQ68" s="726">
        <v>5592867</v>
      </c>
      <c r="BR68" s="726">
        <v>18240347</v>
      </c>
      <c r="BS68" s="726">
        <v>1000000</v>
      </c>
      <c r="BT68" s="726">
        <v>6929274</v>
      </c>
      <c r="BU68" s="726">
        <v>0</v>
      </c>
      <c r="BV68" s="726">
        <v>0</v>
      </c>
      <c r="BW68" s="726">
        <v>0</v>
      </c>
      <c r="BX68" s="726">
        <v>0</v>
      </c>
      <c r="BY68" s="726">
        <v>0</v>
      </c>
      <c r="BZ68" s="726">
        <v>0</v>
      </c>
      <c r="CA68" s="726">
        <v>0</v>
      </c>
      <c r="CB68" s="726">
        <v>0</v>
      </c>
      <c r="CC68" s="726">
        <v>0</v>
      </c>
      <c r="CD68" s="726">
        <v>364981</v>
      </c>
      <c r="CE68" s="726">
        <v>0</v>
      </c>
      <c r="CF68" s="726">
        <v>0</v>
      </c>
      <c r="CG68" s="726">
        <v>0</v>
      </c>
      <c r="CH68" s="726">
        <v>0</v>
      </c>
      <c r="CI68" s="726">
        <v>0</v>
      </c>
      <c r="CJ68" s="726">
        <v>0</v>
      </c>
      <c r="CK68" s="726">
        <v>0</v>
      </c>
      <c r="CL68" s="726">
        <v>0</v>
      </c>
      <c r="CM68" s="726">
        <v>0</v>
      </c>
      <c r="CN68" s="726">
        <v>0</v>
      </c>
      <c r="CO68" s="726">
        <v>0</v>
      </c>
      <c r="CP68" s="726">
        <v>0</v>
      </c>
      <c r="CQ68" s="726">
        <v>0</v>
      </c>
      <c r="CR68" s="726">
        <v>0</v>
      </c>
      <c r="CS68" s="726">
        <v>0</v>
      </c>
      <c r="CT68" s="726">
        <v>0</v>
      </c>
      <c r="CU68" s="726">
        <v>0</v>
      </c>
      <c r="CV68" s="726">
        <v>0</v>
      </c>
      <c r="CW68" s="726">
        <v>0</v>
      </c>
      <c r="CX68" s="726">
        <v>-2880546</v>
      </c>
      <c r="CY68" s="726">
        <v>0</v>
      </c>
      <c r="CZ68" s="726">
        <v>510000</v>
      </c>
      <c r="DA68" s="726">
        <v>0</v>
      </c>
      <c r="DB68" s="726">
        <v>-216392</v>
      </c>
      <c r="DC68" s="726">
        <v>0</v>
      </c>
      <c r="DD68" s="726">
        <v>0</v>
      </c>
      <c r="DE68" s="726">
        <v>0</v>
      </c>
      <c r="DF68" s="726">
        <v>0</v>
      </c>
      <c r="DG68" s="726">
        <v>0</v>
      </c>
      <c r="DH68" s="726">
        <v>0</v>
      </c>
      <c r="DI68" s="726">
        <v>0</v>
      </c>
      <c r="DJ68" s="726">
        <v>0</v>
      </c>
      <c r="DK68" s="726">
        <v>0</v>
      </c>
      <c r="DL68" s="726"/>
      <c r="DM68" s="726"/>
      <c r="DN68" s="802">
        <v>0</v>
      </c>
      <c r="DO68" s="726"/>
      <c r="DP68" s="727">
        <v>1113629297</v>
      </c>
      <c r="DQ68" s="731"/>
      <c r="DR68" s="732"/>
      <c r="DS68" s="730"/>
    </row>
    <row r="69" spans="1:123" s="729" customFormat="1" ht="11.25" x14ac:dyDescent="0.2">
      <c r="A69" s="725">
        <v>45047</v>
      </c>
      <c r="B69" s="726">
        <v>1244441066</v>
      </c>
      <c r="C69" s="726">
        <v>268377363</v>
      </c>
      <c r="D69" s="726">
        <v>0</v>
      </c>
      <c r="E69" s="726">
        <v>0</v>
      </c>
      <c r="F69" s="726">
        <v>532155</v>
      </c>
      <c r="G69" s="726">
        <v>27891786</v>
      </c>
      <c r="H69" s="726">
        <v>27496000</v>
      </c>
      <c r="I69" s="726">
        <v>51861049</v>
      </c>
      <c r="J69" s="726">
        <v>-91594269</v>
      </c>
      <c r="K69" s="726">
        <v>39511612</v>
      </c>
      <c r="L69" s="726">
        <v>287975081</v>
      </c>
      <c r="M69" s="726">
        <v>60851900</v>
      </c>
      <c r="N69" s="726">
        <v>61869721</v>
      </c>
      <c r="O69" s="726">
        <v>874126</v>
      </c>
      <c r="P69" s="726">
        <v>35851739</v>
      </c>
      <c r="Q69" s="726">
        <v>-295715433</v>
      </c>
      <c r="R69" s="726">
        <v>-224139693</v>
      </c>
      <c r="S69" s="726">
        <v>62079473</v>
      </c>
      <c r="T69" s="726">
        <v>60929150</v>
      </c>
      <c r="U69" s="726">
        <v>48425858</v>
      </c>
      <c r="V69" s="726">
        <v>33400000</v>
      </c>
      <c r="W69" s="726">
        <v>0</v>
      </c>
      <c r="X69" s="726">
        <v>-16225</v>
      </c>
      <c r="Y69" s="726">
        <v>7000000</v>
      </c>
      <c r="Z69" s="726">
        <v>0</v>
      </c>
      <c r="AA69" s="726">
        <v>15320712</v>
      </c>
      <c r="AB69" s="726">
        <v>5000000</v>
      </c>
      <c r="AC69" s="726">
        <v>5000000</v>
      </c>
      <c r="AD69" s="726">
        <v>10020471</v>
      </c>
      <c r="AE69" s="726">
        <v>0</v>
      </c>
      <c r="AF69" s="726">
        <v>0</v>
      </c>
      <c r="AG69" s="726">
        <v>0</v>
      </c>
      <c r="AH69" s="726">
        <v>0</v>
      </c>
      <c r="AI69" s="726">
        <v>0</v>
      </c>
      <c r="AJ69" s="726">
        <v>0</v>
      </c>
      <c r="AK69" s="726">
        <v>0</v>
      </c>
      <c r="AL69" s="726">
        <v>0</v>
      </c>
      <c r="AM69" s="726">
        <v>0</v>
      </c>
      <c r="AN69" s="726">
        <v>0</v>
      </c>
      <c r="AO69" s="726">
        <v>0</v>
      </c>
      <c r="AP69" s="726">
        <v>0</v>
      </c>
      <c r="AQ69" s="726">
        <v>0</v>
      </c>
      <c r="AR69" s="726">
        <v>0</v>
      </c>
      <c r="AS69" s="726">
        <v>0</v>
      </c>
      <c r="AT69" s="726">
        <v>0</v>
      </c>
      <c r="AU69" s="726">
        <v>0</v>
      </c>
      <c r="AV69" s="726">
        <v>0</v>
      </c>
      <c r="AW69" s="726">
        <v>0</v>
      </c>
      <c r="AX69" s="726">
        <v>0</v>
      </c>
      <c r="AY69" s="726">
        <v>0</v>
      </c>
      <c r="AZ69" s="726">
        <v>0</v>
      </c>
      <c r="BA69" s="726">
        <v>0</v>
      </c>
      <c r="BB69" s="726">
        <v>0</v>
      </c>
      <c r="BC69" s="726">
        <v>0</v>
      </c>
      <c r="BD69" s="726">
        <v>0</v>
      </c>
      <c r="BE69" s="726">
        <v>0</v>
      </c>
      <c r="BF69" s="726">
        <v>0</v>
      </c>
      <c r="BG69" s="726">
        <v>338000</v>
      </c>
      <c r="BH69" s="726">
        <v>9679874</v>
      </c>
      <c r="BI69" s="726">
        <v>5719103</v>
      </c>
      <c r="BJ69" s="726">
        <v>0</v>
      </c>
      <c r="BK69" s="726">
        <v>12412819</v>
      </c>
      <c r="BL69" s="726">
        <v>5083075</v>
      </c>
      <c r="BM69" s="726">
        <v>0</v>
      </c>
      <c r="BN69" s="726">
        <v>0</v>
      </c>
      <c r="BO69" s="726">
        <v>0</v>
      </c>
      <c r="BP69" s="726">
        <v>0</v>
      </c>
      <c r="BQ69" s="726">
        <v>11849443</v>
      </c>
      <c r="BR69" s="726">
        <v>5910603</v>
      </c>
      <c r="BS69" s="726">
        <v>0</v>
      </c>
      <c r="BT69" s="726">
        <v>8272275</v>
      </c>
      <c r="BU69" s="726">
        <v>13076110</v>
      </c>
      <c r="BV69" s="726">
        <v>0</v>
      </c>
      <c r="BW69" s="726">
        <v>0</v>
      </c>
      <c r="BX69" s="726">
        <v>0</v>
      </c>
      <c r="BY69" s="726">
        <v>0</v>
      </c>
      <c r="BZ69" s="726">
        <v>0</v>
      </c>
      <c r="CA69" s="726">
        <v>0</v>
      </c>
      <c r="CB69" s="726">
        <v>0</v>
      </c>
      <c r="CC69" s="726">
        <v>0</v>
      </c>
      <c r="CD69" s="726">
        <v>429138</v>
      </c>
      <c r="CE69" s="726">
        <v>0</v>
      </c>
      <c r="CF69" s="726">
        <v>0</v>
      </c>
      <c r="CG69" s="726">
        <v>125874</v>
      </c>
      <c r="CH69" s="726">
        <v>0</v>
      </c>
      <c r="CI69" s="726">
        <v>0</v>
      </c>
      <c r="CJ69" s="726">
        <v>0</v>
      </c>
      <c r="CK69" s="726">
        <v>0</v>
      </c>
      <c r="CL69" s="726">
        <v>0</v>
      </c>
      <c r="CM69" s="726">
        <v>0</v>
      </c>
      <c r="CN69" s="726">
        <v>0</v>
      </c>
      <c r="CO69" s="726">
        <v>0</v>
      </c>
      <c r="CP69" s="726">
        <v>0</v>
      </c>
      <c r="CQ69" s="726">
        <v>0</v>
      </c>
      <c r="CR69" s="726">
        <v>0</v>
      </c>
      <c r="CS69" s="726">
        <v>0</v>
      </c>
      <c r="CT69" s="726">
        <v>0</v>
      </c>
      <c r="CU69" s="726">
        <v>0</v>
      </c>
      <c r="CV69" s="726">
        <v>0</v>
      </c>
      <c r="CW69" s="726">
        <v>0</v>
      </c>
      <c r="CX69" s="726">
        <v>-72463392</v>
      </c>
      <c r="CY69" s="726">
        <v>0</v>
      </c>
      <c r="CZ69" s="726">
        <v>-510000</v>
      </c>
      <c r="DA69" s="726">
        <v>0</v>
      </c>
      <c r="DB69" s="726">
        <v>0</v>
      </c>
      <c r="DC69" s="726">
        <v>0</v>
      </c>
      <c r="DD69" s="726">
        <v>0</v>
      </c>
      <c r="DE69" s="726">
        <v>0</v>
      </c>
      <c r="DF69" s="726">
        <v>0</v>
      </c>
      <c r="DG69" s="726">
        <v>0</v>
      </c>
      <c r="DH69" s="726">
        <v>0</v>
      </c>
      <c r="DI69" s="726">
        <v>0</v>
      </c>
      <c r="DJ69" s="726">
        <v>0</v>
      </c>
      <c r="DK69" s="726">
        <v>0</v>
      </c>
      <c r="DL69" s="726"/>
      <c r="DM69" s="726"/>
      <c r="DN69" s="802">
        <v>0</v>
      </c>
      <c r="DO69" s="726"/>
      <c r="DP69" s="727">
        <v>1743166564</v>
      </c>
      <c r="DQ69" s="731"/>
      <c r="DR69" s="732"/>
      <c r="DS69" s="730"/>
    </row>
    <row r="70" spans="1:123" s="729" customFormat="1" ht="11.25" x14ac:dyDescent="0.2">
      <c r="A70" s="725">
        <v>45078</v>
      </c>
      <c r="B70" s="726">
        <v>675721308</v>
      </c>
      <c r="C70" s="726">
        <v>823840218</v>
      </c>
      <c r="D70" s="726">
        <v>0</v>
      </c>
      <c r="E70" s="726">
        <v>16726316</v>
      </c>
      <c r="F70" s="726">
        <v>56532155</v>
      </c>
      <c r="G70" s="726">
        <v>45648469</v>
      </c>
      <c r="H70" s="726">
        <v>69481811</v>
      </c>
      <c r="I70" s="726">
        <v>48367363</v>
      </c>
      <c r="J70" s="726">
        <v>44601523</v>
      </c>
      <c r="K70" s="726">
        <v>24511612</v>
      </c>
      <c r="L70" s="726">
        <v>72989074</v>
      </c>
      <c r="M70" s="726">
        <v>27809690</v>
      </c>
      <c r="N70" s="726">
        <v>2694492</v>
      </c>
      <c r="O70" s="726">
        <v>2251558</v>
      </c>
      <c r="P70" s="726">
        <v>47910107</v>
      </c>
      <c r="Q70" s="726">
        <v>240358000</v>
      </c>
      <c r="R70" s="726">
        <v>-326864966</v>
      </c>
      <c r="S70" s="726">
        <v>22050258</v>
      </c>
      <c r="T70" s="726">
        <v>11513725</v>
      </c>
      <c r="U70" s="726">
        <v>10873888</v>
      </c>
      <c r="V70" s="726">
        <v>113100000</v>
      </c>
      <c r="W70" s="726">
        <v>0</v>
      </c>
      <c r="X70" s="726">
        <v>-44522783</v>
      </c>
      <c r="Y70" s="726">
        <v>5550000</v>
      </c>
      <c r="Z70" s="726">
        <v>0</v>
      </c>
      <c r="AA70" s="726">
        <v>55318582</v>
      </c>
      <c r="AB70" s="726">
        <v>10000000</v>
      </c>
      <c r="AC70" s="726">
        <v>5000000</v>
      </c>
      <c r="AD70" s="726">
        <v>34706593</v>
      </c>
      <c r="AE70" s="726">
        <v>0</v>
      </c>
      <c r="AF70" s="726">
        <v>0</v>
      </c>
      <c r="AG70" s="726">
        <v>0</v>
      </c>
      <c r="AH70" s="726">
        <v>0</v>
      </c>
      <c r="AI70" s="726">
        <v>0</v>
      </c>
      <c r="AJ70" s="726">
        <v>0</v>
      </c>
      <c r="AK70" s="726">
        <v>0</v>
      </c>
      <c r="AL70" s="726">
        <v>0</v>
      </c>
      <c r="AM70" s="726">
        <v>0</v>
      </c>
      <c r="AN70" s="726">
        <v>0</v>
      </c>
      <c r="AO70" s="726">
        <v>0</v>
      </c>
      <c r="AP70" s="726">
        <v>0</v>
      </c>
      <c r="AQ70" s="726">
        <v>0</v>
      </c>
      <c r="AR70" s="726">
        <v>0</v>
      </c>
      <c r="AS70" s="726">
        <v>0</v>
      </c>
      <c r="AT70" s="726">
        <v>0</v>
      </c>
      <c r="AU70" s="726">
        <v>0</v>
      </c>
      <c r="AV70" s="726">
        <v>0</v>
      </c>
      <c r="AW70" s="726">
        <v>0</v>
      </c>
      <c r="AX70" s="726">
        <v>0</v>
      </c>
      <c r="AY70" s="726">
        <v>0</v>
      </c>
      <c r="AZ70" s="726">
        <v>0</v>
      </c>
      <c r="BA70" s="726">
        <v>0</v>
      </c>
      <c r="BB70" s="726">
        <v>0</v>
      </c>
      <c r="BC70" s="726">
        <v>0</v>
      </c>
      <c r="BD70" s="726">
        <v>0</v>
      </c>
      <c r="BE70" s="726">
        <v>0</v>
      </c>
      <c r="BF70" s="726">
        <v>0</v>
      </c>
      <c r="BG70" s="726">
        <v>0</v>
      </c>
      <c r="BH70" s="726">
        <v>956103</v>
      </c>
      <c r="BI70" s="726">
        <v>-253001</v>
      </c>
      <c r="BJ70" s="726">
        <v>1081275</v>
      </c>
      <c r="BK70" s="726">
        <v>15937534</v>
      </c>
      <c r="BL70" s="726">
        <v>22134049</v>
      </c>
      <c r="BM70" s="726">
        <v>0</v>
      </c>
      <c r="BN70" s="726">
        <v>0</v>
      </c>
      <c r="BO70" s="726">
        <v>0</v>
      </c>
      <c r="BP70" s="726">
        <v>0</v>
      </c>
      <c r="BQ70" s="726">
        <v>8012688</v>
      </c>
      <c r="BR70" s="726">
        <v>4860184</v>
      </c>
      <c r="BS70" s="726">
        <v>0</v>
      </c>
      <c r="BT70" s="726">
        <v>0</v>
      </c>
      <c r="BU70" s="726">
        <v>-1095512</v>
      </c>
      <c r="BV70" s="726">
        <v>0</v>
      </c>
      <c r="BW70" s="726">
        <v>0</v>
      </c>
      <c r="BX70" s="726">
        <v>0</v>
      </c>
      <c r="BY70" s="726">
        <v>119639</v>
      </c>
      <c r="BZ70" s="726">
        <v>58080</v>
      </c>
      <c r="CA70" s="726">
        <v>0</v>
      </c>
      <c r="CB70" s="726">
        <v>0</v>
      </c>
      <c r="CC70" s="726">
        <v>0</v>
      </c>
      <c r="CD70" s="726">
        <v>0</v>
      </c>
      <c r="CE70" s="726">
        <v>0</v>
      </c>
      <c r="CF70" s="726">
        <v>0</v>
      </c>
      <c r="CG70" s="726">
        <v>-251558</v>
      </c>
      <c r="CH70" s="726">
        <v>0</v>
      </c>
      <c r="CI70" s="726">
        <v>0</v>
      </c>
      <c r="CJ70" s="726">
        <v>0</v>
      </c>
      <c r="CK70" s="726">
        <v>0</v>
      </c>
      <c r="CL70" s="726">
        <v>0</v>
      </c>
      <c r="CM70" s="726">
        <v>0</v>
      </c>
      <c r="CN70" s="726">
        <v>0</v>
      </c>
      <c r="CO70" s="726">
        <v>0</v>
      </c>
      <c r="CP70" s="726">
        <v>0</v>
      </c>
      <c r="CQ70" s="726">
        <v>0</v>
      </c>
      <c r="CR70" s="726">
        <v>0</v>
      </c>
      <c r="CS70" s="726">
        <v>0</v>
      </c>
      <c r="CT70" s="726">
        <v>0</v>
      </c>
      <c r="CU70" s="726">
        <v>0</v>
      </c>
      <c r="CV70" s="726">
        <v>0</v>
      </c>
      <c r="CW70" s="726">
        <v>0</v>
      </c>
      <c r="CX70" s="726">
        <v>0</v>
      </c>
      <c r="CY70" s="726">
        <v>0</v>
      </c>
      <c r="CZ70" s="726">
        <v>0</v>
      </c>
      <c r="DA70" s="726">
        <v>0</v>
      </c>
      <c r="DB70" s="726">
        <v>0</v>
      </c>
      <c r="DC70" s="726">
        <v>0</v>
      </c>
      <c r="DD70" s="726">
        <v>0</v>
      </c>
      <c r="DE70" s="726">
        <v>0</v>
      </c>
      <c r="DF70" s="726">
        <v>0</v>
      </c>
      <c r="DG70" s="726">
        <v>0</v>
      </c>
      <c r="DH70" s="726">
        <v>0</v>
      </c>
      <c r="DI70" s="726">
        <v>0</v>
      </c>
      <c r="DJ70" s="726">
        <v>0</v>
      </c>
      <c r="DK70" s="726">
        <v>17619060</v>
      </c>
      <c r="DL70" s="726"/>
      <c r="DM70" s="726"/>
      <c r="DN70" s="802">
        <v>0</v>
      </c>
      <c r="DO70" s="726"/>
      <c r="DP70" s="727">
        <v>2165347534</v>
      </c>
      <c r="DQ70" s="731"/>
      <c r="DR70" s="732"/>
      <c r="DS70" s="730"/>
    </row>
    <row r="71" spans="1:123" s="729" customFormat="1" ht="11.25" x14ac:dyDescent="0.2">
      <c r="A71" s="725">
        <v>45108</v>
      </c>
      <c r="B71" s="726">
        <v>492569310</v>
      </c>
      <c r="C71" s="726">
        <v>1187534443</v>
      </c>
      <c r="D71" s="726">
        <v>0</v>
      </c>
      <c r="E71" s="726">
        <v>365771573</v>
      </c>
      <c r="F71" s="726">
        <v>-55377892</v>
      </c>
      <c r="G71" s="726">
        <v>26645012</v>
      </c>
      <c r="H71" s="726">
        <v>506925918</v>
      </c>
      <c r="I71" s="726">
        <v>44581403</v>
      </c>
      <c r="J71" s="726">
        <v>695484123</v>
      </c>
      <c r="K71" s="726">
        <v>84511612</v>
      </c>
      <c r="L71" s="726">
        <v>65528811</v>
      </c>
      <c r="M71" s="726">
        <v>11054550</v>
      </c>
      <c r="N71" s="726">
        <v>29267564</v>
      </c>
      <c r="O71" s="726">
        <v>13120016</v>
      </c>
      <c r="P71" s="726">
        <v>438064</v>
      </c>
      <c r="Q71" s="726">
        <v>-257602040</v>
      </c>
      <c r="R71" s="726">
        <v>-133798760</v>
      </c>
      <c r="S71" s="726">
        <v>-18603044</v>
      </c>
      <c r="T71" s="726">
        <v>81999996</v>
      </c>
      <c r="U71" s="726">
        <v>10950000</v>
      </c>
      <c r="V71" s="726">
        <v>18688465</v>
      </c>
      <c r="W71" s="726">
        <v>40000000</v>
      </c>
      <c r="X71" s="726">
        <v>1000000</v>
      </c>
      <c r="Y71" s="726">
        <v>10330000</v>
      </c>
      <c r="Z71" s="726">
        <v>0</v>
      </c>
      <c r="AA71" s="726">
        <v>16719524</v>
      </c>
      <c r="AB71" s="726">
        <v>13500000</v>
      </c>
      <c r="AC71" s="726">
        <v>33489984</v>
      </c>
      <c r="AD71" s="726">
        <v>3104042</v>
      </c>
      <c r="AE71" s="726">
        <v>0</v>
      </c>
      <c r="AF71" s="726">
        <v>0</v>
      </c>
      <c r="AG71" s="726">
        <v>0</v>
      </c>
      <c r="AH71" s="726">
        <v>0</v>
      </c>
      <c r="AI71" s="726">
        <v>0</v>
      </c>
      <c r="AJ71" s="726">
        <v>0</v>
      </c>
      <c r="AK71" s="726">
        <v>0</v>
      </c>
      <c r="AL71" s="726">
        <v>0</v>
      </c>
      <c r="AM71" s="726">
        <v>0</v>
      </c>
      <c r="AN71" s="726">
        <v>0</v>
      </c>
      <c r="AO71" s="726">
        <v>0</v>
      </c>
      <c r="AP71" s="726">
        <v>0</v>
      </c>
      <c r="AQ71" s="726">
        <v>0</v>
      </c>
      <c r="AR71" s="726">
        <v>0</v>
      </c>
      <c r="AS71" s="726">
        <v>0</v>
      </c>
      <c r="AT71" s="726">
        <v>0</v>
      </c>
      <c r="AU71" s="726">
        <v>0</v>
      </c>
      <c r="AV71" s="726">
        <v>0</v>
      </c>
      <c r="AW71" s="726">
        <v>0</v>
      </c>
      <c r="AX71" s="726">
        <v>0</v>
      </c>
      <c r="AY71" s="726">
        <v>0</v>
      </c>
      <c r="AZ71" s="726">
        <v>0</v>
      </c>
      <c r="BA71" s="726">
        <v>0</v>
      </c>
      <c r="BB71" s="726">
        <v>0</v>
      </c>
      <c r="BC71" s="726">
        <v>0</v>
      </c>
      <c r="BD71" s="726">
        <v>0</v>
      </c>
      <c r="BE71" s="726">
        <v>0</v>
      </c>
      <c r="BF71" s="726">
        <v>0</v>
      </c>
      <c r="BG71" s="726">
        <v>3588324</v>
      </c>
      <c r="BH71" s="726">
        <v>8393446</v>
      </c>
      <c r="BI71" s="726">
        <v>1741</v>
      </c>
      <c r="BJ71" s="726">
        <v>0</v>
      </c>
      <c r="BK71" s="726">
        <v>0</v>
      </c>
      <c r="BL71" s="726">
        <v>6869402</v>
      </c>
      <c r="BM71" s="726">
        <v>0</v>
      </c>
      <c r="BN71" s="726">
        <v>0</v>
      </c>
      <c r="BO71" s="726">
        <v>0</v>
      </c>
      <c r="BP71" s="726">
        <v>0</v>
      </c>
      <c r="BQ71" s="726">
        <v>4113661</v>
      </c>
      <c r="BR71" s="726">
        <v>7459894</v>
      </c>
      <c r="BS71" s="726">
        <v>0</v>
      </c>
      <c r="BT71" s="726">
        <v>20975510</v>
      </c>
      <c r="BU71" s="726">
        <v>0</v>
      </c>
      <c r="BV71" s="726">
        <v>0</v>
      </c>
      <c r="BW71" s="726">
        <v>0</v>
      </c>
      <c r="BX71" s="726">
        <v>0</v>
      </c>
      <c r="BY71" s="726">
        <v>0</v>
      </c>
      <c r="BZ71" s="726">
        <v>0</v>
      </c>
      <c r="CA71" s="726">
        <v>0</v>
      </c>
      <c r="CB71" s="726">
        <v>0</v>
      </c>
      <c r="CC71" s="726">
        <v>0</v>
      </c>
      <c r="CD71" s="726">
        <v>0</v>
      </c>
      <c r="CE71" s="726">
        <v>0</v>
      </c>
      <c r="CF71" s="726">
        <v>0</v>
      </c>
      <c r="CG71" s="726">
        <v>0</v>
      </c>
      <c r="CH71" s="726">
        <v>0</v>
      </c>
      <c r="CI71" s="726">
        <v>0</v>
      </c>
      <c r="CJ71" s="726">
        <v>0</v>
      </c>
      <c r="CK71" s="726">
        <v>0</v>
      </c>
      <c r="CL71" s="726">
        <v>0</v>
      </c>
      <c r="CM71" s="726">
        <v>0</v>
      </c>
      <c r="CN71" s="726">
        <v>0</v>
      </c>
      <c r="CO71" s="726">
        <v>0</v>
      </c>
      <c r="CP71" s="726">
        <v>0</v>
      </c>
      <c r="CQ71" s="726">
        <v>0</v>
      </c>
      <c r="CR71" s="726">
        <v>0</v>
      </c>
      <c r="CS71" s="726">
        <v>0</v>
      </c>
      <c r="CT71" s="726">
        <v>0</v>
      </c>
      <c r="CU71" s="726">
        <v>0</v>
      </c>
      <c r="CV71" s="726">
        <v>0</v>
      </c>
      <c r="CW71" s="726">
        <v>0</v>
      </c>
      <c r="CX71" s="726">
        <v>0</v>
      </c>
      <c r="CY71" s="726">
        <v>0</v>
      </c>
      <c r="CZ71" s="726">
        <v>0</v>
      </c>
      <c r="DA71" s="726">
        <v>7</v>
      </c>
      <c r="DB71" s="726">
        <v>0</v>
      </c>
      <c r="DC71" s="726">
        <v>0</v>
      </c>
      <c r="DD71" s="726">
        <v>0</v>
      </c>
      <c r="DE71" s="726">
        <v>0</v>
      </c>
      <c r="DF71" s="726">
        <v>0</v>
      </c>
      <c r="DG71" s="726">
        <v>0</v>
      </c>
      <c r="DH71" s="726">
        <v>0</v>
      </c>
      <c r="DI71" s="726">
        <v>0</v>
      </c>
      <c r="DJ71" s="726">
        <v>0</v>
      </c>
      <c r="DK71" s="726">
        <v>-3017616</v>
      </c>
      <c r="DL71" s="726"/>
      <c r="DM71" s="726"/>
      <c r="DN71" s="802">
        <v>0</v>
      </c>
      <c r="DO71" s="726"/>
      <c r="DP71" s="727">
        <v>3336217043</v>
      </c>
      <c r="DQ71" s="731"/>
      <c r="DR71" s="732"/>
      <c r="DS71" s="730"/>
    </row>
    <row r="72" spans="1:123" s="729" customFormat="1" ht="11.25" x14ac:dyDescent="0.2">
      <c r="A72" s="725">
        <v>45139</v>
      </c>
      <c r="B72" s="726">
        <v>337200883</v>
      </c>
      <c r="C72" s="726">
        <v>777009336</v>
      </c>
      <c r="D72" s="726">
        <v>0</v>
      </c>
      <c r="E72" s="726">
        <v>387846746</v>
      </c>
      <c r="F72" s="726">
        <v>347684585</v>
      </c>
      <c r="G72" s="726">
        <v>46442772</v>
      </c>
      <c r="H72" s="726">
        <v>121020918</v>
      </c>
      <c r="I72" s="726">
        <v>53131407</v>
      </c>
      <c r="J72" s="726">
        <v>142271392</v>
      </c>
      <c r="K72" s="726">
        <v>109511612</v>
      </c>
      <c r="L72" s="726">
        <v>68395290</v>
      </c>
      <c r="M72" s="726">
        <v>201788723</v>
      </c>
      <c r="N72" s="726">
        <v>406387046</v>
      </c>
      <c r="O72" s="726">
        <v>0</v>
      </c>
      <c r="P72" s="726">
        <v>6000000</v>
      </c>
      <c r="Q72" s="726">
        <v>-99999770</v>
      </c>
      <c r="R72" s="726">
        <v>0</v>
      </c>
      <c r="S72" s="726">
        <v>0</v>
      </c>
      <c r="T72" s="726">
        <v>-2933071</v>
      </c>
      <c r="U72" s="726">
        <v>31579184</v>
      </c>
      <c r="V72" s="726">
        <v>23999800</v>
      </c>
      <c r="W72" s="726">
        <v>0</v>
      </c>
      <c r="X72" s="726">
        <v>0</v>
      </c>
      <c r="Y72" s="726">
        <v>3000000</v>
      </c>
      <c r="Z72" s="726">
        <v>0</v>
      </c>
      <c r="AA72" s="726">
        <v>65217420</v>
      </c>
      <c r="AB72" s="726">
        <v>336500000</v>
      </c>
      <c r="AC72" s="726">
        <v>2000000</v>
      </c>
      <c r="AD72" s="726">
        <v>45216000</v>
      </c>
      <c r="AE72" s="726">
        <v>0</v>
      </c>
      <c r="AF72" s="726">
        <v>585349803</v>
      </c>
      <c r="AG72" s="726">
        <v>469609095</v>
      </c>
      <c r="AH72" s="726">
        <v>0</v>
      </c>
      <c r="AI72" s="726">
        <v>0</v>
      </c>
      <c r="AJ72" s="726">
        <v>0</v>
      </c>
      <c r="AK72" s="726">
        <v>0</v>
      </c>
      <c r="AL72" s="726">
        <v>0</v>
      </c>
      <c r="AM72" s="726">
        <v>0</v>
      </c>
      <c r="AN72" s="726">
        <v>0</v>
      </c>
      <c r="AO72" s="726">
        <v>0</v>
      </c>
      <c r="AP72" s="726">
        <v>0</v>
      </c>
      <c r="AQ72" s="726">
        <v>0</v>
      </c>
      <c r="AR72" s="726">
        <v>0</v>
      </c>
      <c r="AS72" s="726">
        <v>0</v>
      </c>
      <c r="AT72" s="726">
        <v>0</v>
      </c>
      <c r="AU72" s="726">
        <v>0</v>
      </c>
      <c r="AV72" s="726">
        <v>0</v>
      </c>
      <c r="AW72" s="726">
        <v>0</v>
      </c>
      <c r="AX72" s="726">
        <v>0</v>
      </c>
      <c r="AY72" s="726">
        <v>0</v>
      </c>
      <c r="AZ72" s="726">
        <v>0</v>
      </c>
      <c r="BA72" s="726">
        <v>0</v>
      </c>
      <c r="BB72" s="726">
        <v>0</v>
      </c>
      <c r="BC72" s="726">
        <v>0</v>
      </c>
      <c r="BD72" s="726">
        <v>0</v>
      </c>
      <c r="BE72" s="726">
        <v>0</v>
      </c>
      <c r="BF72" s="726">
        <v>0</v>
      </c>
      <c r="BG72" s="726">
        <v>0</v>
      </c>
      <c r="BH72" s="726">
        <v>848000</v>
      </c>
      <c r="BI72" s="726">
        <v>-4611945</v>
      </c>
      <c r="BJ72" s="726">
        <v>8912888</v>
      </c>
      <c r="BK72" s="726">
        <v>0</v>
      </c>
      <c r="BL72" s="726">
        <v>13961025</v>
      </c>
      <c r="BM72" s="726">
        <v>0</v>
      </c>
      <c r="BN72" s="726">
        <v>0</v>
      </c>
      <c r="BO72" s="726">
        <v>0</v>
      </c>
      <c r="BP72" s="726">
        <v>0</v>
      </c>
      <c r="BQ72" s="726">
        <v>5675949</v>
      </c>
      <c r="BR72" s="726">
        <v>4954188</v>
      </c>
      <c r="BS72" s="726">
        <v>0</v>
      </c>
      <c r="BT72" s="726">
        <v>0</v>
      </c>
      <c r="BU72" s="726">
        <v>0</v>
      </c>
      <c r="BV72" s="726">
        <v>0</v>
      </c>
      <c r="BW72" s="726">
        <v>0</v>
      </c>
      <c r="BX72" s="726">
        <v>0</v>
      </c>
      <c r="BY72" s="726">
        <v>0</v>
      </c>
      <c r="BZ72" s="726">
        <v>0</v>
      </c>
      <c r="CA72" s="726">
        <v>0</v>
      </c>
      <c r="CB72" s="726">
        <v>0</v>
      </c>
      <c r="CC72" s="726">
        <v>0</v>
      </c>
      <c r="CD72" s="726">
        <v>0</v>
      </c>
      <c r="CE72" s="726">
        <v>131068</v>
      </c>
      <c r="CF72" s="726">
        <v>0</v>
      </c>
      <c r="CG72" s="726">
        <v>0</v>
      </c>
      <c r="CH72" s="726">
        <v>0</v>
      </c>
      <c r="CI72" s="726">
        <v>0</v>
      </c>
      <c r="CJ72" s="726">
        <v>0</v>
      </c>
      <c r="CK72" s="726">
        <v>0</v>
      </c>
      <c r="CL72" s="726">
        <v>0</v>
      </c>
      <c r="CM72" s="726">
        <v>0</v>
      </c>
      <c r="CN72" s="726">
        <v>0</v>
      </c>
      <c r="CO72" s="726">
        <v>0</v>
      </c>
      <c r="CP72" s="726">
        <v>0</v>
      </c>
      <c r="CQ72" s="726">
        <v>0</v>
      </c>
      <c r="CR72" s="726">
        <v>0</v>
      </c>
      <c r="CS72" s="726">
        <v>0</v>
      </c>
      <c r="CT72" s="726">
        <v>0</v>
      </c>
      <c r="CU72" s="726">
        <v>0</v>
      </c>
      <c r="CV72" s="726">
        <v>0</v>
      </c>
      <c r="CW72" s="726">
        <v>0</v>
      </c>
      <c r="CX72" s="726">
        <v>0</v>
      </c>
      <c r="CY72" s="726">
        <v>0</v>
      </c>
      <c r="CZ72" s="726">
        <v>949179</v>
      </c>
      <c r="DA72" s="726">
        <v>690202</v>
      </c>
      <c r="DB72" s="726">
        <v>0</v>
      </c>
      <c r="DC72" s="726">
        <v>0</v>
      </c>
      <c r="DD72" s="726">
        <v>0</v>
      </c>
      <c r="DE72" s="726">
        <v>0</v>
      </c>
      <c r="DF72" s="726">
        <v>0</v>
      </c>
      <c r="DG72" s="726">
        <v>0</v>
      </c>
      <c r="DH72" s="726">
        <v>0</v>
      </c>
      <c r="DI72" s="726">
        <v>0</v>
      </c>
      <c r="DJ72" s="726">
        <v>0</v>
      </c>
      <c r="DK72" s="726">
        <v>0</v>
      </c>
      <c r="DL72" s="726"/>
      <c r="DM72" s="726"/>
      <c r="DN72" s="802">
        <v>0</v>
      </c>
      <c r="DO72" s="726"/>
      <c r="DP72" s="727">
        <v>4495739725</v>
      </c>
      <c r="DQ72" s="731"/>
      <c r="DR72" s="732"/>
      <c r="DS72" s="730"/>
    </row>
    <row r="73" spans="1:123" s="729" customFormat="1" ht="11.25" x14ac:dyDescent="0.2">
      <c r="A73" s="725">
        <v>45170</v>
      </c>
      <c r="B73" s="726">
        <v>361546756</v>
      </c>
      <c r="C73" s="726">
        <v>359217567</v>
      </c>
      <c r="D73" s="726">
        <v>0</v>
      </c>
      <c r="E73" s="726">
        <v>774297614</v>
      </c>
      <c r="F73" s="726">
        <v>1120411194</v>
      </c>
      <c r="G73" s="726">
        <v>-184999327</v>
      </c>
      <c r="H73" s="726">
        <v>3996000</v>
      </c>
      <c r="I73" s="726">
        <v>28881407</v>
      </c>
      <c r="J73" s="726">
        <v>75246141</v>
      </c>
      <c r="K73" s="726">
        <v>24511612</v>
      </c>
      <c r="L73" s="726">
        <v>236454889</v>
      </c>
      <c r="M73" s="726">
        <v>377273577</v>
      </c>
      <c r="N73" s="726">
        <v>137581814</v>
      </c>
      <c r="O73" s="726">
        <v>208918730</v>
      </c>
      <c r="P73" s="726">
        <v>1516411277</v>
      </c>
      <c r="Q73" s="726">
        <v>-361546756</v>
      </c>
      <c r="R73" s="726">
        <v>-306177867</v>
      </c>
      <c r="S73" s="726">
        <v>-337049113</v>
      </c>
      <c r="T73" s="726">
        <v>-646064280</v>
      </c>
      <c r="U73" s="726">
        <v>232926691</v>
      </c>
      <c r="V73" s="726">
        <v>38202013</v>
      </c>
      <c r="W73" s="726">
        <v>0</v>
      </c>
      <c r="X73" s="726">
        <v>108000000</v>
      </c>
      <c r="Y73" s="726">
        <v>7000000</v>
      </c>
      <c r="Z73" s="726">
        <v>2793000</v>
      </c>
      <c r="AA73" s="726">
        <v>110658210</v>
      </c>
      <c r="AB73" s="726">
        <v>248972016</v>
      </c>
      <c r="AC73" s="726">
        <v>-5969501</v>
      </c>
      <c r="AD73" s="726">
        <v>-655710848</v>
      </c>
      <c r="AE73" s="726">
        <v>300000000</v>
      </c>
      <c r="AF73" s="726">
        <v>96688924</v>
      </c>
      <c r="AG73" s="726">
        <v>562121732</v>
      </c>
      <c r="AH73" s="726">
        <v>0</v>
      </c>
      <c r="AI73" s="726">
        <v>0</v>
      </c>
      <c r="AJ73" s="726">
        <v>0</v>
      </c>
      <c r="AK73" s="726">
        <v>0</v>
      </c>
      <c r="AL73" s="726">
        <v>0</v>
      </c>
      <c r="AM73" s="726">
        <v>0</v>
      </c>
      <c r="AN73" s="726">
        <v>0</v>
      </c>
      <c r="AO73" s="726">
        <v>0</v>
      </c>
      <c r="AP73" s="726">
        <v>0</v>
      </c>
      <c r="AQ73" s="726">
        <v>0</v>
      </c>
      <c r="AR73" s="726">
        <v>0</v>
      </c>
      <c r="AS73" s="726">
        <v>0</v>
      </c>
      <c r="AT73" s="726">
        <v>0</v>
      </c>
      <c r="AU73" s="726">
        <v>0</v>
      </c>
      <c r="AV73" s="726">
        <v>0</v>
      </c>
      <c r="AW73" s="726">
        <v>0</v>
      </c>
      <c r="AX73" s="726">
        <v>0</v>
      </c>
      <c r="AY73" s="726">
        <v>0</v>
      </c>
      <c r="AZ73" s="726">
        <v>0</v>
      </c>
      <c r="BA73" s="726">
        <v>0</v>
      </c>
      <c r="BB73" s="726">
        <v>0</v>
      </c>
      <c r="BC73" s="726">
        <v>0</v>
      </c>
      <c r="BD73" s="726">
        <v>0</v>
      </c>
      <c r="BE73" s="726">
        <v>0</v>
      </c>
      <c r="BF73" s="726">
        <v>0</v>
      </c>
      <c r="BG73" s="726">
        <v>0</v>
      </c>
      <c r="BH73" s="726">
        <v>0</v>
      </c>
      <c r="BI73" s="726">
        <v>2957707</v>
      </c>
      <c r="BJ73" s="726">
        <v>0</v>
      </c>
      <c r="BK73" s="726">
        <v>-860312</v>
      </c>
      <c r="BL73" s="726">
        <v>1483075</v>
      </c>
      <c r="BM73" s="726">
        <v>0</v>
      </c>
      <c r="BN73" s="726">
        <v>0</v>
      </c>
      <c r="BO73" s="726">
        <v>0</v>
      </c>
      <c r="BP73" s="726">
        <v>0</v>
      </c>
      <c r="BQ73" s="726">
        <v>22274449</v>
      </c>
      <c r="BR73" s="726">
        <v>358423</v>
      </c>
      <c r="BS73" s="726">
        <v>0</v>
      </c>
      <c r="BT73" s="726">
        <v>3106410</v>
      </c>
      <c r="BU73" s="726">
        <v>0</v>
      </c>
      <c r="BV73" s="726">
        <v>11</v>
      </c>
      <c r="BW73" s="726">
        <v>-1538113</v>
      </c>
      <c r="BX73" s="726">
        <v>0</v>
      </c>
      <c r="BY73" s="726">
        <v>0</v>
      </c>
      <c r="BZ73" s="726">
        <v>0</v>
      </c>
      <c r="CA73" s="726">
        <v>0</v>
      </c>
      <c r="CB73" s="726">
        <v>0</v>
      </c>
      <c r="CC73" s="726">
        <v>0</v>
      </c>
      <c r="CD73" s="726">
        <v>0</v>
      </c>
      <c r="CE73" s="726">
        <v>0</v>
      </c>
      <c r="CF73" s="726">
        <v>0</v>
      </c>
      <c r="CG73" s="726">
        <v>0</v>
      </c>
      <c r="CH73" s="726">
        <v>0</v>
      </c>
      <c r="CI73" s="726">
        <v>0</v>
      </c>
      <c r="CJ73" s="726">
        <v>0</v>
      </c>
      <c r="CK73" s="726">
        <v>0</v>
      </c>
      <c r="CL73" s="726">
        <v>0</v>
      </c>
      <c r="CM73" s="726">
        <v>0</v>
      </c>
      <c r="CN73" s="726">
        <v>0</v>
      </c>
      <c r="CO73" s="726">
        <v>0</v>
      </c>
      <c r="CP73" s="726">
        <v>0</v>
      </c>
      <c r="CQ73" s="726">
        <v>0</v>
      </c>
      <c r="CR73" s="726">
        <v>0</v>
      </c>
      <c r="CS73" s="726">
        <v>0</v>
      </c>
      <c r="CT73" s="726">
        <v>0</v>
      </c>
      <c r="CU73" s="726">
        <v>0</v>
      </c>
      <c r="CV73" s="726">
        <v>0</v>
      </c>
      <c r="CW73" s="726">
        <v>0</v>
      </c>
      <c r="CX73" s="726">
        <v>0</v>
      </c>
      <c r="CY73" s="726">
        <v>0</v>
      </c>
      <c r="CZ73" s="726">
        <v>0</v>
      </c>
      <c r="DA73" s="726">
        <v>27171773</v>
      </c>
      <c r="DB73" s="726">
        <v>3462882</v>
      </c>
      <c r="DC73" s="726">
        <v>0</v>
      </c>
      <c r="DD73" s="726">
        <v>0</v>
      </c>
      <c r="DE73" s="726">
        <v>0</v>
      </c>
      <c r="DF73" s="726">
        <v>0</v>
      </c>
      <c r="DG73" s="726">
        <v>0</v>
      </c>
      <c r="DH73" s="726">
        <v>0</v>
      </c>
      <c r="DI73" s="726">
        <v>0</v>
      </c>
      <c r="DJ73" s="726">
        <v>0</v>
      </c>
      <c r="DK73" s="726">
        <v>-1057264</v>
      </c>
      <c r="DL73" s="726"/>
      <c r="DM73" s="726"/>
      <c r="DN73" s="802">
        <v>0</v>
      </c>
      <c r="DO73" s="726"/>
      <c r="DP73" s="727">
        <v>4491952513</v>
      </c>
      <c r="DQ73" s="731"/>
      <c r="DR73" s="732"/>
      <c r="DS73" s="730"/>
    </row>
    <row r="74" spans="1:123" s="729" customFormat="1" ht="11.25" x14ac:dyDescent="0.2">
      <c r="A74" s="725">
        <v>45200</v>
      </c>
      <c r="B74" s="726">
        <v>0</v>
      </c>
      <c r="C74" s="726">
        <v>0</v>
      </c>
      <c r="D74" s="726">
        <v>0</v>
      </c>
      <c r="E74" s="726">
        <v>100000000</v>
      </c>
      <c r="F74" s="726">
        <v>149516659</v>
      </c>
      <c r="G74" s="726">
        <v>83790720</v>
      </c>
      <c r="H74" s="726">
        <v>202000000</v>
      </c>
      <c r="I74" s="726">
        <v>41601407</v>
      </c>
      <c r="J74" s="726">
        <v>240846262</v>
      </c>
      <c r="K74" s="726">
        <v>523902364</v>
      </c>
      <c r="L74" s="726">
        <v>60960515</v>
      </c>
      <c r="M74" s="726">
        <v>3617629</v>
      </c>
      <c r="N74" s="726">
        <v>74598683</v>
      </c>
      <c r="O74" s="726">
        <v>828162920</v>
      </c>
      <c r="P74" s="726">
        <v>1096316778</v>
      </c>
      <c r="Q74" s="726">
        <v>300000000</v>
      </c>
      <c r="R74" s="726">
        <v>-450579432</v>
      </c>
      <c r="S74" s="726">
        <v>43596036</v>
      </c>
      <c r="T74" s="726">
        <v>-512245</v>
      </c>
      <c r="U74" s="726">
        <v>385922707</v>
      </c>
      <c r="V74" s="726">
        <v>0</v>
      </c>
      <c r="W74" s="726">
        <v>0</v>
      </c>
      <c r="X74" s="726">
        <v>-80918227</v>
      </c>
      <c r="Y74" s="726">
        <v>7000000</v>
      </c>
      <c r="Z74" s="726">
        <v>8189618</v>
      </c>
      <c r="AA74" s="726">
        <v>133062947</v>
      </c>
      <c r="AB74" s="726">
        <v>90000000</v>
      </c>
      <c r="AC74" s="726">
        <v>431619086</v>
      </c>
      <c r="AD74" s="726">
        <v>-409686490</v>
      </c>
      <c r="AE74" s="726">
        <v>288332072</v>
      </c>
      <c r="AF74" s="726">
        <v>733180331</v>
      </c>
      <c r="AG74" s="726">
        <v>1079255001</v>
      </c>
      <c r="AH74" s="726">
        <v>233418769</v>
      </c>
      <c r="AI74" s="726">
        <v>0</v>
      </c>
      <c r="AJ74" s="726">
        <v>0</v>
      </c>
      <c r="AK74" s="726">
        <v>0</v>
      </c>
      <c r="AL74" s="726">
        <v>0</v>
      </c>
      <c r="AM74" s="726">
        <v>0</v>
      </c>
      <c r="AN74" s="726">
        <v>0</v>
      </c>
      <c r="AO74" s="726">
        <v>0</v>
      </c>
      <c r="AP74" s="726">
        <v>0</v>
      </c>
      <c r="AQ74" s="726">
        <v>0</v>
      </c>
      <c r="AR74" s="726">
        <v>251480147</v>
      </c>
      <c r="AS74" s="726">
        <v>0</v>
      </c>
      <c r="AT74" s="726">
        <v>0</v>
      </c>
      <c r="AU74" s="726">
        <v>0</v>
      </c>
      <c r="AV74" s="726">
        <v>0</v>
      </c>
      <c r="AW74" s="726">
        <v>0</v>
      </c>
      <c r="AX74" s="726">
        <v>0</v>
      </c>
      <c r="AY74" s="726">
        <v>0</v>
      </c>
      <c r="AZ74" s="726">
        <v>0</v>
      </c>
      <c r="BA74" s="726">
        <v>0</v>
      </c>
      <c r="BB74" s="726">
        <v>0</v>
      </c>
      <c r="BC74" s="726">
        <v>0</v>
      </c>
      <c r="BD74" s="726">
        <v>0</v>
      </c>
      <c r="BE74" s="726">
        <v>0</v>
      </c>
      <c r="BF74" s="726">
        <v>0</v>
      </c>
      <c r="BG74" s="726">
        <v>0</v>
      </c>
      <c r="BH74" s="726">
        <v>0</v>
      </c>
      <c r="BI74" s="726">
        <v>13708662</v>
      </c>
      <c r="BJ74" s="726">
        <v>0</v>
      </c>
      <c r="BK74" s="726">
        <v>22161573</v>
      </c>
      <c r="BL74" s="726">
        <v>0</v>
      </c>
      <c r="BM74" s="726">
        <v>0</v>
      </c>
      <c r="BN74" s="726">
        <v>0</v>
      </c>
      <c r="BO74" s="726">
        <v>0</v>
      </c>
      <c r="BP74" s="726">
        <v>0</v>
      </c>
      <c r="BQ74" s="726">
        <v>37830742</v>
      </c>
      <c r="BR74" s="726">
        <v>6397577</v>
      </c>
      <c r="BS74" s="726">
        <v>22986029</v>
      </c>
      <c r="BT74" s="726">
        <v>0</v>
      </c>
      <c r="BU74" s="726">
        <v>0</v>
      </c>
      <c r="BV74" s="726">
        <v>0</v>
      </c>
      <c r="BW74" s="726">
        <v>0</v>
      </c>
      <c r="BX74" s="726">
        <v>-1072383</v>
      </c>
      <c r="BY74" s="726">
        <v>0</v>
      </c>
      <c r="BZ74" s="726">
        <v>0</v>
      </c>
      <c r="CA74" s="726">
        <v>0</v>
      </c>
      <c r="CB74" s="726">
        <v>0</v>
      </c>
      <c r="CC74" s="726">
        <v>0</v>
      </c>
      <c r="CD74" s="726">
        <v>0</v>
      </c>
      <c r="CE74" s="726">
        <v>0</v>
      </c>
      <c r="CF74" s="726"/>
      <c r="CG74" s="726">
        <v>0</v>
      </c>
      <c r="CH74" s="726">
        <v>0</v>
      </c>
      <c r="CI74" s="726">
        <v>0</v>
      </c>
      <c r="CJ74" s="726">
        <v>0</v>
      </c>
      <c r="CK74" s="726">
        <v>0</v>
      </c>
      <c r="CL74" s="726">
        <v>0</v>
      </c>
      <c r="CM74" s="726">
        <v>0</v>
      </c>
      <c r="CN74" s="726">
        <v>0</v>
      </c>
      <c r="CO74" s="726">
        <v>0</v>
      </c>
      <c r="CP74" s="726">
        <v>0</v>
      </c>
      <c r="CQ74" s="726">
        <v>0</v>
      </c>
      <c r="CR74" s="726">
        <v>0</v>
      </c>
      <c r="CS74" s="726">
        <v>0</v>
      </c>
      <c r="CT74" s="726">
        <v>0</v>
      </c>
      <c r="CU74" s="726">
        <v>0</v>
      </c>
      <c r="CV74" s="726">
        <v>0</v>
      </c>
      <c r="CW74" s="726">
        <v>0</v>
      </c>
      <c r="CX74" s="726">
        <v>0</v>
      </c>
      <c r="CY74" s="726">
        <v>0</v>
      </c>
      <c r="CZ74" s="726">
        <v>0</v>
      </c>
      <c r="DA74" s="726">
        <v>1211883</v>
      </c>
      <c r="DB74" s="726">
        <v>0</v>
      </c>
      <c r="DC74" s="726">
        <v>0</v>
      </c>
      <c r="DD74" s="726">
        <v>0</v>
      </c>
      <c r="DE74" s="726">
        <v>0</v>
      </c>
      <c r="DF74" s="726">
        <v>0</v>
      </c>
      <c r="DG74" s="726">
        <v>0</v>
      </c>
      <c r="DH74" s="726">
        <v>0</v>
      </c>
      <c r="DI74" s="726">
        <v>0</v>
      </c>
      <c r="DJ74" s="726">
        <v>954389</v>
      </c>
      <c r="DK74" s="726">
        <v>2066812</v>
      </c>
      <c r="DL74" s="726"/>
      <c r="DM74" s="726"/>
      <c r="DN74" s="802">
        <v>0</v>
      </c>
      <c r="DO74" s="726"/>
      <c r="DP74" s="727">
        <v>6554919541</v>
      </c>
      <c r="DQ74" s="731"/>
      <c r="DR74" s="732"/>
      <c r="DS74" s="730"/>
    </row>
    <row r="75" spans="1:123" s="729" customFormat="1" ht="11.25" x14ac:dyDescent="0.2">
      <c r="A75" s="725">
        <v>45231</v>
      </c>
      <c r="B75" s="726">
        <v>0</v>
      </c>
      <c r="C75" s="726">
        <v>4000000</v>
      </c>
      <c r="D75" s="726">
        <v>0</v>
      </c>
      <c r="E75" s="726">
        <v>0</v>
      </c>
      <c r="F75" s="726">
        <v>86797300</v>
      </c>
      <c r="G75" s="726">
        <v>190934054</v>
      </c>
      <c r="H75" s="726">
        <v>115012450</v>
      </c>
      <c r="I75" s="726">
        <v>45367407</v>
      </c>
      <c r="J75" s="726">
        <v>186915082</v>
      </c>
      <c r="K75" s="726">
        <v>35848862</v>
      </c>
      <c r="L75" s="726">
        <v>87960515</v>
      </c>
      <c r="M75" s="726">
        <v>70000000</v>
      </c>
      <c r="N75" s="726">
        <v>193624000</v>
      </c>
      <c r="O75" s="726">
        <v>29701719</v>
      </c>
      <c r="P75" s="726">
        <v>285780249</v>
      </c>
      <c r="Q75" s="726">
        <v>249420338</v>
      </c>
      <c r="R75" s="726">
        <v>0</v>
      </c>
      <c r="S75" s="726">
        <v>329171257</v>
      </c>
      <c r="T75" s="726">
        <v>156953098</v>
      </c>
      <c r="U75" s="726">
        <v>4109389</v>
      </c>
      <c r="V75" s="726">
        <v>145753281</v>
      </c>
      <c r="W75" s="726">
        <v>0</v>
      </c>
      <c r="X75" s="726">
        <v>0</v>
      </c>
      <c r="Y75" s="726">
        <v>5000000</v>
      </c>
      <c r="Z75" s="726">
        <v>0</v>
      </c>
      <c r="AA75" s="726">
        <v>340690228</v>
      </c>
      <c r="AB75" s="726">
        <v>-138490828</v>
      </c>
      <c r="AC75" s="726">
        <v>-4904480</v>
      </c>
      <c r="AD75" s="726">
        <v>363088196</v>
      </c>
      <c r="AE75" s="726">
        <v>300000000</v>
      </c>
      <c r="AF75" s="726">
        <v>170000000</v>
      </c>
      <c r="AG75" s="726">
        <v>356993243</v>
      </c>
      <c r="AH75" s="726">
        <v>235566499</v>
      </c>
      <c r="AI75" s="726">
        <v>0</v>
      </c>
      <c r="AJ75" s="726">
        <v>0</v>
      </c>
      <c r="AK75" s="726"/>
      <c r="AL75" s="726"/>
      <c r="AM75" s="726"/>
      <c r="AN75" s="726"/>
      <c r="AO75" s="726"/>
      <c r="AP75" s="726"/>
      <c r="AQ75" s="726">
        <v>258857182</v>
      </c>
      <c r="AR75" s="726">
        <v>353719930</v>
      </c>
      <c r="AS75" s="726">
        <v>0</v>
      </c>
      <c r="AT75" s="726">
        <v>0</v>
      </c>
      <c r="AU75" s="726">
        <v>0</v>
      </c>
      <c r="AV75" s="726">
        <v>0</v>
      </c>
      <c r="AW75" s="726">
        <v>0</v>
      </c>
      <c r="AX75" s="726">
        <v>0</v>
      </c>
      <c r="AY75" s="726">
        <v>0</v>
      </c>
      <c r="AZ75" s="726">
        <v>0</v>
      </c>
      <c r="BA75" s="726">
        <v>0</v>
      </c>
      <c r="BB75" s="726">
        <v>0</v>
      </c>
      <c r="BC75" s="726">
        <v>0</v>
      </c>
      <c r="BD75" s="726">
        <v>0</v>
      </c>
      <c r="BE75" s="726">
        <v>0</v>
      </c>
      <c r="BF75" s="726">
        <v>0</v>
      </c>
      <c r="BG75" s="726">
        <v>0</v>
      </c>
      <c r="BH75" s="726">
        <v>0</v>
      </c>
      <c r="BI75" s="726">
        <v>0</v>
      </c>
      <c r="BJ75" s="726">
        <v>0</v>
      </c>
      <c r="BK75" s="726">
        <v>2749275</v>
      </c>
      <c r="BL75" s="726">
        <v>540890</v>
      </c>
      <c r="BM75" s="726">
        <v>0</v>
      </c>
      <c r="BN75" s="726">
        <v>0</v>
      </c>
      <c r="BO75" s="726">
        <v>0</v>
      </c>
      <c r="BP75" s="726">
        <v>0</v>
      </c>
      <c r="BQ75" s="726">
        <v>0</v>
      </c>
      <c r="BR75" s="726">
        <v>0</v>
      </c>
      <c r="BS75" s="726">
        <v>0</v>
      </c>
      <c r="BT75" s="726">
        <v>0</v>
      </c>
      <c r="BU75" s="726">
        <v>0</v>
      </c>
      <c r="BV75" s="726">
        <v>0</v>
      </c>
      <c r="BW75" s="726">
        <v>0</v>
      </c>
      <c r="BX75" s="726">
        <v>0</v>
      </c>
      <c r="BY75" s="726">
        <v>1073900</v>
      </c>
      <c r="BZ75" s="726">
        <v>0</v>
      </c>
      <c r="CA75" s="726">
        <v>0</v>
      </c>
      <c r="CB75" s="726">
        <v>0</v>
      </c>
      <c r="CC75" s="726">
        <v>0</v>
      </c>
      <c r="CD75" s="726">
        <v>0</v>
      </c>
      <c r="CE75" s="726">
        <v>0</v>
      </c>
      <c r="CF75" s="726"/>
      <c r="CG75" s="726">
        <v>0</v>
      </c>
      <c r="CH75" s="726">
        <v>0</v>
      </c>
      <c r="CI75" s="726">
        <v>0</v>
      </c>
      <c r="CJ75" s="726">
        <v>0</v>
      </c>
      <c r="CK75" s="726">
        <v>0</v>
      </c>
      <c r="CL75" s="726">
        <v>0</v>
      </c>
      <c r="CM75" s="726">
        <v>0</v>
      </c>
      <c r="CN75" s="726">
        <v>0</v>
      </c>
      <c r="CO75" s="726">
        <v>0</v>
      </c>
      <c r="CP75" s="726">
        <v>0</v>
      </c>
      <c r="CQ75" s="726">
        <v>0</v>
      </c>
      <c r="CR75" s="726">
        <v>0</v>
      </c>
      <c r="CS75" s="726">
        <v>0</v>
      </c>
      <c r="CT75" s="726">
        <v>0</v>
      </c>
      <c r="CU75" s="726">
        <v>0</v>
      </c>
      <c r="CV75" s="726">
        <v>0</v>
      </c>
      <c r="CW75" s="726">
        <v>0</v>
      </c>
      <c r="CX75" s="726">
        <v>0</v>
      </c>
      <c r="CY75" s="726">
        <v>0</v>
      </c>
      <c r="CZ75" s="726">
        <v>0</v>
      </c>
      <c r="DA75" s="726">
        <v>-28223004</v>
      </c>
      <c r="DB75" s="726">
        <v>0</v>
      </c>
      <c r="DC75" s="726">
        <v>550</v>
      </c>
      <c r="DD75" s="726">
        <v>0</v>
      </c>
      <c r="DE75" s="726">
        <v>0</v>
      </c>
      <c r="DF75" s="726">
        <v>0</v>
      </c>
      <c r="DG75" s="726">
        <v>0</v>
      </c>
      <c r="DH75" s="726">
        <v>0</v>
      </c>
      <c r="DI75" s="726">
        <v>828</v>
      </c>
      <c r="DJ75" s="726">
        <v>0</v>
      </c>
      <c r="DK75" s="726">
        <v>-19682872</v>
      </c>
      <c r="DL75" s="726"/>
      <c r="DM75" s="726"/>
      <c r="DN75" s="802">
        <v>0</v>
      </c>
      <c r="DO75" s="726"/>
      <c r="DP75" s="727">
        <v>4414328538</v>
      </c>
      <c r="DQ75" s="731"/>
      <c r="DR75" s="732"/>
      <c r="DS75" s="730"/>
    </row>
    <row r="76" spans="1:123" s="729" customFormat="1" ht="11.25" x14ac:dyDescent="0.2">
      <c r="A76" s="725">
        <v>45261</v>
      </c>
      <c r="B76" s="726">
        <v>0</v>
      </c>
      <c r="C76" s="726">
        <v>53268378</v>
      </c>
      <c r="D76" s="726">
        <v>0</v>
      </c>
      <c r="E76" s="726">
        <v>90748915</v>
      </c>
      <c r="F76" s="726">
        <v>517168904</v>
      </c>
      <c r="G76" s="726">
        <v>348791073</v>
      </c>
      <c r="H76" s="726">
        <v>534361975</v>
      </c>
      <c r="I76" s="726">
        <v>390517410</v>
      </c>
      <c r="J76" s="726">
        <v>97397682</v>
      </c>
      <c r="K76" s="726">
        <v>285218530</v>
      </c>
      <c r="L76" s="726">
        <v>65960515</v>
      </c>
      <c r="M76" s="726">
        <v>56556135</v>
      </c>
      <c r="N76" s="726">
        <v>25000000</v>
      </c>
      <c r="O76" s="726">
        <v>4167739</v>
      </c>
      <c r="P76" s="726">
        <v>0</v>
      </c>
      <c r="Q76" s="726">
        <v>0</v>
      </c>
      <c r="R76" s="726">
        <v>0</v>
      </c>
      <c r="S76" s="726">
        <v>0</v>
      </c>
      <c r="T76" s="726">
        <v>4516975</v>
      </c>
      <c r="U76" s="726">
        <v>-159387175</v>
      </c>
      <c r="V76" s="726">
        <v>-197339592</v>
      </c>
      <c r="W76" s="726">
        <v>0</v>
      </c>
      <c r="X76" s="726">
        <v>0</v>
      </c>
      <c r="Y76" s="726">
        <v>0</v>
      </c>
      <c r="Z76" s="726">
        <v>9900000</v>
      </c>
      <c r="AA76" s="726">
        <v>32500000</v>
      </c>
      <c r="AB76" s="726">
        <v>339507152</v>
      </c>
      <c r="AC76" s="726">
        <v>505926439</v>
      </c>
      <c r="AD76" s="726">
        <v>-321316398</v>
      </c>
      <c r="AE76" s="726">
        <v>0</v>
      </c>
      <c r="AF76" s="726">
        <v>0</v>
      </c>
      <c r="AG76" s="726">
        <v>0</v>
      </c>
      <c r="AH76" s="726">
        <v>521337379</v>
      </c>
      <c r="AI76" s="726">
        <v>0</v>
      </c>
      <c r="AJ76" s="726">
        <v>0</v>
      </c>
      <c r="AK76" s="726">
        <v>0</v>
      </c>
      <c r="AL76" s="726">
        <v>0</v>
      </c>
      <c r="AM76" s="726">
        <v>0</v>
      </c>
      <c r="AN76" s="726">
        <v>0</v>
      </c>
      <c r="AO76" s="726">
        <v>0</v>
      </c>
      <c r="AP76" s="726">
        <v>0</v>
      </c>
      <c r="AQ76" s="726">
        <v>0</v>
      </c>
      <c r="AR76" s="726">
        <v>1461476358</v>
      </c>
      <c r="AS76" s="726">
        <v>0</v>
      </c>
      <c r="AT76" s="726">
        <v>0</v>
      </c>
      <c r="AU76" s="726">
        <v>0</v>
      </c>
      <c r="AV76" s="726">
        <v>0</v>
      </c>
      <c r="AW76" s="726">
        <v>0</v>
      </c>
      <c r="AX76" s="726">
        <v>0</v>
      </c>
      <c r="AY76" s="726">
        <v>0</v>
      </c>
      <c r="AZ76" s="726">
        <v>0</v>
      </c>
      <c r="BA76" s="726">
        <v>0</v>
      </c>
      <c r="BB76" s="726">
        <v>0</v>
      </c>
      <c r="BC76" s="726">
        <v>0</v>
      </c>
      <c r="BD76" s="726">
        <v>0</v>
      </c>
      <c r="BE76" s="726">
        <v>0</v>
      </c>
      <c r="BF76" s="726">
        <v>0</v>
      </c>
      <c r="BG76" s="726">
        <v>0</v>
      </c>
      <c r="BH76" s="726">
        <v>0</v>
      </c>
      <c r="BI76" s="726">
        <v>0</v>
      </c>
      <c r="BJ76" s="726">
        <v>0</v>
      </c>
      <c r="BK76" s="726">
        <v>4191043</v>
      </c>
      <c r="BL76" s="726">
        <v>6993611</v>
      </c>
      <c r="BM76" s="726">
        <v>3164474</v>
      </c>
      <c r="BN76" s="726">
        <v>0</v>
      </c>
      <c r="BO76" s="726">
        <v>0</v>
      </c>
      <c r="BP76" s="726">
        <v>0</v>
      </c>
      <c r="BQ76" s="726">
        <v>7660714</v>
      </c>
      <c r="BR76" s="726">
        <v>4277483</v>
      </c>
      <c r="BS76" s="726">
        <v>11228047</v>
      </c>
      <c r="BT76" s="726">
        <v>0</v>
      </c>
      <c r="BU76" s="726">
        <v>0</v>
      </c>
      <c r="BV76" s="726">
        <v>0</v>
      </c>
      <c r="BW76" s="726">
        <v>0</v>
      </c>
      <c r="BX76" s="726">
        <v>0</v>
      </c>
      <c r="BY76" s="726">
        <v>217171</v>
      </c>
      <c r="BZ76" s="726">
        <v>0</v>
      </c>
      <c r="CA76" s="726">
        <v>0</v>
      </c>
      <c r="CB76" s="726">
        <v>0</v>
      </c>
      <c r="CC76" s="726">
        <v>0</v>
      </c>
      <c r="CD76" s="726">
        <v>0</v>
      </c>
      <c r="CE76" s="726">
        <v>0</v>
      </c>
      <c r="CF76" s="726">
        <v>0</v>
      </c>
      <c r="CG76" s="726">
        <v>0</v>
      </c>
      <c r="CH76" s="726">
        <v>0</v>
      </c>
      <c r="CI76" s="726">
        <v>0</v>
      </c>
      <c r="CJ76" s="726">
        <v>0</v>
      </c>
      <c r="CK76" s="726">
        <v>0</v>
      </c>
      <c r="CL76" s="726">
        <v>0</v>
      </c>
      <c r="CM76" s="726">
        <v>0</v>
      </c>
      <c r="CN76" s="726">
        <v>0</v>
      </c>
      <c r="CO76" s="726">
        <v>0</v>
      </c>
      <c r="CP76" s="726">
        <v>0</v>
      </c>
      <c r="CQ76" s="726">
        <v>0</v>
      </c>
      <c r="CR76" s="726">
        <v>0</v>
      </c>
      <c r="CS76" s="726">
        <v>0</v>
      </c>
      <c r="CT76" s="726">
        <v>0</v>
      </c>
      <c r="CU76" s="726">
        <v>0</v>
      </c>
      <c r="CV76" s="726">
        <v>0</v>
      </c>
      <c r="CW76" s="726">
        <v>0</v>
      </c>
      <c r="CX76" s="726">
        <v>0</v>
      </c>
      <c r="CY76" s="726">
        <v>0</v>
      </c>
      <c r="CZ76" s="726">
        <v>-549179</v>
      </c>
      <c r="DA76" s="726">
        <v>-587300</v>
      </c>
      <c r="DB76" s="726">
        <v>0</v>
      </c>
      <c r="DC76" s="726">
        <v>0</v>
      </c>
      <c r="DD76" s="726">
        <v>0</v>
      </c>
      <c r="DE76" s="726">
        <v>0</v>
      </c>
      <c r="DF76" s="726">
        <v>2</v>
      </c>
      <c r="DG76" s="726">
        <v>0</v>
      </c>
      <c r="DH76" s="726">
        <v>0</v>
      </c>
      <c r="DI76" s="726">
        <v>5001</v>
      </c>
      <c r="DJ76" s="726">
        <v>0</v>
      </c>
      <c r="DK76" s="726">
        <v>0</v>
      </c>
      <c r="DL76" s="726"/>
      <c r="DM76" s="726"/>
      <c r="DN76" s="802">
        <v>0</v>
      </c>
      <c r="DO76" s="726"/>
      <c r="DP76" s="727">
        <v>4702879461</v>
      </c>
      <c r="DQ76" s="731"/>
      <c r="DR76" s="732"/>
      <c r="DS76" s="730"/>
    </row>
    <row r="77" spans="1:123" s="729" customFormat="1" ht="11.25" x14ac:dyDescent="0.2">
      <c r="A77" s="725">
        <v>45292</v>
      </c>
      <c r="B77" s="726">
        <v>16000000</v>
      </c>
      <c r="C77" s="726">
        <v>0</v>
      </c>
      <c r="D77" s="726">
        <v>0</v>
      </c>
      <c r="E77" s="726">
        <v>0</v>
      </c>
      <c r="F77" s="726">
        <v>5220900</v>
      </c>
      <c r="G77" s="726">
        <v>235084686</v>
      </c>
      <c r="H77" s="726">
        <v>315369064</v>
      </c>
      <c r="I77" s="726">
        <v>65203689</v>
      </c>
      <c r="J77" s="726">
        <v>371797682</v>
      </c>
      <c r="K77" s="726">
        <v>80848837</v>
      </c>
      <c r="L77" s="726">
        <v>102476111</v>
      </c>
      <c r="M77" s="726">
        <v>195018683</v>
      </c>
      <c r="N77" s="726">
        <v>0</v>
      </c>
      <c r="O77" s="726">
        <v>1030396180</v>
      </c>
      <c r="P77" s="726">
        <v>231272767</v>
      </c>
      <c r="Q77" s="726">
        <v>0</v>
      </c>
      <c r="R77" s="726">
        <v>0</v>
      </c>
      <c r="S77" s="726">
        <v>0</v>
      </c>
      <c r="T77" s="726">
        <v>-5220900</v>
      </c>
      <c r="U77" s="726">
        <v>-160887975</v>
      </c>
      <c r="V77" s="726">
        <v>159928390</v>
      </c>
      <c r="W77" s="726">
        <v>0</v>
      </c>
      <c r="X77" s="726">
        <v>0</v>
      </c>
      <c r="Y77" s="726">
        <v>2000000</v>
      </c>
      <c r="Z77" s="726">
        <v>5500000</v>
      </c>
      <c r="AA77" s="726">
        <v>-322759241</v>
      </c>
      <c r="AB77" s="726">
        <v>3192174</v>
      </c>
      <c r="AC77" s="726">
        <v>-106577179</v>
      </c>
      <c r="AD77" s="726">
        <v>-231272767</v>
      </c>
      <c r="AE77" s="726">
        <v>326100000</v>
      </c>
      <c r="AF77" s="726">
        <v>0</v>
      </c>
      <c r="AG77" s="726">
        <v>277154504</v>
      </c>
      <c r="AH77" s="726">
        <v>401192628</v>
      </c>
      <c r="AI77" s="726">
        <v>0</v>
      </c>
      <c r="AJ77" s="726">
        <v>0</v>
      </c>
      <c r="AK77" s="726">
        <v>0</v>
      </c>
      <c r="AL77" s="726">
        <v>0</v>
      </c>
      <c r="AM77" s="726">
        <v>0</v>
      </c>
      <c r="AN77" s="726">
        <v>0</v>
      </c>
      <c r="AO77" s="726">
        <v>0</v>
      </c>
      <c r="AP77" s="726">
        <v>0</v>
      </c>
      <c r="AQ77" s="726">
        <v>0</v>
      </c>
      <c r="AR77" s="726">
        <v>0</v>
      </c>
      <c r="AS77" s="726">
        <v>0</v>
      </c>
      <c r="AT77" s="726">
        <v>0</v>
      </c>
      <c r="AU77" s="726">
        <v>0</v>
      </c>
      <c r="AV77" s="726">
        <v>0</v>
      </c>
      <c r="AW77" s="726">
        <v>0</v>
      </c>
      <c r="AX77" s="726">
        <v>0</v>
      </c>
      <c r="AY77" s="726">
        <v>0</v>
      </c>
      <c r="AZ77" s="726">
        <v>0</v>
      </c>
      <c r="BA77" s="726">
        <v>0</v>
      </c>
      <c r="BB77" s="726">
        <v>0</v>
      </c>
      <c r="BC77" s="726">
        <v>0</v>
      </c>
      <c r="BD77" s="726">
        <v>0</v>
      </c>
      <c r="BE77" s="726">
        <v>0</v>
      </c>
      <c r="BF77" s="726">
        <v>0</v>
      </c>
      <c r="BG77" s="726">
        <v>0</v>
      </c>
      <c r="BH77" s="726">
        <v>0</v>
      </c>
      <c r="BI77" s="726">
        <v>2</v>
      </c>
      <c r="BJ77" s="726">
        <v>0</v>
      </c>
      <c r="BK77" s="726">
        <v>0</v>
      </c>
      <c r="BL77" s="726">
        <v>0</v>
      </c>
      <c r="BM77" s="726">
        <v>3163718</v>
      </c>
      <c r="BN77" s="726">
        <v>0</v>
      </c>
      <c r="BO77" s="726">
        <v>0</v>
      </c>
      <c r="BP77" s="726">
        <v>0</v>
      </c>
      <c r="BQ77" s="726">
        <v>0</v>
      </c>
      <c r="BR77" s="726">
        <v>0</v>
      </c>
      <c r="BS77" s="726">
        <v>0</v>
      </c>
      <c r="BT77" s="726">
        <v>0</v>
      </c>
      <c r="BU77" s="726">
        <v>500000</v>
      </c>
      <c r="BV77" s="726">
        <v>0</v>
      </c>
      <c r="BW77" s="726">
        <v>0</v>
      </c>
      <c r="BX77" s="726">
        <v>0</v>
      </c>
      <c r="BY77" s="726">
        <v>415867</v>
      </c>
      <c r="BZ77" s="726">
        <v>550</v>
      </c>
      <c r="CA77" s="726">
        <v>0</v>
      </c>
      <c r="CB77" s="726">
        <v>0</v>
      </c>
      <c r="CC77" s="726">
        <v>0</v>
      </c>
      <c r="CD77" s="726">
        <v>0</v>
      </c>
      <c r="CE77" s="726">
        <v>0</v>
      </c>
      <c r="CF77" s="726">
        <v>0</v>
      </c>
      <c r="CG77" s="726">
        <v>0</v>
      </c>
      <c r="CH77" s="726">
        <v>0</v>
      </c>
      <c r="CI77" s="726">
        <v>0</v>
      </c>
      <c r="CJ77" s="726">
        <v>0</v>
      </c>
      <c r="CK77" s="726">
        <v>0</v>
      </c>
      <c r="CL77" s="726">
        <v>0</v>
      </c>
      <c r="CM77" s="726">
        <v>0</v>
      </c>
      <c r="CN77" s="726">
        <v>0</v>
      </c>
      <c r="CO77" s="726">
        <v>0</v>
      </c>
      <c r="CP77" s="726">
        <v>0</v>
      </c>
      <c r="CQ77" s="726">
        <v>0</v>
      </c>
      <c r="CR77" s="726">
        <v>0</v>
      </c>
      <c r="CS77" s="726">
        <v>0</v>
      </c>
      <c r="CT77" s="726">
        <v>0</v>
      </c>
      <c r="CU77" s="726">
        <v>0</v>
      </c>
      <c r="CV77" s="726">
        <v>0</v>
      </c>
      <c r="CW77" s="726">
        <v>0</v>
      </c>
      <c r="CX77" s="726">
        <v>0</v>
      </c>
      <c r="CY77" s="726">
        <v>0</v>
      </c>
      <c r="CZ77" s="726">
        <v>0</v>
      </c>
      <c r="DA77" s="726">
        <v>-1072382</v>
      </c>
      <c r="DB77" s="726">
        <v>0</v>
      </c>
      <c r="DC77" s="726">
        <v>-550</v>
      </c>
      <c r="DD77" s="726">
        <v>0</v>
      </c>
      <c r="DE77" s="726">
        <v>0</v>
      </c>
      <c r="DF77" s="726">
        <v>0</v>
      </c>
      <c r="DG77" s="726">
        <v>0</v>
      </c>
      <c r="DH77" s="726">
        <v>0</v>
      </c>
      <c r="DI77" s="726">
        <v>0</v>
      </c>
      <c r="DJ77" s="726">
        <v>-4333256</v>
      </c>
      <c r="DK77" s="726">
        <v>-505682</v>
      </c>
      <c r="DL77" s="726"/>
      <c r="DM77" s="726"/>
      <c r="DN77" s="802">
        <v>0</v>
      </c>
      <c r="DO77" s="726"/>
      <c r="DP77" s="727">
        <v>2995206500</v>
      </c>
      <c r="DQ77" s="731"/>
      <c r="DR77" s="732"/>
      <c r="DS77" s="730"/>
    </row>
    <row r="78" spans="1:123" s="729" customFormat="1" ht="11.25" x14ac:dyDescent="0.2">
      <c r="A78" s="725">
        <v>45323</v>
      </c>
      <c r="B78" s="726">
        <v>4000000</v>
      </c>
      <c r="C78" s="726">
        <v>-88624232</v>
      </c>
      <c r="D78" s="726">
        <v>0</v>
      </c>
      <c r="E78" s="726">
        <v>550000000</v>
      </c>
      <c r="F78" s="726">
        <v>467178317</v>
      </c>
      <c r="G78" s="726">
        <v>631343716</v>
      </c>
      <c r="H78" s="726">
        <v>-148936000</v>
      </c>
      <c r="I78" s="726">
        <v>396153212</v>
      </c>
      <c r="J78" s="726">
        <v>1188415112</v>
      </c>
      <c r="K78" s="726">
        <v>63848837</v>
      </c>
      <c r="L78" s="726">
        <v>43406744</v>
      </c>
      <c r="M78" s="726">
        <v>824321253</v>
      </c>
      <c r="N78" s="726">
        <v>1681478687</v>
      </c>
      <c r="O78" s="726">
        <v>7429984</v>
      </c>
      <c r="P78" s="726">
        <v>385771800</v>
      </c>
      <c r="Q78" s="726">
        <v>0</v>
      </c>
      <c r="R78" s="726">
        <v>0</v>
      </c>
      <c r="S78" s="726">
        <v>0</v>
      </c>
      <c r="T78" s="726">
        <v>-279587184</v>
      </c>
      <c r="U78" s="726">
        <v>-47149209</v>
      </c>
      <c r="V78" s="726">
        <v>-39621000</v>
      </c>
      <c r="W78" s="726">
        <v>47084889</v>
      </c>
      <c r="X78" s="726">
        <v>40000001</v>
      </c>
      <c r="Y78" s="726">
        <v>2000000</v>
      </c>
      <c r="Z78" s="726">
        <v>12000000</v>
      </c>
      <c r="AA78" s="726">
        <v>-172262812</v>
      </c>
      <c r="AB78" s="726">
        <v>-529314518</v>
      </c>
      <c r="AC78" s="726">
        <v>366573681</v>
      </c>
      <c r="AD78" s="726">
        <v>-89443324</v>
      </c>
      <c r="AE78" s="726">
        <v>0</v>
      </c>
      <c r="AF78" s="726">
        <v>0</v>
      </c>
      <c r="AG78" s="726">
        <v>0</v>
      </c>
      <c r="AH78" s="726">
        <v>450000000</v>
      </c>
      <c r="AI78" s="726">
        <v>378293180</v>
      </c>
      <c r="AJ78" s="726">
        <v>550984600</v>
      </c>
      <c r="AK78" s="726">
        <v>0</v>
      </c>
      <c r="AL78" s="726">
        <v>0</v>
      </c>
      <c r="AM78" s="726">
        <v>0</v>
      </c>
      <c r="AN78" s="726">
        <v>0</v>
      </c>
      <c r="AO78" s="726">
        <v>0</v>
      </c>
      <c r="AP78" s="726">
        <v>0</v>
      </c>
      <c r="AQ78" s="726">
        <v>284000000</v>
      </c>
      <c r="AR78" s="726">
        <v>0</v>
      </c>
      <c r="AS78" s="726">
        <v>0</v>
      </c>
      <c r="AT78" s="726">
        <v>0</v>
      </c>
      <c r="AU78" s="726">
        <v>0</v>
      </c>
      <c r="AV78" s="726">
        <v>0</v>
      </c>
      <c r="AW78" s="726">
        <v>0</v>
      </c>
      <c r="AX78" s="726">
        <v>0</v>
      </c>
      <c r="AY78" s="726">
        <v>0</v>
      </c>
      <c r="AZ78" s="726">
        <v>0</v>
      </c>
      <c r="BA78" s="726">
        <v>0</v>
      </c>
      <c r="BB78" s="726">
        <v>0</v>
      </c>
      <c r="BC78" s="726">
        <v>0</v>
      </c>
      <c r="BD78" s="726">
        <v>0</v>
      </c>
      <c r="BE78" s="726">
        <v>0</v>
      </c>
      <c r="BF78" s="726">
        <v>0</v>
      </c>
      <c r="BG78" s="726">
        <v>0</v>
      </c>
      <c r="BH78" s="726">
        <v>0</v>
      </c>
      <c r="BI78" s="726">
        <v>0</v>
      </c>
      <c r="BJ78" s="726">
        <v>0</v>
      </c>
      <c r="BK78" s="726">
        <v>0</v>
      </c>
      <c r="BL78" s="726">
        <v>-5707933</v>
      </c>
      <c r="BM78" s="726">
        <v>11188760</v>
      </c>
      <c r="BN78" s="726">
        <v>0</v>
      </c>
      <c r="BO78" s="726">
        <v>0</v>
      </c>
      <c r="BP78" s="726">
        <v>0</v>
      </c>
      <c r="BQ78" s="726">
        <v>1316816</v>
      </c>
      <c r="BR78" s="726">
        <v>377781</v>
      </c>
      <c r="BS78" s="726">
        <v>3</v>
      </c>
      <c r="BT78" s="726">
        <v>17647075</v>
      </c>
      <c r="BU78" s="726">
        <v>3000000</v>
      </c>
      <c r="BV78" s="726">
        <v>0</v>
      </c>
      <c r="BW78" s="726">
        <v>0</v>
      </c>
      <c r="BX78" s="726">
        <v>0</v>
      </c>
      <c r="BY78" s="726">
        <v>-70509</v>
      </c>
      <c r="BZ78" s="726">
        <v>0</v>
      </c>
      <c r="CA78" s="726">
        <v>0</v>
      </c>
      <c r="CB78" s="726">
        <v>0</v>
      </c>
      <c r="CC78" s="726">
        <v>0</v>
      </c>
      <c r="CD78" s="726">
        <v>0</v>
      </c>
      <c r="CE78" s="726">
        <v>0</v>
      </c>
      <c r="CF78" s="726">
        <v>0</v>
      </c>
      <c r="CG78" s="726">
        <v>0</v>
      </c>
      <c r="CH78" s="726">
        <v>0</v>
      </c>
      <c r="CI78" s="726">
        <v>10579735</v>
      </c>
      <c r="CJ78" s="726">
        <v>10721100</v>
      </c>
      <c r="CK78" s="726">
        <v>6624210</v>
      </c>
      <c r="CL78" s="726">
        <v>14770794</v>
      </c>
      <c r="CM78" s="726">
        <v>0</v>
      </c>
      <c r="CN78" s="726">
        <v>0</v>
      </c>
      <c r="CO78" s="726">
        <v>0</v>
      </c>
      <c r="CP78" s="726">
        <v>0</v>
      </c>
      <c r="CQ78" s="726">
        <v>0</v>
      </c>
      <c r="CR78" s="726">
        <v>0</v>
      </c>
      <c r="CS78" s="726">
        <v>0</v>
      </c>
      <c r="CT78" s="726">
        <v>0</v>
      </c>
      <c r="CU78" s="726">
        <v>9581325</v>
      </c>
      <c r="CV78" s="726">
        <v>17930693</v>
      </c>
      <c r="CW78" s="726">
        <v>0</v>
      </c>
      <c r="CX78" s="726">
        <v>4128404</v>
      </c>
      <c r="CY78" s="726">
        <v>6047575</v>
      </c>
      <c r="CZ78" s="726">
        <v>1854734</v>
      </c>
      <c r="DA78" s="726">
        <v>1043968</v>
      </c>
      <c r="DB78" s="726">
        <v>0</v>
      </c>
      <c r="DC78" s="726">
        <v>0</v>
      </c>
      <c r="DD78" s="726">
        <v>0</v>
      </c>
      <c r="DE78" s="726">
        <v>0</v>
      </c>
      <c r="DF78" s="726">
        <v>0</v>
      </c>
      <c r="DG78" s="726">
        <v>0</v>
      </c>
      <c r="DH78" s="726">
        <v>3348995</v>
      </c>
      <c r="DI78" s="726">
        <v>40887345</v>
      </c>
      <c r="DJ78" s="726">
        <v>0</v>
      </c>
      <c r="DK78" s="726">
        <v>1798650</v>
      </c>
      <c r="DL78" s="726"/>
      <c r="DM78" s="726"/>
      <c r="DN78" s="802">
        <v>0</v>
      </c>
      <c r="DO78" s="726"/>
      <c r="DP78" s="727">
        <v>7136415255</v>
      </c>
      <c r="DQ78" s="731"/>
      <c r="DR78" s="732"/>
      <c r="DS78" s="730"/>
    </row>
    <row r="79" spans="1:123" s="729" customFormat="1" ht="11.25" x14ac:dyDescent="0.2">
      <c r="A79" s="725">
        <v>45352</v>
      </c>
      <c r="B79" s="726">
        <v>0</v>
      </c>
      <c r="C79" s="726">
        <v>88624232</v>
      </c>
      <c r="D79" s="726">
        <v>0</v>
      </c>
      <c r="E79" s="726">
        <v>0</v>
      </c>
      <c r="F79" s="726">
        <v>0</v>
      </c>
      <c r="G79" s="726">
        <v>796827928</v>
      </c>
      <c r="H79" s="726">
        <v>734710117</v>
      </c>
      <c r="I79" s="726">
        <v>71145176</v>
      </c>
      <c r="J79" s="726">
        <v>-223670606</v>
      </c>
      <c r="K79" s="726">
        <v>67455090</v>
      </c>
      <c r="L79" s="726">
        <v>230868662</v>
      </c>
      <c r="M79" s="726">
        <v>298257258</v>
      </c>
      <c r="N79" s="726">
        <v>945193370</v>
      </c>
      <c r="O79" s="726">
        <v>311131582</v>
      </c>
      <c r="P79" s="726">
        <v>-19266393</v>
      </c>
      <c r="Q79" s="726">
        <v>-549420338</v>
      </c>
      <c r="R79" s="726">
        <v>0</v>
      </c>
      <c r="S79" s="726">
        <v>-1110000</v>
      </c>
      <c r="T79" s="726">
        <v>0</v>
      </c>
      <c r="U79" s="726">
        <v>-511996372</v>
      </c>
      <c r="V79" s="726">
        <v>-834710117</v>
      </c>
      <c r="W79" s="726">
        <v>-32812226</v>
      </c>
      <c r="X79" s="726">
        <v>20000000</v>
      </c>
      <c r="Y79" s="726">
        <v>0</v>
      </c>
      <c r="Z79" s="726">
        <v>12200000</v>
      </c>
      <c r="AA79" s="726">
        <v>262555463</v>
      </c>
      <c r="AB79" s="726">
        <v>271165361</v>
      </c>
      <c r="AC79" s="726">
        <v>-685135247</v>
      </c>
      <c r="AD79" s="726">
        <v>16944481</v>
      </c>
      <c r="AE79" s="726">
        <v>549420338</v>
      </c>
      <c r="AF79" s="726">
        <v>0</v>
      </c>
      <c r="AG79" s="726">
        <v>1110000</v>
      </c>
      <c r="AH79" s="726">
        <v>0</v>
      </c>
      <c r="AI79" s="726">
        <v>0</v>
      </c>
      <c r="AJ79" s="726">
        <v>623161114</v>
      </c>
      <c r="AK79" s="726">
        <v>0</v>
      </c>
      <c r="AL79" s="726">
        <v>0</v>
      </c>
      <c r="AM79" s="726">
        <v>0</v>
      </c>
      <c r="AN79" s="726">
        <v>0</v>
      </c>
      <c r="AO79" s="726">
        <v>446654175</v>
      </c>
      <c r="AP79" s="726">
        <v>281634849</v>
      </c>
      <c r="AQ79" s="726">
        <v>374003665</v>
      </c>
      <c r="AR79" s="726">
        <v>0</v>
      </c>
      <c r="AS79" s="726" t="s">
        <v>2386</v>
      </c>
      <c r="AT79" s="726">
        <v>0</v>
      </c>
      <c r="AU79" s="726">
        <v>13708662</v>
      </c>
      <c r="AV79" s="726">
        <v>0</v>
      </c>
      <c r="AW79" s="726">
        <v>0</v>
      </c>
      <c r="AX79" s="726">
        <v>0</v>
      </c>
      <c r="AY79" s="726">
        <v>0</v>
      </c>
      <c r="AZ79" s="726">
        <v>0</v>
      </c>
      <c r="BA79" s="726">
        <v>0</v>
      </c>
      <c r="BB79" s="726">
        <v>0</v>
      </c>
      <c r="BC79" s="726">
        <v>0</v>
      </c>
      <c r="BD79" s="726">
        <v>0</v>
      </c>
      <c r="BE79" s="726">
        <v>0</v>
      </c>
      <c r="BF79" s="726">
        <v>0</v>
      </c>
      <c r="BG79" s="726">
        <v>0</v>
      </c>
      <c r="BH79" s="726">
        <v>0</v>
      </c>
      <c r="BI79" s="726">
        <v>-13708662</v>
      </c>
      <c r="BJ79" s="726">
        <v>0</v>
      </c>
      <c r="BK79" s="726">
        <v>0</v>
      </c>
      <c r="BL79" s="726">
        <v>0</v>
      </c>
      <c r="BM79" s="726">
        <v>53343141</v>
      </c>
      <c r="BN79" s="726">
        <v>0</v>
      </c>
      <c r="BO79" s="726">
        <v>0</v>
      </c>
      <c r="BP79" s="726">
        <v>32018827</v>
      </c>
      <c r="BQ79" s="726">
        <v>13427388</v>
      </c>
      <c r="BR79" s="726">
        <v>20840883</v>
      </c>
      <c r="BS79" s="726">
        <v>0</v>
      </c>
      <c r="BT79" s="726">
        <v>0</v>
      </c>
      <c r="BU79" s="726">
        <v>0</v>
      </c>
      <c r="BV79" s="726">
        <v>0</v>
      </c>
      <c r="BW79" s="726">
        <v>2965265</v>
      </c>
      <c r="BX79" s="726">
        <v>0</v>
      </c>
      <c r="BY79" s="726">
        <v>0</v>
      </c>
      <c r="BZ79" s="726">
        <v>0</v>
      </c>
      <c r="CA79" s="726">
        <v>0</v>
      </c>
      <c r="CB79" s="726">
        <v>0</v>
      </c>
      <c r="CC79" s="726">
        <v>0</v>
      </c>
      <c r="CD79" s="726">
        <v>0</v>
      </c>
      <c r="CE79" s="726">
        <v>0</v>
      </c>
      <c r="CF79" s="726">
        <v>0</v>
      </c>
      <c r="CG79" s="726">
        <v>0</v>
      </c>
      <c r="CH79" s="726">
        <v>4000000</v>
      </c>
      <c r="CI79" s="726">
        <v>5420498</v>
      </c>
      <c r="CJ79" s="726">
        <v>2783045</v>
      </c>
      <c r="CK79" s="726">
        <v>7895377</v>
      </c>
      <c r="CL79" s="726">
        <v>3146255</v>
      </c>
      <c r="CM79" s="726">
        <v>0</v>
      </c>
      <c r="CN79" s="726">
        <v>0</v>
      </c>
      <c r="CO79" s="726">
        <v>0</v>
      </c>
      <c r="CP79" s="726">
        <v>0</v>
      </c>
      <c r="CQ79" s="726">
        <v>0</v>
      </c>
      <c r="CR79" s="726">
        <v>0</v>
      </c>
      <c r="CS79" s="726">
        <v>0</v>
      </c>
      <c r="CT79" s="726">
        <v>0</v>
      </c>
      <c r="CU79" s="726">
        <v>2718108</v>
      </c>
      <c r="CV79" s="726">
        <v>6221618</v>
      </c>
      <c r="CW79" s="726">
        <v>0</v>
      </c>
      <c r="CX79" s="726">
        <v>-1805503</v>
      </c>
      <c r="CY79" s="726">
        <v>-2727926</v>
      </c>
      <c r="CZ79" s="726">
        <v>0</v>
      </c>
      <c r="DA79" s="726">
        <v>0</v>
      </c>
      <c r="DB79" s="726">
        <v>0</v>
      </c>
      <c r="DC79" s="726">
        <v>0</v>
      </c>
      <c r="DD79" s="726">
        <v>0</v>
      </c>
      <c r="DE79" s="726">
        <v>0</v>
      </c>
      <c r="DF79" s="726">
        <v>0</v>
      </c>
      <c r="DG79" s="726">
        <v>0</v>
      </c>
      <c r="DH79" s="726">
        <v>10</v>
      </c>
      <c r="DI79" s="726">
        <v>0</v>
      </c>
      <c r="DJ79" s="726">
        <v>0</v>
      </c>
      <c r="DK79" s="726">
        <v>0</v>
      </c>
      <c r="DL79" s="726"/>
      <c r="DM79" s="726"/>
      <c r="DN79" s="802">
        <v>0</v>
      </c>
      <c r="DO79" s="726"/>
      <c r="DP79" s="727">
        <v>3695188548</v>
      </c>
      <c r="DQ79" s="731"/>
      <c r="DR79" s="732"/>
      <c r="DS79" s="730"/>
    </row>
    <row r="80" spans="1:123" s="729" customFormat="1" ht="11.25" x14ac:dyDescent="0.2">
      <c r="A80" s="725">
        <v>45383</v>
      </c>
      <c r="B80" s="726">
        <v>0</v>
      </c>
      <c r="C80" s="726">
        <v>4000000</v>
      </c>
      <c r="D80" s="726">
        <v>0</v>
      </c>
      <c r="E80" s="726">
        <v>0</v>
      </c>
      <c r="F80" s="726">
        <v>0</v>
      </c>
      <c r="G80" s="726">
        <v>71836079</v>
      </c>
      <c r="H80" s="726">
        <v>152727442</v>
      </c>
      <c r="I80" s="726">
        <v>36883295</v>
      </c>
      <c r="J80" s="726">
        <v>183579716</v>
      </c>
      <c r="K80" s="726">
        <v>307062280</v>
      </c>
      <c r="L80" s="726">
        <v>52400965</v>
      </c>
      <c r="M80" s="726">
        <v>70152665</v>
      </c>
      <c r="N80" s="726">
        <v>899982928</v>
      </c>
      <c r="O80" s="726">
        <v>10000000</v>
      </c>
      <c r="P80" s="726">
        <v>0</v>
      </c>
      <c r="Q80" s="726">
        <v>0</v>
      </c>
      <c r="R80" s="726">
        <v>0</v>
      </c>
      <c r="S80" s="726">
        <v>0</v>
      </c>
      <c r="T80" s="726">
        <v>256000000</v>
      </c>
      <c r="U80" s="726">
        <v>635343147</v>
      </c>
      <c r="V80" s="726">
        <v>247161050</v>
      </c>
      <c r="W80" s="726">
        <v>50954113</v>
      </c>
      <c r="X80" s="726">
        <v>0</v>
      </c>
      <c r="Y80" s="726">
        <v>0</v>
      </c>
      <c r="Z80" s="726">
        <v>15400000</v>
      </c>
      <c r="AA80" s="726">
        <v>346998094</v>
      </c>
      <c r="AB80" s="726">
        <v>-200709861</v>
      </c>
      <c r="AC80" s="726">
        <v>253618056</v>
      </c>
      <c r="AD80" s="726">
        <v>0</v>
      </c>
      <c r="AE80" s="726">
        <v>0</v>
      </c>
      <c r="AF80" s="726">
        <v>0</v>
      </c>
      <c r="AG80" s="726">
        <v>0</v>
      </c>
      <c r="AH80" s="726">
        <v>0</v>
      </c>
      <c r="AI80" s="726">
        <v>796634383</v>
      </c>
      <c r="AJ80" s="726">
        <v>0</v>
      </c>
      <c r="AK80" s="726">
        <v>0</v>
      </c>
      <c r="AL80" s="726">
        <v>0</v>
      </c>
      <c r="AM80" s="726">
        <v>0</v>
      </c>
      <c r="AN80" s="726">
        <v>0</v>
      </c>
      <c r="AO80" s="726">
        <v>252719661</v>
      </c>
      <c r="AP80" s="726">
        <v>299978341</v>
      </c>
      <c r="AQ80" s="726">
        <v>0</v>
      </c>
      <c r="AR80" s="726">
        <v>0</v>
      </c>
      <c r="AS80" s="726">
        <v>0</v>
      </c>
      <c r="AT80" s="726">
        <v>0</v>
      </c>
      <c r="AU80" s="726">
        <v>0</v>
      </c>
      <c r="AV80" s="726">
        <v>0</v>
      </c>
      <c r="AW80" s="726">
        <v>0</v>
      </c>
      <c r="AX80" s="726">
        <v>0</v>
      </c>
      <c r="AY80" s="726">
        <v>0</v>
      </c>
      <c r="AZ80" s="726">
        <v>0</v>
      </c>
      <c r="BA80" s="726">
        <v>0</v>
      </c>
      <c r="BB80" s="726">
        <v>0</v>
      </c>
      <c r="BC80" s="726">
        <v>0</v>
      </c>
      <c r="BD80" s="726">
        <v>0</v>
      </c>
      <c r="BE80" s="726">
        <v>0</v>
      </c>
      <c r="BF80" s="726">
        <v>0</v>
      </c>
      <c r="BG80" s="726" t="s">
        <v>2386</v>
      </c>
      <c r="BH80" s="726">
        <v>0</v>
      </c>
      <c r="BI80" s="726">
        <v>0</v>
      </c>
      <c r="BJ80" s="726">
        <v>0</v>
      </c>
      <c r="BK80" s="726">
        <v>0</v>
      </c>
      <c r="BL80" s="726">
        <v>0</v>
      </c>
      <c r="BM80" s="726">
        <v>12753805</v>
      </c>
      <c r="BN80" s="726">
        <v>0</v>
      </c>
      <c r="BO80" s="726">
        <v>0</v>
      </c>
      <c r="BP80" s="726">
        <v>2459550</v>
      </c>
      <c r="BQ80" s="726">
        <v>0</v>
      </c>
      <c r="BR80" s="726">
        <v>2247331</v>
      </c>
      <c r="BS80" s="726">
        <v>0</v>
      </c>
      <c r="BT80" s="726">
        <v>0</v>
      </c>
      <c r="BU80" s="726">
        <v>0</v>
      </c>
      <c r="BV80" s="726">
        <v>0</v>
      </c>
      <c r="BW80" s="726">
        <v>3391436</v>
      </c>
      <c r="BX80" s="726">
        <v>0</v>
      </c>
      <c r="BY80" s="726">
        <v>0</v>
      </c>
      <c r="BZ80" s="726">
        <v>0</v>
      </c>
      <c r="CA80" s="726">
        <v>0</v>
      </c>
      <c r="CB80" s="726">
        <v>0</v>
      </c>
      <c r="CC80" s="726">
        <v>0</v>
      </c>
      <c r="CD80" s="726">
        <v>0</v>
      </c>
      <c r="CE80" s="726">
        <v>0</v>
      </c>
      <c r="CF80" s="726">
        <v>0</v>
      </c>
      <c r="CG80" s="726">
        <v>0</v>
      </c>
      <c r="CH80" s="726">
        <v>0</v>
      </c>
      <c r="CI80" s="726">
        <v>4126938</v>
      </c>
      <c r="CJ80" s="726">
        <v>3319649</v>
      </c>
      <c r="CK80" s="726">
        <v>5156379</v>
      </c>
      <c r="CL80" s="726">
        <v>2008725</v>
      </c>
      <c r="CM80" s="726">
        <v>0</v>
      </c>
      <c r="CN80" s="726">
        <v>554110</v>
      </c>
      <c r="CO80" s="726">
        <v>0</v>
      </c>
      <c r="CP80" s="726">
        <v>0</v>
      </c>
      <c r="CQ80" s="726">
        <v>0</v>
      </c>
      <c r="CR80" s="726">
        <v>0</v>
      </c>
      <c r="CS80" s="726">
        <v>511697</v>
      </c>
      <c r="CT80" s="726">
        <v>554074</v>
      </c>
      <c r="CU80" s="726">
        <v>4684160</v>
      </c>
      <c r="CV80" s="726">
        <v>5683083</v>
      </c>
      <c r="CW80" s="726">
        <v>0</v>
      </c>
      <c r="CX80" s="726">
        <v>-2064168</v>
      </c>
      <c r="CY80" s="726">
        <v>-3319649</v>
      </c>
      <c r="CZ80" s="726">
        <v>-1854734</v>
      </c>
      <c r="DA80" s="726">
        <v>-1043965</v>
      </c>
      <c r="DB80" s="726">
        <v>1</v>
      </c>
      <c r="DC80" s="726">
        <v>0</v>
      </c>
      <c r="DD80" s="726">
        <v>0</v>
      </c>
      <c r="DE80" s="726">
        <v>0</v>
      </c>
      <c r="DF80" s="726">
        <v>10000000</v>
      </c>
      <c r="DG80" s="726">
        <v>0</v>
      </c>
      <c r="DH80" s="726">
        <v>-511697</v>
      </c>
      <c r="DI80" s="726">
        <v>47172</v>
      </c>
      <c r="DJ80" s="726">
        <v>0</v>
      </c>
      <c r="DK80" s="726">
        <v>-1798650</v>
      </c>
      <c r="DL80" s="726"/>
      <c r="DM80" s="726"/>
      <c r="DN80" s="802">
        <v>0</v>
      </c>
      <c r="DO80" s="726"/>
      <c r="DP80" s="727">
        <v>4789627601</v>
      </c>
      <c r="DQ80" s="731"/>
      <c r="DR80" s="732"/>
      <c r="DS80" s="730"/>
    </row>
    <row r="81" spans="1:123" s="729" customFormat="1" ht="11.25" x14ac:dyDescent="0.2">
      <c r="A81" s="725">
        <v>45413</v>
      </c>
      <c r="B81" s="726">
        <v>0</v>
      </c>
      <c r="C81" s="726">
        <v>382038727</v>
      </c>
      <c r="D81" s="726">
        <v>0</v>
      </c>
      <c r="E81" s="726">
        <v>282426526</v>
      </c>
      <c r="F81" s="726">
        <v>245255202</v>
      </c>
      <c r="G81" s="726">
        <v>536662633</v>
      </c>
      <c r="H81" s="726">
        <v>399888492</v>
      </c>
      <c r="I81" s="726">
        <v>656497232</v>
      </c>
      <c r="J81" s="726">
        <v>92239974</v>
      </c>
      <c r="K81" s="726">
        <v>52454315</v>
      </c>
      <c r="L81" s="726">
        <v>89039016</v>
      </c>
      <c r="M81" s="726">
        <v>780764122</v>
      </c>
      <c r="N81" s="726">
        <v>1174920342</v>
      </c>
      <c r="O81" s="726">
        <v>1010478490</v>
      </c>
      <c r="P81" s="726">
        <v>296328476</v>
      </c>
      <c r="Q81" s="726">
        <v>0</v>
      </c>
      <c r="R81" s="726">
        <v>-382038727</v>
      </c>
      <c r="S81" s="726">
        <v>-282426526</v>
      </c>
      <c r="T81" s="726">
        <v>-1956102</v>
      </c>
      <c r="U81" s="726">
        <v>-775908010</v>
      </c>
      <c r="V81" s="726">
        <v>-399888492</v>
      </c>
      <c r="W81" s="726">
        <v>88049345</v>
      </c>
      <c r="X81" s="726">
        <v>250000000</v>
      </c>
      <c r="Y81" s="726">
        <v>0</v>
      </c>
      <c r="Z81" s="726">
        <v>2700000</v>
      </c>
      <c r="AA81" s="726">
        <v>-610301700</v>
      </c>
      <c r="AB81" s="726">
        <v>-1174920342</v>
      </c>
      <c r="AC81" s="726">
        <v>-1010478490</v>
      </c>
      <c r="AD81" s="726">
        <v>-296328476</v>
      </c>
      <c r="AE81" s="726">
        <v>0</v>
      </c>
      <c r="AF81" s="726">
        <v>0</v>
      </c>
      <c r="AG81" s="726">
        <v>0</v>
      </c>
      <c r="AH81" s="726">
        <v>0</v>
      </c>
      <c r="AI81" s="726">
        <v>883339293</v>
      </c>
      <c r="AJ81" s="726">
        <v>339834301</v>
      </c>
      <c r="AK81" s="726">
        <v>0</v>
      </c>
      <c r="AL81" s="726">
        <v>0</v>
      </c>
      <c r="AM81" s="726">
        <v>0</v>
      </c>
      <c r="AN81" s="726">
        <v>0</v>
      </c>
      <c r="AO81" s="726">
        <v>1483206344</v>
      </c>
      <c r="AP81" s="726">
        <v>553688726</v>
      </c>
      <c r="AQ81" s="726">
        <v>0</v>
      </c>
      <c r="AR81" s="726">
        <v>0</v>
      </c>
      <c r="AS81" s="726">
        <v>0</v>
      </c>
      <c r="AT81" s="726">
        <v>0</v>
      </c>
      <c r="AU81" s="726">
        <v>0</v>
      </c>
      <c r="AV81" s="726">
        <v>0</v>
      </c>
      <c r="AW81" s="726">
        <v>0</v>
      </c>
      <c r="AX81" s="726">
        <v>0</v>
      </c>
      <c r="AY81" s="726">
        <v>0</v>
      </c>
      <c r="AZ81" s="726">
        <v>0</v>
      </c>
      <c r="BA81" s="726">
        <v>0</v>
      </c>
      <c r="BB81" s="726">
        <v>0</v>
      </c>
      <c r="BC81" s="726">
        <v>0</v>
      </c>
      <c r="BD81" s="726">
        <v>0</v>
      </c>
      <c r="BE81" s="726">
        <v>0</v>
      </c>
      <c r="BF81" s="726">
        <v>0</v>
      </c>
      <c r="BG81" s="726">
        <v>0</v>
      </c>
      <c r="BH81" s="726">
        <v>0</v>
      </c>
      <c r="BI81" s="726">
        <v>0</v>
      </c>
      <c r="BJ81" s="726">
        <v>0</v>
      </c>
      <c r="BK81" s="726">
        <v>0</v>
      </c>
      <c r="BL81" s="726">
        <v>0</v>
      </c>
      <c r="BM81" s="726">
        <v>10077649</v>
      </c>
      <c r="BN81" s="726">
        <v>0</v>
      </c>
      <c r="BO81" s="726">
        <v>18836762</v>
      </c>
      <c r="BP81" s="726">
        <v>16648106</v>
      </c>
      <c r="BQ81" s="726">
        <v>0</v>
      </c>
      <c r="BR81" s="726">
        <v>0</v>
      </c>
      <c r="BS81" s="726">
        <v>0</v>
      </c>
      <c r="BT81" s="726">
        <v>0</v>
      </c>
      <c r="BU81" s="726">
        <v>0</v>
      </c>
      <c r="BV81" s="726">
        <v>0</v>
      </c>
      <c r="BW81" s="726">
        <v>0</v>
      </c>
      <c r="BX81" s="726">
        <v>0</v>
      </c>
      <c r="BY81" s="726">
        <v>0</v>
      </c>
      <c r="BZ81" s="726">
        <v>0</v>
      </c>
      <c r="CA81" s="726">
        <v>0</v>
      </c>
      <c r="CB81" s="726">
        <v>0</v>
      </c>
      <c r="CC81" s="726">
        <v>0</v>
      </c>
      <c r="CD81" s="726">
        <v>0</v>
      </c>
      <c r="CE81" s="726">
        <v>0</v>
      </c>
      <c r="CF81" s="726">
        <v>0</v>
      </c>
      <c r="CG81" s="726">
        <v>0</v>
      </c>
      <c r="CH81" s="726">
        <v>0</v>
      </c>
      <c r="CI81" s="726">
        <v>5109020</v>
      </c>
      <c r="CJ81" s="726">
        <v>1887224</v>
      </c>
      <c r="CK81" s="726">
        <v>409960</v>
      </c>
      <c r="CL81" s="726">
        <v>0</v>
      </c>
      <c r="CM81" s="726">
        <v>0</v>
      </c>
      <c r="CN81" s="726">
        <v>612990</v>
      </c>
      <c r="CO81" s="726">
        <v>0</v>
      </c>
      <c r="CP81" s="726">
        <v>0</v>
      </c>
      <c r="CQ81" s="726">
        <v>0</v>
      </c>
      <c r="CR81" s="726">
        <v>0</v>
      </c>
      <c r="CS81" s="726">
        <v>667968</v>
      </c>
      <c r="CT81" s="726">
        <v>1522040</v>
      </c>
      <c r="CU81" s="726">
        <v>0</v>
      </c>
      <c r="CV81" s="726">
        <v>0</v>
      </c>
      <c r="CW81" s="726">
        <v>0</v>
      </c>
      <c r="CX81" s="726">
        <v>-3297210</v>
      </c>
      <c r="CY81" s="726"/>
      <c r="CZ81" s="726">
        <v>40</v>
      </c>
      <c r="DA81" s="726">
        <v>0</v>
      </c>
      <c r="DB81" s="726">
        <v>285353</v>
      </c>
      <c r="DC81" s="726">
        <v>0</v>
      </c>
      <c r="DD81" s="726">
        <v>0</v>
      </c>
      <c r="DE81" s="726">
        <v>0</v>
      </c>
      <c r="DF81" s="726">
        <v>0</v>
      </c>
      <c r="DG81" s="726">
        <v>0</v>
      </c>
      <c r="DH81" s="726">
        <v>-2812296</v>
      </c>
      <c r="DI81" s="726">
        <v>0</v>
      </c>
      <c r="DJ81" s="726"/>
      <c r="DK81" s="726">
        <v>0</v>
      </c>
      <c r="DL81" s="726"/>
      <c r="DM81" s="726"/>
      <c r="DN81" s="802">
        <v>0</v>
      </c>
      <c r="DO81" s="726"/>
      <c r="DP81" s="727">
        <v>4715512297</v>
      </c>
      <c r="DQ81" s="731"/>
      <c r="DR81" s="732"/>
      <c r="DS81" s="730"/>
    </row>
    <row r="82" spans="1:123" s="729" customFormat="1" ht="11.25" x14ac:dyDescent="0.2">
      <c r="A82" s="725">
        <v>45444</v>
      </c>
      <c r="B82" s="726">
        <v>0</v>
      </c>
      <c r="C82" s="726">
        <v>0</v>
      </c>
      <c r="D82" s="726">
        <v>0</v>
      </c>
      <c r="E82" s="726">
        <v>0</v>
      </c>
      <c r="F82" s="726">
        <v>0</v>
      </c>
      <c r="G82" s="726">
        <v>28000000</v>
      </c>
      <c r="H82" s="726">
        <v>51877541</v>
      </c>
      <c r="I82" s="726">
        <v>21939840</v>
      </c>
      <c r="J82" s="726">
        <v>239621704</v>
      </c>
      <c r="K82" s="726">
        <v>73255782</v>
      </c>
      <c r="L82" s="726">
        <v>129774209</v>
      </c>
      <c r="M82" s="726">
        <v>545000000</v>
      </c>
      <c r="N82" s="726">
        <v>0</v>
      </c>
      <c r="O82" s="726">
        <v>0</v>
      </c>
      <c r="P82" s="726">
        <v>10000000</v>
      </c>
      <c r="Q82" s="726">
        <v>0</v>
      </c>
      <c r="R82" s="726">
        <v>0</v>
      </c>
      <c r="S82" s="726">
        <v>0</v>
      </c>
      <c r="T82" s="726">
        <v>0</v>
      </c>
      <c r="U82" s="726">
        <v>0</v>
      </c>
      <c r="V82" s="726">
        <v>0</v>
      </c>
      <c r="W82" s="726">
        <v>0</v>
      </c>
      <c r="X82" s="726">
        <v>0</v>
      </c>
      <c r="Y82" s="726">
        <v>29000000</v>
      </c>
      <c r="Z82" s="726">
        <v>3075498</v>
      </c>
      <c r="AA82" s="726">
        <v>0</v>
      </c>
      <c r="AB82" s="726">
        <v>0</v>
      </c>
      <c r="AC82" s="726">
        <v>0</v>
      </c>
      <c r="AD82" s="726">
        <v>0</v>
      </c>
      <c r="AE82" s="726">
        <v>0</v>
      </c>
      <c r="AF82" s="726">
        <v>0</v>
      </c>
      <c r="AG82" s="726">
        <v>0</v>
      </c>
      <c r="AH82" s="726">
        <v>0</v>
      </c>
      <c r="AI82" s="726">
        <v>0</v>
      </c>
      <c r="AJ82" s="726">
        <v>0</v>
      </c>
      <c r="AK82" s="726">
        <v>0</v>
      </c>
      <c r="AL82" s="726">
        <v>0</v>
      </c>
      <c r="AM82" s="726">
        <v>0</v>
      </c>
      <c r="AN82" s="726">
        <v>0</v>
      </c>
      <c r="AO82" s="726">
        <v>0</v>
      </c>
      <c r="AP82" s="726">
        <v>0</v>
      </c>
      <c r="AQ82" s="726">
        <v>0</v>
      </c>
      <c r="AR82" s="726">
        <v>0</v>
      </c>
      <c r="AS82" s="726">
        <v>0</v>
      </c>
      <c r="AT82" s="726">
        <v>0</v>
      </c>
      <c r="AU82" s="726">
        <v>0</v>
      </c>
      <c r="AV82" s="726">
        <v>0</v>
      </c>
      <c r="AW82" s="726">
        <v>0</v>
      </c>
      <c r="AX82" s="726">
        <v>0</v>
      </c>
      <c r="AY82" s="726">
        <v>0</v>
      </c>
      <c r="AZ82" s="726">
        <v>0</v>
      </c>
      <c r="BA82" s="726">
        <v>0</v>
      </c>
      <c r="BB82" s="726">
        <v>0</v>
      </c>
      <c r="BC82" s="726">
        <v>0</v>
      </c>
      <c r="BD82" s="726">
        <v>0</v>
      </c>
      <c r="BE82" s="726">
        <v>0</v>
      </c>
      <c r="BF82" s="726">
        <v>0</v>
      </c>
      <c r="BG82" s="726">
        <v>0</v>
      </c>
      <c r="BH82" s="726">
        <v>0</v>
      </c>
      <c r="BI82" s="726">
        <v>0</v>
      </c>
      <c r="BJ82" s="726">
        <v>0</v>
      </c>
      <c r="BK82" s="726">
        <v>0</v>
      </c>
      <c r="BL82" s="726">
        <v>0</v>
      </c>
      <c r="BM82" s="726">
        <v>4707963</v>
      </c>
      <c r="BN82" s="726">
        <v>0</v>
      </c>
      <c r="BO82" s="726">
        <v>20000000</v>
      </c>
      <c r="BP82" s="726">
        <v>29577003</v>
      </c>
      <c r="BQ82" s="726">
        <v>0</v>
      </c>
      <c r="BR82" s="726">
        <v>0</v>
      </c>
      <c r="BS82" s="726">
        <v>0</v>
      </c>
      <c r="BT82" s="726">
        <v>0</v>
      </c>
      <c r="BU82" s="726">
        <v>0</v>
      </c>
      <c r="BV82" s="726">
        <v>0</v>
      </c>
      <c r="BW82" s="726">
        <v>2000000</v>
      </c>
      <c r="BX82" s="726">
        <v>0</v>
      </c>
      <c r="BY82" s="726">
        <v>0</v>
      </c>
      <c r="BZ82" s="726">
        <v>0</v>
      </c>
      <c r="CA82" s="726">
        <v>0</v>
      </c>
      <c r="CB82" s="726">
        <v>201194</v>
      </c>
      <c r="CC82" s="726">
        <v>0</v>
      </c>
      <c r="CD82" s="726">
        <v>241264</v>
      </c>
      <c r="CE82" s="726">
        <v>0</v>
      </c>
      <c r="CF82" s="726">
        <v>0</v>
      </c>
      <c r="CG82" s="726">
        <v>0</v>
      </c>
      <c r="CH82" s="726">
        <v>0</v>
      </c>
      <c r="CI82" s="726">
        <v>0</v>
      </c>
      <c r="CJ82" s="726">
        <v>1379510</v>
      </c>
      <c r="CK82" s="726">
        <v>1350263</v>
      </c>
      <c r="CL82" s="726">
        <v>1823505</v>
      </c>
      <c r="CM82" s="726">
        <v>5231556</v>
      </c>
      <c r="CN82" s="726">
        <v>4910449</v>
      </c>
      <c r="CO82" s="726">
        <v>0</v>
      </c>
      <c r="CP82" s="726">
        <v>0</v>
      </c>
      <c r="CQ82" s="726">
        <v>0</v>
      </c>
      <c r="CR82" s="726">
        <v>0</v>
      </c>
      <c r="CS82" s="726">
        <v>4863268</v>
      </c>
      <c r="CT82" s="726">
        <v>7954529</v>
      </c>
      <c r="CU82" s="726">
        <v>1087816</v>
      </c>
      <c r="CV82" s="726">
        <v>3857022</v>
      </c>
      <c r="CW82" s="726">
        <v>0</v>
      </c>
      <c r="CX82" s="726">
        <v>-1023803</v>
      </c>
      <c r="CY82" s="726">
        <v>0</v>
      </c>
      <c r="CZ82" s="726">
        <v>0</v>
      </c>
      <c r="DA82" s="726">
        <v>-102900</v>
      </c>
      <c r="DB82" s="726">
        <v>51636</v>
      </c>
      <c r="DC82" s="726">
        <v>293</v>
      </c>
      <c r="DD82" s="726">
        <v>0</v>
      </c>
      <c r="DE82" s="726">
        <v>0</v>
      </c>
      <c r="DF82" s="726">
        <v>0</v>
      </c>
      <c r="DG82" s="726">
        <v>0</v>
      </c>
      <c r="DH82" s="726">
        <v>7739</v>
      </c>
      <c r="DI82" s="726">
        <v>-21993980</v>
      </c>
      <c r="DJ82" s="726">
        <v>0</v>
      </c>
      <c r="DK82" s="726">
        <v>36343</v>
      </c>
      <c r="DL82" s="726"/>
      <c r="DM82" s="726"/>
      <c r="DN82" s="802">
        <v>0</v>
      </c>
      <c r="DO82" s="726"/>
      <c r="DP82" s="727">
        <v>1197705244</v>
      </c>
      <c r="DQ82" s="731"/>
      <c r="DR82" s="732"/>
      <c r="DS82" s="730"/>
    </row>
    <row r="83" spans="1:123" s="729" customFormat="1" ht="11.25" x14ac:dyDescent="0.2">
      <c r="A83" s="725">
        <v>45474</v>
      </c>
      <c r="B83" s="726">
        <v>0</v>
      </c>
      <c r="C83" s="726">
        <v>0</v>
      </c>
      <c r="D83" s="726">
        <v>100000000</v>
      </c>
      <c r="E83" s="726">
        <v>0</v>
      </c>
      <c r="F83" s="726">
        <v>0</v>
      </c>
      <c r="G83" s="726">
        <v>227075671</v>
      </c>
      <c r="H83" s="726">
        <v>76742924</v>
      </c>
      <c r="I83" s="726">
        <v>32600916</v>
      </c>
      <c r="J83" s="726">
        <v>104495934</v>
      </c>
      <c r="K83" s="726">
        <v>119768126</v>
      </c>
      <c r="L83" s="726">
        <v>65379619</v>
      </c>
      <c r="M83" s="726">
        <v>0</v>
      </c>
      <c r="N83" s="726">
        <v>0</v>
      </c>
      <c r="O83" s="726">
        <v>0</v>
      </c>
      <c r="P83" s="726">
        <v>0</v>
      </c>
      <c r="Q83" s="726">
        <v>0</v>
      </c>
      <c r="R83" s="726">
        <v>0</v>
      </c>
      <c r="S83" s="726">
        <v>0</v>
      </c>
      <c r="T83" s="726">
        <v>0</v>
      </c>
      <c r="U83" s="726">
        <v>0</v>
      </c>
      <c r="V83" s="726">
        <v>0</v>
      </c>
      <c r="W83" s="726">
        <v>120000000</v>
      </c>
      <c r="X83" s="726">
        <v>0</v>
      </c>
      <c r="Y83" s="726">
        <v>14000000</v>
      </c>
      <c r="Z83" s="726">
        <v>438516701</v>
      </c>
      <c r="AA83" s="726">
        <v>0</v>
      </c>
      <c r="AB83" s="726">
        <v>0</v>
      </c>
      <c r="AC83" s="726">
        <v>0</v>
      </c>
      <c r="AD83" s="726">
        <v>0</v>
      </c>
      <c r="AE83" s="726">
        <v>0</v>
      </c>
      <c r="AF83" s="726">
        <v>0</v>
      </c>
      <c r="AG83" s="726">
        <v>0</v>
      </c>
      <c r="AH83" s="726">
        <v>0</v>
      </c>
      <c r="AI83" s="726">
        <v>352999500</v>
      </c>
      <c r="AJ83" s="726">
        <v>0</v>
      </c>
      <c r="AK83" s="726">
        <v>0</v>
      </c>
      <c r="AL83" s="726">
        <v>0</v>
      </c>
      <c r="AM83" s="726">
        <v>0</v>
      </c>
      <c r="AN83" s="726">
        <v>0</v>
      </c>
      <c r="AO83" s="726">
        <v>0</v>
      </c>
      <c r="AP83" s="726">
        <v>0</v>
      </c>
      <c r="AQ83" s="726">
        <v>0</v>
      </c>
      <c r="AR83" s="726">
        <v>0</v>
      </c>
      <c r="AS83" s="726">
        <v>0</v>
      </c>
      <c r="AT83" s="726">
        <v>0</v>
      </c>
      <c r="AU83" s="726">
        <v>0</v>
      </c>
      <c r="AV83" s="726">
        <v>0</v>
      </c>
      <c r="AW83" s="726">
        <v>0</v>
      </c>
      <c r="AX83" s="726">
        <v>0</v>
      </c>
      <c r="AY83" s="726">
        <v>0</v>
      </c>
      <c r="AZ83" s="726">
        <v>0</v>
      </c>
      <c r="BA83" s="726">
        <v>0</v>
      </c>
      <c r="BB83" s="726">
        <v>0</v>
      </c>
      <c r="BC83" s="726">
        <v>0</v>
      </c>
      <c r="BD83" s="726">
        <v>0</v>
      </c>
      <c r="BE83" s="726">
        <v>0</v>
      </c>
      <c r="BF83" s="726">
        <v>0</v>
      </c>
      <c r="BG83" s="726">
        <v>0</v>
      </c>
      <c r="BH83" s="726">
        <v>0</v>
      </c>
      <c r="BI83" s="726">
        <v>0</v>
      </c>
      <c r="BJ83" s="726">
        <v>0</v>
      </c>
      <c r="BK83" s="726">
        <v>0</v>
      </c>
      <c r="BL83" s="726">
        <v>0</v>
      </c>
      <c r="BM83" s="726">
        <v>6409103</v>
      </c>
      <c r="BN83" s="726">
        <v>0</v>
      </c>
      <c r="BO83" s="726">
        <v>13009519</v>
      </c>
      <c r="BP83" s="726">
        <v>22437801</v>
      </c>
      <c r="BQ83" s="726">
        <v>0</v>
      </c>
      <c r="BR83" s="726">
        <v>0</v>
      </c>
      <c r="BS83" s="726">
        <v>0</v>
      </c>
      <c r="BT83" s="726">
        <v>0</v>
      </c>
      <c r="BU83" s="726">
        <v>0</v>
      </c>
      <c r="BV83" s="726">
        <v>0</v>
      </c>
      <c r="BW83" s="726">
        <v>0</v>
      </c>
      <c r="BX83" s="726">
        <v>0</v>
      </c>
      <c r="BY83" s="726">
        <v>0</v>
      </c>
      <c r="BZ83" s="726">
        <v>0</v>
      </c>
      <c r="CA83" s="726">
        <v>0</v>
      </c>
      <c r="CB83" s="726"/>
      <c r="CC83" s="726">
        <v>0</v>
      </c>
      <c r="CD83" s="726">
        <v>0</v>
      </c>
      <c r="CE83" s="726">
        <v>0</v>
      </c>
      <c r="CF83" s="726">
        <v>0</v>
      </c>
      <c r="CG83" s="726">
        <v>0</v>
      </c>
      <c r="CH83" s="726">
        <v>0</v>
      </c>
      <c r="CI83" s="726">
        <v>2341924</v>
      </c>
      <c r="CJ83" s="726">
        <v>0</v>
      </c>
      <c r="CK83" s="726">
        <v>969000</v>
      </c>
      <c r="CL83" s="726">
        <v>860123</v>
      </c>
      <c r="CM83" s="726">
        <v>680362</v>
      </c>
      <c r="CN83" s="726">
        <v>1285838</v>
      </c>
      <c r="CO83" s="726">
        <v>0</v>
      </c>
      <c r="CP83" s="726">
        <v>0</v>
      </c>
      <c r="CQ83" s="726">
        <v>0</v>
      </c>
      <c r="CR83" s="726">
        <v>0</v>
      </c>
      <c r="CS83" s="726">
        <v>988474</v>
      </c>
      <c r="CT83" s="726">
        <v>0</v>
      </c>
      <c r="CU83" s="726">
        <v>1665449</v>
      </c>
      <c r="CV83" s="726">
        <v>0</v>
      </c>
      <c r="CW83" s="726">
        <v>0</v>
      </c>
      <c r="CX83" s="726">
        <v>0</v>
      </c>
      <c r="CY83" s="726">
        <v>0</v>
      </c>
      <c r="CZ83" s="726">
        <v>0</v>
      </c>
      <c r="DA83" s="726">
        <v>0</v>
      </c>
      <c r="DB83" s="726">
        <v>0</v>
      </c>
      <c r="DC83" s="726">
        <v>505</v>
      </c>
      <c r="DD83" s="726">
        <v>0</v>
      </c>
      <c r="DE83" s="726">
        <v>0</v>
      </c>
      <c r="DF83" s="726">
        <v>-10000000</v>
      </c>
      <c r="DG83" s="726">
        <v>0</v>
      </c>
      <c r="DH83" s="726">
        <v>0</v>
      </c>
      <c r="DI83" s="726">
        <v>0</v>
      </c>
      <c r="DJ83" s="726">
        <v>0</v>
      </c>
      <c r="DK83" s="726">
        <v>0</v>
      </c>
      <c r="DL83" s="726"/>
      <c r="DM83" s="726"/>
      <c r="DN83" s="802">
        <v>0</v>
      </c>
      <c r="DO83" s="726"/>
      <c r="DP83" s="727">
        <v>1692227489</v>
      </c>
      <c r="DQ83" s="731"/>
      <c r="DR83" s="732"/>
      <c r="DS83" s="730"/>
    </row>
    <row r="84" spans="1:123" s="729" customFormat="1" ht="11.25" x14ac:dyDescent="0.2">
      <c r="A84" s="725">
        <v>45505</v>
      </c>
      <c r="B84" s="726">
        <v>0</v>
      </c>
      <c r="C84" s="726">
        <v>0</v>
      </c>
      <c r="D84" s="726">
        <v>0</v>
      </c>
      <c r="E84" s="726">
        <v>0</v>
      </c>
      <c r="F84" s="726">
        <v>0</v>
      </c>
      <c r="G84" s="726">
        <v>179573543</v>
      </c>
      <c r="H84" s="726">
        <v>221279814</v>
      </c>
      <c r="I84" s="726">
        <v>-68484707</v>
      </c>
      <c r="J84" s="726">
        <v>16586648</v>
      </c>
      <c r="K84" s="726">
        <v>261765979</v>
      </c>
      <c r="L84" s="726">
        <v>87328346</v>
      </c>
      <c r="M84" s="726">
        <v>5000000</v>
      </c>
      <c r="N84" s="726">
        <v>0</v>
      </c>
      <c r="O84" s="726">
        <v>0</v>
      </c>
      <c r="P84" s="726">
        <v>0</v>
      </c>
      <c r="Q84" s="726">
        <v>0</v>
      </c>
      <c r="R84" s="726">
        <v>0</v>
      </c>
      <c r="S84" s="726">
        <v>0</v>
      </c>
      <c r="T84" s="726">
        <v>0</v>
      </c>
      <c r="U84" s="726">
        <v>0</v>
      </c>
      <c r="V84" s="726">
        <v>0</v>
      </c>
      <c r="W84" s="726">
        <v>25000000</v>
      </c>
      <c r="X84" s="726">
        <v>282046995</v>
      </c>
      <c r="Y84" s="726">
        <v>-3755935</v>
      </c>
      <c r="Z84" s="726">
        <v>7237749</v>
      </c>
      <c r="AA84" s="726">
        <v>0</v>
      </c>
      <c r="AB84" s="726">
        <v>0</v>
      </c>
      <c r="AC84" s="726">
        <v>0</v>
      </c>
      <c r="AD84" s="726">
        <v>0</v>
      </c>
      <c r="AE84" s="726">
        <v>0</v>
      </c>
      <c r="AF84" s="726">
        <v>0</v>
      </c>
      <c r="AG84" s="726">
        <v>0</v>
      </c>
      <c r="AH84" s="726">
        <v>0</v>
      </c>
      <c r="AI84" s="726">
        <v>0</v>
      </c>
      <c r="AJ84" s="726">
        <v>0</v>
      </c>
      <c r="AK84" s="726">
        <v>0</v>
      </c>
      <c r="AL84" s="726">
        <v>0</v>
      </c>
      <c r="AM84" s="726">
        <v>0</v>
      </c>
      <c r="AN84" s="726">
        <v>0</v>
      </c>
      <c r="AO84" s="726">
        <v>0</v>
      </c>
      <c r="AP84" s="726">
        <v>0</v>
      </c>
      <c r="AQ84" s="726">
        <v>0</v>
      </c>
      <c r="AR84" s="726">
        <v>0</v>
      </c>
      <c r="AS84" s="726">
        <v>0</v>
      </c>
      <c r="AT84" s="726">
        <v>0</v>
      </c>
      <c r="AU84" s="726">
        <v>0</v>
      </c>
      <c r="AV84" s="726">
        <v>0</v>
      </c>
      <c r="AW84" s="726">
        <v>0</v>
      </c>
      <c r="AX84" s="726">
        <v>0</v>
      </c>
      <c r="AY84" s="726">
        <v>0</v>
      </c>
      <c r="AZ84" s="726">
        <v>0</v>
      </c>
      <c r="BA84" s="726">
        <v>0</v>
      </c>
      <c r="BB84" s="726">
        <v>0</v>
      </c>
      <c r="BC84" s="726">
        <v>0</v>
      </c>
      <c r="BD84" s="726">
        <v>0</v>
      </c>
      <c r="BE84" s="726">
        <v>0</v>
      </c>
      <c r="BF84" s="726">
        <v>0</v>
      </c>
      <c r="BG84" s="726">
        <v>0</v>
      </c>
      <c r="BH84" s="726">
        <v>0</v>
      </c>
      <c r="BI84" s="726">
        <v>0</v>
      </c>
      <c r="BJ84" s="726">
        <v>0</v>
      </c>
      <c r="BK84" s="726">
        <v>0</v>
      </c>
      <c r="BL84" s="726">
        <v>0</v>
      </c>
      <c r="BM84" s="726">
        <v>11128013</v>
      </c>
      <c r="BN84" s="726">
        <v>50670819</v>
      </c>
      <c r="BO84" s="726">
        <v>36251329</v>
      </c>
      <c r="BP84" s="726">
        <v>19562643</v>
      </c>
      <c r="BQ84" s="726">
        <v>0</v>
      </c>
      <c r="BR84" s="726">
        <v>0</v>
      </c>
      <c r="BS84" s="726">
        <v>0</v>
      </c>
      <c r="BT84" s="726">
        <v>0</v>
      </c>
      <c r="BU84" s="726">
        <v>0</v>
      </c>
      <c r="BV84" s="726">
        <v>0</v>
      </c>
      <c r="BW84" s="726">
        <v>1960000</v>
      </c>
      <c r="BX84" s="726">
        <v>0</v>
      </c>
      <c r="BY84" s="726">
        <v>0</v>
      </c>
      <c r="BZ84" s="726">
        <v>0</v>
      </c>
      <c r="CA84" s="726">
        <v>0</v>
      </c>
      <c r="CB84" s="726">
        <v>0</v>
      </c>
      <c r="CC84" s="726">
        <v>0</v>
      </c>
      <c r="CD84" s="726">
        <v>0</v>
      </c>
      <c r="CE84" s="726">
        <v>0</v>
      </c>
      <c r="CF84" s="726"/>
      <c r="CG84" s="726">
        <v>0</v>
      </c>
      <c r="CH84" s="726">
        <v>0</v>
      </c>
      <c r="CI84" s="726">
        <v>0</v>
      </c>
      <c r="CJ84" s="726">
        <v>1471561</v>
      </c>
      <c r="CK84" s="726">
        <v>399464</v>
      </c>
      <c r="CL84" s="726">
        <v>0</v>
      </c>
      <c r="CM84" s="726">
        <v>0</v>
      </c>
      <c r="CN84" s="726">
        <v>0</v>
      </c>
      <c r="CO84" s="726">
        <v>0</v>
      </c>
      <c r="CP84" s="726">
        <v>0</v>
      </c>
      <c r="CQ84" s="726">
        <v>0</v>
      </c>
      <c r="CR84" s="726">
        <v>0</v>
      </c>
      <c r="CS84" s="726">
        <v>2401257</v>
      </c>
      <c r="CT84" s="726">
        <v>0</v>
      </c>
      <c r="CU84" s="726">
        <v>0</v>
      </c>
      <c r="CV84" s="726">
        <v>0</v>
      </c>
      <c r="CW84" s="726">
        <v>0</v>
      </c>
      <c r="CX84" s="726">
        <v>0</v>
      </c>
      <c r="CY84" s="726"/>
      <c r="CZ84" s="726">
        <v>-399464</v>
      </c>
      <c r="DA84" s="726">
        <v>0</v>
      </c>
      <c r="DB84" s="726">
        <v>0</v>
      </c>
      <c r="DC84" s="726">
        <v>0</v>
      </c>
      <c r="DD84" s="726">
        <v>0</v>
      </c>
      <c r="DE84" s="726">
        <v>0</v>
      </c>
      <c r="DF84" s="726">
        <v>0</v>
      </c>
      <c r="DG84" s="726">
        <v>0</v>
      </c>
      <c r="DH84" s="726">
        <v>218044</v>
      </c>
      <c r="DI84" s="726">
        <v>-18893890</v>
      </c>
      <c r="DJ84" s="726"/>
      <c r="DK84" s="726">
        <v>0</v>
      </c>
      <c r="DL84" s="726"/>
      <c r="DM84" s="726"/>
      <c r="DN84" s="802">
        <v>0</v>
      </c>
      <c r="DO84" s="726"/>
      <c r="DP84" s="727">
        <v>1118348208</v>
      </c>
      <c r="DQ84" s="731"/>
      <c r="DR84" s="732"/>
      <c r="DS84" s="730"/>
    </row>
    <row r="85" spans="1:123" s="729" customFormat="1" ht="11.25" x14ac:dyDescent="0.2">
      <c r="A85" s="725">
        <v>45536</v>
      </c>
      <c r="B85" s="726">
        <v>0</v>
      </c>
      <c r="C85" s="726">
        <v>0</v>
      </c>
      <c r="D85" s="726">
        <v>0</v>
      </c>
      <c r="E85" s="726">
        <v>0</v>
      </c>
      <c r="F85" s="726">
        <v>0</v>
      </c>
      <c r="G85" s="726">
        <v>145605000</v>
      </c>
      <c r="H85" s="726">
        <v>217213532</v>
      </c>
      <c r="I85" s="726">
        <v>230106372</v>
      </c>
      <c r="J85" s="726">
        <v>144620932</v>
      </c>
      <c r="K85" s="726">
        <v>38468249</v>
      </c>
      <c r="L85" s="726">
        <v>101959155</v>
      </c>
      <c r="M85" s="726">
        <v>131735088</v>
      </c>
      <c r="N85" s="726">
        <v>0</v>
      </c>
      <c r="O85" s="726">
        <v>0</v>
      </c>
      <c r="P85" s="726">
        <v>0</v>
      </c>
      <c r="Q85" s="726">
        <v>0</v>
      </c>
      <c r="R85" s="726">
        <v>0</v>
      </c>
      <c r="S85" s="726">
        <v>0</v>
      </c>
      <c r="T85" s="726">
        <v>0</v>
      </c>
      <c r="U85" s="726">
        <v>0</v>
      </c>
      <c r="V85" s="726">
        <v>0</v>
      </c>
      <c r="W85" s="726">
        <v>88600735</v>
      </c>
      <c r="X85" s="726">
        <v>3000000</v>
      </c>
      <c r="Y85" s="726">
        <v>40145247</v>
      </c>
      <c r="Z85" s="726">
        <v>522921308</v>
      </c>
      <c r="AA85" s="726">
        <v>0</v>
      </c>
      <c r="AB85" s="726">
        <v>0</v>
      </c>
      <c r="AC85" s="726">
        <v>0</v>
      </c>
      <c r="AD85" s="726">
        <v>0</v>
      </c>
      <c r="AE85" s="726">
        <v>0</v>
      </c>
      <c r="AF85" s="726">
        <v>0</v>
      </c>
      <c r="AG85" s="726">
        <v>0</v>
      </c>
      <c r="AH85" s="726">
        <v>0</v>
      </c>
      <c r="AI85" s="726">
        <v>0</v>
      </c>
      <c r="AJ85" s="726">
        <v>0</v>
      </c>
      <c r="AK85" s="726">
        <v>0</v>
      </c>
      <c r="AL85" s="726">
        <v>0</v>
      </c>
      <c r="AM85" s="726">
        <v>0</v>
      </c>
      <c r="AN85" s="726">
        <v>0</v>
      </c>
      <c r="AO85" s="726">
        <v>0</v>
      </c>
      <c r="AP85" s="726">
        <v>0</v>
      </c>
      <c r="AQ85" s="726">
        <v>0</v>
      </c>
      <c r="AR85" s="726">
        <v>0</v>
      </c>
      <c r="AS85" s="726">
        <v>0</v>
      </c>
      <c r="AT85" s="726">
        <v>0</v>
      </c>
      <c r="AU85" s="726">
        <v>0</v>
      </c>
      <c r="AV85" s="726">
        <v>0</v>
      </c>
      <c r="AW85" s="726">
        <v>0</v>
      </c>
      <c r="AX85" s="726">
        <v>0</v>
      </c>
      <c r="AY85" s="726">
        <v>0</v>
      </c>
      <c r="AZ85" s="726">
        <v>0</v>
      </c>
      <c r="BA85" s="726">
        <v>0</v>
      </c>
      <c r="BB85" s="726">
        <v>0</v>
      </c>
      <c r="BC85" s="726">
        <v>0</v>
      </c>
      <c r="BD85" s="726">
        <v>0</v>
      </c>
      <c r="BE85" s="726">
        <v>0</v>
      </c>
      <c r="BF85" s="726">
        <v>0</v>
      </c>
      <c r="BG85" s="726">
        <v>0</v>
      </c>
      <c r="BH85" s="726">
        <v>0</v>
      </c>
      <c r="BI85" s="726">
        <v>0</v>
      </c>
      <c r="BJ85" s="726">
        <v>0</v>
      </c>
      <c r="BK85" s="726">
        <v>0</v>
      </c>
      <c r="BL85" s="726">
        <v>0</v>
      </c>
      <c r="BM85" s="726">
        <v>26221148</v>
      </c>
      <c r="BN85" s="726">
        <v>7465845</v>
      </c>
      <c r="BO85" s="726">
        <v>24309151</v>
      </c>
      <c r="BP85" s="726">
        <v>12506177</v>
      </c>
      <c r="BQ85" s="726">
        <v>0</v>
      </c>
      <c r="BR85" s="726">
        <v>0</v>
      </c>
      <c r="BS85" s="726">
        <v>0</v>
      </c>
      <c r="BT85" s="726">
        <v>0</v>
      </c>
      <c r="BU85" s="726">
        <v>0</v>
      </c>
      <c r="BV85" s="726">
        <v>0</v>
      </c>
      <c r="BW85" s="726">
        <v>0</v>
      </c>
      <c r="BX85" s="726">
        <v>0</v>
      </c>
      <c r="BY85" s="726">
        <v>0</v>
      </c>
      <c r="BZ85" s="726">
        <v>0</v>
      </c>
      <c r="CA85" s="726">
        <v>0</v>
      </c>
      <c r="CB85" s="726">
        <v>0</v>
      </c>
      <c r="CC85" s="726">
        <v>0</v>
      </c>
      <c r="CD85" s="726">
        <v>0</v>
      </c>
      <c r="CE85" s="726">
        <v>0</v>
      </c>
      <c r="CF85" s="726">
        <v>0</v>
      </c>
      <c r="CG85" s="726">
        <v>0</v>
      </c>
      <c r="CH85" s="726">
        <v>0</v>
      </c>
      <c r="CI85" s="726">
        <v>0</v>
      </c>
      <c r="CJ85" s="726">
        <v>1376714</v>
      </c>
      <c r="CK85" s="726">
        <v>2760279</v>
      </c>
      <c r="CL85" s="726">
        <v>0</v>
      </c>
      <c r="CM85" s="726">
        <v>0</v>
      </c>
      <c r="CN85" s="726">
        <v>0</v>
      </c>
      <c r="CO85" s="726">
        <v>0</v>
      </c>
      <c r="CP85" s="726">
        <v>0</v>
      </c>
      <c r="CQ85" s="726">
        <v>0</v>
      </c>
      <c r="CR85" s="726">
        <v>0</v>
      </c>
      <c r="CS85" s="726">
        <v>0</v>
      </c>
      <c r="CT85" s="726">
        <v>0</v>
      </c>
      <c r="CU85" s="726">
        <v>0</v>
      </c>
      <c r="CV85" s="726">
        <v>0</v>
      </c>
      <c r="CW85" s="726">
        <v>0</v>
      </c>
      <c r="CX85" s="726">
        <v>0</v>
      </c>
      <c r="CY85" s="726">
        <v>0</v>
      </c>
      <c r="CZ85" s="726">
        <v>0</v>
      </c>
      <c r="DA85" s="726">
        <v>0</v>
      </c>
      <c r="DB85" s="726">
        <v>0</v>
      </c>
      <c r="DC85" s="726">
        <v>14619490</v>
      </c>
      <c r="DD85" s="726">
        <v>0</v>
      </c>
      <c r="DE85" s="726">
        <v>0</v>
      </c>
      <c r="DF85" s="726">
        <v>0</v>
      </c>
      <c r="DG85" s="726">
        <v>0</v>
      </c>
      <c r="DH85" s="726">
        <v>0</v>
      </c>
      <c r="DI85" s="726">
        <v>0</v>
      </c>
      <c r="DJ85" s="726">
        <v>0</v>
      </c>
      <c r="DK85" s="726">
        <v>0</v>
      </c>
      <c r="DL85" s="726"/>
      <c r="DM85" s="726"/>
      <c r="DN85" s="802">
        <v>0</v>
      </c>
      <c r="DO85" s="726"/>
      <c r="DP85" s="727">
        <v>1753634422</v>
      </c>
      <c r="DQ85" s="731"/>
      <c r="DR85" s="732"/>
      <c r="DS85" s="730"/>
    </row>
    <row r="86" spans="1:123" s="729" customFormat="1" ht="11.25" x14ac:dyDescent="0.2">
      <c r="A86" s="725">
        <v>45566</v>
      </c>
      <c r="B86" s="726">
        <v>0</v>
      </c>
      <c r="C86" s="726">
        <v>0</v>
      </c>
      <c r="D86" s="726">
        <v>0</v>
      </c>
      <c r="E86" s="726">
        <v>0</v>
      </c>
      <c r="F86" s="726">
        <v>0</v>
      </c>
      <c r="G86" s="726">
        <v>129395000</v>
      </c>
      <c r="H86" s="726">
        <v>342327600</v>
      </c>
      <c r="I86" s="726">
        <v>127482389</v>
      </c>
      <c r="J86" s="726">
        <v>133390577</v>
      </c>
      <c r="K86" s="726">
        <v>39218538</v>
      </c>
      <c r="L86" s="726">
        <v>61131430</v>
      </c>
      <c r="M86" s="726">
        <v>68367546</v>
      </c>
      <c r="N86" s="726">
        <v>0</v>
      </c>
      <c r="O86" s="726">
        <v>0</v>
      </c>
      <c r="P86" s="726">
        <v>0</v>
      </c>
      <c r="Q86" s="726">
        <v>0</v>
      </c>
      <c r="R86" s="726">
        <v>0</v>
      </c>
      <c r="S86" s="726">
        <v>0</v>
      </c>
      <c r="T86" s="726">
        <v>0</v>
      </c>
      <c r="U86" s="726">
        <v>1399919</v>
      </c>
      <c r="V86" s="726">
        <v>0</v>
      </c>
      <c r="W86" s="726">
        <v>-57600735</v>
      </c>
      <c r="X86" s="726">
        <v>3000000</v>
      </c>
      <c r="Y86" s="726">
        <v>30318747</v>
      </c>
      <c r="Z86" s="726">
        <v>447808427</v>
      </c>
      <c r="AA86" s="726">
        <v>-3984999</v>
      </c>
      <c r="AB86" s="726">
        <v>0</v>
      </c>
      <c r="AC86" s="726">
        <v>0</v>
      </c>
      <c r="AD86" s="726">
        <v>0</v>
      </c>
      <c r="AE86" s="726">
        <v>0</v>
      </c>
      <c r="AF86" s="726">
        <v>0</v>
      </c>
      <c r="AG86" s="726">
        <v>0</v>
      </c>
      <c r="AH86" s="726">
        <v>0</v>
      </c>
      <c r="AI86" s="726">
        <v>0</v>
      </c>
      <c r="AJ86" s="726">
        <v>0</v>
      </c>
      <c r="AK86" s="726">
        <v>0</v>
      </c>
      <c r="AL86" s="726">
        <v>0</v>
      </c>
      <c r="AM86" s="726">
        <v>0</v>
      </c>
      <c r="AN86" s="726">
        <v>0</v>
      </c>
      <c r="AO86" s="726">
        <v>0</v>
      </c>
      <c r="AP86" s="726">
        <v>0</v>
      </c>
      <c r="AQ86" s="726">
        <v>0</v>
      </c>
      <c r="AR86" s="726">
        <v>0</v>
      </c>
      <c r="AS86" s="726">
        <v>0</v>
      </c>
      <c r="AT86" s="726">
        <v>0</v>
      </c>
      <c r="AU86" s="726">
        <v>0</v>
      </c>
      <c r="AV86" s="726">
        <v>0</v>
      </c>
      <c r="AW86" s="726">
        <v>0</v>
      </c>
      <c r="AX86" s="726">
        <v>0</v>
      </c>
      <c r="AY86" s="726">
        <v>0</v>
      </c>
      <c r="AZ86" s="726">
        <v>0</v>
      </c>
      <c r="BA86" s="726">
        <v>0</v>
      </c>
      <c r="BB86" s="726">
        <v>0</v>
      </c>
      <c r="BC86" s="726">
        <v>0</v>
      </c>
      <c r="BD86" s="726">
        <v>0</v>
      </c>
      <c r="BE86" s="726">
        <v>0</v>
      </c>
      <c r="BF86" s="726">
        <v>0</v>
      </c>
      <c r="BG86" s="726">
        <v>0</v>
      </c>
      <c r="BH86" s="726">
        <v>0</v>
      </c>
      <c r="BI86" s="726">
        <v>0</v>
      </c>
      <c r="BJ86" s="726">
        <v>0</v>
      </c>
      <c r="BK86" s="726">
        <v>0</v>
      </c>
      <c r="BL86" s="726">
        <v>0</v>
      </c>
      <c r="BM86" s="726">
        <v>8975825</v>
      </c>
      <c r="BN86" s="726">
        <v>14997420</v>
      </c>
      <c r="BO86" s="726">
        <v>11436612</v>
      </c>
      <c r="BP86" s="726">
        <v>23125853</v>
      </c>
      <c r="BQ86" s="726">
        <v>0</v>
      </c>
      <c r="BR86" s="726">
        <v>0</v>
      </c>
      <c r="BS86" s="726">
        <v>0</v>
      </c>
      <c r="BT86" s="726">
        <v>0</v>
      </c>
      <c r="BU86" s="726">
        <v>0</v>
      </c>
      <c r="BV86" s="726">
        <v>0</v>
      </c>
      <c r="BW86" s="726">
        <v>0</v>
      </c>
      <c r="BX86" s="726">
        <v>0</v>
      </c>
      <c r="BY86" s="726">
        <v>0</v>
      </c>
      <c r="BZ86" s="726">
        <v>0</v>
      </c>
      <c r="CA86" s="726">
        <v>0</v>
      </c>
      <c r="CB86" s="726">
        <v>0</v>
      </c>
      <c r="CC86" s="726">
        <v>0</v>
      </c>
      <c r="CD86" s="726">
        <v>0</v>
      </c>
      <c r="CE86" s="726">
        <v>0</v>
      </c>
      <c r="CF86" s="726">
        <v>0</v>
      </c>
      <c r="CG86" s="726">
        <v>0</v>
      </c>
      <c r="CH86" s="726">
        <v>0</v>
      </c>
      <c r="CI86" s="726">
        <v>0</v>
      </c>
      <c r="CJ86" s="726">
        <v>1845801</v>
      </c>
      <c r="CK86" s="726">
        <v>0</v>
      </c>
      <c r="CL86" s="726">
        <v>0</v>
      </c>
      <c r="CM86" s="726">
        <v>1296908</v>
      </c>
      <c r="CN86" s="726">
        <v>1044802</v>
      </c>
      <c r="CO86" s="726">
        <v>0</v>
      </c>
      <c r="CP86" s="726">
        <v>0</v>
      </c>
      <c r="CQ86" s="726">
        <v>0</v>
      </c>
      <c r="CR86" s="726">
        <v>0</v>
      </c>
      <c r="CS86" s="726">
        <v>485572</v>
      </c>
      <c r="CT86" s="726">
        <v>702270</v>
      </c>
      <c r="CU86" s="726">
        <v>3513875</v>
      </c>
      <c r="CV86" s="726">
        <v>0</v>
      </c>
      <c r="CW86" s="726">
        <v>11735782</v>
      </c>
      <c r="CX86" s="726">
        <v>0</v>
      </c>
      <c r="CY86" s="726">
        <v>0</v>
      </c>
      <c r="CZ86" s="726">
        <v>0</v>
      </c>
      <c r="DA86" s="726">
        <v>0</v>
      </c>
      <c r="DB86" s="726">
        <v>620</v>
      </c>
      <c r="DC86" s="726">
        <v>-11735782</v>
      </c>
      <c r="DD86" s="726">
        <v>0</v>
      </c>
      <c r="DE86" s="726">
        <v>0</v>
      </c>
      <c r="DF86" s="726">
        <v>0</v>
      </c>
      <c r="DG86" s="726">
        <v>0</v>
      </c>
      <c r="DH86" s="726">
        <v>-15001</v>
      </c>
      <c r="DI86" s="726">
        <v>0</v>
      </c>
      <c r="DJ86" s="726"/>
      <c r="DK86" s="726">
        <v>0</v>
      </c>
      <c r="DL86" s="726"/>
      <c r="DM86" s="726"/>
      <c r="DN86" s="802">
        <v>0</v>
      </c>
      <c r="DO86" s="726"/>
      <c r="DP86" s="727">
        <v>1389664996</v>
      </c>
      <c r="DQ86" s="731"/>
      <c r="DR86" s="732"/>
      <c r="DS86" s="730"/>
    </row>
    <row r="87" spans="1:123" s="729" customFormat="1" ht="11.25" x14ac:dyDescent="0.2">
      <c r="A87" s="725">
        <v>45597</v>
      </c>
      <c r="B87" s="726">
        <v>0</v>
      </c>
      <c r="C87" s="726">
        <v>0</v>
      </c>
      <c r="D87" s="726">
        <v>0</v>
      </c>
      <c r="E87" s="726">
        <v>0</v>
      </c>
      <c r="F87" s="726">
        <v>0</v>
      </c>
      <c r="G87" s="726">
        <v>137500000</v>
      </c>
      <c r="H87" s="726">
        <v>616421435</v>
      </c>
      <c r="I87" s="726">
        <v>23533499</v>
      </c>
      <c r="J87" s="726">
        <v>78469271</v>
      </c>
      <c r="K87" s="726">
        <v>24991735</v>
      </c>
      <c r="L87" s="726">
        <v>38406087</v>
      </c>
      <c r="M87" s="726">
        <v>0</v>
      </c>
      <c r="N87" s="726">
        <v>30000000</v>
      </c>
      <c r="O87" s="726">
        <v>0</v>
      </c>
      <c r="P87" s="726">
        <v>0</v>
      </c>
      <c r="Q87" s="726">
        <v>0</v>
      </c>
      <c r="R87" s="726">
        <v>0</v>
      </c>
      <c r="S87" s="726">
        <v>0</v>
      </c>
      <c r="T87" s="726">
        <v>0</v>
      </c>
      <c r="U87" s="726">
        <v>0</v>
      </c>
      <c r="V87" s="726">
        <v>0</v>
      </c>
      <c r="W87" s="726">
        <v>16000000</v>
      </c>
      <c r="X87" s="726">
        <v>0</v>
      </c>
      <c r="Y87" s="726">
        <v>48000000</v>
      </c>
      <c r="Z87" s="726">
        <v>275500000</v>
      </c>
      <c r="AA87" s="726">
        <v>0</v>
      </c>
      <c r="AB87" s="726">
        <v>0</v>
      </c>
      <c r="AC87" s="726">
        <v>0</v>
      </c>
      <c r="AD87" s="726">
        <v>0</v>
      </c>
      <c r="AE87" s="726">
        <v>0</v>
      </c>
      <c r="AF87" s="726">
        <v>0</v>
      </c>
      <c r="AG87" s="726">
        <v>0</v>
      </c>
      <c r="AH87" s="726">
        <v>0</v>
      </c>
      <c r="AI87" s="726">
        <v>431000000</v>
      </c>
      <c r="AJ87" s="726">
        <v>0</v>
      </c>
      <c r="AK87" s="726">
        <v>0</v>
      </c>
      <c r="AL87" s="726">
        <v>0</v>
      </c>
      <c r="AM87" s="726">
        <v>0</v>
      </c>
      <c r="AN87" s="726">
        <v>0</v>
      </c>
      <c r="AO87" s="726">
        <v>0</v>
      </c>
      <c r="AP87" s="726">
        <v>0</v>
      </c>
      <c r="AQ87" s="726">
        <v>0</v>
      </c>
      <c r="AR87" s="726">
        <v>0</v>
      </c>
      <c r="AS87" s="726">
        <v>0</v>
      </c>
      <c r="AT87" s="726">
        <v>0</v>
      </c>
      <c r="AU87" s="726">
        <v>0</v>
      </c>
      <c r="AV87" s="726">
        <v>0</v>
      </c>
      <c r="AW87" s="726">
        <v>0</v>
      </c>
      <c r="AX87" s="726">
        <v>0</v>
      </c>
      <c r="AY87" s="726">
        <v>0</v>
      </c>
      <c r="AZ87" s="726">
        <v>0</v>
      </c>
      <c r="BA87" s="726">
        <v>0</v>
      </c>
      <c r="BB87" s="726">
        <v>0</v>
      </c>
      <c r="BC87" s="726">
        <v>0</v>
      </c>
      <c r="BD87" s="726">
        <v>0</v>
      </c>
      <c r="BE87" s="726">
        <v>0</v>
      </c>
      <c r="BF87" s="726">
        <v>0</v>
      </c>
      <c r="BG87" s="726">
        <v>0</v>
      </c>
      <c r="BH87" s="726">
        <v>0</v>
      </c>
      <c r="BI87" s="726">
        <v>0</v>
      </c>
      <c r="BJ87" s="726">
        <v>0</v>
      </c>
      <c r="BK87" s="726">
        <v>0</v>
      </c>
      <c r="BL87" s="726">
        <v>0</v>
      </c>
      <c r="BM87" s="726">
        <v>12673772</v>
      </c>
      <c r="BN87" s="726">
        <v>23950663</v>
      </c>
      <c r="BO87" s="726">
        <v>15760760</v>
      </c>
      <c r="BP87" s="726">
        <v>12846214</v>
      </c>
      <c r="BQ87" s="726">
        <v>0</v>
      </c>
      <c r="BR87" s="726">
        <v>0</v>
      </c>
      <c r="BS87" s="726">
        <v>0</v>
      </c>
      <c r="BT87" s="726">
        <v>0</v>
      </c>
      <c r="BU87" s="726">
        <v>0</v>
      </c>
      <c r="BV87" s="726">
        <v>0</v>
      </c>
      <c r="BW87" s="726">
        <v>0</v>
      </c>
      <c r="BX87" s="726">
        <v>0</v>
      </c>
      <c r="BY87" s="726">
        <v>0</v>
      </c>
      <c r="BZ87" s="726">
        <v>0</v>
      </c>
      <c r="CA87" s="726">
        <v>0</v>
      </c>
      <c r="CB87" s="726">
        <v>97714</v>
      </c>
      <c r="CC87" s="726">
        <v>0</v>
      </c>
      <c r="CD87" s="726">
        <v>0</v>
      </c>
      <c r="CE87" s="726">
        <v>0</v>
      </c>
      <c r="CF87" s="726">
        <v>0</v>
      </c>
      <c r="CG87" s="726">
        <v>0</v>
      </c>
      <c r="CH87" s="726">
        <v>0</v>
      </c>
      <c r="CI87" s="726">
        <v>0</v>
      </c>
      <c r="CJ87" s="726">
        <v>1650414</v>
      </c>
      <c r="CK87" s="726">
        <v>0</v>
      </c>
      <c r="CL87" s="726">
        <v>0</v>
      </c>
      <c r="CM87" s="726">
        <v>503429</v>
      </c>
      <c r="CN87" s="726">
        <v>0</v>
      </c>
      <c r="CO87" s="726">
        <v>0</v>
      </c>
      <c r="CP87" s="726">
        <v>0</v>
      </c>
      <c r="CQ87" s="726">
        <v>0</v>
      </c>
      <c r="CR87" s="726">
        <v>0</v>
      </c>
      <c r="CS87" s="726">
        <v>0</v>
      </c>
      <c r="CT87" s="726">
        <v>0</v>
      </c>
      <c r="CU87" s="726">
        <v>0</v>
      </c>
      <c r="CV87" s="726">
        <v>0</v>
      </c>
      <c r="CW87" s="726">
        <v>0</v>
      </c>
      <c r="CX87" s="726">
        <v>0</v>
      </c>
      <c r="CY87" s="726">
        <v>0</v>
      </c>
      <c r="CZ87" s="726">
        <v>0</v>
      </c>
      <c r="DA87" s="726">
        <v>0</v>
      </c>
      <c r="DB87" s="726">
        <v>0</v>
      </c>
      <c r="DC87" s="726">
        <v>60</v>
      </c>
      <c r="DD87" s="726">
        <v>0</v>
      </c>
      <c r="DE87" s="726">
        <v>0</v>
      </c>
      <c r="DF87" s="726">
        <v>0</v>
      </c>
      <c r="DG87" s="726">
        <v>0</v>
      </c>
      <c r="DH87" s="726">
        <v>0</v>
      </c>
      <c r="DI87" s="726">
        <v>0</v>
      </c>
      <c r="DJ87" s="726">
        <v>0</v>
      </c>
      <c r="DK87" s="726">
        <v>0</v>
      </c>
      <c r="DL87" s="726"/>
      <c r="DM87" s="726"/>
      <c r="DN87" s="802">
        <v>415000000</v>
      </c>
      <c r="DO87" s="726"/>
      <c r="DP87" s="727">
        <v>2202305053</v>
      </c>
      <c r="DQ87" s="731"/>
      <c r="DR87" s="732"/>
      <c r="DS87" s="730"/>
    </row>
    <row r="88" spans="1:123" s="729" customFormat="1" ht="11.25" x14ac:dyDescent="0.2">
      <c r="A88" s="725">
        <v>45627</v>
      </c>
      <c r="B88" s="726">
        <v>140000000</v>
      </c>
      <c r="C88" s="726">
        <v>0</v>
      </c>
      <c r="D88" s="726"/>
      <c r="E88" s="726">
        <v>0</v>
      </c>
      <c r="F88" s="726">
        <v>0</v>
      </c>
      <c r="G88" s="726">
        <v>0</v>
      </c>
      <c r="H88" s="726">
        <v>22566000</v>
      </c>
      <c r="I88" s="726">
        <v>156518288</v>
      </c>
      <c r="J88" s="726">
        <v>28741951</v>
      </c>
      <c r="K88" s="726">
        <v>54744707</v>
      </c>
      <c r="L88" s="726">
        <v>98565778</v>
      </c>
      <c r="M88" s="726">
        <v>41000000</v>
      </c>
      <c r="N88" s="726">
        <v>310000000</v>
      </c>
      <c r="O88" s="726">
        <v>236141260</v>
      </c>
      <c r="P88" s="726">
        <v>0</v>
      </c>
      <c r="Q88" s="726">
        <v>0</v>
      </c>
      <c r="R88" s="726">
        <v>0</v>
      </c>
      <c r="S88" s="726">
        <v>0</v>
      </c>
      <c r="T88" s="726">
        <v>0</v>
      </c>
      <c r="U88" s="726">
        <v>0</v>
      </c>
      <c r="V88" s="726">
        <v>0</v>
      </c>
      <c r="W88" s="726">
        <v>35371700</v>
      </c>
      <c r="X88" s="726">
        <v>-60000000</v>
      </c>
      <c r="Y88" s="726">
        <v>4336000</v>
      </c>
      <c r="Z88" s="726">
        <v>-2602122</v>
      </c>
      <c r="AA88" s="726">
        <v>3984999</v>
      </c>
      <c r="AB88" s="726">
        <v>0</v>
      </c>
      <c r="AC88" s="726">
        <v>-236641360</v>
      </c>
      <c r="AD88" s="726">
        <v>0</v>
      </c>
      <c r="AE88" s="726">
        <v>0</v>
      </c>
      <c r="AF88" s="726">
        <v>0</v>
      </c>
      <c r="AG88" s="726">
        <v>0</v>
      </c>
      <c r="AH88" s="726">
        <v>0</v>
      </c>
      <c r="AI88" s="726">
        <v>0</v>
      </c>
      <c r="AJ88" s="726">
        <v>0</v>
      </c>
      <c r="AK88" s="726">
        <v>0</v>
      </c>
      <c r="AL88" s="726">
        <v>0</v>
      </c>
      <c r="AM88" s="726">
        <v>0</v>
      </c>
      <c r="AN88" s="726">
        <v>0</v>
      </c>
      <c r="AO88" s="726">
        <v>0</v>
      </c>
      <c r="AP88" s="726">
        <v>0</v>
      </c>
      <c r="AQ88" s="726">
        <v>0</v>
      </c>
      <c r="AR88" s="726">
        <v>0</v>
      </c>
      <c r="AS88" s="726">
        <v>0</v>
      </c>
      <c r="AT88" s="726">
        <v>0</v>
      </c>
      <c r="AU88" s="726">
        <v>0</v>
      </c>
      <c r="AV88" s="726">
        <v>0</v>
      </c>
      <c r="AW88" s="726">
        <v>0</v>
      </c>
      <c r="AX88" s="726">
        <v>0</v>
      </c>
      <c r="AY88" s="726">
        <v>0</v>
      </c>
      <c r="AZ88" s="726">
        <v>0</v>
      </c>
      <c r="BA88" s="726">
        <v>0</v>
      </c>
      <c r="BB88" s="726">
        <v>0</v>
      </c>
      <c r="BC88" s="726">
        <v>0</v>
      </c>
      <c r="BD88" s="726">
        <v>0</v>
      </c>
      <c r="BE88" s="726">
        <v>0</v>
      </c>
      <c r="BF88" s="726">
        <v>0</v>
      </c>
      <c r="BG88" s="726">
        <v>0</v>
      </c>
      <c r="BH88" s="726">
        <v>0</v>
      </c>
      <c r="BI88" s="726">
        <v>0</v>
      </c>
      <c r="BJ88" s="726">
        <v>0</v>
      </c>
      <c r="BK88" s="726">
        <v>0</v>
      </c>
      <c r="BL88" s="726">
        <v>0</v>
      </c>
      <c r="BM88" s="726">
        <v>30287298</v>
      </c>
      <c r="BN88" s="726">
        <v>15105572</v>
      </c>
      <c r="BO88" s="726">
        <v>19343846</v>
      </c>
      <c r="BP88" s="726">
        <v>44076574</v>
      </c>
      <c r="BQ88" s="726">
        <v>0</v>
      </c>
      <c r="BR88" s="726">
        <v>0</v>
      </c>
      <c r="BS88" s="726">
        <v>500100</v>
      </c>
      <c r="BT88" s="726">
        <v>0</v>
      </c>
      <c r="BU88" s="726">
        <v>0</v>
      </c>
      <c r="BV88" s="726">
        <v>0</v>
      </c>
      <c r="BW88" s="726">
        <v>0</v>
      </c>
      <c r="BX88" s="726">
        <v>0</v>
      </c>
      <c r="BY88" s="726">
        <v>0</v>
      </c>
      <c r="BZ88" s="726">
        <v>0</v>
      </c>
      <c r="CA88" s="726">
        <v>0</v>
      </c>
      <c r="CB88" s="726">
        <v>0</v>
      </c>
      <c r="CC88" s="726">
        <v>0</v>
      </c>
      <c r="CD88" s="726">
        <v>65288</v>
      </c>
      <c r="CE88" s="726">
        <v>0</v>
      </c>
      <c r="CF88" s="726">
        <v>0</v>
      </c>
      <c r="CG88" s="726">
        <v>0</v>
      </c>
      <c r="CH88" s="726">
        <v>0</v>
      </c>
      <c r="CI88" s="726">
        <v>0</v>
      </c>
      <c r="CJ88" s="726">
        <v>0</v>
      </c>
      <c r="CK88" s="726">
        <v>1652800</v>
      </c>
      <c r="CL88" s="726">
        <v>1029680</v>
      </c>
      <c r="CM88" s="726">
        <v>0</v>
      </c>
      <c r="CN88" s="726">
        <v>0</v>
      </c>
      <c r="CO88" s="726">
        <v>0</v>
      </c>
      <c r="CP88" s="726">
        <v>0</v>
      </c>
      <c r="CQ88" s="726">
        <v>0</v>
      </c>
      <c r="CR88" s="726">
        <v>0</v>
      </c>
      <c r="CS88" s="726">
        <v>0</v>
      </c>
      <c r="CT88" s="726">
        <v>0</v>
      </c>
      <c r="CU88" s="726">
        <v>0</v>
      </c>
      <c r="CV88" s="726">
        <v>0</v>
      </c>
      <c r="CW88" s="726">
        <v>0</v>
      </c>
      <c r="CX88" s="726">
        <v>0</v>
      </c>
      <c r="CY88" s="726">
        <v>0</v>
      </c>
      <c r="CZ88" s="726">
        <v>0</v>
      </c>
      <c r="DA88" s="726">
        <v>0</v>
      </c>
      <c r="DB88" s="726">
        <v>0</v>
      </c>
      <c r="DC88" s="726">
        <v>0</v>
      </c>
      <c r="DD88" s="726">
        <v>0</v>
      </c>
      <c r="DE88" s="726">
        <v>0</v>
      </c>
      <c r="DF88" s="726">
        <v>0</v>
      </c>
      <c r="DG88" s="726">
        <v>0</v>
      </c>
      <c r="DH88" s="726">
        <v>15001</v>
      </c>
      <c r="DI88" s="726">
        <v>0</v>
      </c>
      <c r="DJ88" s="726">
        <v>0</v>
      </c>
      <c r="DK88" s="726">
        <v>0</v>
      </c>
      <c r="DL88" s="726">
        <v>0</v>
      </c>
      <c r="DM88" s="726">
        <v>0</v>
      </c>
      <c r="DN88" s="802">
        <v>0</v>
      </c>
      <c r="DO88" s="726"/>
      <c r="DP88" s="727">
        <v>944803360</v>
      </c>
      <c r="DQ88" s="731"/>
      <c r="DR88" s="732"/>
      <c r="DS88" s="730"/>
    </row>
    <row r="89" spans="1:123" s="729" customFormat="1" ht="11.25" x14ac:dyDescent="0.2">
      <c r="A89" s="725">
        <v>45658</v>
      </c>
      <c r="B89" s="726">
        <v>275000000</v>
      </c>
      <c r="C89" s="726">
        <v>0</v>
      </c>
      <c r="D89" s="726">
        <v>0</v>
      </c>
      <c r="E89" s="726">
        <v>0</v>
      </c>
      <c r="F89" s="726">
        <v>0</v>
      </c>
      <c r="G89" s="726">
        <v>0</v>
      </c>
      <c r="H89" s="726">
        <v>270000000</v>
      </c>
      <c r="I89" s="726">
        <v>99275330</v>
      </c>
      <c r="J89" s="726">
        <v>118168702</v>
      </c>
      <c r="K89" s="726">
        <v>36744707</v>
      </c>
      <c r="L89" s="726">
        <v>45459676</v>
      </c>
      <c r="M89" s="726">
        <v>478572809</v>
      </c>
      <c r="N89" s="726">
        <v>1005000000</v>
      </c>
      <c r="O89" s="726">
        <v>0</v>
      </c>
      <c r="P89" s="726">
        <v>0</v>
      </c>
      <c r="Q89" s="726">
        <v>0</v>
      </c>
      <c r="R89" s="726">
        <v>0</v>
      </c>
      <c r="S89" s="726">
        <v>0</v>
      </c>
      <c r="T89" s="726">
        <v>0</v>
      </c>
      <c r="U89" s="726">
        <v>0</v>
      </c>
      <c r="V89" s="726">
        <v>0</v>
      </c>
      <c r="W89" s="726">
        <v>0</v>
      </c>
      <c r="X89" s="726">
        <v>0</v>
      </c>
      <c r="Y89" s="726">
        <v>0</v>
      </c>
      <c r="Z89" s="726">
        <v>4200000</v>
      </c>
      <c r="AA89" s="726">
        <v>0</v>
      </c>
      <c r="AB89" s="726">
        <v>0</v>
      </c>
      <c r="AC89" s="726">
        <v>0</v>
      </c>
      <c r="AD89" s="726">
        <v>0</v>
      </c>
      <c r="AE89" s="726">
        <v>0</v>
      </c>
      <c r="AF89" s="726">
        <v>0</v>
      </c>
      <c r="AG89" s="726">
        <v>0</v>
      </c>
      <c r="AH89" s="726">
        <v>0</v>
      </c>
      <c r="AI89" s="726">
        <v>400000000</v>
      </c>
      <c r="AJ89" s="726">
        <v>0</v>
      </c>
      <c r="AK89" s="726">
        <v>0</v>
      </c>
      <c r="AL89" s="726">
        <v>0</v>
      </c>
      <c r="AM89" s="726">
        <v>0</v>
      </c>
      <c r="AN89" s="726">
        <v>0</v>
      </c>
      <c r="AO89" s="726">
        <v>0</v>
      </c>
      <c r="AP89" s="726">
        <v>0</v>
      </c>
      <c r="AQ89" s="726">
        <v>0</v>
      </c>
      <c r="AR89" s="726">
        <v>0</v>
      </c>
      <c r="AS89" s="726">
        <v>0</v>
      </c>
      <c r="AT89" s="726">
        <v>0</v>
      </c>
      <c r="AU89" s="726">
        <v>0</v>
      </c>
      <c r="AV89" s="726">
        <v>0</v>
      </c>
      <c r="AW89" s="726">
        <v>0</v>
      </c>
      <c r="AX89" s="726">
        <v>0</v>
      </c>
      <c r="AY89" s="726">
        <v>0</v>
      </c>
      <c r="AZ89" s="726">
        <v>0</v>
      </c>
      <c r="BA89" s="726">
        <v>0</v>
      </c>
      <c r="BB89" s="726">
        <v>0</v>
      </c>
      <c r="BC89" s="726">
        <v>0</v>
      </c>
      <c r="BD89" s="726">
        <v>0</v>
      </c>
      <c r="BE89" s="726">
        <v>0</v>
      </c>
      <c r="BF89" s="726">
        <v>0</v>
      </c>
      <c r="BG89" s="726">
        <v>0</v>
      </c>
      <c r="BH89" s="726">
        <v>0</v>
      </c>
      <c r="BI89" s="726">
        <v>0</v>
      </c>
      <c r="BJ89" s="726">
        <v>0</v>
      </c>
      <c r="BK89" s="726">
        <v>0</v>
      </c>
      <c r="BL89" s="726">
        <v>0</v>
      </c>
      <c r="BM89" s="726">
        <v>8486238</v>
      </c>
      <c r="BN89" s="726">
        <v>12323355</v>
      </c>
      <c r="BO89" s="726">
        <v>15706840</v>
      </c>
      <c r="BP89" s="726">
        <v>16474712</v>
      </c>
      <c r="BQ89" s="726">
        <v>0</v>
      </c>
      <c r="BR89" s="726">
        <v>0</v>
      </c>
      <c r="BS89" s="726">
        <v>0</v>
      </c>
      <c r="BT89" s="726">
        <v>0</v>
      </c>
      <c r="BU89" s="726">
        <v>0</v>
      </c>
      <c r="BV89" s="726">
        <v>0</v>
      </c>
      <c r="BW89" s="726">
        <v>0</v>
      </c>
      <c r="BX89" s="726">
        <v>0</v>
      </c>
      <c r="BY89" s="726">
        <v>0</v>
      </c>
      <c r="BZ89" s="726">
        <v>0</v>
      </c>
      <c r="CA89" s="726">
        <v>0</v>
      </c>
      <c r="CB89" s="726">
        <v>3867935</v>
      </c>
      <c r="CC89" s="726">
        <v>0</v>
      </c>
      <c r="CD89" s="726">
        <v>0</v>
      </c>
      <c r="CE89" s="726">
        <v>0</v>
      </c>
      <c r="CF89" s="726">
        <v>0</v>
      </c>
      <c r="CG89" s="726">
        <v>0</v>
      </c>
      <c r="CH89" s="726">
        <v>0</v>
      </c>
      <c r="CI89" s="726">
        <v>0</v>
      </c>
      <c r="CJ89" s="726">
        <v>0</v>
      </c>
      <c r="CK89" s="726">
        <v>258701</v>
      </c>
      <c r="CL89" s="726">
        <v>940060</v>
      </c>
      <c r="CM89" s="726">
        <v>767760</v>
      </c>
      <c r="CN89" s="726">
        <v>0</v>
      </c>
      <c r="CO89" s="726">
        <v>0</v>
      </c>
      <c r="CP89" s="726">
        <v>0</v>
      </c>
      <c r="CQ89" s="726">
        <v>0</v>
      </c>
      <c r="CR89" s="726">
        <v>0</v>
      </c>
      <c r="CS89" s="726">
        <v>0</v>
      </c>
      <c r="CT89" s="726">
        <v>0</v>
      </c>
      <c r="CU89" s="726">
        <v>1362565</v>
      </c>
      <c r="CV89" s="726">
        <v>0</v>
      </c>
      <c r="CW89" s="726">
        <v>0</v>
      </c>
      <c r="CX89" s="726">
        <v>0</v>
      </c>
      <c r="CY89" s="726">
        <v>0</v>
      </c>
      <c r="CZ89" s="726">
        <v>0</v>
      </c>
      <c r="DA89" s="726">
        <v>0</v>
      </c>
      <c r="DB89" s="726">
        <v>-767760</v>
      </c>
      <c r="DC89" s="726">
        <v>0</v>
      </c>
      <c r="DD89" s="726">
        <v>0</v>
      </c>
      <c r="DE89" s="726">
        <v>0</v>
      </c>
      <c r="DF89" s="726">
        <v>0</v>
      </c>
      <c r="DG89" s="726">
        <v>0</v>
      </c>
      <c r="DH89" s="726">
        <v>0</v>
      </c>
      <c r="DI89" s="726">
        <v>0</v>
      </c>
      <c r="DJ89" s="726">
        <v>0</v>
      </c>
      <c r="DK89" s="726">
        <v>0</v>
      </c>
      <c r="DL89" s="726">
        <v>0</v>
      </c>
      <c r="DM89" s="726">
        <v>0</v>
      </c>
      <c r="DN89" s="802">
        <v>0</v>
      </c>
      <c r="DO89" s="726"/>
      <c r="DP89" s="727">
        <v>2791841630</v>
      </c>
      <c r="DQ89" s="731"/>
      <c r="DR89" s="732"/>
      <c r="DS89" s="730"/>
    </row>
    <row r="90" spans="1:123" s="729" customFormat="1" ht="11.25" x14ac:dyDescent="0.2">
      <c r="A90" s="725">
        <v>45689</v>
      </c>
      <c r="B90" s="726">
        <v>0</v>
      </c>
      <c r="C90" s="726">
        <v>0</v>
      </c>
      <c r="D90" s="726">
        <v>0</v>
      </c>
      <c r="E90" s="726">
        <v>0</v>
      </c>
      <c r="F90" s="726">
        <v>0</v>
      </c>
      <c r="G90" s="726">
        <v>192500000</v>
      </c>
      <c r="H90" s="726">
        <v>0</v>
      </c>
      <c r="I90" s="726">
        <v>71235235</v>
      </c>
      <c r="J90" s="726">
        <v>51565472</v>
      </c>
      <c r="K90" s="726">
        <v>36744707</v>
      </c>
      <c r="L90" s="726">
        <v>48457349</v>
      </c>
      <c r="M90" s="726">
        <v>-478572809</v>
      </c>
      <c r="N90" s="726">
        <v>257151950</v>
      </c>
      <c r="O90" s="726">
        <v>0</v>
      </c>
      <c r="P90" s="726">
        <v>0</v>
      </c>
      <c r="Q90" s="726">
        <v>0</v>
      </c>
      <c r="R90" s="726">
        <v>0</v>
      </c>
      <c r="S90" s="726">
        <v>0</v>
      </c>
      <c r="T90" s="726">
        <v>0</v>
      </c>
      <c r="U90" s="726">
        <v>0</v>
      </c>
      <c r="V90" s="726">
        <v>0</v>
      </c>
      <c r="W90" s="726">
        <v>9112000</v>
      </c>
      <c r="X90" s="726">
        <v>0</v>
      </c>
      <c r="Y90" s="726">
        <v>0</v>
      </c>
      <c r="Z90" s="726">
        <v>13050455</v>
      </c>
      <c r="AA90" s="726">
        <v>0</v>
      </c>
      <c r="AB90" s="726">
        <v>0</v>
      </c>
      <c r="AC90" s="726">
        <v>0</v>
      </c>
      <c r="AD90" s="726">
        <v>0</v>
      </c>
      <c r="AE90" s="726">
        <v>0</v>
      </c>
      <c r="AF90" s="726">
        <v>0</v>
      </c>
      <c r="AG90" s="726">
        <v>0</v>
      </c>
      <c r="AH90" s="726">
        <v>0</v>
      </c>
      <c r="AI90" s="726">
        <v>0</v>
      </c>
      <c r="AJ90" s="726">
        <v>0</v>
      </c>
      <c r="AK90" s="726">
        <v>0</v>
      </c>
      <c r="AL90" s="726">
        <v>0</v>
      </c>
      <c r="AM90" s="726">
        <v>0</v>
      </c>
      <c r="AN90" s="726">
        <v>0</v>
      </c>
      <c r="AO90" s="726">
        <v>478572809</v>
      </c>
      <c r="AP90" s="726">
        <v>0</v>
      </c>
      <c r="AQ90" s="726">
        <v>0</v>
      </c>
      <c r="AR90" s="726">
        <v>0</v>
      </c>
      <c r="AS90" s="726">
        <v>0</v>
      </c>
      <c r="AT90" s="726">
        <v>0</v>
      </c>
      <c r="AU90" s="726">
        <v>0</v>
      </c>
      <c r="AV90" s="726">
        <v>0</v>
      </c>
      <c r="AW90" s="726">
        <v>0</v>
      </c>
      <c r="AX90" s="726">
        <v>0</v>
      </c>
      <c r="AY90" s="726">
        <v>0</v>
      </c>
      <c r="AZ90" s="726">
        <v>0</v>
      </c>
      <c r="BA90" s="726">
        <v>0</v>
      </c>
      <c r="BB90" s="726">
        <v>0</v>
      </c>
      <c r="BC90" s="726">
        <v>0</v>
      </c>
      <c r="BD90" s="726">
        <v>0</v>
      </c>
      <c r="BE90" s="726">
        <v>0</v>
      </c>
      <c r="BF90" s="726">
        <v>0</v>
      </c>
      <c r="BG90" s="726">
        <v>0</v>
      </c>
      <c r="BH90" s="726">
        <v>0</v>
      </c>
      <c r="BI90" s="726">
        <v>0</v>
      </c>
      <c r="BJ90" s="726">
        <v>0</v>
      </c>
      <c r="BK90" s="726">
        <v>0</v>
      </c>
      <c r="BL90" s="726">
        <v>0</v>
      </c>
      <c r="BM90" s="726">
        <v>1710000</v>
      </c>
      <c r="BN90" s="726">
        <v>2188556</v>
      </c>
      <c r="BO90" s="726">
        <v>11766830</v>
      </c>
      <c r="BP90" s="726">
        <v>12609021</v>
      </c>
      <c r="BQ90" s="726">
        <v>0</v>
      </c>
      <c r="BR90" s="726">
        <v>0</v>
      </c>
      <c r="BS90" s="726">
        <v>0</v>
      </c>
      <c r="BT90" s="726">
        <v>0</v>
      </c>
      <c r="BU90" s="726">
        <v>0</v>
      </c>
      <c r="BV90" s="726">
        <v>0</v>
      </c>
      <c r="BW90" s="726">
        <v>0</v>
      </c>
      <c r="BX90" s="726">
        <v>0</v>
      </c>
      <c r="BY90" s="726">
        <v>0</v>
      </c>
      <c r="BZ90" s="726">
        <v>0</v>
      </c>
      <c r="CA90" s="726">
        <v>0</v>
      </c>
      <c r="CB90" s="726">
        <v>0</v>
      </c>
      <c r="CC90" s="726">
        <v>0</v>
      </c>
      <c r="CD90" s="726">
        <v>0</v>
      </c>
      <c r="CE90" s="726">
        <v>0</v>
      </c>
      <c r="CF90" s="726">
        <v>0</v>
      </c>
      <c r="CG90" s="726">
        <v>0</v>
      </c>
      <c r="CH90" s="726">
        <v>0</v>
      </c>
      <c r="CI90" s="726">
        <v>6065700</v>
      </c>
      <c r="CJ90" s="726">
        <v>1648948</v>
      </c>
      <c r="CK90" s="726">
        <v>1369316</v>
      </c>
      <c r="CL90" s="726">
        <v>5367795</v>
      </c>
      <c r="CM90" s="726">
        <v>0</v>
      </c>
      <c r="CN90" s="726">
        <v>0</v>
      </c>
      <c r="CO90" s="726">
        <v>0</v>
      </c>
      <c r="CP90" s="726">
        <v>0</v>
      </c>
      <c r="CQ90" s="726">
        <v>0</v>
      </c>
      <c r="CR90" s="726">
        <v>0</v>
      </c>
      <c r="CS90" s="726">
        <v>643194</v>
      </c>
      <c r="CT90" s="726">
        <v>1312582</v>
      </c>
      <c r="CU90" s="726">
        <v>2600923</v>
      </c>
      <c r="CV90" s="726">
        <v>1916067</v>
      </c>
      <c r="CW90" s="726">
        <v>0</v>
      </c>
      <c r="CX90" s="726">
        <v>0</v>
      </c>
      <c r="CY90" s="726">
        <v>0</v>
      </c>
      <c r="CZ90" s="726">
        <v>684</v>
      </c>
      <c r="DA90" s="726">
        <v>23</v>
      </c>
      <c r="DB90" s="726">
        <v>0</v>
      </c>
      <c r="DC90" s="726">
        <v>-2883662</v>
      </c>
      <c r="DD90" s="726">
        <v>0</v>
      </c>
      <c r="DE90" s="726">
        <v>0</v>
      </c>
      <c r="DF90" s="726">
        <v>0</v>
      </c>
      <c r="DG90" s="726">
        <v>0</v>
      </c>
      <c r="DH90" s="726">
        <v>0</v>
      </c>
      <c r="DI90" s="726">
        <v>-47172</v>
      </c>
      <c r="DJ90" s="726">
        <v>0</v>
      </c>
      <c r="DK90" s="726">
        <v>0</v>
      </c>
      <c r="DL90" s="726">
        <v>0</v>
      </c>
      <c r="DM90" s="726">
        <v>0</v>
      </c>
      <c r="DN90" s="802">
        <v>0</v>
      </c>
      <c r="DO90" s="726">
        <v>0</v>
      </c>
      <c r="DP90" s="727">
        <v>726085973</v>
      </c>
      <c r="DQ90" s="731"/>
      <c r="DR90" s="732"/>
      <c r="DS90" s="730"/>
    </row>
    <row r="91" spans="1:123" s="729" customFormat="1" ht="11.25" x14ac:dyDescent="0.2">
      <c r="A91" s="725">
        <v>45717</v>
      </c>
      <c r="B91" s="726">
        <v>20000000</v>
      </c>
      <c r="C91" s="726">
        <v>0</v>
      </c>
      <c r="D91" s="726">
        <v>0</v>
      </c>
      <c r="E91" s="726">
        <v>0</v>
      </c>
      <c r="F91" s="726">
        <v>0</v>
      </c>
      <c r="G91" s="726">
        <v>284500000</v>
      </c>
      <c r="H91" s="726">
        <v>0</v>
      </c>
      <c r="I91" s="726">
        <v>376620585</v>
      </c>
      <c r="J91" s="726">
        <v>118710421</v>
      </c>
      <c r="K91" s="726">
        <v>52842134</v>
      </c>
      <c r="L91" s="726">
        <v>651589336</v>
      </c>
      <c r="M91" s="726">
        <v>662601483</v>
      </c>
      <c r="N91" s="726">
        <v>0</v>
      </c>
      <c r="O91" s="726">
        <v>0</v>
      </c>
      <c r="P91" s="726">
        <v>0</v>
      </c>
      <c r="Q91" s="726">
        <v>0</v>
      </c>
      <c r="R91" s="726">
        <v>0</v>
      </c>
      <c r="S91" s="726">
        <v>0</v>
      </c>
      <c r="T91" s="726">
        <v>0</v>
      </c>
      <c r="U91" s="726">
        <v>0</v>
      </c>
      <c r="V91" s="726">
        <v>0</v>
      </c>
      <c r="W91" s="726">
        <v>38160113</v>
      </c>
      <c r="X91" s="726">
        <v>164633</v>
      </c>
      <c r="Y91" s="726">
        <v>40071920</v>
      </c>
      <c r="Z91" s="726">
        <v>43148247</v>
      </c>
      <c r="AA91" s="726">
        <v>0</v>
      </c>
      <c r="AB91" s="726">
        <v>0</v>
      </c>
      <c r="AC91" s="726">
        <v>0</v>
      </c>
      <c r="AD91" s="726">
        <v>0</v>
      </c>
      <c r="AE91" s="726">
        <v>0</v>
      </c>
      <c r="AF91" s="726">
        <v>0</v>
      </c>
      <c r="AG91" s="726">
        <v>0</v>
      </c>
      <c r="AH91" s="726">
        <v>0</v>
      </c>
      <c r="AI91" s="726">
        <v>0</v>
      </c>
      <c r="AJ91" s="726">
        <v>0</v>
      </c>
      <c r="AK91" s="726">
        <v>0</v>
      </c>
      <c r="AL91" s="726">
        <v>0</v>
      </c>
      <c r="AM91" s="726">
        <v>0</v>
      </c>
      <c r="AN91" s="726">
        <v>0</v>
      </c>
      <c r="AO91" s="726">
        <v>0</v>
      </c>
      <c r="AP91" s="726">
        <v>0</v>
      </c>
      <c r="AQ91" s="726">
        <v>0</v>
      </c>
      <c r="AR91" s="726">
        <v>0</v>
      </c>
      <c r="AS91" s="726">
        <v>0</v>
      </c>
      <c r="AT91" s="726">
        <v>0</v>
      </c>
      <c r="AU91" s="726">
        <v>0</v>
      </c>
      <c r="AV91" s="726">
        <v>0</v>
      </c>
      <c r="AW91" s="726">
        <v>0</v>
      </c>
      <c r="AX91" s="726">
        <v>0</v>
      </c>
      <c r="AY91" s="726">
        <v>0</v>
      </c>
      <c r="AZ91" s="726">
        <v>0</v>
      </c>
      <c r="BA91" s="726">
        <v>0</v>
      </c>
      <c r="BB91" s="726">
        <v>0</v>
      </c>
      <c r="BC91" s="726">
        <v>0</v>
      </c>
      <c r="BD91" s="726">
        <v>0</v>
      </c>
      <c r="BE91" s="726">
        <v>0</v>
      </c>
      <c r="BF91" s="726">
        <v>0</v>
      </c>
      <c r="BG91" s="726">
        <v>0</v>
      </c>
      <c r="BH91" s="726">
        <v>0</v>
      </c>
      <c r="BI91" s="726">
        <v>0</v>
      </c>
      <c r="BJ91" s="726">
        <v>0</v>
      </c>
      <c r="BK91" s="726">
        <v>0</v>
      </c>
      <c r="BL91" s="726">
        <v>0</v>
      </c>
      <c r="BM91" s="726">
        <v>5332961</v>
      </c>
      <c r="BN91" s="726">
        <v>9465112</v>
      </c>
      <c r="BO91" s="726">
        <v>17774905</v>
      </c>
      <c r="BP91" s="726">
        <v>31620799</v>
      </c>
      <c r="BQ91" s="726">
        <v>0</v>
      </c>
      <c r="BR91" s="726">
        <v>0</v>
      </c>
      <c r="BS91" s="726">
        <v>0</v>
      </c>
      <c r="BT91" s="726">
        <v>0</v>
      </c>
      <c r="BU91" s="726">
        <v>0</v>
      </c>
      <c r="BV91" s="726">
        <v>0</v>
      </c>
      <c r="BW91" s="726">
        <v>0</v>
      </c>
      <c r="BX91" s="726">
        <v>0</v>
      </c>
      <c r="BY91" s="726">
        <v>0</v>
      </c>
      <c r="BZ91" s="726">
        <v>0</v>
      </c>
      <c r="CA91" s="726">
        <v>0</v>
      </c>
      <c r="CB91" s="726">
        <v>0</v>
      </c>
      <c r="CC91" s="726">
        <v>0</v>
      </c>
      <c r="CD91" s="726">
        <v>0</v>
      </c>
      <c r="CE91" s="726">
        <v>0</v>
      </c>
      <c r="CF91" s="726">
        <v>0</v>
      </c>
      <c r="CG91" s="726">
        <v>0</v>
      </c>
      <c r="CH91" s="726">
        <v>0</v>
      </c>
      <c r="CI91" s="726">
        <v>2292158</v>
      </c>
      <c r="CJ91" s="726">
        <v>0</v>
      </c>
      <c r="CK91" s="726">
        <v>0</v>
      </c>
      <c r="CL91" s="726">
        <v>0</v>
      </c>
      <c r="CM91" s="726">
        <v>507183</v>
      </c>
      <c r="CN91" s="726">
        <v>594492</v>
      </c>
      <c r="CO91" s="726">
        <v>0</v>
      </c>
      <c r="CP91" s="726">
        <v>0</v>
      </c>
      <c r="CQ91" s="726">
        <v>0</v>
      </c>
      <c r="CR91" s="726">
        <v>0</v>
      </c>
      <c r="CS91" s="726">
        <v>0</v>
      </c>
      <c r="CT91" s="726">
        <v>0</v>
      </c>
      <c r="CU91" s="726">
        <v>0</v>
      </c>
      <c r="CV91" s="726">
        <v>0</v>
      </c>
      <c r="CW91" s="726">
        <v>0</v>
      </c>
      <c r="CX91" s="726">
        <v>0</v>
      </c>
      <c r="CY91" s="726">
        <v>0</v>
      </c>
      <c r="CZ91" s="726">
        <v>0</v>
      </c>
      <c r="DA91" s="726">
        <v>0</v>
      </c>
      <c r="DB91" s="726">
        <v>0</v>
      </c>
      <c r="DC91" s="726">
        <v>0</v>
      </c>
      <c r="DD91" s="726">
        <v>0</v>
      </c>
      <c r="DE91" s="726">
        <v>0</v>
      </c>
      <c r="DF91" s="726">
        <v>0</v>
      </c>
      <c r="DG91" s="726">
        <v>0</v>
      </c>
      <c r="DH91" s="726">
        <v>0</v>
      </c>
      <c r="DI91" s="726">
        <v>0</v>
      </c>
      <c r="DJ91" s="726">
        <v>0</v>
      </c>
      <c r="DK91" s="726">
        <v>0</v>
      </c>
      <c r="DL91" s="726"/>
      <c r="DM91" s="726"/>
      <c r="DN91" s="802"/>
      <c r="DO91" s="726"/>
      <c r="DP91" s="727">
        <v>2355996482</v>
      </c>
      <c r="DQ91" s="731"/>
      <c r="DR91" s="732"/>
      <c r="DS91" s="730"/>
    </row>
    <row r="92" spans="1:123" s="729" customFormat="1" ht="11.25" x14ac:dyDescent="0.2">
      <c r="A92" s="725">
        <v>45748</v>
      </c>
      <c r="B92" s="726">
        <v>397189630</v>
      </c>
      <c r="C92" s="726">
        <v>0</v>
      </c>
      <c r="D92" s="726">
        <v>0</v>
      </c>
      <c r="E92" s="726">
        <v>0</v>
      </c>
      <c r="F92" s="726">
        <v>0</v>
      </c>
      <c r="G92" s="726">
        <v>13000000</v>
      </c>
      <c r="H92" s="726">
        <v>0</v>
      </c>
      <c r="I92" s="726">
        <v>850119569</v>
      </c>
      <c r="J92" s="726">
        <v>375012581</v>
      </c>
      <c r="K92" s="726">
        <v>619617982</v>
      </c>
      <c r="L92" s="726">
        <v>647857594</v>
      </c>
      <c r="M92" s="726">
        <v>0</v>
      </c>
      <c r="N92" s="726">
        <v>4000000</v>
      </c>
      <c r="O92" s="726">
        <v>0</v>
      </c>
      <c r="P92" s="726">
        <v>0</v>
      </c>
      <c r="Q92" s="726">
        <v>0</v>
      </c>
      <c r="R92" s="726">
        <v>0</v>
      </c>
      <c r="S92" s="726">
        <v>0</v>
      </c>
      <c r="T92" s="726">
        <v>0</v>
      </c>
      <c r="U92" s="726">
        <v>0</v>
      </c>
      <c r="V92" s="726">
        <v>0</v>
      </c>
      <c r="W92" s="726">
        <v>-4715593</v>
      </c>
      <c r="X92" s="726">
        <v>40142522</v>
      </c>
      <c r="Y92" s="726">
        <v>-207575969</v>
      </c>
      <c r="Z92" s="726">
        <v>31260483</v>
      </c>
      <c r="AA92" s="726">
        <v>0</v>
      </c>
      <c r="AB92" s="726">
        <v>0</v>
      </c>
      <c r="AC92" s="726">
        <v>0</v>
      </c>
      <c r="AD92" s="726">
        <v>0</v>
      </c>
      <c r="AE92" s="726">
        <v>0</v>
      </c>
      <c r="AF92" s="726">
        <v>0</v>
      </c>
      <c r="AG92" s="726">
        <v>0</v>
      </c>
      <c r="AH92" s="726">
        <v>0</v>
      </c>
      <c r="AI92" s="726">
        <v>0</v>
      </c>
      <c r="AJ92" s="726">
        <v>246804438</v>
      </c>
      <c r="AK92" s="726">
        <v>0</v>
      </c>
      <c r="AL92" s="726">
        <v>0</v>
      </c>
      <c r="AM92" s="726">
        <v>0</v>
      </c>
      <c r="AN92" s="726">
        <v>0</v>
      </c>
      <c r="AO92" s="726">
        <v>0</v>
      </c>
      <c r="AP92" s="726">
        <v>0</v>
      </c>
      <c r="AQ92" s="726">
        <v>0</v>
      </c>
      <c r="AR92" s="726">
        <v>0</v>
      </c>
      <c r="AS92" s="726">
        <v>0</v>
      </c>
      <c r="AT92" s="726">
        <v>0</v>
      </c>
      <c r="AU92" s="726">
        <v>0</v>
      </c>
      <c r="AV92" s="726">
        <v>0</v>
      </c>
      <c r="AW92" s="726">
        <v>0</v>
      </c>
      <c r="AX92" s="726">
        <v>0</v>
      </c>
      <c r="AY92" s="726">
        <v>0</v>
      </c>
      <c r="AZ92" s="726">
        <v>0</v>
      </c>
      <c r="BA92" s="726">
        <v>0</v>
      </c>
      <c r="BB92" s="726">
        <v>0</v>
      </c>
      <c r="BC92" s="726">
        <v>0</v>
      </c>
      <c r="BD92" s="726">
        <v>0</v>
      </c>
      <c r="BE92" s="726">
        <v>0</v>
      </c>
      <c r="BF92" s="726">
        <v>0</v>
      </c>
      <c r="BG92" s="726">
        <v>17810370</v>
      </c>
      <c r="BH92" s="726">
        <v>0</v>
      </c>
      <c r="BI92" s="726">
        <v>0</v>
      </c>
      <c r="BJ92" s="726">
        <v>0</v>
      </c>
      <c r="BK92" s="726">
        <v>0</v>
      </c>
      <c r="BL92" s="726">
        <v>0</v>
      </c>
      <c r="BM92" s="726">
        <v>7153246</v>
      </c>
      <c r="BN92" s="726">
        <v>21286784</v>
      </c>
      <c r="BO92" s="726">
        <v>15014643</v>
      </c>
      <c r="BP92" s="726">
        <v>19622334</v>
      </c>
      <c r="BQ92" s="726">
        <v>0</v>
      </c>
      <c r="BR92" s="726">
        <v>0</v>
      </c>
      <c r="BS92" s="726">
        <v>0</v>
      </c>
      <c r="BT92" s="726">
        <v>0</v>
      </c>
      <c r="BU92" s="726">
        <v>5850000</v>
      </c>
      <c r="BV92" s="726">
        <v>0</v>
      </c>
      <c r="BW92" s="726">
        <v>0</v>
      </c>
      <c r="BX92" s="726">
        <v>0</v>
      </c>
      <c r="BY92" s="726">
        <v>0</v>
      </c>
      <c r="BZ92" s="726">
        <v>0</v>
      </c>
      <c r="CA92" s="726">
        <v>42752</v>
      </c>
      <c r="CB92" s="726">
        <v>318048</v>
      </c>
      <c r="CC92" s="726">
        <v>0</v>
      </c>
      <c r="CD92" s="726">
        <v>0</v>
      </c>
      <c r="CE92" s="726">
        <v>0</v>
      </c>
      <c r="CF92" s="726">
        <v>0</v>
      </c>
      <c r="CG92" s="726">
        <v>0</v>
      </c>
      <c r="CH92" s="726">
        <v>0</v>
      </c>
      <c r="CI92" s="726">
        <v>2077089</v>
      </c>
      <c r="CJ92" s="726">
        <v>0</v>
      </c>
      <c r="CK92" s="726">
        <v>1086879</v>
      </c>
      <c r="CL92" s="726">
        <v>0</v>
      </c>
      <c r="CM92" s="726">
        <v>566598</v>
      </c>
      <c r="CN92" s="726">
        <v>0</v>
      </c>
      <c r="CO92" s="726">
        <v>0</v>
      </c>
      <c r="CP92" s="726">
        <v>0</v>
      </c>
      <c r="CQ92" s="726">
        <v>0</v>
      </c>
      <c r="CR92" s="726">
        <v>0</v>
      </c>
      <c r="CS92" s="726">
        <v>0</v>
      </c>
      <c r="CT92" s="726">
        <v>0</v>
      </c>
      <c r="CU92" s="726">
        <v>1390726</v>
      </c>
      <c r="CV92" s="726">
        <v>0</v>
      </c>
      <c r="CW92" s="726">
        <v>0</v>
      </c>
      <c r="CX92" s="726">
        <v>0</v>
      </c>
      <c r="CY92" s="726">
        <v>0</v>
      </c>
      <c r="CZ92" s="726">
        <v>0</v>
      </c>
      <c r="DA92" s="726">
        <v>0</v>
      </c>
      <c r="DB92" s="726">
        <v>0</v>
      </c>
      <c r="DC92" s="726">
        <v>33400000</v>
      </c>
      <c r="DD92" s="726">
        <v>562093</v>
      </c>
      <c r="DE92" s="726">
        <v>0</v>
      </c>
      <c r="DF92" s="726">
        <v>0</v>
      </c>
      <c r="DG92" s="726">
        <v>24</v>
      </c>
      <c r="DH92" s="726">
        <v>0</v>
      </c>
      <c r="DI92" s="726">
        <v>0</v>
      </c>
      <c r="DJ92" s="726">
        <v>0</v>
      </c>
      <c r="DK92" s="726">
        <v>0</v>
      </c>
      <c r="DL92" s="726">
        <v>0</v>
      </c>
      <c r="DM92" s="726">
        <v>0</v>
      </c>
      <c r="DN92" s="802">
        <v>0</v>
      </c>
      <c r="DO92" s="726"/>
      <c r="DP92" s="727">
        <v>3138894823</v>
      </c>
      <c r="DQ92" s="731"/>
      <c r="DR92" s="732"/>
      <c r="DS92" s="730"/>
    </row>
    <row r="93" spans="1:123" s="729" customFormat="1" ht="11.25" x14ac:dyDescent="0.2">
      <c r="A93" s="725">
        <v>45778</v>
      </c>
      <c r="B93" s="726">
        <v>0</v>
      </c>
      <c r="C93" s="726">
        <v>0</v>
      </c>
      <c r="D93" s="726">
        <v>0</v>
      </c>
      <c r="E93" s="726">
        <v>0</v>
      </c>
      <c r="F93" s="726">
        <v>0</v>
      </c>
      <c r="G93" s="726">
        <v>100000000</v>
      </c>
      <c r="H93" s="726">
        <v>0</v>
      </c>
      <c r="I93" s="726">
        <v>1066969231</v>
      </c>
      <c r="J93" s="726">
        <v>711462837</v>
      </c>
      <c r="K93" s="726">
        <v>157558631</v>
      </c>
      <c r="L93" s="726">
        <v>1011005161</v>
      </c>
      <c r="M93" s="726">
        <v>8000000</v>
      </c>
      <c r="N93" s="726">
        <v>0</v>
      </c>
      <c r="O93" s="726">
        <v>0</v>
      </c>
      <c r="P93" s="726">
        <v>0</v>
      </c>
      <c r="Q93" s="726">
        <v>0</v>
      </c>
      <c r="R93" s="726">
        <v>0</v>
      </c>
      <c r="S93" s="726">
        <v>0</v>
      </c>
      <c r="T93" s="726">
        <v>0</v>
      </c>
      <c r="U93" s="726">
        <v>0</v>
      </c>
      <c r="V93" s="726">
        <v>0</v>
      </c>
      <c r="W93" s="726">
        <v>-18421045</v>
      </c>
      <c r="X93" s="726">
        <v>138189356</v>
      </c>
      <c r="Y93" s="726">
        <v>-12290498</v>
      </c>
      <c r="Z93" s="726">
        <v>-334980567</v>
      </c>
      <c r="AA93" s="726">
        <v>0</v>
      </c>
      <c r="AB93" s="726">
        <v>0</v>
      </c>
      <c r="AC93" s="726">
        <v>0</v>
      </c>
      <c r="AD93" s="726">
        <v>0</v>
      </c>
      <c r="AE93" s="726">
        <v>0</v>
      </c>
      <c r="AF93" s="726">
        <v>0</v>
      </c>
      <c r="AG93" s="726">
        <v>0</v>
      </c>
      <c r="AH93" s="726">
        <v>0</v>
      </c>
      <c r="AI93" s="726">
        <v>0</v>
      </c>
      <c r="AJ93" s="726">
        <v>0</v>
      </c>
      <c r="AK93" s="726">
        <v>0</v>
      </c>
      <c r="AL93" s="726">
        <v>0</v>
      </c>
      <c r="AM93" s="726">
        <v>0</v>
      </c>
      <c r="AN93" s="726">
        <v>0</v>
      </c>
      <c r="AO93" s="726">
        <v>0</v>
      </c>
      <c r="AP93" s="726">
        <v>0</v>
      </c>
      <c r="AQ93" s="726">
        <v>0</v>
      </c>
      <c r="AR93" s="726">
        <v>0</v>
      </c>
      <c r="AS93" s="726">
        <v>0</v>
      </c>
      <c r="AT93" s="726">
        <v>0</v>
      </c>
      <c r="AU93" s="726">
        <v>0</v>
      </c>
      <c r="AV93" s="726">
        <v>0</v>
      </c>
      <c r="AW93" s="726">
        <v>0</v>
      </c>
      <c r="AX93" s="726">
        <v>0</v>
      </c>
      <c r="AY93" s="726">
        <v>0</v>
      </c>
      <c r="AZ93" s="726">
        <v>0</v>
      </c>
      <c r="BA93" s="726">
        <v>0</v>
      </c>
      <c r="BB93" s="726">
        <v>0</v>
      </c>
      <c r="BC93" s="726">
        <v>0</v>
      </c>
      <c r="BD93" s="726">
        <v>0</v>
      </c>
      <c r="BE93" s="726">
        <v>0</v>
      </c>
      <c r="BF93" s="726">
        <v>0</v>
      </c>
      <c r="BG93" s="726">
        <v>0</v>
      </c>
      <c r="BH93" s="726">
        <v>0</v>
      </c>
      <c r="BI93" s="726">
        <v>0</v>
      </c>
      <c r="BJ93" s="726">
        <v>0</v>
      </c>
      <c r="BK93" s="726">
        <v>0</v>
      </c>
      <c r="BL93" s="726">
        <v>0</v>
      </c>
      <c r="BM93" s="726">
        <v>16454174</v>
      </c>
      <c r="BN93" s="726">
        <v>21928493</v>
      </c>
      <c r="BO93" s="726">
        <v>41189580</v>
      </c>
      <c r="BP93" s="726">
        <v>11840668</v>
      </c>
      <c r="BQ93" s="726">
        <v>0</v>
      </c>
      <c r="BR93" s="726">
        <v>0</v>
      </c>
      <c r="BS93" s="726">
        <v>646245</v>
      </c>
      <c r="BT93" s="726">
        <v>0</v>
      </c>
      <c r="BU93" s="726">
        <v>0</v>
      </c>
      <c r="BV93" s="726">
        <v>0</v>
      </c>
      <c r="BW93" s="726">
        <v>0</v>
      </c>
      <c r="BX93" s="726">
        <v>0</v>
      </c>
      <c r="BY93" s="726">
        <v>0</v>
      </c>
      <c r="BZ93" s="726">
        <v>0</v>
      </c>
      <c r="CA93" s="726">
        <v>0</v>
      </c>
      <c r="CB93" s="726">
        <v>0</v>
      </c>
      <c r="CC93" s="726">
        <v>0</v>
      </c>
      <c r="CD93" s="726">
        <v>0</v>
      </c>
      <c r="CE93" s="726">
        <v>0</v>
      </c>
      <c r="CF93" s="726">
        <v>0</v>
      </c>
      <c r="CG93" s="726">
        <v>0</v>
      </c>
      <c r="CH93" s="726">
        <v>0</v>
      </c>
      <c r="CI93" s="726">
        <v>0</v>
      </c>
      <c r="CJ93" s="726">
        <v>0</v>
      </c>
      <c r="CK93" s="726">
        <v>0</v>
      </c>
      <c r="CL93" s="726">
        <v>0</v>
      </c>
      <c r="CM93" s="726">
        <v>0</v>
      </c>
      <c r="CN93" s="726">
        <v>0</v>
      </c>
      <c r="CO93" s="726">
        <v>0</v>
      </c>
      <c r="CP93" s="726">
        <v>0</v>
      </c>
      <c r="CQ93" s="726">
        <v>0</v>
      </c>
      <c r="CR93" s="726">
        <v>0</v>
      </c>
      <c r="CS93" s="726">
        <v>0</v>
      </c>
      <c r="CT93" s="726">
        <v>2228419</v>
      </c>
      <c r="CU93" s="726">
        <v>1580420</v>
      </c>
      <c r="CV93" s="726">
        <v>0</v>
      </c>
      <c r="CW93" s="726">
        <v>0</v>
      </c>
      <c r="CX93" s="726">
        <v>0</v>
      </c>
      <c r="CY93" s="726">
        <v>0</v>
      </c>
      <c r="CZ93" s="726">
        <v>0</v>
      </c>
      <c r="DA93" s="726">
        <v>0</v>
      </c>
      <c r="DB93" s="726">
        <v>0</v>
      </c>
      <c r="DC93" s="726">
        <v>0</v>
      </c>
      <c r="DD93" s="726">
        <v>2084726</v>
      </c>
      <c r="DE93" s="726">
        <v>68409382</v>
      </c>
      <c r="DF93" s="726">
        <v>0</v>
      </c>
      <c r="DG93" s="726">
        <v>2</v>
      </c>
      <c r="DH93" s="726">
        <v>0</v>
      </c>
      <c r="DI93" s="726">
        <v>0</v>
      </c>
      <c r="DJ93" s="726"/>
      <c r="DK93" s="726">
        <v>0</v>
      </c>
      <c r="DL93" s="726">
        <v>0</v>
      </c>
      <c r="DM93" s="726">
        <v>0</v>
      </c>
      <c r="DN93" s="802">
        <v>0</v>
      </c>
      <c r="DO93" s="726"/>
      <c r="DP93" s="727">
        <v>2993855215</v>
      </c>
      <c r="DQ93" s="731"/>
      <c r="DR93" s="732"/>
      <c r="DS93" s="730"/>
    </row>
    <row r="94" spans="1:123" s="729" customFormat="1" ht="11.25" x14ac:dyDescent="0.2">
      <c r="A94" s="725">
        <v>45809</v>
      </c>
      <c r="B94" s="726">
        <v>0</v>
      </c>
      <c r="C94" s="726">
        <v>0</v>
      </c>
      <c r="D94" s="726">
        <v>0</v>
      </c>
      <c r="E94" s="726">
        <v>0</v>
      </c>
      <c r="F94" s="726">
        <v>0</v>
      </c>
      <c r="G94" s="726">
        <v>65000000</v>
      </c>
      <c r="H94" s="726">
        <v>529051742</v>
      </c>
      <c r="I94" s="726">
        <v>485245719</v>
      </c>
      <c r="J94" s="726">
        <v>31727562</v>
      </c>
      <c r="K94" s="726">
        <v>353671884</v>
      </c>
      <c r="L94" s="726">
        <v>710684388</v>
      </c>
      <c r="M94" s="726">
        <v>76198396</v>
      </c>
      <c r="N94" s="726">
        <v>3000000</v>
      </c>
      <c r="O94" s="726">
        <v>0</v>
      </c>
      <c r="P94" s="726">
        <v>0</v>
      </c>
      <c r="Q94" s="726">
        <v>0</v>
      </c>
      <c r="R94" s="726">
        <v>0</v>
      </c>
      <c r="S94" s="726">
        <v>0</v>
      </c>
      <c r="T94" s="726">
        <v>0</v>
      </c>
      <c r="U94" s="726">
        <v>0</v>
      </c>
      <c r="V94" s="726">
        <v>0</v>
      </c>
      <c r="W94" s="726">
        <v>-181807806</v>
      </c>
      <c r="X94" s="726">
        <v>7436723</v>
      </c>
      <c r="Y94" s="726">
        <v>2</v>
      </c>
      <c r="Z94" s="726">
        <v>-260148427</v>
      </c>
      <c r="AA94" s="726">
        <v>-76198396</v>
      </c>
      <c r="AB94" s="726">
        <v>0</v>
      </c>
      <c r="AC94" s="726">
        <v>0</v>
      </c>
      <c r="AD94" s="726">
        <v>0</v>
      </c>
      <c r="AE94" s="726">
        <v>0</v>
      </c>
      <c r="AF94" s="726">
        <v>0</v>
      </c>
      <c r="AG94" s="726">
        <v>0</v>
      </c>
      <c r="AH94" s="726">
        <v>0</v>
      </c>
      <c r="AI94" s="726">
        <v>0</v>
      </c>
      <c r="AJ94" s="726">
        <v>0</v>
      </c>
      <c r="AK94" s="726">
        <v>0</v>
      </c>
      <c r="AL94" s="726">
        <v>0</v>
      </c>
      <c r="AM94" s="726">
        <v>0</v>
      </c>
      <c r="AN94" s="726">
        <v>0</v>
      </c>
      <c r="AO94" s="726">
        <v>0</v>
      </c>
      <c r="AP94" s="726">
        <v>0</v>
      </c>
      <c r="AQ94" s="726">
        <v>0</v>
      </c>
      <c r="AR94" s="726">
        <v>0</v>
      </c>
      <c r="AS94" s="726">
        <v>0</v>
      </c>
      <c r="AT94" s="726">
        <v>0</v>
      </c>
      <c r="AU94" s="726">
        <v>0</v>
      </c>
      <c r="AV94" s="726">
        <v>0</v>
      </c>
      <c r="AW94" s="726">
        <v>0</v>
      </c>
      <c r="AX94" s="726">
        <v>0</v>
      </c>
      <c r="AY94" s="726">
        <v>0</v>
      </c>
      <c r="AZ94" s="726">
        <v>0</v>
      </c>
      <c r="BA94" s="726">
        <v>0</v>
      </c>
      <c r="BB94" s="726">
        <v>0</v>
      </c>
      <c r="BC94" s="726">
        <v>0</v>
      </c>
      <c r="BD94" s="726">
        <v>0</v>
      </c>
      <c r="BE94" s="726">
        <v>0</v>
      </c>
      <c r="BF94" s="726">
        <v>0</v>
      </c>
      <c r="BG94" s="726">
        <v>0</v>
      </c>
      <c r="BH94" s="726">
        <v>0</v>
      </c>
      <c r="BI94" s="726">
        <v>0</v>
      </c>
      <c r="BJ94" s="726">
        <v>0</v>
      </c>
      <c r="BK94" s="726">
        <v>0</v>
      </c>
      <c r="BL94" s="726">
        <v>0</v>
      </c>
      <c r="BM94" s="726">
        <v>5129998</v>
      </c>
      <c r="BN94" s="726">
        <v>10114850</v>
      </c>
      <c r="BO94" s="726">
        <v>9870924</v>
      </c>
      <c r="BP94" s="726">
        <v>1719702</v>
      </c>
      <c r="BQ94" s="726">
        <v>0</v>
      </c>
      <c r="BR94" s="726">
        <v>0</v>
      </c>
      <c r="BS94" s="726">
        <v>0</v>
      </c>
      <c r="BT94" s="726">
        <v>0</v>
      </c>
      <c r="BU94" s="726">
        <v>0</v>
      </c>
      <c r="BV94" s="726">
        <v>0</v>
      </c>
      <c r="BW94" s="726">
        <v>0</v>
      </c>
      <c r="BX94" s="726">
        <v>0</v>
      </c>
      <c r="BY94" s="726">
        <v>0</v>
      </c>
      <c r="BZ94" s="726">
        <v>0</v>
      </c>
      <c r="CA94" s="726">
        <v>-42752</v>
      </c>
      <c r="CB94" s="726">
        <v>0</v>
      </c>
      <c r="CC94" s="726">
        <v>0</v>
      </c>
      <c r="CD94" s="726">
        <v>0</v>
      </c>
      <c r="CE94" s="726">
        <v>0</v>
      </c>
      <c r="CF94" s="726">
        <v>0</v>
      </c>
      <c r="CG94" s="726">
        <v>0</v>
      </c>
      <c r="CH94" s="726">
        <v>0</v>
      </c>
      <c r="CI94" s="726">
        <v>0</v>
      </c>
      <c r="CJ94" s="726">
        <v>0</v>
      </c>
      <c r="CK94" s="726">
        <v>0</v>
      </c>
      <c r="CL94" s="726">
        <v>0</v>
      </c>
      <c r="CM94" s="726">
        <v>0</v>
      </c>
      <c r="CN94" s="726">
        <v>1404158</v>
      </c>
      <c r="CO94" s="726">
        <v>0</v>
      </c>
      <c r="CP94" s="726">
        <v>0</v>
      </c>
      <c r="CQ94" s="726">
        <v>0</v>
      </c>
      <c r="CR94" s="726">
        <v>0</v>
      </c>
      <c r="CS94" s="726">
        <v>1441883</v>
      </c>
      <c r="CT94" s="726">
        <v>0</v>
      </c>
      <c r="CU94" s="726">
        <v>0</v>
      </c>
      <c r="CV94" s="726">
        <v>0</v>
      </c>
      <c r="CW94" s="726">
        <v>0</v>
      </c>
      <c r="CX94" s="726">
        <v>0</v>
      </c>
      <c r="CY94" s="726">
        <v>0</v>
      </c>
      <c r="CZ94" s="726">
        <v>0</v>
      </c>
      <c r="DA94" s="726">
        <v>0</v>
      </c>
      <c r="DB94" s="726">
        <v>0</v>
      </c>
      <c r="DC94" s="726">
        <v>0</v>
      </c>
      <c r="DD94" s="726">
        <v>330</v>
      </c>
      <c r="DE94" s="726">
        <v>0</v>
      </c>
      <c r="DF94" s="726">
        <v>0</v>
      </c>
      <c r="DG94" s="726">
        <v>11</v>
      </c>
      <c r="DH94" s="726">
        <v>0</v>
      </c>
      <c r="DI94" s="726">
        <v>0</v>
      </c>
      <c r="DJ94" s="726">
        <v>0</v>
      </c>
      <c r="DK94" s="726">
        <v>0</v>
      </c>
      <c r="DL94" s="726">
        <v>0</v>
      </c>
      <c r="DM94" s="726">
        <v>0</v>
      </c>
      <c r="DN94" s="802">
        <v>0</v>
      </c>
      <c r="DO94" s="726"/>
      <c r="DP94" s="727">
        <v>1773500891</v>
      </c>
      <c r="DQ94" s="731"/>
      <c r="DR94" s="732"/>
      <c r="DS94" s="730"/>
    </row>
    <row r="95" spans="1:123" s="729" customFormat="1" ht="11.25" x14ac:dyDescent="0.2">
      <c r="A95" s="725">
        <v>45839</v>
      </c>
      <c r="B95" s="726">
        <v>0</v>
      </c>
      <c r="C95" s="726">
        <v>0</v>
      </c>
      <c r="D95" s="726">
        <v>0</v>
      </c>
      <c r="E95" s="726">
        <v>0</v>
      </c>
      <c r="F95" s="726">
        <v>0</v>
      </c>
      <c r="G95" s="726">
        <v>412744818</v>
      </c>
      <c r="H95" s="726">
        <v>45000000</v>
      </c>
      <c r="I95" s="726">
        <v>263694506</v>
      </c>
      <c r="J95" s="726">
        <v>735994401</v>
      </c>
      <c r="K95" s="726">
        <v>221274672</v>
      </c>
      <c r="L95" s="726">
        <v>1083357764</v>
      </c>
      <c r="M95" s="726">
        <v>0</v>
      </c>
      <c r="N95" s="726">
        <v>1000000</v>
      </c>
      <c r="O95" s="726">
        <v>0</v>
      </c>
      <c r="P95" s="726">
        <v>0</v>
      </c>
      <c r="Q95" s="726">
        <v>0</v>
      </c>
      <c r="R95" s="726">
        <v>0</v>
      </c>
      <c r="S95" s="726">
        <v>0</v>
      </c>
      <c r="T95" s="726">
        <v>0</v>
      </c>
      <c r="U95" s="726">
        <v>-387744818</v>
      </c>
      <c r="V95" s="726">
        <v>0</v>
      </c>
      <c r="W95" s="726">
        <v>-357975490</v>
      </c>
      <c r="X95" s="726">
        <v>-258977340</v>
      </c>
      <c r="Y95" s="726">
        <v>683699559</v>
      </c>
      <c r="Z95" s="726">
        <v>438675813</v>
      </c>
      <c r="AA95" s="726">
        <v>0</v>
      </c>
      <c r="AB95" s="726">
        <v>0</v>
      </c>
      <c r="AC95" s="726">
        <v>0</v>
      </c>
      <c r="AD95" s="726">
        <v>0</v>
      </c>
      <c r="AE95" s="726">
        <v>0</v>
      </c>
      <c r="AF95" s="726">
        <v>0</v>
      </c>
      <c r="AG95" s="726">
        <v>0</v>
      </c>
      <c r="AH95" s="726">
        <v>0</v>
      </c>
      <c r="AI95" s="726">
        <v>0</v>
      </c>
      <c r="AJ95" s="726">
        <v>0</v>
      </c>
      <c r="AK95" s="726">
        <v>484628360</v>
      </c>
      <c r="AL95" s="726">
        <v>0</v>
      </c>
      <c r="AM95" s="726">
        <v>500000000</v>
      </c>
      <c r="AN95" s="726">
        <v>1059112555</v>
      </c>
      <c r="AO95" s="726">
        <v>0</v>
      </c>
      <c r="AP95" s="726">
        <v>0</v>
      </c>
      <c r="AQ95" s="726">
        <v>0</v>
      </c>
      <c r="AR95" s="726">
        <v>0</v>
      </c>
      <c r="AS95" s="726">
        <v>0</v>
      </c>
      <c r="AT95" s="726">
        <v>0</v>
      </c>
      <c r="AU95" s="726">
        <v>0</v>
      </c>
      <c r="AV95" s="726">
        <v>0</v>
      </c>
      <c r="AW95" s="726">
        <v>0</v>
      </c>
      <c r="AX95" s="726">
        <v>0</v>
      </c>
      <c r="AY95" s="726">
        <v>0</v>
      </c>
      <c r="AZ95" s="726">
        <v>0</v>
      </c>
      <c r="BA95" s="726">
        <v>0</v>
      </c>
      <c r="BB95" s="726">
        <v>0</v>
      </c>
      <c r="BC95" s="726">
        <v>0</v>
      </c>
      <c r="BD95" s="726">
        <v>0</v>
      </c>
      <c r="BE95" s="726">
        <v>0</v>
      </c>
      <c r="BF95" s="726">
        <v>0</v>
      </c>
      <c r="BG95" s="726">
        <v>0</v>
      </c>
      <c r="BH95" s="726">
        <v>0</v>
      </c>
      <c r="BI95" s="726">
        <v>0</v>
      </c>
      <c r="BJ95" s="726">
        <v>0</v>
      </c>
      <c r="BK95" s="726">
        <v>0</v>
      </c>
      <c r="BL95" s="726">
        <v>0</v>
      </c>
      <c r="BM95" s="726">
        <v>0</v>
      </c>
      <c r="BN95" s="726">
        <v>15369570</v>
      </c>
      <c r="BO95" s="726">
        <v>9932710</v>
      </c>
      <c r="BP95" s="726">
        <v>18461942</v>
      </c>
      <c r="BQ95" s="726">
        <v>0</v>
      </c>
      <c r="BR95" s="726">
        <v>0</v>
      </c>
      <c r="BS95" s="726">
        <v>0</v>
      </c>
      <c r="BT95" s="726">
        <v>0</v>
      </c>
      <c r="BU95" s="726">
        <v>0</v>
      </c>
      <c r="BV95" s="726">
        <v>0</v>
      </c>
      <c r="BW95" s="726">
        <v>0</v>
      </c>
      <c r="BX95" s="726">
        <v>0</v>
      </c>
      <c r="BY95" s="726">
        <v>0</v>
      </c>
      <c r="BZ95" s="726">
        <v>0</v>
      </c>
      <c r="CA95" s="726">
        <v>0</v>
      </c>
      <c r="CB95" s="726">
        <v>0</v>
      </c>
      <c r="CC95" s="726">
        <v>0</v>
      </c>
      <c r="CD95" s="726">
        <v>0</v>
      </c>
      <c r="CE95" s="726">
        <v>0</v>
      </c>
      <c r="CF95" s="726">
        <v>0</v>
      </c>
      <c r="CG95" s="726">
        <v>0</v>
      </c>
      <c r="CH95" s="726">
        <v>0</v>
      </c>
      <c r="CI95" s="726">
        <v>5928</v>
      </c>
      <c r="CJ95" s="726">
        <v>0</v>
      </c>
      <c r="CK95" s="726">
        <v>0</v>
      </c>
      <c r="CL95" s="726">
        <v>0</v>
      </c>
      <c r="CM95" s="726">
        <v>0</v>
      </c>
      <c r="CN95" s="726">
        <v>0</v>
      </c>
      <c r="CO95" s="726">
        <v>855855</v>
      </c>
      <c r="CP95" s="726">
        <v>162769</v>
      </c>
      <c r="CQ95" s="726">
        <v>150401</v>
      </c>
      <c r="CR95" s="726">
        <v>513334</v>
      </c>
      <c r="CS95" s="726">
        <v>0</v>
      </c>
      <c r="CT95" s="726">
        <v>2279146</v>
      </c>
      <c r="CU95" s="726">
        <v>0</v>
      </c>
      <c r="CV95" s="726">
        <v>0</v>
      </c>
      <c r="CW95" s="726">
        <v>0</v>
      </c>
      <c r="CX95" s="726">
        <v>-5928</v>
      </c>
      <c r="CY95" s="726"/>
      <c r="CZ95" s="726">
        <v>0</v>
      </c>
      <c r="DA95" s="726">
        <v>0</v>
      </c>
      <c r="DB95" s="726">
        <v>0</v>
      </c>
      <c r="DC95" s="726">
        <v>0</v>
      </c>
      <c r="DD95" s="726">
        <v>-143384</v>
      </c>
      <c r="DE95" s="726">
        <v>848</v>
      </c>
      <c r="DF95" s="726">
        <v>0</v>
      </c>
      <c r="DG95" s="726">
        <v>158047</v>
      </c>
      <c r="DH95" s="726">
        <v>0</v>
      </c>
      <c r="DI95" s="726">
        <v>0</v>
      </c>
      <c r="DJ95" s="726"/>
      <c r="DK95" s="726">
        <v>0</v>
      </c>
      <c r="DL95" s="726">
        <v>0</v>
      </c>
      <c r="DM95" s="726">
        <v>0</v>
      </c>
      <c r="DN95" s="802">
        <v>0</v>
      </c>
      <c r="DO95" s="726"/>
      <c r="DP95" s="727">
        <v>4972226038</v>
      </c>
      <c r="DQ95" s="731"/>
      <c r="DR95" s="732"/>
      <c r="DS95" s="730"/>
    </row>
    <row r="96" spans="1:123" s="729" customFormat="1" ht="11.25" x14ac:dyDescent="0.2">
      <c r="A96" s="725">
        <v>45870</v>
      </c>
      <c r="B96" s="731">
        <v>0</v>
      </c>
      <c r="C96" s="731">
        <v>0</v>
      </c>
      <c r="D96" s="731">
        <v>0</v>
      </c>
      <c r="E96" s="731">
        <v>0</v>
      </c>
      <c r="F96" s="731">
        <v>0</v>
      </c>
      <c r="G96" s="731">
        <v>0</v>
      </c>
      <c r="H96" s="731">
        <v>0</v>
      </c>
      <c r="I96" s="731">
        <v>31805645</v>
      </c>
      <c r="J96" s="731">
        <v>643867395</v>
      </c>
      <c r="K96" s="731">
        <v>1364807988</v>
      </c>
      <c r="L96" s="731">
        <v>1375824425</v>
      </c>
      <c r="M96" s="731">
        <v>0</v>
      </c>
      <c r="N96" s="731">
        <v>0</v>
      </c>
      <c r="O96" s="731">
        <v>0</v>
      </c>
      <c r="P96" s="731">
        <v>0</v>
      </c>
      <c r="Q96" s="731">
        <v>0</v>
      </c>
      <c r="R96" s="731">
        <v>0</v>
      </c>
      <c r="S96" s="731">
        <v>0</v>
      </c>
      <c r="T96" s="731">
        <v>0</v>
      </c>
      <c r="U96" s="731">
        <v>0</v>
      </c>
      <c r="V96" s="731">
        <v>0</v>
      </c>
      <c r="W96" s="731">
        <v>0</v>
      </c>
      <c r="X96" s="731">
        <v>684256430</v>
      </c>
      <c r="Y96" s="731">
        <v>-603542561</v>
      </c>
      <c r="Z96" s="731">
        <v>-1182877743</v>
      </c>
      <c r="AA96" s="731">
        <v>0</v>
      </c>
      <c r="AB96" s="731">
        <v>0</v>
      </c>
      <c r="AC96" s="731">
        <v>0</v>
      </c>
      <c r="AD96" s="731">
        <v>0</v>
      </c>
      <c r="AE96" s="731">
        <v>0</v>
      </c>
      <c r="AF96" s="731">
        <v>0</v>
      </c>
      <c r="AG96" s="731">
        <v>0</v>
      </c>
      <c r="AH96" s="731">
        <v>0</v>
      </c>
      <c r="AI96" s="731">
        <v>0</v>
      </c>
      <c r="AJ96" s="731">
        <v>0</v>
      </c>
      <c r="AK96" s="731">
        <v>1164958839</v>
      </c>
      <c r="AL96" s="731">
        <v>945132409</v>
      </c>
      <c r="AM96" s="731">
        <v>537000000</v>
      </c>
      <c r="AN96" s="731">
        <v>810050223</v>
      </c>
      <c r="AO96" s="731">
        <v>0</v>
      </c>
      <c r="AP96" s="731">
        <v>0</v>
      </c>
      <c r="AQ96" s="731">
        <v>0</v>
      </c>
      <c r="AR96" s="731">
        <v>0</v>
      </c>
      <c r="AS96" s="731">
        <v>0</v>
      </c>
      <c r="AT96" s="731">
        <v>0</v>
      </c>
      <c r="AU96" s="731">
        <v>0</v>
      </c>
      <c r="AV96" s="731">
        <v>0</v>
      </c>
      <c r="AW96" s="731">
        <v>0</v>
      </c>
      <c r="AX96" s="731">
        <v>0</v>
      </c>
      <c r="AY96" s="731">
        <v>0</v>
      </c>
      <c r="AZ96" s="731">
        <v>0</v>
      </c>
      <c r="BA96" s="731">
        <v>0</v>
      </c>
      <c r="BB96" s="731">
        <v>0</v>
      </c>
      <c r="BC96" s="731">
        <v>0</v>
      </c>
      <c r="BD96" s="731">
        <v>0</v>
      </c>
      <c r="BE96" s="731">
        <v>0</v>
      </c>
      <c r="BF96" s="731">
        <v>0</v>
      </c>
      <c r="BG96" s="731">
        <v>0</v>
      </c>
      <c r="BH96" s="731">
        <v>0</v>
      </c>
      <c r="BI96" s="731">
        <v>0</v>
      </c>
      <c r="BJ96" s="731">
        <v>0</v>
      </c>
      <c r="BK96" s="731">
        <v>0</v>
      </c>
      <c r="BL96" s="731">
        <v>0</v>
      </c>
      <c r="BM96" s="731">
        <v>5312577</v>
      </c>
      <c r="BN96" s="731">
        <v>31415257</v>
      </c>
      <c r="BO96" s="731">
        <v>2473838</v>
      </c>
      <c r="BP96" s="731">
        <v>14293723</v>
      </c>
      <c r="BQ96" s="731">
        <v>0</v>
      </c>
      <c r="BR96" s="731">
        <v>0</v>
      </c>
      <c r="BS96" s="731">
        <v>0</v>
      </c>
      <c r="BT96" s="731">
        <v>0</v>
      </c>
      <c r="BU96" s="731">
        <v>0</v>
      </c>
      <c r="BV96" s="731">
        <v>0</v>
      </c>
      <c r="BW96" s="731">
        <v>0</v>
      </c>
      <c r="BX96" s="731">
        <v>0</v>
      </c>
      <c r="BY96" s="731">
        <v>0</v>
      </c>
      <c r="BZ96" s="731">
        <v>0</v>
      </c>
      <c r="CA96" s="731">
        <v>0</v>
      </c>
      <c r="CB96" s="731">
        <v>0</v>
      </c>
      <c r="CC96" s="731">
        <v>5004303</v>
      </c>
      <c r="CD96" s="731">
        <v>0</v>
      </c>
      <c r="CE96" s="731">
        <v>0</v>
      </c>
      <c r="CF96" s="731">
        <v>0</v>
      </c>
      <c r="CG96" s="731">
        <v>0</v>
      </c>
      <c r="CH96" s="731">
        <v>0</v>
      </c>
      <c r="CI96" s="731">
        <v>0</v>
      </c>
      <c r="CJ96" s="731">
        <v>0</v>
      </c>
      <c r="CK96" s="731">
        <v>0</v>
      </c>
      <c r="CL96" s="731">
        <v>1045772</v>
      </c>
      <c r="CM96" s="731">
        <v>0</v>
      </c>
      <c r="CN96" s="731">
        <v>0</v>
      </c>
      <c r="CO96" s="731">
        <v>0</v>
      </c>
      <c r="CP96" s="731">
        <v>161534</v>
      </c>
      <c r="CQ96" s="731">
        <v>0</v>
      </c>
      <c r="CR96" s="731">
        <v>138503</v>
      </c>
      <c r="CS96" s="731">
        <v>0</v>
      </c>
      <c r="CT96" s="731">
        <v>0</v>
      </c>
      <c r="CU96" s="731">
        <v>0</v>
      </c>
      <c r="CV96" s="731">
        <v>0</v>
      </c>
      <c r="CW96" s="731">
        <v>0</v>
      </c>
      <c r="CX96" s="731">
        <v>0</v>
      </c>
      <c r="CY96" s="731">
        <v>0</v>
      </c>
      <c r="CZ96" s="731">
        <v>0</v>
      </c>
      <c r="DA96" s="731">
        <v>0</v>
      </c>
      <c r="DB96" s="731">
        <v>0</v>
      </c>
      <c r="DC96" s="731">
        <v>-33400000</v>
      </c>
      <c r="DD96" s="731">
        <v>0</v>
      </c>
      <c r="DE96" s="731">
        <v>2</v>
      </c>
      <c r="DF96" s="731">
        <v>0</v>
      </c>
      <c r="DG96" s="731">
        <v>28142</v>
      </c>
      <c r="DH96" s="731">
        <v>0</v>
      </c>
      <c r="DI96" s="731">
        <v>8000000</v>
      </c>
      <c r="DJ96" s="731">
        <v>0</v>
      </c>
      <c r="DK96" s="731">
        <v>0</v>
      </c>
      <c r="DL96" s="731">
        <v>0</v>
      </c>
      <c r="DM96" s="731">
        <v>0</v>
      </c>
      <c r="DN96" s="802">
        <v>0</v>
      </c>
      <c r="DO96" s="726"/>
      <c r="DP96" s="727">
        <v>5805756701</v>
      </c>
      <c r="DQ96" s="731"/>
      <c r="DR96" s="732"/>
      <c r="DS96" s="730"/>
    </row>
    <row r="97" spans="1:188" s="729" customFormat="1" ht="11.25" x14ac:dyDescent="0.2">
      <c r="A97" s="734" t="s">
        <v>24</v>
      </c>
      <c r="B97" s="735">
        <v>8992480988</v>
      </c>
      <c r="C97" s="735">
        <v>7086364545</v>
      </c>
      <c r="D97" s="735">
        <v>100000000</v>
      </c>
      <c r="E97" s="735">
        <v>5739940019</v>
      </c>
      <c r="F97" s="735">
        <v>7441563971</v>
      </c>
      <c r="G97" s="735">
        <v>7377026151</v>
      </c>
      <c r="H97" s="735">
        <v>8797549004</v>
      </c>
      <c r="I97" s="735">
        <v>6539266009</v>
      </c>
      <c r="J97" s="735">
        <v>7284257405</v>
      </c>
      <c r="K97" s="735">
        <v>7172273368</v>
      </c>
      <c r="L97" s="735">
        <v>9579637219</v>
      </c>
      <c r="M97" s="735">
        <v>7494263413</v>
      </c>
      <c r="N97" s="735">
        <v>11221255426</v>
      </c>
      <c r="O97" s="735">
        <v>7007794731</v>
      </c>
      <c r="P97" s="735">
        <v>8217011284</v>
      </c>
      <c r="Q97" s="735">
        <v>0</v>
      </c>
      <c r="R97" s="735">
        <v>0</v>
      </c>
      <c r="S97" s="735">
        <v>677753357</v>
      </c>
      <c r="T97" s="735">
        <v>885969335</v>
      </c>
      <c r="U97" s="735">
        <v>363222302</v>
      </c>
      <c r="V97" s="735">
        <v>0</v>
      </c>
      <c r="W97" s="735">
        <v>0</v>
      </c>
      <c r="X97" s="735">
        <v>1198054611</v>
      </c>
      <c r="Y97" s="735">
        <v>124401061</v>
      </c>
      <c r="Z97" s="735">
        <v>515916980</v>
      </c>
      <c r="AA97" s="735">
        <v>517470516</v>
      </c>
      <c r="AB97" s="735">
        <v>199273067</v>
      </c>
      <c r="AC97" s="735">
        <v>1188256444</v>
      </c>
      <c r="AD97" s="735">
        <v>346194123</v>
      </c>
      <c r="AE97" s="735">
        <v>1763852410</v>
      </c>
      <c r="AF97" s="735">
        <v>1585219058</v>
      </c>
      <c r="AG97" s="735">
        <v>2746243575</v>
      </c>
      <c r="AH97" s="735">
        <v>1841515275</v>
      </c>
      <c r="AI97" s="735">
        <v>3242266356</v>
      </c>
      <c r="AJ97" s="735">
        <v>1760784453</v>
      </c>
      <c r="AK97" s="735">
        <v>1649587199</v>
      </c>
      <c r="AL97" s="735">
        <v>945132409</v>
      </c>
      <c r="AM97" s="735">
        <v>1037000000</v>
      </c>
      <c r="AN97" s="735">
        <v>1869162778</v>
      </c>
      <c r="AO97" s="735">
        <v>2661152989</v>
      </c>
      <c r="AP97" s="735">
        <v>1135301916</v>
      </c>
      <c r="AQ97" s="735">
        <v>916860847</v>
      </c>
      <c r="AR97" s="735">
        <v>2066676435</v>
      </c>
      <c r="AS97" s="735">
        <v>0</v>
      </c>
      <c r="AT97" s="735">
        <v>0</v>
      </c>
      <c r="AU97" s="735">
        <v>13708662</v>
      </c>
      <c r="AV97" s="735">
        <v>0</v>
      </c>
      <c r="AW97" s="735">
        <v>0</v>
      </c>
      <c r="AX97" s="735">
        <v>0</v>
      </c>
      <c r="AY97" s="735">
        <v>0</v>
      </c>
      <c r="AZ97" s="735">
        <v>0</v>
      </c>
      <c r="BA97" s="735">
        <v>0</v>
      </c>
      <c r="BB97" s="735">
        <v>0</v>
      </c>
      <c r="BC97" s="735">
        <v>0</v>
      </c>
      <c r="BD97" s="735">
        <v>0</v>
      </c>
      <c r="BE97" s="735">
        <v>0</v>
      </c>
      <c r="BF97" s="735">
        <v>0</v>
      </c>
      <c r="BG97" s="735">
        <v>217061072</v>
      </c>
      <c r="BH97" s="735">
        <v>155379350</v>
      </c>
      <c r="BI97" s="735">
        <v>146361082</v>
      </c>
      <c r="BJ97" s="735">
        <v>58838954</v>
      </c>
      <c r="BK97" s="735">
        <v>101430657</v>
      </c>
      <c r="BL97" s="735">
        <v>142062579</v>
      </c>
      <c r="BM97" s="735">
        <v>243673863</v>
      </c>
      <c r="BN97" s="735">
        <v>236282296</v>
      </c>
      <c r="BO97" s="735">
        <v>282678249</v>
      </c>
      <c r="BP97" s="735">
        <v>341901649</v>
      </c>
      <c r="BQ97" s="735">
        <v>149407713</v>
      </c>
      <c r="BR97" s="735">
        <v>152282619</v>
      </c>
      <c r="BS97" s="735">
        <v>142239593</v>
      </c>
      <c r="BT97" s="735">
        <v>210794431</v>
      </c>
      <c r="BU97" s="735">
        <v>28240170</v>
      </c>
      <c r="BV97" s="735">
        <v>1930231</v>
      </c>
      <c r="BW97" s="735">
        <v>13063132</v>
      </c>
      <c r="BX97" s="735">
        <v>5900568</v>
      </c>
      <c r="BY97" s="735">
        <v>1756068</v>
      </c>
      <c r="BZ97" s="735">
        <v>58630</v>
      </c>
      <c r="CA97" s="735">
        <v>0</v>
      </c>
      <c r="CB97" s="735">
        <v>4484891</v>
      </c>
      <c r="CC97" s="735">
        <v>5004303</v>
      </c>
      <c r="CD97" s="735">
        <v>1100671</v>
      </c>
      <c r="CE97" s="735">
        <v>5368377</v>
      </c>
      <c r="CF97" s="735">
        <v>0</v>
      </c>
      <c r="CG97" s="735">
        <v>630870</v>
      </c>
      <c r="CH97" s="735">
        <v>4000000</v>
      </c>
      <c r="CI97" s="735">
        <v>38018990</v>
      </c>
      <c r="CJ97" s="735">
        <v>28083966</v>
      </c>
      <c r="CK97" s="735">
        <v>29932628</v>
      </c>
      <c r="CL97" s="735">
        <v>30992709</v>
      </c>
      <c r="CM97" s="735">
        <v>9553796</v>
      </c>
      <c r="CN97" s="735">
        <v>10406839</v>
      </c>
      <c r="CO97" s="735">
        <v>855855</v>
      </c>
      <c r="CP97" s="735">
        <v>324303</v>
      </c>
      <c r="CQ97" s="735">
        <v>150401</v>
      </c>
      <c r="CR97" s="735">
        <v>651837</v>
      </c>
      <c r="CS97" s="735">
        <v>12003313</v>
      </c>
      <c r="CT97" s="735">
        <v>16553060</v>
      </c>
      <c r="CU97" s="735">
        <v>30185367</v>
      </c>
      <c r="CV97" s="735">
        <v>35608483</v>
      </c>
      <c r="CW97" s="735">
        <v>11735782</v>
      </c>
      <c r="CX97" s="735">
        <v>307428</v>
      </c>
      <c r="CY97" s="735">
        <v>0</v>
      </c>
      <c r="CZ97" s="735">
        <v>1260</v>
      </c>
      <c r="DA97" s="735">
        <v>139529</v>
      </c>
      <c r="DB97" s="735">
        <v>3032732</v>
      </c>
      <c r="DC97" s="735">
        <v>904</v>
      </c>
      <c r="DD97" s="735">
        <v>2503765</v>
      </c>
      <c r="DE97" s="735">
        <v>68410232</v>
      </c>
      <c r="DF97" s="735">
        <v>2</v>
      </c>
      <c r="DG97" s="735">
        <v>186226</v>
      </c>
      <c r="DH97" s="735">
        <v>250795</v>
      </c>
      <c r="DI97" s="735">
        <v>8005304</v>
      </c>
      <c r="DJ97" s="735">
        <v>0</v>
      </c>
      <c r="DK97" s="735">
        <v>39343</v>
      </c>
      <c r="DL97" s="735">
        <v>0</v>
      </c>
      <c r="DM97" s="735">
        <v>0</v>
      </c>
      <c r="DN97" s="735">
        <v>415000000</v>
      </c>
      <c r="DO97" s="735">
        <v>0</v>
      </c>
      <c r="DP97" s="735">
        <v>144706526558</v>
      </c>
      <c r="DQ97" s="735">
        <v>0</v>
      </c>
      <c r="DR97" s="735">
        <v>2734773137</v>
      </c>
    </row>
    <row r="98" spans="1:188" s="505" customFormat="1" x14ac:dyDescent="0.2">
      <c r="A98" s="501"/>
      <c r="B98" s="709"/>
      <c r="C98" s="709"/>
      <c r="D98" s="709"/>
      <c r="E98" s="709"/>
      <c r="F98" s="709"/>
      <c r="G98" s="709"/>
      <c r="H98" s="709"/>
      <c r="I98" s="709"/>
      <c r="J98" s="145"/>
      <c r="K98" s="709"/>
      <c r="L98" s="709"/>
      <c r="M98" s="709"/>
      <c r="N98" s="709"/>
      <c r="O98" s="709"/>
      <c r="P98" s="709"/>
      <c r="Q98" s="709"/>
      <c r="R98" s="709"/>
      <c r="S98" s="709"/>
      <c r="T98" s="709"/>
      <c r="U98" s="709"/>
      <c r="V98" s="709"/>
      <c r="W98" s="709"/>
      <c r="X98" s="709"/>
      <c r="Y98" s="709"/>
      <c r="Z98" s="709"/>
      <c r="AA98" s="709"/>
      <c r="AB98" s="709"/>
      <c r="AC98" s="722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145"/>
      <c r="BK98" s="709"/>
      <c r="BL98" s="709"/>
      <c r="BM98" s="709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  <c r="BX98" s="709"/>
      <c r="BY98" s="709"/>
      <c r="BZ98" s="709"/>
      <c r="CA98" s="709"/>
      <c r="CB98" s="709"/>
      <c r="CC98" s="709"/>
      <c r="CD98" s="709"/>
      <c r="CE98" s="709"/>
      <c r="CF98" s="709"/>
      <c r="CG98" s="709"/>
      <c r="CH98" s="709"/>
      <c r="CI98" s="709"/>
      <c r="CJ98" s="709"/>
      <c r="CK98" s="709"/>
      <c r="CL98" s="709"/>
      <c r="CM98" s="709"/>
      <c r="CN98" s="709"/>
      <c r="CO98" s="709"/>
      <c r="CP98" s="709"/>
      <c r="CQ98" s="709"/>
      <c r="CR98" s="709"/>
      <c r="CS98" s="709"/>
      <c r="CT98" s="709"/>
      <c r="CU98" s="709"/>
      <c r="CV98" s="709"/>
      <c r="CW98" s="709"/>
      <c r="CX98" s="709"/>
      <c r="CY98" s="709"/>
      <c r="CZ98" s="709"/>
      <c r="DA98" s="709"/>
      <c r="DB98" s="709"/>
      <c r="DC98" s="709"/>
      <c r="DD98" s="709"/>
      <c r="DE98" s="709"/>
      <c r="DF98" s="709"/>
      <c r="DG98" s="709"/>
      <c r="DH98" s="709"/>
      <c r="DI98" s="709"/>
      <c r="DJ98" s="709"/>
      <c r="DK98" s="709"/>
      <c r="DL98" s="348"/>
      <c r="DM98" s="348"/>
      <c r="DN98" s="709"/>
      <c r="DO98" s="502">
        <v>0</v>
      </c>
      <c r="DP98" s="502">
        <v>0</v>
      </c>
      <c r="DQ98" s="502"/>
      <c r="DR98" s="352"/>
      <c r="DS98" s="352"/>
      <c r="DT98" s="352"/>
      <c r="DU98" s="352"/>
      <c r="DV98" s="352"/>
      <c r="DW98" s="352"/>
      <c r="DX98" s="352"/>
      <c r="DY98" s="503"/>
      <c r="DZ98" s="352"/>
      <c r="EA98" s="504"/>
      <c r="EC98" s="504"/>
      <c r="ED98" s="352"/>
      <c r="EE98" s="352"/>
      <c r="EF98" s="352"/>
      <c r="EG98" s="352"/>
      <c r="EH98" s="352"/>
      <c r="EI98" s="352"/>
      <c r="EJ98" s="352"/>
      <c r="EK98" s="352"/>
      <c r="EL98" s="352"/>
      <c r="EN98" s="352"/>
      <c r="EO98" s="352"/>
      <c r="EP98" s="352"/>
      <c r="EQ98" s="352"/>
      <c r="ER98" s="352"/>
      <c r="ET98" s="352"/>
      <c r="EW98" s="352"/>
      <c r="EX98" s="352"/>
      <c r="EY98" s="352"/>
      <c r="EZ98" s="352"/>
      <c r="FA98" s="352"/>
      <c r="FC98" s="352"/>
      <c r="FE98" s="506"/>
      <c r="FI98" s="352"/>
      <c r="FJ98" s="352"/>
      <c r="FL98" s="352"/>
      <c r="FM98" s="352"/>
      <c r="FS98" s="507"/>
      <c r="FY98" s="352"/>
      <c r="GC98" s="508"/>
    </row>
    <row r="99" spans="1:188" x14ac:dyDescent="0.2">
      <c r="B99" s="574"/>
      <c r="C99" s="574"/>
      <c r="D99" s="574"/>
      <c r="E99" s="574"/>
      <c r="F99" s="574"/>
      <c r="G99" s="574"/>
      <c r="H99" s="574"/>
      <c r="I99" s="574"/>
      <c r="J99" s="574"/>
      <c r="K99" s="574"/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  <c r="AF99" s="574"/>
      <c r="AG99" s="574"/>
      <c r="AH99" s="574"/>
      <c r="AI99" s="574"/>
      <c r="AJ99" s="574"/>
      <c r="AK99" s="574"/>
      <c r="AL99" s="574"/>
      <c r="AM99" s="574"/>
      <c r="AN99" s="574"/>
      <c r="AO99" s="574"/>
      <c r="AP99" s="574"/>
      <c r="AQ99" s="574"/>
      <c r="AR99" s="574"/>
      <c r="AS99" s="574"/>
      <c r="AT99" s="574"/>
      <c r="AU99" s="574"/>
      <c r="AV99" s="574"/>
      <c r="AW99" s="574"/>
      <c r="AX99" s="574"/>
      <c r="AY99" s="574"/>
      <c r="AZ99" s="574"/>
      <c r="BA99" s="574"/>
      <c r="BB99" s="574"/>
      <c r="BC99" s="574"/>
      <c r="BD99" s="574"/>
      <c r="BE99" s="574"/>
      <c r="BF99" s="574"/>
      <c r="BG99" s="574"/>
      <c r="BH99" s="574"/>
      <c r="BI99" s="574"/>
      <c r="BJ99" s="574"/>
      <c r="BK99" s="574"/>
      <c r="BL99" s="574"/>
      <c r="BM99" s="574"/>
      <c r="BN99" s="574"/>
      <c r="BO99" s="574"/>
      <c r="BP99" s="574"/>
      <c r="BQ99" s="574"/>
      <c r="BR99" s="574"/>
      <c r="BS99" s="574"/>
      <c r="BT99" s="574"/>
      <c r="BU99" s="574"/>
      <c r="BV99" s="574"/>
      <c r="BW99" s="574"/>
      <c r="BX99" s="574"/>
      <c r="BY99" s="574"/>
      <c r="BZ99" s="574"/>
      <c r="CA99" s="574"/>
      <c r="CB99" s="574"/>
      <c r="CC99" s="574"/>
      <c r="CD99" s="574"/>
      <c r="CE99" s="574"/>
      <c r="CF99" s="574"/>
      <c r="CG99" s="574"/>
      <c r="CH99" s="574"/>
      <c r="CI99" s="574"/>
      <c r="CJ99" s="574"/>
      <c r="CK99" s="574"/>
      <c r="CL99" s="574"/>
      <c r="CM99" s="574"/>
      <c r="CN99" s="574"/>
      <c r="CO99" s="574"/>
      <c r="CP99" s="574"/>
      <c r="CQ99" s="574"/>
      <c r="CR99" s="574"/>
      <c r="CS99" s="574"/>
      <c r="CT99" s="574"/>
      <c r="CU99" s="574"/>
      <c r="CV99" s="574"/>
      <c r="CW99" s="574"/>
      <c r="CX99" s="574"/>
      <c r="CY99" s="574"/>
      <c r="CZ99" s="574"/>
      <c r="DA99" s="574"/>
      <c r="DB99" s="574"/>
      <c r="DC99" s="574"/>
      <c r="DD99" s="574"/>
      <c r="DE99" s="574"/>
      <c r="DF99" s="574"/>
      <c r="DG99" s="574"/>
      <c r="DH99" s="574"/>
      <c r="DI99" s="574"/>
      <c r="DJ99" s="574"/>
      <c r="DK99" s="574"/>
      <c r="DL99" s="574"/>
      <c r="DM99" s="574"/>
      <c r="DN99" s="574"/>
      <c r="DO99" s="574"/>
      <c r="DY99" s="349"/>
      <c r="FE99" s="350"/>
      <c r="GE99" s="351"/>
      <c r="GF99" s="348"/>
    </row>
    <row r="100" spans="1:188" x14ac:dyDescent="0.2">
      <c r="B100" s="572"/>
      <c r="C100" s="573"/>
      <c r="D100" s="574"/>
      <c r="E100" s="574"/>
      <c r="F100" s="574"/>
      <c r="K100" s="574"/>
      <c r="M100" s="574"/>
      <c r="N100" s="574"/>
      <c r="O100" s="574"/>
      <c r="P100" s="574"/>
      <c r="Q100" s="574"/>
      <c r="R100" s="574"/>
      <c r="S100" s="574"/>
      <c r="Z100" s="574"/>
      <c r="AA100" s="574"/>
      <c r="AB100" s="574"/>
      <c r="AC100" s="574"/>
      <c r="AF100" s="711"/>
      <c r="BF100" s="574"/>
      <c r="BG100" s="574"/>
      <c r="BH100" s="574"/>
      <c r="BI100" s="574"/>
      <c r="BJ100" s="574"/>
      <c r="GE100" s="351"/>
      <c r="GF100" s="348"/>
    </row>
    <row r="101" spans="1:188" x14ac:dyDescent="0.2">
      <c r="B101" s="573"/>
      <c r="C101" s="573"/>
      <c r="D101" s="572"/>
      <c r="Q101" s="574"/>
      <c r="R101" s="574"/>
      <c r="S101" s="574"/>
      <c r="T101" s="574"/>
      <c r="AC101" s="574"/>
      <c r="AF101" s="574"/>
      <c r="BR101" s="574"/>
      <c r="GE101" s="351"/>
      <c r="GF101" s="348"/>
    </row>
    <row r="102" spans="1:188" x14ac:dyDescent="0.2">
      <c r="B102" s="574"/>
      <c r="C102" s="574"/>
      <c r="D102" s="573"/>
    </row>
  </sheetData>
  <mergeCells count="10">
    <mergeCell ref="CX21:DJ21"/>
    <mergeCell ref="AU21:BF21"/>
    <mergeCell ref="AE21:AR21"/>
    <mergeCell ref="B2:N2"/>
    <mergeCell ref="B3:O3"/>
    <mergeCell ref="CI21:CV21"/>
    <mergeCell ref="BU21:CH21"/>
    <mergeCell ref="BG21:BT21"/>
    <mergeCell ref="Q21:AD21"/>
    <mergeCell ref="B21:P21"/>
  </mergeCells>
  <phoneticPr fontId="60" type="noConversion"/>
  <printOptions horizontalCentered="1" verticalCentered="1"/>
  <pageMargins left="0.70866141732283472" right="0.47244094488188981" top="0.55118110236220474" bottom="0.98425196850393704" header="0" footer="0"/>
  <pageSetup scale="70"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CG153"/>
  <sheetViews>
    <sheetView zoomScaleNormal="100" workbookViewId="0">
      <pane xSplit="2" ySplit="4" topLeftCell="C5" activePane="bottomRight" state="frozen"/>
      <selection activeCell="H13" sqref="H13"/>
      <selection pane="topRight" activeCell="H13" sqref="H13"/>
      <selection pane="bottomLeft" activeCell="H13" sqref="H13"/>
      <selection pane="bottomRight" activeCell="I7" sqref="I7"/>
    </sheetView>
  </sheetViews>
  <sheetFormatPr baseColWidth="10" defaultColWidth="0" defaultRowHeight="12.75" x14ac:dyDescent="0.2"/>
  <cols>
    <col min="1" max="1" width="0.42578125" style="297" customWidth="1"/>
    <col min="2" max="2" width="13.28515625" style="297" bestFit="1" customWidth="1"/>
    <col min="3" max="3" width="7.42578125" style="297" bestFit="1" customWidth="1"/>
    <col min="4" max="4" width="8.28515625" style="297" bestFit="1" customWidth="1"/>
    <col min="5" max="5" width="14.42578125" style="297" bestFit="1" customWidth="1"/>
    <col min="6" max="6" width="14.28515625" style="297" bestFit="1" customWidth="1"/>
    <col min="7" max="7" width="0.5703125" style="297" customWidth="1"/>
    <col min="8" max="8" width="13.7109375" style="297" bestFit="1" customWidth="1"/>
    <col min="9" max="10" width="7.42578125" style="297" bestFit="1" customWidth="1"/>
    <col min="11" max="11" width="13.42578125" style="297" bestFit="1" customWidth="1"/>
    <col min="12" max="12" width="14.28515625" style="297" bestFit="1" customWidth="1"/>
    <col min="13" max="13" width="1.42578125" style="297" customWidth="1"/>
    <col min="14" max="14" width="13.28515625" style="297" bestFit="1" customWidth="1"/>
    <col min="15" max="15" width="7.42578125" style="297" bestFit="1" customWidth="1"/>
    <col min="16" max="16" width="10" style="297" bestFit="1" customWidth="1"/>
    <col min="17" max="17" width="15.42578125" style="297" bestFit="1" customWidth="1"/>
    <col min="18" max="18" width="14.28515625" style="297" bestFit="1" customWidth="1"/>
    <col min="19" max="19" width="0.5703125" style="297" customWidth="1"/>
    <col min="20" max="20" width="13.7109375" style="297" bestFit="1" customWidth="1"/>
    <col min="21" max="21" width="7.42578125" style="297" bestFit="1" customWidth="1"/>
    <col min="22" max="22" width="7.5703125" style="297" customWidth="1"/>
    <col min="23" max="23" width="13.42578125" style="297" bestFit="1" customWidth="1"/>
    <col min="24" max="24" width="14.28515625" style="297" bestFit="1" customWidth="1"/>
    <col min="25" max="25" width="0.5703125" style="297" customWidth="1"/>
    <col min="26" max="26" width="13.28515625" style="297" bestFit="1" customWidth="1"/>
    <col min="27" max="27" width="10.5703125" style="297" customWidth="1"/>
    <col min="28" max="28" width="9" style="297" customWidth="1"/>
    <col min="29" max="30" width="13.42578125" style="297" bestFit="1" customWidth="1"/>
    <col min="31" max="31" width="0.5703125" style="297" customWidth="1"/>
    <col min="32" max="32" width="13.28515625" style="297" bestFit="1" customWidth="1"/>
    <col min="33" max="33" width="10.5703125" style="297" customWidth="1"/>
    <col min="34" max="34" width="7" style="297" customWidth="1"/>
    <col min="35" max="36" width="13.42578125" style="297" bestFit="1" customWidth="1"/>
    <col min="37" max="37" width="0.42578125" style="297" customWidth="1"/>
    <col min="38" max="38" width="13.28515625" style="297" bestFit="1" customWidth="1"/>
    <col min="39" max="39" width="7.7109375" style="297" customWidth="1"/>
    <col min="40" max="40" width="12.42578125" style="297" bestFit="1" customWidth="1"/>
    <col min="41" max="41" width="14.28515625" style="297" bestFit="1" customWidth="1"/>
    <col min="42" max="42" width="13.42578125" style="297" bestFit="1" customWidth="1"/>
    <col min="43" max="43" width="0.42578125" style="297" customWidth="1"/>
    <col min="44" max="44" width="13.28515625" style="297" bestFit="1" customWidth="1"/>
    <col min="45" max="45" width="9.5703125" style="297" customWidth="1"/>
    <col min="46" max="47" width="14.42578125" style="297" customWidth="1"/>
    <col min="48" max="48" width="13.42578125" style="297" bestFit="1" customWidth="1"/>
    <col min="49" max="49" width="0.5703125" style="297" customWidth="1"/>
    <col min="50" max="50" width="13.28515625" style="297" bestFit="1" customWidth="1"/>
    <col min="51" max="51" width="11.5703125" style="297" customWidth="1"/>
    <col min="52" max="52" width="11" style="297" customWidth="1"/>
    <col min="53" max="53" width="14.28515625" style="297" bestFit="1" customWidth="1"/>
    <col min="54" max="54" width="14.140625" style="297" bestFit="1" customWidth="1"/>
    <col min="55" max="55" width="0.5703125" style="297" customWidth="1"/>
    <col min="56" max="56" width="14" style="297" bestFit="1" customWidth="1"/>
    <col min="57" max="57" width="13" style="297" customWidth="1"/>
    <col min="58" max="58" width="11.5703125" style="297" customWidth="1"/>
    <col min="59" max="59" width="14.28515625" style="297" bestFit="1" customWidth="1"/>
    <col min="60" max="60" width="16.5703125" style="297" customWidth="1"/>
    <col min="61" max="61" width="1.42578125" style="297" customWidth="1"/>
    <col min="62" max="62" width="14" style="297" bestFit="1" customWidth="1"/>
    <col min="63" max="63" width="11.5703125" style="297" customWidth="1"/>
    <col min="64" max="64" width="8" style="297" customWidth="1"/>
    <col min="65" max="66" width="13.42578125" style="297" bestFit="1" customWidth="1"/>
    <col min="67" max="67" width="0.5703125" style="297" customWidth="1"/>
    <col min="68" max="68" width="14.5703125" style="297" bestFit="1" customWidth="1"/>
    <col min="69" max="69" width="11.5703125" style="297" customWidth="1"/>
    <col min="70" max="70" width="7.5703125" style="297" customWidth="1"/>
    <col min="71" max="71" width="13.42578125" style="297" bestFit="1" customWidth="1"/>
    <col min="72" max="72" width="14.28515625" style="297" bestFit="1" customWidth="1"/>
    <col min="73" max="73" width="0.5703125" style="297" customWidth="1"/>
    <col min="74" max="74" width="14.5703125" style="297" bestFit="1" customWidth="1"/>
    <col min="75" max="75" width="9.42578125" style="297" customWidth="1"/>
    <col min="76" max="76" width="6.5703125" style="297" bestFit="1" customWidth="1"/>
    <col min="77" max="78" width="13.42578125" style="297" bestFit="1" customWidth="1"/>
    <col min="79" max="79" width="1.28515625" style="297" customWidth="1"/>
    <col min="80" max="80" width="14.5703125" style="297" bestFit="1" customWidth="1"/>
    <col min="81" max="81" width="7.42578125" style="297" bestFit="1" customWidth="1"/>
    <col min="82" max="82" width="6.5703125" style="297" bestFit="1" customWidth="1"/>
    <col min="83" max="84" width="14.28515625" style="297" bestFit="1" customWidth="1"/>
    <col min="85" max="85" width="5.42578125" style="297" customWidth="1"/>
    <col min="86" max="16384" width="11.5703125" style="297" hidden="1"/>
  </cols>
  <sheetData>
    <row r="1" spans="2:84" ht="21" x14ac:dyDescent="0.2">
      <c r="B1" s="880" t="s">
        <v>44</v>
      </c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</row>
    <row r="2" spans="2:84" ht="26.25" x14ac:dyDescent="0.2">
      <c r="B2" s="298"/>
      <c r="C2" s="881">
        <v>45900</v>
      </c>
      <c r="D2" s="881"/>
      <c r="E2" s="881"/>
      <c r="F2" s="881"/>
      <c r="G2" s="881"/>
      <c r="H2" s="881"/>
      <c r="I2" s="881"/>
      <c r="J2" s="881"/>
      <c r="K2" s="881"/>
      <c r="L2" s="881"/>
      <c r="M2" s="881"/>
      <c r="N2" s="881"/>
      <c r="O2" s="881"/>
      <c r="P2" s="881"/>
      <c r="Q2" s="881"/>
      <c r="R2" s="881"/>
      <c r="S2" s="881"/>
      <c r="T2" s="881"/>
      <c r="U2" s="881"/>
      <c r="V2" s="881"/>
      <c r="W2" s="881"/>
      <c r="X2" s="490"/>
    </row>
    <row r="3" spans="2:84" ht="0.75" customHeight="1" x14ac:dyDescent="0.2"/>
    <row r="4" spans="2:84" ht="22.5" x14ac:dyDescent="0.2">
      <c r="B4" s="313" t="s">
        <v>1150</v>
      </c>
      <c r="C4" s="354" t="s">
        <v>926</v>
      </c>
      <c r="D4" s="354" t="s">
        <v>927</v>
      </c>
      <c r="E4" s="354" t="s">
        <v>928</v>
      </c>
      <c r="F4" s="354" t="s">
        <v>929</v>
      </c>
      <c r="H4" s="313" t="s">
        <v>1151</v>
      </c>
      <c r="I4" s="354" t="s">
        <v>926</v>
      </c>
      <c r="J4" s="354" t="s">
        <v>927</v>
      </c>
      <c r="K4" s="354" t="s">
        <v>928</v>
      </c>
      <c r="L4" s="354" t="s">
        <v>929</v>
      </c>
      <c r="N4" s="313" t="s">
        <v>1152</v>
      </c>
      <c r="O4" s="354" t="s">
        <v>926</v>
      </c>
      <c r="P4" s="354" t="s">
        <v>927</v>
      </c>
      <c r="Q4" s="354" t="s">
        <v>928</v>
      </c>
      <c r="R4" s="354" t="s">
        <v>929</v>
      </c>
      <c r="T4" s="313" t="s">
        <v>1153</v>
      </c>
      <c r="U4" s="354" t="s">
        <v>926</v>
      </c>
      <c r="V4" s="354" t="s">
        <v>927</v>
      </c>
      <c r="W4" s="354" t="s">
        <v>928</v>
      </c>
      <c r="X4" s="354" t="s">
        <v>929</v>
      </c>
      <c r="Z4" s="313" t="s">
        <v>1154</v>
      </c>
      <c r="AA4" s="354" t="s">
        <v>926</v>
      </c>
      <c r="AB4" s="354" t="s">
        <v>927</v>
      </c>
      <c r="AC4" s="354" t="s">
        <v>928</v>
      </c>
      <c r="AD4" s="354" t="s">
        <v>929</v>
      </c>
      <c r="AF4" s="313" t="s">
        <v>1155</v>
      </c>
      <c r="AG4" s="354" t="s">
        <v>926</v>
      </c>
      <c r="AH4" s="354" t="s">
        <v>927</v>
      </c>
      <c r="AI4" s="354" t="s">
        <v>928</v>
      </c>
      <c r="AJ4" s="354" t="s">
        <v>929</v>
      </c>
      <c r="AL4" s="313" t="s">
        <v>1216</v>
      </c>
      <c r="AM4" s="354" t="s">
        <v>926</v>
      </c>
      <c r="AN4" s="354" t="s">
        <v>927</v>
      </c>
      <c r="AO4" s="354" t="s">
        <v>928</v>
      </c>
      <c r="AP4" s="354" t="s">
        <v>929</v>
      </c>
      <c r="AR4" s="313" t="s">
        <v>1217</v>
      </c>
      <c r="AS4" s="354" t="s">
        <v>926</v>
      </c>
      <c r="AT4" s="354" t="s">
        <v>927</v>
      </c>
      <c r="AU4" s="354" t="s">
        <v>928</v>
      </c>
      <c r="AV4" s="354" t="s">
        <v>929</v>
      </c>
      <c r="AX4" s="313" t="s">
        <v>1218</v>
      </c>
      <c r="AY4" s="354" t="s">
        <v>926</v>
      </c>
      <c r="AZ4" s="354" t="s">
        <v>927</v>
      </c>
      <c r="BA4" s="354" t="s">
        <v>928</v>
      </c>
      <c r="BB4" s="354" t="s">
        <v>929</v>
      </c>
      <c r="BD4" s="313" t="s">
        <v>1219</v>
      </c>
      <c r="BE4" s="354" t="s">
        <v>926</v>
      </c>
      <c r="BF4" s="354" t="s">
        <v>927</v>
      </c>
      <c r="BG4" s="354" t="s">
        <v>928</v>
      </c>
      <c r="BH4" s="354" t="s">
        <v>929</v>
      </c>
      <c r="BJ4" s="313" t="s">
        <v>1156</v>
      </c>
      <c r="BK4" s="354" t="s">
        <v>926</v>
      </c>
      <c r="BL4" s="354" t="s">
        <v>927</v>
      </c>
      <c r="BM4" s="354" t="s">
        <v>928</v>
      </c>
      <c r="BN4" s="354" t="s">
        <v>929</v>
      </c>
      <c r="BP4" s="313" t="s">
        <v>1157</v>
      </c>
      <c r="BQ4" s="354" t="s">
        <v>926</v>
      </c>
      <c r="BR4" s="354" t="s">
        <v>927</v>
      </c>
      <c r="BS4" s="354" t="s">
        <v>928</v>
      </c>
      <c r="BT4" s="354" t="s">
        <v>929</v>
      </c>
      <c r="BV4" s="313" t="s">
        <v>1158</v>
      </c>
      <c r="BW4" s="354" t="s">
        <v>926</v>
      </c>
      <c r="BX4" s="354" t="s">
        <v>927</v>
      </c>
      <c r="BY4" s="354" t="s">
        <v>928</v>
      </c>
      <c r="BZ4" s="354" t="s">
        <v>929</v>
      </c>
      <c r="CB4" s="313" t="s">
        <v>1159</v>
      </c>
      <c r="CC4" s="354" t="s">
        <v>926</v>
      </c>
      <c r="CD4" s="354" t="s">
        <v>927</v>
      </c>
      <c r="CE4" s="354" t="s">
        <v>928</v>
      </c>
      <c r="CF4" s="354" t="s">
        <v>929</v>
      </c>
    </row>
    <row r="5" spans="2:84" ht="15" x14ac:dyDescent="0.2">
      <c r="B5" s="719" t="s">
        <v>920</v>
      </c>
      <c r="C5" s="493">
        <v>20</v>
      </c>
      <c r="D5" s="528">
        <v>2202.1800000000003</v>
      </c>
      <c r="E5" s="527">
        <v>9946333398</v>
      </c>
      <c r="F5" s="526">
        <v>537816669.89999998</v>
      </c>
      <c r="H5" s="719" t="s">
        <v>921</v>
      </c>
      <c r="I5" s="493">
        <v>20</v>
      </c>
      <c r="J5" s="529">
        <v>1794.12</v>
      </c>
      <c r="K5" s="527">
        <v>8103583604</v>
      </c>
      <c r="L5" s="311">
        <v>438579180.19999999</v>
      </c>
      <c r="N5" s="719" t="s">
        <v>943</v>
      </c>
      <c r="O5" s="493">
        <v>20</v>
      </c>
      <c r="P5" s="528">
        <v>1792.5</v>
      </c>
      <c r="Q5" s="527">
        <v>8505144507</v>
      </c>
      <c r="R5" s="526">
        <v>458257225.35000002</v>
      </c>
      <c r="T5" s="719" t="s">
        <v>942</v>
      </c>
      <c r="U5" s="493">
        <v>30</v>
      </c>
      <c r="V5" s="310">
        <v>1635.9700000000003</v>
      </c>
      <c r="W5" s="311">
        <v>9355642418</v>
      </c>
      <c r="X5" s="311">
        <v>339129767.26666665</v>
      </c>
      <c r="Y5" s="532">
        <v>90</v>
      </c>
      <c r="Z5" s="719" t="s">
        <v>1058</v>
      </c>
      <c r="AA5" s="493">
        <v>20</v>
      </c>
      <c r="AB5" s="569">
        <v>1688.4699999999996</v>
      </c>
      <c r="AC5" s="311">
        <v>10227514809</v>
      </c>
      <c r="AD5" s="311">
        <v>549125740.45000005</v>
      </c>
      <c r="AE5" s="532"/>
      <c r="AF5" s="719" t="s">
        <v>1060</v>
      </c>
      <c r="AG5" s="493">
        <v>20</v>
      </c>
      <c r="AH5" s="310">
        <v>1619.3299999999997</v>
      </c>
      <c r="AI5" s="311">
        <v>10564911277</v>
      </c>
      <c r="AJ5" s="311">
        <v>561745563.85000002</v>
      </c>
      <c r="AK5" s="532"/>
      <c r="AL5" s="719" t="s">
        <v>1192</v>
      </c>
      <c r="AM5" s="493">
        <v>18</v>
      </c>
      <c r="AN5" s="310">
        <v>1488.4700000000003</v>
      </c>
      <c r="AO5" s="311">
        <v>10915127173</v>
      </c>
      <c r="AP5" s="311">
        <v>641951509.61111116</v>
      </c>
      <c r="AQ5" s="532"/>
      <c r="AR5" s="719" t="s">
        <v>1201</v>
      </c>
      <c r="AS5" s="493">
        <v>30</v>
      </c>
      <c r="AT5" s="310">
        <v>1869.9999999999998</v>
      </c>
      <c r="AU5" s="311">
        <v>14988232727</v>
      </c>
      <c r="AV5" s="311">
        <v>532441090.89999998</v>
      </c>
      <c r="AW5" s="532"/>
      <c r="AX5" s="719" t="s">
        <v>1204</v>
      </c>
      <c r="AY5" s="493">
        <v>15</v>
      </c>
      <c r="AZ5" s="310">
        <v>1631.5500000000002</v>
      </c>
      <c r="BA5" s="311">
        <v>11283636679</v>
      </c>
      <c r="BB5" s="311">
        <v>791242445.26666665</v>
      </c>
      <c r="BC5" s="532"/>
      <c r="BD5" s="719" t="s">
        <v>1211</v>
      </c>
      <c r="BE5" s="493">
        <v>19</v>
      </c>
      <c r="BF5" s="310">
        <v>2065.5100000000002</v>
      </c>
      <c r="BG5" s="311">
        <v>13715172483</v>
      </c>
      <c r="BH5" s="311">
        <v>761851183.31578946</v>
      </c>
      <c r="BI5" s="532"/>
      <c r="BJ5" s="719" t="s">
        <v>1043</v>
      </c>
      <c r="BK5" s="493">
        <v>20</v>
      </c>
      <c r="BL5" s="569">
        <v>1764.4199999999994</v>
      </c>
      <c r="BM5" s="311">
        <v>9934886918</v>
      </c>
      <c r="BN5" s="311">
        <v>534044345.89999998</v>
      </c>
      <c r="BO5" s="532"/>
      <c r="BP5" s="719" t="s">
        <v>1046</v>
      </c>
      <c r="BQ5" s="493">
        <v>20</v>
      </c>
      <c r="BR5" s="310">
        <v>2210.8599999999997</v>
      </c>
      <c r="BS5" s="311">
        <v>11802877581</v>
      </c>
      <c r="BT5" s="311">
        <v>627793879.04999995</v>
      </c>
      <c r="BU5" s="532"/>
      <c r="BV5" s="719" t="s">
        <v>1163</v>
      </c>
      <c r="BW5" s="493">
        <v>20</v>
      </c>
      <c r="BX5" s="310">
        <v>1868.85</v>
      </c>
      <c r="BY5" s="311">
        <v>8420059525</v>
      </c>
      <c r="BZ5" s="311">
        <v>457502976.25</v>
      </c>
      <c r="CB5" s="719" t="s">
        <v>1162</v>
      </c>
      <c r="CC5" s="493">
        <v>20</v>
      </c>
      <c r="CD5" s="310">
        <v>2078.35</v>
      </c>
      <c r="CE5" s="311">
        <v>9916638840</v>
      </c>
      <c r="CF5" s="311">
        <v>535081942</v>
      </c>
    </row>
    <row r="6" spans="2:84" ht="15" x14ac:dyDescent="0.2">
      <c r="B6" s="719" t="s">
        <v>1080</v>
      </c>
      <c r="C6" s="493">
        <v>22</v>
      </c>
      <c r="D6" s="528"/>
      <c r="E6" s="527">
        <v>725000000</v>
      </c>
      <c r="F6" s="526"/>
      <c r="H6" s="719" t="s">
        <v>1081</v>
      </c>
      <c r="I6" s="493">
        <v>20</v>
      </c>
      <c r="J6" s="529"/>
      <c r="K6" s="527">
        <v>660000000</v>
      </c>
      <c r="L6" s="311"/>
      <c r="N6" s="719" t="s">
        <v>1082</v>
      </c>
      <c r="O6" s="493">
        <v>20</v>
      </c>
      <c r="P6" s="528"/>
      <c r="Q6" s="527">
        <v>660000000</v>
      </c>
      <c r="R6" s="526"/>
      <c r="T6" s="719" t="s">
        <v>1084</v>
      </c>
      <c r="U6" s="493">
        <v>21</v>
      </c>
      <c r="V6" s="310"/>
      <c r="W6" s="311">
        <v>640000000</v>
      </c>
      <c r="X6" s="311"/>
      <c r="Y6" s="532"/>
      <c r="Z6" s="719" t="s">
        <v>1085</v>
      </c>
      <c r="AA6" s="493">
        <v>20</v>
      </c>
      <c r="AB6" s="569"/>
      <c r="AC6" s="311">
        <v>690000000</v>
      </c>
      <c r="AD6" s="311"/>
      <c r="AE6" s="532"/>
      <c r="AF6" s="719" t="s">
        <v>1086</v>
      </c>
      <c r="AG6" s="493">
        <v>20</v>
      </c>
      <c r="AH6" s="310"/>
      <c r="AI6" s="311">
        <v>670000000</v>
      </c>
      <c r="AJ6" s="311"/>
      <c r="AK6" s="532"/>
      <c r="AL6" s="719" t="s">
        <v>1167</v>
      </c>
      <c r="AM6" s="493">
        <v>18</v>
      </c>
      <c r="AN6" s="310"/>
      <c r="AO6" s="311">
        <v>625000000</v>
      </c>
      <c r="AP6" s="311"/>
      <c r="AQ6" s="532"/>
      <c r="AR6" s="719" t="s">
        <v>1202</v>
      </c>
      <c r="AS6" s="493">
        <v>31</v>
      </c>
      <c r="AT6" s="310"/>
      <c r="AU6" s="311">
        <v>985000000</v>
      </c>
      <c r="AV6" s="311"/>
      <c r="AW6" s="532"/>
      <c r="AX6" s="719" t="s">
        <v>1205</v>
      </c>
      <c r="AY6" s="493">
        <v>17</v>
      </c>
      <c r="AZ6" s="310"/>
      <c r="BA6" s="311">
        <v>585000000</v>
      </c>
      <c r="BB6" s="311"/>
      <c r="BC6" s="532"/>
      <c r="BD6" s="719" t="s">
        <v>1212</v>
      </c>
      <c r="BE6" s="493">
        <v>19</v>
      </c>
      <c r="BF6" s="310"/>
      <c r="BG6" s="311">
        <v>745000000</v>
      </c>
      <c r="BH6" s="311"/>
      <c r="BI6" s="532"/>
      <c r="BJ6" s="719" t="s">
        <v>1087</v>
      </c>
      <c r="BK6" s="493">
        <v>20</v>
      </c>
      <c r="BL6" s="569"/>
      <c r="BM6" s="311">
        <v>730000000</v>
      </c>
      <c r="BN6" s="311"/>
      <c r="BO6" s="532"/>
      <c r="BP6" s="719" t="s">
        <v>1088</v>
      </c>
      <c r="BQ6" s="493">
        <v>20</v>
      </c>
      <c r="BR6" s="310"/>
      <c r="BS6" s="311">
        <v>735000000</v>
      </c>
      <c r="BT6" s="311"/>
      <c r="BU6" s="532"/>
      <c r="BV6" s="719" t="s">
        <v>1096</v>
      </c>
      <c r="BW6" s="493">
        <v>20</v>
      </c>
      <c r="BX6" s="310"/>
      <c r="BY6" s="311">
        <v>690000000</v>
      </c>
      <c r="BZ6" s="311"/>
      <c r="CB6" s="719" t="s">
        <v>1097</v>
      </c>
      <c r="CC6" s="493">
        <v>21</v>
      </c>
      <c r="CD6" s="310"/>
      <c r="CE6" s="311">
        <v>730000000</v>
      </c>
      <c r="CF6" s="311"/>
    </row>
    <row r="7" spans="2:84" ht="15" x14ac:dyDescent="0.2">
      <c r="B7" s="719" t="s">
        <v>1078</v>
      </c>
      <c r="C7" s="493">
        <v>5</v>
      </c>
      <c r="D7" s="528"/>
      <c r="E7" s="527">
        <v>85000000</v>
      </c>
      <c r="F7" s="526"/>
      <c r="H7" s="719" t="s">
        <v>1079</v>
      </c>
      <c r="I7" s="493">
        <v>0</v>
      </c>
      <c r="J7" s="529">
        <v>0</v>
      </c>
      <c r="K7" s="527">
        <v>0</v>
      </c>
      <c r="L7" s="311"/>
      <c r="N7" s="719" t="s">
        <v>1083</v>
      </c>
      <c r="O7" s="493">
        <v>0</v>
      </c>
      <c r="P7" s="528">
        <v>0</v>
      </c>
      <c r="Q7" s="527">
        <v>0</v>
      </c>
      <c r="R7" s="526"/>
      <c r="T7" s="719" t="s">
        <v>1089</v>
      </c>
      <c r="U7" s="493">
        <v>11</v>
      </c>
      <c r="V7" s="310"/>
      <c r="W7" s="311">
        <v>168250600</v>
      </c>
      <c r="X7" s="311"/>
      <c r="Y7" s="532"/>
      <c r="Z7" s="719" t="s">
        <v>1090</v>
      </c>
      <c r="AA7" s="493">
        <v>4</v>
      </c>
      <c r="AB7" s="569"/>
      <c r="AC7" s="311">
        <v>65000000</v>
      </c>
      <c r="AD7" s="311"/>
      <c r="AE7" s="532"/>
      <c r="AF7" s="719" t="s">
        <v>1091</v>
      </c>
      <c r="AG7" s="493">
        <v>0</v>
      </c>
      <c r="AH7" s="310">
        <v>0</v>
      </c>
      <c r="AI7" s="311">
        <v>0</v>
      </c>
      <c r="AJ7" s="311"/>
      <c r="AK7" s="532"/>
      <c r="AL7" s="719" t="s">
        <v>1168</v>
      </c>
      <c r="AM7" s="493">
        <v>1</v>
      </c>
      <c r="AN7" s="310"/>
      <c r="AO7" s="311">
        <v>15000000</v>
      </c>
      <c r="AP7" s="311"/>
      <c r="AQ7" s="532"/>
      <c r="AR7" s="719" t="s">
        <v>1203</v>
      </c>
      <c r="AS7" s="493">
        <v>0</v>
      </c>
      <c r="AT7" s="310">
        <v>0</v>
      </c>
      <c r="AU7" s="311">
        <v>0</v>
      </c>
      <c r="AV7" s="311"/>
      <c r="AW7" s="532"/>
      <c r="AX7" s="719" t="s">
        <v>1206</v>
      </c>
      <c r="AY7" s="493">
        <v>0</v>
      </c>
      <c r="AZ7" s="310">
        <v>0</v>
      </c>
      <c r="BA7" s="311">
        <v>0</v>
      </c>
      <c r="BB7" s="311"/>
      <c r="BC7" s="532"/>
      <c r="BD7" s="719" t="s">
        <v>1213</v>
      </c>
      <c r="BE7" s="493">
        <v>1</v>
      </c>
      <c r="BF7" s="310"/>
      <c r="BG7" s="311">
        <v>15000000</v>
      </c>
      <c r="BH7" s="311"/>
      <c r="BI7" s="532"/>
      <c r="BJ7" s="719" t="s">
        <v>1092</v>
      </c>
      <c r="BK7" s="493">
        <v>0</v>
      </c>
      <c r="BL7" s="569">
        <v>0</v>
      </c>
      <c r="BM7" s="311">
        <v>0</v>
      </c>
      <c r="BN7" s="311"/>
      <c r="BO7" s="532"/>
      <c r="BP7" s="719" t="s">
        <v>1093</v>
      </c>
      <c r="BQ7" s="493">
        <v>1</v>
      </c>
      <c r="BR7" s="310"/>
      <c r="BS7" s="311">
        <v>10000000</v>
      </c>
      <c r="BT7" s="311"/>
      <c r="BU7" s="532"/>
      <c r="BV7" s="719" t="s">
        <v>1094</v>
      </c>
      <c r="BW7" s="493">
        <v>2</v>
      </c>
      <c r="BX7" s="310"/>
      <c r="BY7" s="311">
        <v>30000000</v>
      </c>
      <c r="BZ7" s="311"/>
      <c r="CB7" s="719" t="s">
        <v>1095</v>
      </c>
      <c r="CC7" s="493">
        <v>3</v>
      </c>
      <c r="CD7" s="310"/>
      <c r="CE7" s="311">
        <v>45000000</v>
      </c>
      <c r="CF7" s="311"/>
    </row>
    <row r="8" spans="2:84" ht="15" x14ac:dyDescent="0.2">
      <c r="B8" s="719" t="s">
        <v>2203</v>
      </c>
      <c r="C8" s="493">
        <v>0</v>
      </c>
      <c r="D8" s="528">
        <v>0</v>
      </c>
      <c r="E8" s="527">
        <v>0</v>
      </c>
      <c r="F8" s="526"/>
      <c r="H8" s="719" t="s">
        <v>2205</v>
      </c>
      <c r="I8" s="493">
        <v>2</v>
      </c>
      <c r="J8" s="529">
        <v>0</v>
      </c>
      <c r="K8" s="527">
        <v>8000000</v>
      </c>
      <c r="L8" s="311"/>
      <c r="N8" s="719" t="s">
        <v>2204</v>
      </c>
      <c r="O8" s="493">
        <v>0</v>
      </c>
      <c r="P8" s="528">
        <v>0</v>
      </c>
      <c r="Q8" s="527">
        <v>0</v>
      </c>
      <c r="R8" s="526"/>
      <c r="T8" s="719" t="s">
        <v>2208</v>
      </c>
      <c r="U8" s="493">
        <v>1</v>
      </c>
      <c r="V8" s="310"/>
      <c r="W8" s="311">
        <v>10000000</v>
      </c>
      <c r="X8" s="311"/>
      <c r="Y8" s="532"/>
      <c r="Z8" s="719" t="s">
        <v>2188</v>
      </c>
      <c r="AA8" s="493">
        <v>0</v>
      </c>
      <c r="AB8" s="569">
        <v>0</v>
      </c>
      <c r="AC8" s="311">
        <v>0</v>
      </c>
      <c r="AD8" s="311"/>
      <c r="AE8" s="532"/>
      <c r="AF8" s="719" t="s">
        <v>2189</v>
      </c>
      <c r="AG8" s="493">
        <v>0</v>
      </c>
      <c r="AH8" s="310">
        <v>0</v>
      </c>
      <c r="AI8" s="311">
        <v>0</v>
      </c>
      <c r="AJ8" s="311"/>
      <c r="AK8" s="532"/>
      <c r="AL8" s="719" t="s">
        <v>2190</v>
      </c>
      <c r="AM8" s="493">
        <v>0</v>
      </c>
      <c r="AN8" s="310">
        <v>0</v>
      </c>
      <c r="AO8" s="311">
        <v>0</v>
      </c>
      <c r="AP8" s="311"/>
      <c r="AQ8" s="532"/>
      <c r="AR8" s="719" t="s">
        <v>2191</v>
      </c>
      <c r="AS8" s="493">
        <v>0</v>
      </c>
      <c r="AT8" s="310">
        <v>0</v>
      </c>
      <c r="AU8" s="311">
        <v>0</v>
      </c>
      <c r="AV8" s="311"/>
      <c r="AW8" s="532"/>
      <c r="AX8" s="719" t="s">
        <v>2192</v>
      </c>
      <c r="AY8" s="493">
        <v>0</v>
      </c>
      <c r="AZ8" s="310">
        <v>0</v>
      </c>
      <c r="BA8" s="311">
        <v>0</v>
      </c>
      <c r="BB8" s="311"/>
      <c r="BC8" s="532"/>
      <c r="BD8" s="719" t="s">
        <v>2193</v>
      </c>
      <c r="BE8" s="493">
        <v>0</v>
      </c>
      <c r="BF8" s="310">
        <v>0</v>
      </c>
      <c r="BG8" s="311">
        <v>0</v>
      </c>
      <c r="BH8" s="311"/>
      <c r="BI8" s="532"/>
      <c r="BJ8" s="719" t="s">
        <v>2194</v>
      </c>
      <c r="BK8" s="493">
        <v>2</v>
      </c>
      <c r="BL8" s="569">
        <v>0</v>
      </c>
      <c r="BM8" s="311">
        <v>16000000</v>
      </c>
      <c r="BN8" s="311"/>
      <c r="BO8" s="532"/>
      <c r="BP8" s="719" t="s">
        <v>2196</v>
      </c>
      <c r="BQ8" s="493">
        <v>1</v>
      </c>
      <c r="BR8" s="310">
        <v>0</v>
      </c>
      <c r="BS8" s="311">
        <v>8000000</v>
      </c>
      <c r="BT8" s="311"/>
      <c r="BU8" s="532"/>
      <c r="BV8" s="719" t="s">
        <v>2197</v>
      </c>
      <c r="BW8" s="493">
        <v>1</v>
      </c>
      <c r="BX8" s="310"/>
      <c r="BY8" s="311">
        <v>10000000</v>
      </c>
      <c r="BZ8" s="311"/>
      <c r="CB8" s="719" t="s">
        <v>2198</v>
      </c>
      <c r="CC8" s="493">
        <v>1</v>
      </c>
      <c r="CD8" s="310"/>
      <c r="CE8" s="311">
        <v>10000000</v>
      </c>
      <c r="CF8" s="311"/>
    </row>
    <row r="9" spans="2:84" x14ac:dyDescent="0.2">
      <c r="B9" s="315" t="s">
        <v>196</v>
      </c>
      <c r="C9" s="316">
        <v>47</v>
      </c>
      <c r="D9" s="316">
        <v>2202.1800000000003</v>
      </c>
      <c r="E9" s="552">
        <v>10756333398</v>
      </c>
      <c r="F9" s="312"/>
      <c r="H9" s="315" t="s">
        <v>197</v>
      </c>
      <c r="I9" s="316">
        <v>42</v>
      </c>
      <c r="J9" s="316">
        <v>1794.12</v>
      </c>
      <c r="K9" s="552">
        <v>8771583604</v>
      </c>
      <c r="L9" s="312"/>
      <c r="N9" s="315" t="s">
        <v>198</v>
      </c>
      <c r="O9" s="316">
        <v>40</v>
      </c>
      <c r="P9" s="316">
        <v>1792.5</v>
      </c>
      <c r="Q9" s="552">
        <v>9165144507</v>
      </c>
      <c r="R9" s="312"/>
      <c r="T9" s="315" t="s">
        <v>199</v>
      </c>
      <c r="U9" s="316">
        <v>63</v>
      </c>
      <c r="V9" s="316">
        <v>1635.9700000000003</v>
      </c>
      <c r="W9" s="317">
        <v>10173893018</v>
      </c>
      <c r="X9" s="312"/>
      <c r="Y9" s="299"/>
      <c r="Z9" s="315" t="s">
        <v>1051</v>
      </c>
      <c r="AA9" s="316">
        <v>44</v>
      </c>
      <c r="AB9" s="316">
        <v>1688.4699999999996</v>
      </c>
      <c r="AC9" s="317">
        <v>10982514809</v>
      </c>
      <c r="AD9" s="312"/>
      <c r="AE9" s="299"/>
      <c r="AF9" s="315" t="s">
        <v>1054</v>
      </c>
      <c r="AG9" s="316">
        <v>40</v>
      </c>
      <c r="AH9" s="316">
        <v>1619.3299999999997</v>
      </c>
      <c r="AI9" s="317">
        <v>11234911277</v>
      </c>
      <c r="AJ9" s="312"/>
      <c r="AK9" s="299"/>
      <c r="AL9" s="315" t="s">
        <v>1169</v>
      </c>
      <c r="AM9" s="316">
        <v>37</v>
      </c>
      <c r="AN9" s="316">
        <v>1488.4700000000003</v>
      </c>
      <c r="AO9" s="317">
        <v>11555127173</v>
      </c>
      <c r="AP9" s="312"/>
      <c r="AQ9" s="299"/>
      <c r="AR9" s="315" t="s">
        <v>1176</v>
      </c>
      <c r="AS9" s="316">
        <v>61</v>
      </c>
      <c r="AT9" s="316">
        <v>1869.9999999999998</v>
      </c>
      <c r="AU9" s="317">
        <v>15973232727</v>
      </c>
      <c r="AV9" s="312"/>
      <c r="AW9" s="299"/>
      <c r="AX9" s="315" t="s">
        <v>1183</v>
      </c>
      <c r="AY9" s="316">
        <v>32</v>
      </c>
      <c r="AZ9" s="316">
        <v>1631.5500000000002</v>
      </c>
      <c r="BA9" s="317">
        <v>11868636679</v>
      </c>
      <c r="BB9" s="312"/>
      <c r="BC9" s="299"/>
      <c r="BD9" s="315" t="s">
        <v>1189</v>
      </c>
      <c r="BE9" s="316">
        <v>39</v>
      </c>
      <c r="BF9" s="316">
        <v>2065.5100000000002</v>
      </c>
      <c r="BG9" s="317">
        <v>14475172483</v>
      </c>
      <c r="BH9" s="312"/>
      <c r="BI9" s="299"/>
      <c r="BJ9" s="315" t="s">
        <v>985</v>
      </c>
      <c r="BK9" s="316">
        <v>42</v>
      </c>
      <c r="BL9" s="316">
        <v>1764.4199999999994</v>
      </c>
      <c r="BM9" s="317">
        <v>10680886918</v>
      </c>
      <c r="BN9" s="312"/>
      <c r="BO9" s="299"/>
      <c r="BP9" s="315" t="s">
        <v>1034</v>
      </c>
      <c r="BQ9" s="316">
        <v>41</v>
      </c>
      <c r="BR9" s="316">
        <v>2210.8599999999997</v>
      </c>
      <c r="BS9" s="317">
        <v>12555877581</v>
      </c>
      <c r="BT9" s="312"/>
      <c r="BU9" s="299"/>
      <c r="BV9" s="315" t="s">
        <v>985</v>
      </c>
      <c r="BW9" s="316">
        <v>42</v>
      </c>
      <c r="BX9" s="316">
        <v>1868.85</v>
      </c>
      <c r="BY9" s="317">
        <v>9150059525</v>
      </c>
      <c r="BZ9" s="312"/>
      <c r="CB9" s="315" t="s">
        <v>984</v>
      </c>
      <c r="CC9" s="316">
        <v>44</v>
      </c>
      <c r="CD9" s="316">
        <v>2078.35</v>
      </c>
      <c r="CE9" s="317">
        <v>10701638840</v>
      </c>
      <c r="CF9" s="312"/>
    </row>
    <row r="10" spans="2:84" ht="3.75" customHeight="1" x14ac:dyDescent="0.2"/>
    <row r="11" spans="2:84" ht="15.75" x14ac:dyDescent="0.2">
      <c r="B11" s="877" t="s">
        <v>50</v>
      </c>
      <c r="C11" s="878"/>
      <c r="D11" s="878"/>
      <c r="E11" s="878"/>
      <c r="F11" s="879"/>
      <c r="H11" s="877" t="s">
        <v>52</v>
      </c>
      <c r="I11" s="878"/>
      <c r="J11" s="878"/>
      <c r="K11" s="878"/>
      <c r="L11" s="879"/>
      <c r="M11" s="300"/>
      <c r="N11" s="877" t="s">
        <v>56</v>
      </c>
      <c r="O11" s="878"/>
      <c r="P11" s="878"/>
      <c r="Q11" s="878"/>
      <c r="R11" s="879"/>
      <c r="T11" s="877" t="s">
        <v>57</v>
      </c>
      <c r="U11" s="878"/>
      <c r="V11" s="878"/>
      <c r="W11" s="878"/>
      <c r="X11" s="879"/>
      <c r="Z11" s="877" t="s">
        <v>88</v>
      </c>
      <c r="AA11" s="878"/>
      <c r="AB11" s="878"/>
      <c r="AC11" s="878"/>
      <c r="AD11" s="879"/>
      <c r="AF11" s="877" t="s">
        <v>89</v>
      </c>
      <c r="AG11" s="878"/>
      <c r="AH11" s="878"/>
      <c r="AI11" s="878"/>
      <c r="AJ11" s="879"/>
      <c r="AL11" s="877" t="s">
        <v>90</v>
      </c>
      <c r="AM11" s="878"/>
      <c r="AN11" s="878"/>
      <c r="AO11" s="878"/>
      <c r="AP11" s="879"/>
      <c r="AR11" s="877" t="s">
        <v>1198</v>
      </c>
      <c r="AS11" s="878"/>
      <c r="AT11" s="878"/>
      <c r="AU11" s="878"/>
      <c r="AV11" s="879"/>
      <c r="AX11" s="877" t="s">
        <v>1208</v>
      </c>
      <c r="AY11" s="878"/>
      <c r="AZ11" s="878"/>
      <c r="BA11" s="878"/>
      <c r="BB11" s="879"/>
      <c r="BD11" s="877" t="s">
        <v>1214</v>
      </c>
      <c r="BE11" s="878"/>
      <c r="BF11" s="878"/>
      <c r="BG11" s="878"/>
      <c r="BH11" s="879"/>
      <c r="BJ11" s="877" t="s">
        <v>1032</v>
      </c>
      <c r="BK11" s="878"/>
      <c r="BL11" s="878"/>
      <c r="BM11" s="878"/>
      <c r="BN11" s="879"/>
      <c r="BP11" s="877" t="s">
        <v>1033</v>
      </c>
      <c r="BQ11" s="878"/>
      <c r="BR11" s="878"/>
      <c r="BS11" s="878"/>
      <c r="BT11" s="879"/>
      <c r="BV11" s="877" t="s">
        <v>980</v>
      </c>
      <c r="BW11" s="878"/>
      <c r="BX11" s="878"/>
      <c r="BY11" s="878"/>
      <c r="BZ11" s="879"/>
      <c r="CB11" s="877" t="s">
        <v>981</v>
      </c>
      <c r="CC11" s="878"/>
      <c r="CD11" s="878"/>
      <c r="CE11" s="878"/>
      <c r="CF11" s="879"/>
    </row>
    <row r="12" spans="2:84" ht="25.5" x14ac:dyDescent="0.2">
      <c r="B12" s="305" t="s">
        <v>45</v>
      </c>
      <c r="C12" s="305" t="s">
        <v>30</v>
      </c>
      <c r="D12" s="305" t="s">
        <v>46</v>
      </c>
      <c r="E12" s="305" t="s">
        <v>47</v>
      </c>
      <c r="F12" s="306" t="s">
        <v>103</v>
      </c>
      <c r="H12" s="305" t="s">
        <v>45</v>
      </c>
      <c r="I12" s="305" t="s">
        <v>30</v>
      </c>
      <c r="J12" s="305" t="s">
        <v>46</v>
      </c>
      <c r="K12" s="305" t="s">
        <v>47</v>
      </c>
      <c r="L12" s="306" t="s">
        <v>103</v>
      </c>
      <c r="M12" s="300"/>
      <c r="N12" s="305" t="s">
        <v>45</v>
      </c>
      <c r="O12" s="305" t="s">
        <v>30</v>
      </c>
      <c r="P12" s="305" t="s">
        <v>46</v>
      </c>
      <c r="Q12" s="305" t="s">
        <v>47</v>
      </c>
      <c r="R12" s="306" t="s">
        <v>103</v>
      </c>
      <c r="T12" s="305" t="s">
        <v>45</v>
      </c>
      <c r="U12" s="305" t="s">
        <v>30</v>
      </c>
      <c r="V12" s="305" t="s">
        <v>46</v>
      </c>
      <c r="W12" s="305" t="s">
        <v>47</v>
      </c>
      <c r="X12" s="306" t="s">
        <v>103</v>
      </c>
      <c r="Z12" s="305" t="s">
        <v>45</v>
      </c>
      <c r="AA12" s="305" t="s">
        <v>30</v>
      </c>
      <c r="AB12" s="305" t="s">
        <v>46</v>
      </c>
      <c r="AC12" s="305" t="s">
        <v>47</v>
      </c>
      <c r="AD12" s="306" t="s">
        <v>103</v>
      </c>
      <c r="AF12" s="305" t="s">
        <v>45</v>
      </c>
      <c r="AG12" s="305" t="s">
        <v>30</v>
      </c>
      <c r="AH12" s="305" t="s">
        <v>46</v>
      </c>
      <c r="AI12" s="305" t="s">
        <v>47</v>
      </c>
      <c r="AJ12" s="306" t="s">
        <v>103</v>
      </c>
      <c r="AL12" s="305" t="s">
        <v>45</v>
      </c>
      <c r="AM12" s="305" t="s">
        <v>30</v>
      </c>
      <c r="AN12" s="305" t="s">
        <v>46</v>
      </c>
      <c r="AO12" s="305" t="s">
        <v>47</v>
      </c>
      <c r="AP12" s="306" t="s">
        <v>103</v>
      </c>
      <c r="AR12" s="305" t="s">
        <v>45</v>
      </c>
      <c r="AS12" s="305" t="s">
        <v>30</v>
      </c>
      <c r="AT12" s="305" t="s">
        <v>46</v>
      </c>
      <c r="AU12" s="305" t="s">
        <v>47</v>
      </c>
      <c r="AV12" s="306" t="s">
        <v>103</v>
      </c>
      <c r="AX12" s="305" t="s">
        <v>45</v>
      </c>
      <c r="AY12" s="305" t="s">
        <v>30</v>
      </c>
      <c r="AZ12" s="305" t="s">
        <v>46</v>
      </c>
      <c r="BA12" s="305" t="s">
        <v>47</v>
      </c>
      <c r="BB12" s="306" t="s">
        <v>103</v>
      </c>
      <c r="BD12" s="305" t="s">
        <v>45</v>
      </c>
      <c r="BE12" s="305" t="s">
        <v>30</v>
      </c>
      <c r="BF12" s="305" t="s">
        <v>46</v>
      </c>
      <c r="BG12" s="305" t="s">
        <v>47</v>
      </c>
      <c r="BH12" s="306" t="s">
        <v>103</v>
      </c>
      <c r="BJ12" s="305" t="s">
        <v>45</v>
      </c>
      <c r="BK12" s="305" t="s">
        <v>30</v>
      </c>
      <c r="BL12" s="305" t="s">
        <v>46</v>
      </c>
      <c r="BM12" s="305" t="s">
        <v>47</v>
      </c>
      <c r="BN12" s="306" t="s">
        <v>103</v>
      </c>
      <c r="BP12" s="305" t="s">
        <v>45</v>
      </c>
      <c r="BQ12" s="305" t="s">
        <v>30</v>
      </c>
      <c r="BR12" s="305" t="s">
        <v>46</v>
      </c>
      <c r="BS12" s="305" t="s">
        <v>47</v>
      </c>
      <c r="BT12" s="306" t="s">
        <v>103</v>
      </c>
      <c r="BV12" s="305" t="s">
        <v>45</v>
      </c>
      <c r="BW12" s="305" t="s">
        <v>30</v>
      </c>
      <c r="BX12" s="305" t="s">
        <v>46</v>
      </c>
      <c r="BY12" s="305" t="s">
        <v>47</v>
      </c>
      <c r="BZ12" s="306" t="s">
        <v>103</v>
      </c>
      <c r="CB12" s="305" t="s">
        <v>45</v>
      </c>
      <c r="CC12" s="305" t="s">
        <v>30</v>
      </c>
      <c r="CD12" s="305" t="s">
        <v>46</v>
      </c>
      <c r="CE12" s="305" t="s">
        <v>47</v>
      </c>
      <c r="CF12" s="306" t="s">
        <v>103</v>
      </c>
    </row>
    <row r="13" spans="2:84" x14ac:dyDescent="0.2">
      <c r="B13" s="301" t="s">
        <v>1476</v>
      </c>
      <c r="C13" s="302">
        <v>156.47999999999999</v>
      </c>
      <c r="D13" s="301" t="s">
        <v>108</v>
      </c>
      <c r="E13" s="302">
        <v>0</v>
      </c>
      <c r="F13" s="302">
        <v>555251328</v>
      </c>
      <c r="G13" s="303"/>
      <c r="H13" s="301" t="s">
        <v>1495</v>
      </c>
      <c r="I13" s="491">
        <v>111.2</v>
      </c>
      <c r="J13" s="301" t="s">
        <v>108</v>
      </c>
      <c r="K13" s="302">
        <v>0</v>
      </c>
      <c r="L13" s="302">
        <v>365677635</v>
      </c>
      <c r="M13" s="303"/>
      <c r="N13" s="301" t="s">
        <v>1515</v>
      </c>
      <c r="O13" s="491">
        <v>111.2</v>
      </c>
      <c r="P13" s="301" t="s">
        <v>108</v>
      </c>
      <c r="Q13" s="302">
        <v>0</v>
      </c>
      <c r="R13" s="302">
        <v>392995661</v>
      </c>
      <c r="T13" s="301" t="s">
        <v>1535</v>
      </c>
      <c r="U13" s="491">
        <v>82.8</v>
      </c>
      <c r="V13" s="301" t="s">
        <v>108</v>
      </c>
      <c r="W13" s="302">
        <v>0</v>
      </c>
      <c r="X13" s="302">
        <v>320364500</v>
      </c>
      <c r="Z13" s="301" t="s">
        <v>1565</v>
      </c>
      <c r="AA13" s="491">
        <v>69.05</v>
      </c>
      <c r="AB13" s="301" t="s">
        <v>108</v>
      </c>
      <c r="AC13" s="302">
        <v>0</v>
      </c>
      <c r="AD13" s="302">
        <v>577312243</v>
      </c>
      <c r="AF13" s="301" t="s">
        <v>1585</v>
      </c>
      <c r="AG13" s="491">
        <v>70.14</v>
      </c>
      <c r="AH13" s="301" t="s">
        <v>108</v>
      </c>
      <c r="AI13" s="302">
        <v>0</v>
      </c>
      <c r="AJ13" s="302">
        <v>514645415</v>
      </c>
      <c r="AL13" s="301" t="s">
        <v>1609</v>
      </c>
      <c r="AM13" s="491">
        <v>86.93</v>
      </c>
      <c r="AN13" s="301" t="s">
        <v>60</v>
      </c>
      <c r="AO13" s="302">
        <v>812795500</v>
      </c>
      <c r="AP13" s="302">
        <v>0</v>
      </c>
      <c r="AR13" s="301" t="s">
        <v>1640</v>
      </c>
      <c r="AS13" s="491">
        <v>53.73</v>
      </c>
      <c r="AT13" s="301" t="s">
        <v>108</v>
      </c>
      <c r="AU13" s="302">
        <v>0</v>
      </c>
      <c r="AV13" s="302">
        <v>492575784</v>
      </c>
      <c r="AX13" s="301" t="s">
        <v>1828</v>
      </c>
      <c r="AY13" s="491">
        <v>92.32</v>
      </c>
      <c r="AZ13" s="301" t="s">
        <v>60</v>
      </c>
      <c r="BA13" s="302">
        <v>832693626</v>
      </c>
      <c r="BB13" s="302">
        <v>0</v>
      </c>
      <c r="BD13" s="301" t="s">
        <v>2332</v>
      </c>
      <c r="BE13" s="491">
        <v>92.29</v>
      </c>
      <c r="BF13" s="301" t="s">
        <v>60</v>
      </c>
      <c r="BG13" s="302">
        <v>832423037</v>
      </c>
      <c r="BH13" s="302">
        <v>0</v>
      </c>
      <c r="BJ13" s="301" t="s">
        <v>1731</v>
      </c>
      <c r="BK13" s="491">
        <v>70.14</v>
      </c>
      <c r="BL13" s="301" t="s">
        <v>108</v>
      </c>
      <c r="BM13" s="302">
        <v>0</v>
      </c>
      <c r="BN13" s="302">
        <v>489259600</v>
      </c>
      <c r="BP13" s="301" t="s">
        <v>1857</v>
      </c>
      <c r="BQ13" s="491">
        <v>91.04</v>
      </c>
      <c r="BR13" s="301" t="s">
        <v>108</v>
      </c>
      <c r="BS13" s="302">
        <v>0</v>
      </c>
      <c r="BT13" s="302">
        <v>588848017</v>
      </c>
      <c r="BV13" s="301" t="s">
        <v>1747</v>
      </c>
      <c r="BW13" s="491">
        <v>168.4</v>
      </c>
      <c r="BX13" s="301" t="s">
        <v>108</v>
      </c>
      <c r="BY13" s="302">
        <v>0</v>
      </c>
      <c r="BZ13" s="302">
        <v>505590865</v>
      </c>
      <c r="CB13" s="301" t="s">
        <v>1757</v>
      </c>
      <c r="CC13" s="491">
        <v>136.94999999999999</v>
      </c>
      <c r="CD13" s="301" t="s">
        <v>108</v>
      </c>
      <c r="CE13" s="302">
        <v>0</v>
      </c>
      <c r="CF13" s="302">
        <v>487269000</v>
      </c>
    </row>
    <row r="14" spans="2:84" x14ac:dyDescent="0.2">
      <c r="B14" s="301" t="s">
        <v>1477</v>
      </c>
      <c r="C14" s="302">
        <v>166.54</v>
      </c>
      <c r="D14" s="301" t="s">
        <v>108</v>
      </c>
      <c r="E14" s="302">
        <v>0</v>
      </c>
      <c r="F14" s="302">
        <v>623871650</v>
      </c>
      <c r="G14" s="303"/>
      <c r="H14" s="301" t="s">
        <v>1496</v>
      </c>
      <c r="I14" s="491">
        <v>79.650000000000006</v>
      </c>
      <c r="J14" s="301" t="s">
        <v>108</v>
      </c>
      <c r="K14" s="302">
        <v>0</v>
      </c>
      <c r="L14" s="302">
        <v>390056204</v>
      </c>
      <c r="M14" s="303"/>
      <c r="N14" s="301" t="s">
        <v>1516</v>
      </c>
      <c r="O14" s="491">
        <v>79.650000000000006</v>
      </c>
      <c r="P14" s="301" t="s">
        <v>108</v>
      </c>
      <c r="Q14" s="302">
        <v>0</v>
      </c>
      <c r="R14" s="302">
        <v>403424511</v>
      </c>
      <c r="T14" s="301" t="s">
        <v>1536</v>
      </c>
      <c r="U14" s="491">
        <v>58.7</v>
      </c>
      <c r="V14" s="301" t="s">
        <v>108</v>
      </c>
      <c r="W14" s="302">
        <v>0</v>
      </c>
      <c r="X14" s="302">
        <v>298033607</v>
      </c>
      <c r="Z14" s="301" t="s">
        <v>1566</v>
      </c>
      <c r="AA14" s="491">
        <v>71.790000000000006</v>
      </c>
      <c r="AB14" s="301" t="s">
        <v>108</v>
      </c>
      <c r="AC14" s="302">
        <v>0</v>
      </c>
      <c r="AD14" s="302">
        <v>510000000</v>
      </c>
      <c r="AF14" s="301" t="s">
        <v>1586</v>
      </c>
      <c r="AG14" s="491">
        <v>70.760000000000005</v>
      </c>
      <c r="AH14" s="301" t="s">
        <v>108</v>
      </c>
      <c r="AI14" s="302">
        <v>0</v>
      </c>
      <c r="AJ14" s="302">
        <v>500443000</v>
      </c>
      <c r="AL14" s="301" t="s">
        <v>1617</v>
      </c>
      <c r="AM14" s="491">
        <v>72.22</v>
      </c>
      <c r="AN14" s="301" t="s">
        <v>60</v>
      </c>
      <c r="AO14" s="302">
        <v>714978000</v>
      </c>
      <c r="AP14" s="302">
        <v>0</v>
      </c>
      <c r="AR14" s="301" t="s">
        <v>1641</v>
      </c>
      <c r="AS14" s="491">
        <v>54.18</v>
      </c>
      <c r="AT14" s="301" t="s">
        <v>108</v>
      </c>
      <c r="AU14" s="302">
        <v>0</v>
      </c>
      <c r="AV14" s="302">
        <v>516108415</v>
      </c>
      <c r="AX14" s="301" t="s">
        <v>1703</v>
      </c>
      <c r="AY14" s="491">
        <v>106.06</v>
      </c>
      <c r="AZ14" s="301" t="s">
        <v>60</v>
      </c>
      <c r="BA14" s="302">
        <v>938631000</v>
      </c>
      <c r="BB14" s="302">
        <v>0</v>
      </c>
      <c r="BD14" s="301" t="s">
        <v>2329</v>
      </c>
      <c r="BE14" s="491">
        <v>111.7</v>
      </c>
      <c r="BF14" s="301" t="s">
        <v>108</v>
      </c>
      <c r="BG14" s="302">
        <v>0</v>
      </c>
      <c r="BH14" s="302">
        <v>895180846</v>
      </c>
      <c r="BJ14" s="301" t="s">
        <v>1732</v>
      </c>
      <c r="BK14" s="491">
        <v>132.29</v>
      </c>
      <c r="BL14" s="301" t="s">
        <v>108</v>
      </c>
      <c r="BM14" s="302">
        <v>0</v>
      </c>
      <c r="BN14" s="302">
        <v>470172086</v>
      </c>
      <c r="BP14" s="301" t="s">
        <v>1854</v>
      </c>
      <c r="BQ14" s="491">
        <v>89.06</v>
      </c>
      <c r="BR14" s="301" t="s">
        <v>108</v>
      </c>
      <c r="BS14" s="302">
        <v>0</v>
      </c>
      <c r="BT14" s="302">
        <v>581576143</v>
      </c>
      <c r="BV14" s="301" t="s">
        <v>1748</v>
      </c>
      <c r="BW14" s="491">
        <v>193.2</v>
      </c>
      <c r="BX14" s="301" t="s">
        <v>108</v>
      </c>
      <c r="BY14" s="302">
        <v>0</v>
      </c>
      <c r="BZ14" s="302">
        <v>510299082</v>
      </c>
      <c r="CB14" s="301" t="s">
        <v>1758</v>
      </c>
      <c r="CC14" s="491">
        <v>159.19999999999999</v>
      </c>
      <c r="CD14" s="301" t="s">
        <v>108</v>
      </c>
      <c r="CE14" s="302">
        <v>0</v>
      </c>
      <c r="CF14" s="302">
        <v>483702267</v>
      </c>
    </row>
    <row r="15" spans="2:84" x14ac:dyDescent="0.2">
      <c r="B15" s="301" t="s">
        <v>1478</v>
      </c>
      <c r="C15" s="302">
        <v>150.85</v>
      </c>
      <c r="D15" s="301" t="s">
        <v>108</v>
      </c>
      <c r="E15" s="302">
        <v>0</v>
      </c>
      <c r="F15" s="302">
        <v>506366176</v>
      </c>
      <c r="G15" s="303"/>
      <c r="H15" s="301" t="s">
        <v>1497</v>
      </c>
      <c r="I15" s="491">
        <v>213.85</v>
      </c>
      <c r="J15" s="301" t="s">
        <v>108</v>
      </c>
      <c r="K15" s="302">
        <v>0</v>
      </c>
      <c r="L15" s="302">
        <v>493499611</v>
      </c>
      <c r="M15" s="303"/>
      <c r="N15" s="301" t="s">
        <v>1517</v>
      </c>
      <c r="O15" s="491">
        <v>213.85</v>
      </c>
      <c r="P15" s="301" t="s">
        <v>108</v>
      </c>
      <c r="Q15" s="302">
        <v>0</v>
      </c>
      <c r="R15" s="701">
        <v>498545894</v>
      </c>
      <c r="T15" s="301" t="s">
        <v>1537</v>
      </c>
      <c r="U15" s="491">
        <v>55.03</v>
      </c>
      <c r="V15" s="301" t="s">
        <v>108</v>
      </c>
      <c r="W15" s="302">
        <v>0</v>
      </c>
      <c r="X15" s="302">
        <v>325043000</v>
      </c>
      <c r="Z15" s="301" t="s">
        <v>1571</v>
      </c>
      <c r="AA15" s="491">
        <v>129.02000000000001</v>
      </c>
      <c r="AB15" s="301" t="s">
        <v>108</v>
      </c>
      <c r="AC15" s="302">
        <v>0</v>
      </c>
      <c r="AD15" s="302">
        <v>549271157</v>
      </c>
      <c r="AF15" s="301" t="s">
        <v>1587</v>
      </c>
      <c r="AG15" s="491">
        <v>86.28</v>
      </c>
      <c r="AH15" s="301" t="s">
        <v>108</v>
      </c>
      <c r="AI15" s="302">
        <v>0</v>
      </c>
      <c r="AJ15" s="302">
        <v>690000000</v>
      </c>
      <c r="AL15" s="301" t="s">
        <v>1605</v>
      </c>
      <c r="AM15" s="491">
        <v>86.12</v>
      </c>
      <c r="AN15" s="301" t="s">
        <v>108</v>
      </c>
      <c r="AO15" s="302">
        <v>0</v>
      </c>
      <c r="AP15" s="302">
        <v>768606027</v>
      </c>
      <c r="AR15" s="301" t="s">
        <v>1642</v>
      </c>
      <c r="AS15" s="491">
        <v>54.3</v>
      </c>
      <c r="AT15" s="301" t="s">
        <v>108</v>
      </c>
      <c r="AU15" s="302">
        <v>0</v>
      </c>
      <c r="AV15" s="302">
        <v>478056243</v>
      </c>
      <c r="AX15" s="301" t="s">
        <v>1706</v>
      </c>
      <c r="AY15" s="491">
        <v>92.32</v>
      </c>
      <c r="AZ15" s="301" t="s">
        <v>60</v>
      </c>
      <c r="BA15" s="302">
        <v>832693626</v>
      </c>
      <c r="BB15" s="302">
        <v>0</v>
      </c>
      <c r="BD15" s="301" t="s">
        <v>1836</v>
      </c>
      <c r="BE15" s="491">
        <v>160.25</v>
      </c>
      <c r="BF15" s="301" t="s">
        <v>108</v>
      </c>
      <c r="BG15" s="302">
        <v>0</v>
      </c>
      <c r="BH15" s="302">
        <v>778933130</v>
      </c>
      <c r="BJ15" s="301" t="s">
        <v>1846</v>
      </c>
      <c r="BK15" s="491">
        <v>173.21</v>
      </c>
      <c r="BL15" s="301" t="s">
        <v>108</v>
      </c>
      <c r="BM15" s="302">
        <v>0</v>
      </c>
      <c r="BN15" s="302">
        <v>379414908</v>
      </c>
      <c r="BP15" s="301" t="s">
        <v>1741</v>
      </c>
      <c r="BQ15" s="491">
        <v>159.93</v>
      </c>
      <c r="BR15" s="301" t="s">
        <v>108</v>
      </c>
      <c r="BS15" s="302">
        <v>0</v>
      </c>
      <c r="BT15" s="302">
        <v>573001500</v>
      </c>
      <c r="BV15" s="301" t="s">
        <v>1866</v>
      </c>
      <c r="BW15" s="491">
        <v>170.35</v>
      </c>
      <c r="BX15" s="301" t="s">
        <v>108</v>
      </c>
      <c r="BY15" s="302">
        <v>0</v>
      </c>
      <c r="BZ15" s="302">
        <v>416881494</v>
      </c>
      <c r="CB15" s="301" t="s">
        <v>1876</v>
      </c>
      <c r="CC15" s="491">
        <v>159.75</v>
      </c>
      <c r="CD15" s="301" t="s">
        <v>108</v>
      </c>
      <c r="CE15" s="302">
        <v>0</v>
      </c>
      <c r="CF15" s="302">
        <v>524829600</v>
      </c>
    </row>
    <row r="16" spans="2:84" x14ac:dyDescent="0.2">
      <c r="B16" s="301" t="s">
        <v>1479</v>
      </c>
      <c r="C16" s="302">
        <v>216.1</v>
      </c>
      <c r="D16" s="301" t="s">
        <v>108</v>
      </c>
      <c r="E16" s="302">
        <v>0</v>
      </c>
      <c r="F16" s="302">
        <v>453996132</v>
      </c>
      <c r="G16" s="303"/>
      <c r="H16" s="301" t="s">
        <v>1498</v>
      </c>
      <c r="I16" s="491">
        <v>213.55</v>
      </c>
      <c r="J16" s="301" t="s">
        <v>108</v>
      </c>
      <c r="K16" s="302">
        <v>0</v>
      </c>
      <c r="L16" s="302">
        <v>506168227</v>
      </c>
      <c r="M16" s="303"/>
      <c r="N16" s="301" t="s">
        <v>1518</v>
      </c>
      <c r="O16" s="491">
        <v>213.55</v>
      </c>
      <c r="P16" s="301" t="s">
        <v>108</v>
      </c>
      <c r="Q16" s="302">
        <v>0</v>
      </c>
      <c r="R16" s="302">
        <v>489827456</v>
      </c>
      <c r="T16" s="301" t="s">
        <v>1538</v>
      </c>
      <c r="U16" s="491">
        <v>55.03</v>
      </c>
      <c r="V16" s="301" t="s">
        <v>108</v>
      </c>
      <c r="W16" s="302">
        <v>0</v>
      </c>
      <c r="X16" s="302">
        <v>324872000</v>
      </c>
      <c r="Z16" s="301" t="s">
        <v>1572</v>
      </c>
      <c r="AA16" s="491">
        <v>191.56</v>
      </c>
      <c r="AB16" s="301" t="s">
        <v>108</v>
      </c>
      <c r="AC16" s="302">
        <v>0</v>
      </c>
      <c r="AD16" s="302">
        <v>542807818</v>
      </c>
      <c r="AF16" s="301" t="s">
        <v>1591</v>
      </c>
      <c r="AG16" s="491">
        <v>164.07</v>
      </c>
      <c r="AH16" s="301" t="s">
        <v>108</v>
      </c>
      <c r="AI16" s="302">
        <v>0</v>
      </c>
      <c r="AJ16" s="302">
        <v>579683669</v>
      </c>
      <c r="AL16" s="301" t="s">
        <v>1606</v>
      </c>
      <c r="AM16" s="491">
        <v>86.9</v>
      </c>
      <c r="AN16" s="301" t="s">
        <v>108</v>
      </c>
      <c r="AO16" s="302">
        <v>0</v>
      </c>
      <c r="AP16" s="302">
        <v>752939297</v>
      </c>
      <c r="AR16" s="301" t="s">
        <v>1665</v>
      </c>
      <c r="AS16" s="491">
        <v>53.9</v>
      </c>
      <c r="AT16" s="301" t="s">
        <v>108</v>
      </c>
      <c r="AU16" s="302">
        <v>0</v>
      </c>
      <c r="AV16" s="302">
        <v>471448000</v>
      </c>
      <c r="AX16" s="301" t="s">
        <v>1704</v>
      </c>
      <c r="AY16" s="491">
        <v>106.06</v>
      </c>
      <c r="AZ16" s="301" t="s">
        <v>60</v>
      </c>
      <c r="BA16" s="302">
        <v>938631000</v>
      </c>
      <c r="BB16" s="302">
        <v>0</v>
      </c>
      <c r="BD16" s="301" t="s">
        <v>1837</v>
      </c>
      <c r="BE16" s="491">
        <v>207.4</v>
      </c>
      <c r="BF16" s="301" t="s">
        <v>108</v>
      </c>
      <c r="BG16" s="302">
        <v>0</v>
      </c>
      <c r="BH16" s="302">
        <v>643253000</v>
      </c>
      <c r="BJ16" s="301" t="s">
        <v>1847</v>
      </c>
      <c r="BK16" s="491">
        <v>164.13</v>
      </c>
      <c r="BL16" s="301" t="s">
        <v>108</v>
      </c>
      <c r="BM16" s="302">
        <v>0</v>
      </c>
      <c r="BN16" s="302">
        <v>619889296</v>
      </c>
      <c r="BP16" s="301" t="s">
        <v>1858</v>
      </c>
      <c r="BQ16" s="491">
        <v>199.95</v>
      </c>
      <c r="BR16" s="301" t="s">
        <v>108</v>
      </c>
      <c r="BS16" s="302">
        <v>0</v>
      </c>
      <c r="BT16" s="302">
        <v>645545235</v>
      </c>
      <c r="BV16" s="301" t="s">
        <v>1867</v>
      </c>
      <c r="BW16" s="491">
        <v>162.6</v>
      </c>
      <c r="BX16" s="301" t="s">
        <v>108</v>
      </c>
      <c r="BY16" s="302">
        <v>0</v>
      </c>
      <c r="BZ16" s="302">
        <v>414993910</v>
      </c>
      <c r="CB16" s="301" t="s">
        <v>1877</v>
      </c>
      <c r="CC16" s="491">
        <v>135.44999999999999</v>
      </c>
      <c r="CD16" s="301" t="s">
        <v>108</v>
      </c>
      <c r="CE16" s="302">
        <v>0</v>
      </c>
      <c r="CF16" s="302">
        <v>529630469</v>
      </c>
    </row>
    <row r="17" spans="2:84" x14ac:dyDescent="0.2">
      <c r="B17" s="301" t="s">
        <v>1480</v>
      </c>
      <c r="C17" s="302">
        <v>102.48</v>
      </c>
      <c r="D17" s="301" t="s">
        <v>108</v>
      </c>
      <c r="E17" s="302">
        <v>0</v>
      </c>
      <c r="F17" s="302">
        <v>531615639</v>
      </c>
      <c r="G17" s="303"/>
      <c r="H17" s="301" t="s">
        <v>1499</v>
      </c>
      <c r="I17" s="491">
        <v>66.25</v>
      </c>
      <c r="J17" s="301" t="s">
        <v>108</v>
      </c>
      <c r="K17" s="302">
        <v>0</v>
      </c>
      <c r="L17" s="302">
        <v>371367374</v>
      </c>
      <c r="M17" s="303"/>
      <c r="N17" s="301" t="s">
        <v>1519</v>
      </c>
      <c r="O17" s="491">
        <v>66.25</v>
      </c>
      <c r="P17" s="301" t="s">
        <v>108</v>
      </c>
      <c r="Q17" s="302">
        <v>0</v>
      </c>
      <c r="R17" s="302">
        <v>366601500</v>
      </c>
      <c r="T17" s="301" t="s">
        <v>1539</v>
      </c>
      <c r="U17" s="491">
        <v>77.599999999999994</v>
      </c>
      <c r="V17" s="301" t="s">
        <v>108</v>
      </c>
      <c r="W17" s="302">
        <v>0</v>
      </c>
      <c r="X17" s="302">
        <v>310711500</v>
      </c>
      <c r="Z17" s="301" t="s">
        <v>1573</v>
      </c>
      <c r="AA17" s="491">
        <v>68.55</v>
      </c>
      <c r="AB17" s="301" t="s">
        <v>108</v>
      </c>
      <c r="AC17" s="302">
        <v>0</v>
      </c>
      <c r="AD17" s="302">
        <v>557675000</v>
      </c>
      <c r="AF17" s="301" t="s">
        <v>1588</v>
      </c>
      <c r="AG17" s="491">
        <v>71.59</v>
      </c>
      <c r="AH17" s="301" t="s">
        <v>108</v>
      </c>
      <c r="AI17" s="302">
        <v>0</v>
      </c>
      <c r="AJ17" s="302">
        <v>586421495</v>
      </c>
      <c r="AL17" s="301" t="s">
        <v>1607</v>
      </c>
      <c r="AM17" s="491">
        <v>72.3</v>
      </c>
      <c r="AN17" s="301" t="s">
        <v>108</v>
      </c>
      <c r="AO17" s="302">
        <v>0</v>
      </c>
      <c r="AP17" s="302">
        <v>671224088</v>
      </c>
      <c r="AR17" s="301" t="s">
        <v>1643</v>
      </c>
      <c r="AS17" s="491">
        <v>90.99</v>
      </c>
      <c r="AT17" s="301" t="s">
        <v>108</v>
      </c>
      <c r="AU17" s="302">
        <v>0</v>
      </c>
      <c r="AV17" s="302">
        <v>607060365</v>
      </c>
      <c r="AX17" s="301" t="s">
        <v>1834</v>
      </c>
      <c r="AY17" s="491">
        <v>92.74</v>
      </c>
      <c r="AZ17" s="301" t="s">
        <v>60</v>
      </c>
      <c r="BA17" s="302">
        <v>836481877</v>
      </c>
      <c r="BB17" s="302">
        <v>0</v>
      </c>
      <c r="BD17" s="301" t="s">
        <v>2330</v>
      </c>
      <c r="BE17" s="491">
        <v>91.69</v>
      </c>
      <c r="BF17" s="301" t="s">
        <v>108</v>
      </c>
      <c r="BG17" s="302">
        <v>0</v>
      </c>
      <c r="BH17" s="302">
        <v>777652477</v>
      </c>
      <c r="BJ17" s="301" t="s">
        <v>1733</v>
      </c>
      <c r="BK17" s="491">
        <v>71.42</v>
      </c>
      <c r="BL17" s="301" t="s">
        <v>108</v>
      </c>
      <c r="BM17" s="302">
        <v>0</v>
      </c>
      <c r="BN17" s="302">
        <v>505000000</v>
      </c>
      <c r="BP17" s="301" t="s">
        <v>1859</v>
      </c>
      <c r="BQ17" s="491">
        <v>214.48</v>
      </c>
      <c r="BR17" s="301" t="s">
        <v>108</v>
      </c>
      <c r="BS17" s="302">
        <v>0</v>
      </c>
      <c r="BT17" s="302">
        <v>643257399</v>
      </c>
      <c r="BV17" s="301" t="s">
        <v>1749</v>
      </c>
      <c r="BW17" s="491">
        <v>81</v>
      </c>
      <c r="BX17" s="301" t="s">
        <v>108</v>
      </c>
      <c r="BY17" s="302">
        <v>0</v>
      </c>
      <c r="BZ17" s="302">
        <v>468995108</v>
      </c>
      <c r="CB17" s="301" t="s">
        <v>1759</v>
      </c>
      <c r="CC17" s="491">
        <v>86.75</v>
      </c>
      <c r="CD17" s="301" t="s">
        <v>108</v>
      </c>
      <c r="CE17" s="302">
        <v>0</v>
      </c>
      <c r="CF17" s="302">
        <v>465602767</v>
      </c>
    </row>
    <row r="18" spans="2:84" x14ac:dyDescent="0.2">
      <c r="B18" s="301" t="s">
        <v>1475</v>
      </c>
      <c r="C18" s="302">
        <v>102.99</v>
      </c>
      <c r="D18" s="301" t="s">
        <v>108</v>
      </c>
      <c r="E18" s="302">
        <v>0</v>
      </c>
      <c r="F18" s="302">
        <v>772189630</v>
      </c>
      <c r="G18" s="303"/>
      <c r="H18" s="301" t="s">
        <v>1500</v>
      </c>
      <c r="I18" s="491">
        <v>66.349999999999994</v>
      </c>
      <c r="J18" s="301" t="s">
        <v>108</v>
      </c>
      <c r="K18" s="302">
        <v>0</v>
      </c>
      <c r="L18" s="302">
        <v>385457600</v>
      </c>
      <c r="M18" s="303"/>
      <c r="N18" s="301" t="s">
        <v>1520</v>
      </c>
      <c r="O18" s="491">
        <v>66.349999999999994</v>
      </c>
      <c r="P18" s="301" t="s">
        <v>108</v>
      </c>
      <c r="Q18" s="302">
        <v>0</v>
      </c>
      <c r="R18" s="302">
        <v>368458760</v>
      </c>
      <c r="T18" s="301" t="s">
        <v>1540</v>
      </c>
      <c r="U18" s="491">
        <v>76</v>
      </c>
      <c r="V18" s="301" t="s">
        <v>108</v>
      </c>
      <c r="W18" s="302">
        <v>0</v>
      </c>
      <c r="X18" s="302">
        <v>301452681</v>
      </c>
      <c r="Z18" s="301" t="s">
        <v>1574</v>
      </c>
      <c r="AA18" s="491">
        <v>68.8</v>
      </c>
      <c r="AB18" s="301" t="s">
        <v>108</v>
      </c>
      <c r="AC18" s="302">
        <v>0</v>
      </c>
      <c r="AD18" s="302">
        <v>410115079</v>
      </c>
      <c r="AF18" s="301" t="s">
        <v>1592</v>
      </c>
      <c r="AG18" s="491">
        <v>68.8</v>
      </c>
      <c r="AH18" s="301" t="s">
        <v>108</v>
      </c>
      <c r="AI18" s="302">
        <v>0</v>
      </c>
      <c r="AJ18" s="302">
        <v>457120800</v>
      </c>
      <c r="AL18" s="301" t="s">
        <v>1615</v>
      </c>
      <c r="AM18" s="491">
        <v>139.44999999999999</v>
      </c>
      <c r="AN18" s="301" t="s">
        <v>108</v>
      </c>
      <c r="AO18" s="302">
        <v>0</v>
      </c>
      <c r="AP18" s="302">
        <v>513518123</v>
      </c>
      <c r="AR18" s="301" t="s">
        <v>1644</v>
      </c>
      <c r="AS18" s="491">
        <v>121.79</v>
      </c>
      <c r="AT18" s="301" t="s">
        <v>108</v>
      </c>
      <c r="AU18" s="302">
        <v>0</v>
      </c>
      <c r="AV18" s="302">
        <v>600187520</v>
      </c>
      <c r="AX18" s="301" t="s">
        <v>2326</v>
      </c>
      <c r="AY18" s="491">
        <v>168.93</v>
      </c>
      <c r="AZ18" s="301" t="s">
        <v>108</v>
      </c>
      <c r="BA18" s="302">
        <v>0</v>
      </c>
      <c r="BB18" s="302">
        <v>721861382</v>
      </c>
      <c r="BD18" s="301" t="s">
        <v>2331</v>
      </c>
      <c r="BE18" s="491">
        <v>105.92</v>
      </c>
      <c r="BF18" s="301" t="s">
        <v>108</v>
      </c>
      <c r="BG18" s="302">
        <v>0</v>
      </c>
      <c r="BH18" s="302">
        <v>819553427</v>
      </c>
      <c r="BJ18" s="301" t="s">
        <v>1729</v>
      </c>
      <c r="BK18" s="491">
        <v>68.8</v>
      </c>
      <c r="BL18" s="301" t="s">
        <v>108</v>
      </c>
      <c r="BM18" s="302">
        <v>0</v>
      </c>
      <c r="BN18" s="302">
        <v>434507198</v>
      </c>
      <c r="BP18" s="301" t="s">
        <v>1739</v>
      </c>
      <c r="BQ18" s="491">
        <v>89.35</v>
      </c>
      <c r="BR18" s="301" t="s">
        <v>108</v>
      </c>
      <c r="BS18" s="302">
        <v>0</v>
      </c>
      <c r="BT18" s="302">
        <v>545090076</v>
      </c>
      <c r="BV18" s="301" t="s">
        <v>1750</v>
      </c>
      <c r="BW18" s="491">
        <v>79.349999999999994</v>
      </c>
      <c r="BX18" s="301" t="s">
        <v>108</v>
      </c>
      <c r="BY18" s="302">
        <v>0</v>
      </c>
      <c r="BZ18" s="302">
        <v>461257520</v>
      </c>
      <c r="CB18" s="301" t="s">
        <v>1760</v>
      </c>
      <c r="CC18" s="491">
        <v>86.95</v>
      </c>
      <c r="CD18" s="301" t="s">
        <v>108</v>
      </c>
      <c r="CE18" s="302">
        <v>0</v>
      </c>
      <c r="CF18" s="302">
        <v>471184372</v>
      </c>
    </row>
    <row r="19" spans="2:84" x14ac:dyDescent="0.2">
      <c r="B19" s="301" t="s">
        <v>1481</v>
      </c>
      <c r="C19" s="302">
        <v>86.95</v>
      </c>
      <c r="D19" s="301" t="s">
        <v>108</v>
      </c>
      <c r="E19" s="302">
        <v>0</v>
      </c>
      <c r="F19" s="302">
        <v>449856118</v>
      </c>
      <c r="G19" s="303"/>
      <c r="H19" s="301" t="s">
        <v>1501</v>
      </c>
      <c r="I19" s="491">
        <v>81.400000000000006</v>
      </c>
      <c r="J19" s="301" t="s">
        <v>108</v>
      </c>
      <c r="K19" s="302">
        <v>0</v>
      </c>
      <c r="L19" s="302">
        <v>516436065</v>
      </c>
      <c r="M19" s="303"/>
      <c r="N19" s="301" t="s">
        <v>1521</v>
      </c>
      <c r="O19" s="491">
        <v>81.400000000000006</v>
      </c>
      <c r="P19" s="301" t="s">
        <v>108</v>
      </c>
      <c r="Q19" s="302">
        <v>0</v>
      </c>
      <c r="R19" s="302">
        <v>506739196</v>
      </c>
      <c r="T19" s="301" t="s">
        <v>1541</v>
      </c>
      <c r="U19" s="491">
        <v>52.66</v>
      </c>
      <c r="V19" s="301" t="s">
        <v>108</v>
      </c>
      <c r="W19" s="302">
        <v>0</v>
      </c>
      <c r="X19" s="302">
        <v>314402100</v>
      </c>
      <c r="Z19" s="301" t="s">
        <v>1575</v>
      </c>
      <c r="AA19" s="491">
        <v>83.6</v>
      </c>
      <c r="AB19" s="301" t="s">
        <v>108</v>
      </c>
      <c r="AC19" s="302">
        <v>0</v>
      </c>
      <c r="AD19" s="302">
        <v>554496294</v>
      </c>
      <c r="AF19" s="301" t="s">
        <v>1589</v>
      </c>
      <c r="AG19" s="491">
        <v>86.28</v>
      </c>
      <c r="AH19" s="301" t="s">
        <v>108</v>
      </c>
      <c r="AI19" s="302">
        <v>0</v>
      </c>
      <c r="AJ19" s="302">
        <v>707327540</v>
      </c>
      <c r="AL19" s="301" t="s">
        <v>1608</v>
      </c>
      <c r="AM19" s="491">
        <v>86.64</v>
      </c>
      <c r="AN19" s="301" t="s">
        <v>108</v>
      </c>
      <c r="AO19" s="302">
        <v>0</v>
      </c>
      <c r="AP19" s="302">
        <v>717999274</v>
      </c>
      <c r="AR19" s="301" t="s">
        <v>1645</v>
      </c>
      <c r="AS19" s="491">
        <v>53.79</v>
      </c>
      <c r="AT19" s="301" t="s">
        <v>108</v>
      </c>
      <c r="AU19" s="302">
        <v>0</v>
      </c>
      <c r="AV19" s="302">
        <v>483453949</v>
      </c>
      <c r="AX19" s="301" t="s">
        <v>1699</v>
      </c>
      <c r="AY19" s="491">
        <v>93.7</v>
      </c>
      <c r="AZ19" s="301" t="s">
        <v>108</v>
      </c>
      <c r="BA19" s="302">
        <v>0</v>
      </c>
      <c r="BB19" s="302">
        <v>736824414</v>
      </c>
      <c r="BD19" s="301" t="s">
        <v>2333</v>
      </c>
      <c r="BE19" s="491">
        <v>106.1</v>
      </c>
      <c r="BF19" s="301" t="s">
        <v>108</v>
      </c>
      <c r="BG19" s="302">
        <v>0</v>
      </c>
      <c r="BH19" s="302">
        <v>837640457</v>
      </c>
      <c r="BJ19" s="301" t="s">
        <v>1848</v>
      </c>
      <c r="BK19" s="491">
        <v>83.6</v>
      </c>
      <c r="BL19" s="301" t="s">
        <v>108</v>
      </c>
      <c r="BM19" s="302">
        <v>0</v>
      </c>
      <c r="BN19" s="302">
        <v>508726073</v>
      </c>
      <c r="BP19" s="301" t="s">
        <v>1860</v>
      </c>
      <c r="BQ19" s="491">
        <v>103.28</v>
      </c>
      <c r="BR19" s="301" t="s">
        <v>108</v>
      </c>
      <c r="BS19" s="302">
        <v>0</v>
      </c>
      <c r="BT19" s="302">
        <v>584540944</v>
      </c>
      <c r="BV19" s="301" t="s">
        <v>1868</v>
      </c>
      <c r="BW19" s="491">
        <v>66.349999999999994</v>
      </c>
      <c r="BX19" s="301" t="s">
        <v>108</v>
      </c>
      <c r="BY19" s="302">
        <v>0</v>
      </c>
      <c r="BZ19" s="302">
        <v>387862600</v>
      </c>
      <c r="CB19" s="301" t="s">
        <v>1878</v>
      </c>
      <c r="CC19" s="491">
        <v>97.95</v>
      </c>
      <c r="CD19" s="301" t="s">
        <v>108</v>
      </c>
      <c r="CE19" s="302">
        <v>0</v>
      </c>
      <c r="CF19" s="302">
        <v>486352211</v>
      </c>
    </row>
    <row r="20" spans="2:84" x14ac:dyDescent="0.2">
      <c r="B20" s="301" t="s">
        <v>1482</v>
      </c>
      <c r="C20" s="302">
        <v>86.75</v>
      </c>
      <c r="D20" s="301" t="s">
        <v>108</v>
      </c>
      <c r="E20" s="302">
        <v>0</v>
      </c>
      <c r="F20" s="302">
        <v>436653377</v>
      </c>
      <c r="G20" s="303"/>
      <c r="H20" s="301" t="s">
        <v>1502</v>
      </c>
      <c r="I20" s="491">
        <v>81</v>
      </c>
      <c r="J20" s="301" t="s">
        <v>108</v>
      </c>
      <c r="K20" s="302">
        <v>0</v>
      </c>
      <c r="L20" s="302">
        <v>470509704</v>
      </c>
      <c r="M20" s="303"/>
      <c r="N20" s="301" t="s">
        <v>1522</v>
      </c>
      <c r="O20" s="491">
        <v>81</v>
      </c>
      <c r="P20" s="301" t="s">
        <v>108</v>
      </c>
      <c r="Q20" s="302">
        <v>0</v>
      </c>
      <c r="R20" s="302">
        <v>441489530</v>
      </c>
      <c r="T20" s="301" t="s">
        <v>1542</v>
      </c>
      <c r="U20" s="491">
        <v>52.83</v>
      </c>
      <c r="V20" s="301" t="s">
        <v>108</v>
      </c>
      <c r="W20" s="302">
        <v>0</v>
      </c>
      <c r="X20" s="302">
        <v>333202449</v>
      </c>
      <c r="Z20" s="301" t="s">
        <v>1567</v>
      </c>
      <c r="AA20" s="491">
        <v>85.55</v>
      </c>
      <c r="AB20" s="301" t="s">
        <v>108</v>
      </c>
      <c r="AC20" s="302">
        <v>0</v>
      </c>
      <c r="AD20" s="302">
        <v>590000000</v>
      </c>
      <c r="AF20" s="301" t="s">
        <v>1590</v>
      </c>
      <c r="AG20" s="491">
        <v>85.88</v>
      </c>
      <c r="AH20" s="301" t="s">
        <v>108</v>
      </c>
      <c r="AI20" s="302">
        <v>0</v>
      </c>
      <c r="AJ20" s="302">
        <v>605000000</v>
      </c>
      <c r="AL20" s="301" t="s">
        <v>1616</v>
      </c>
      <c r="AM20" s="491">
        <v>72.400000000000006</v>
      </c>
      <c r="AN20" s="301" t="s">
        <v>108</v>
      </c>
      <c r="AO20" s="302">
        <v>0</v>
      </c>
      <c r="AP20" s="302">
        <v>543263614</v>
      </c>
      <c r="AR20" s="301" t="s">
        <v>1646</v>
      </c>
      <c r="AS20" s="491">
        <v>54.2</v>
      </c>
      <c r="AT20" s="301" t="s">
        <v>108</v>
      </c>
      <c r="AU20" s="302">
        <v>0</v>
      </c>
      <c r="AV20" s="302">
        <v>486850488</v>
      </c>
      <c r="AX20" s="301" t="s">
        <v>1700</v>
      </c>
      <c r="AY20" s="491">
        <v>158.94999999999999</v>
      </c>
      <c r="AZ20" s="301" t="s">
        <v>108</v>
      </c>
      <c r="BA20" s="302">
        <v>0</v>
      </c>
      <c r="BB20" s="302">
        <v>757456000</v>
      </c>
      <c r="BD20" s="301" t="s">
        <v>1838</v>
      </c>
      <c r="BE20" s="491">
        <v>92.65</v>
      </c>
      <c r="BF20" s="301" t="s">
        <v>108</v>
      </c>
      <c r="BG20" s="302">
        <v>0</v>
      </c>
      <c r="BH20" s="302">
        <v>656645700</v>
      </c>
      <c r="BJ20" s="301" t="s">
        <v>1844</v>
      </c>
      <c r="BK20" s="491">
        <v>85.79</v>
      </c>
      <c r="BL20" s="301" t="s">
        <v>108</v>
      </c>
      <c r="BM20" s="302">
        <v>0</v>
      </c>
      <c r="BN20" s="302">
        <v>653601483</v>
      </c>
      <c r="BP20" s="301" t="s">
        <v>1855</v>
      </c>
      <c r="BQ20" s="491">
        <v>106.37</v>
      </c>
      <c r="BR20" s="301" t="s">
        <v>108</v>
      </c>
      <c r="BS20" s="302">
        <v>0</v>
      </c>
      <c r="BT20" s="302">
        <v>750000000</v>
      </c>
      <c r="BV20" s="301" t="s">
        <v>1869</v>
      </c>
      <c r="BW20" s="491">
        <v>66.2</v>
      </c>
      <c r="BX20" s="301" t="s">
        <v>108</v>
      </c>
      <c r="BY20" s="302">
        <v>0</v>
      </c>
      <c r="BZ20" s="302">
        <v>348301000</v>
      </c>
      <c r="CB20" s="301" t="s">
        <v>1879</v>
      </c>
      <c r="CC20" s="491">
        <v>100.2</v>
      </c>
      <c r="CD20" s="301" t="s">
        <v>108</v>
      </c>
      <c r="CE20" s="302">
        <v>0</v>
      </c>
      <c r="CF20" s="302">
        <v>552730372</v>
      </c>
    </row>
    <row r="21" spans="2:84" x14ac:dyDescent="0.2">
      <c r="B21" s="301" t="s">
        <v>1483</v>
      </c>
      <c r="C21" s="302">
        <v>102.48</v>
      </c>
      <c r="D21" s="301" t="s">
        <v>108</v>
      </c>
      <c r="E21" s="302">
        <v>0</v>
      </c>
      <c r="F21" s="302">
        <v>494591704</v>
      </c>
      <c r="G21" s="303"/>
      <c r="H21" s="301" t="s">
        <v>1503</v>
      </c>
      <c r="I21" s="491">
        <v>66.25</v>
      </c>
      <c r="J21" s="301" t="s">
        <v>108</v>
      </c>
      <c r="K21" s="302">
        <v>0</v>
      </c>
      <c r="L21" s="302">
        <v>331043086</v>
      </c>
      <c r="M21" s="303"/>
      <c r="N21" s="301" t="s">
        <v>1523</v>
      </c>
      <c r="O21" s="491">
        <v>66.25</v>
      </c>
      <c r="P21" s="301" t="s">
        <v>108</v>
      </c>
      <c r="Q21" s="302">
        <v>0</v>
      </c>
      <c r="R21" s="302">
        <v>370070680</v>
      </c>
      <c r="T21" s="301" t="s">
        <v>1543</v>
      </c>
      <c r="U21" s="491">
        <v>51.06</v>
      </c>
      <c r="V21" s="301" t="s">
        <v>108</v>
      </c>
      <c r="W21" s="302">
        <v>0</v>
      </c>
      <c r="X21" s="302">
        <v>337943759</v>
      </c>
      <c r="Z21" s="301" t="s">
        <v>1576</v>
      </c>
      <c r="AA21" s="491">
        <v>68.55</v>
      </c>
      <c r="AB21" s="301" t="s">
        <v>108</v>
      </c>
      <c r="AC21" s="302">
        <v>0</v>
      </c>
      <c r="AD21" s="302">
        <v>451348249</v>
      </c>
      <c r="AF21" s="301" t="s">
        <v>1593</v>
      </c>
      <c r="AG21" s="491">
        <v>68.8</v>
      </c>
      <c r="AH21" s="301" t="s">
        <v>108</v>
      </c>
      <c r="AI21" s="302">
        <v>0</v>
      </c>
      <c r="AJ21" s="302">
        <v>455477573</v>
      </c>
      <c r="AL21" s="301" t="s">
        <v>1610</v>
      </c>
      <c r="AM21" s="491">
        <v>71.58</v>
      </c>
      <c r="AN21" s="301" t="s">
        <v>108</v>
      </c>
      <c r="AO21" s="302">
        <v>0</v>
      </c>
      <c r="AP21" s="302">
        <v>580000000</v>
      </c>
      <c r="AR21" s="301" t="s">
        <v>1647</v>
      </c>
      <c r="AS21" s="491">
        <v>54.3</v>
      </c>
      <c r="AT21" s="301" t="s">
        <v>108</v>
      </c>
      <c r="AU21" s="302">
        <v>0</v>
      </c>
      <c r="AV21" s="302">
        <v>449911520</v>
      </c>
      <c r="AX21" s="301" t="s">
        <v>1701</v>
      </c>
      <c r="AY21" s="491">
        <v>111.57</v>
      </c>
      <c r="AZ21" s="301" t="s">
        <v>108</v>
      </c>
      <c r="BA21" s="302">
        <v>0</v>
      </c>
      <c r="BB21" s="302">
        <v>935676785</v>
      </c>
      <c r="BD21" s="301" t="s">
        <v>2334</v>
      </c>
      <c r="BE21" s="491">
        <v>105.7</v>
      </c>
      <c r="BF21" s="301" t="s">
        <v>108</v>
      </c>
      <c r="BG21" s="302">
        <v>0</v>
      </c>
      <c r="BH21" s="302">
        <v>857766460</v>
      </c>
      <c r="BJ21" s="301" t="s">
        <v>1734</v>
      </c>
      <c r="BK21" s="491">
        <v>68.55</v>
      </c>
      <c r="BL21" s="301" t="s">
        <v>108</v>
      </c>
      <c r="BM21" s="302">
        <v>0</v>
      </c>
      <c r="BN21" s="302">
        <v>444331105</v>
      </c>
      <c r="BP21" s="301" t="s">
        <v>1742</v>
      </c>
      <c r="BQ21" s="491">
        <v>89.06</v>
      </c>
      <c r="BR21" s="301" t="s">
        <v>108</v>
      </c>
      <c r="BS21" s="302">
        <v>0</v>
      </c>
      <c r="BT21" s="302">
        <v>556144880</v>
      </c>
      <c r="BV21" s="301" t="s">
        <v>1751</v>
      </c>
      <c r="BW21" s="491">
        <v>81</v>
      </c>
      <c r="BX21" s="301" t="s">
        <v>108</v>
      </c>
      <c r="BY21" s="302">
        <v>0</v>
      </c>
      <c r="BZ21" s="302">
        <v>434374849</v>
      </c>
      <c r="CB21" s="301" t="s">
        <v>1761</v>
      </c>
      <c r="CC21" s="491">
        <v>86.75</v>
      </c>
      <c r="CD21" s="301" t="s">
        <v>108</v>
      </c>
      <c r="CE21" s="302">
        <v>0</v>
      </c>
      <c r="CF21" s="302">
        <v>431334209</v>
      </c>
    </row>
    <row r="22" spans="2:84" x14ac:dyDescent="0.2">
      <c r="B22" s="301" t="s">
        <v>1484</v>
      </c>
      <c r="C22" s="302">
        <v>102.99</v>
      </c>
      <c r="D22" s="301" t="s">
        <v>108</v>
      </c>
      <c r="E22" s="302">
        <v>0</v>
      </c>
      <c r="F22" s="302">
        <v>532167000</v>
      </c>
      <c r="G22" s="303"/>
      <c r="H22" s="301" t="s">
        <v>1504</v>
      </c>
      <c r="I22" s="491">
        <v>66.349999999999994</v>
      </c>
      <c r="J22" s="301" t="s">
        <v>108</v>
      </c>
      <c r="K22" s="302">
        <v>0</v>
      </c>
      <c r="L22" s="302">
        <v>376290666</v>
      </c>
      <c r="M22" s="303"/>
      <c r="N22" s="301" t="s">
        <v>1524</v>
      </c>
      <c r="O22" s="491">
        <v>66.349999999999994</v>
      </c>
      <c r="P22" s="301" t="s">
        <v>108</v>
      </c>
      <c r="Q22" s="302">
        <v>0</v>
      </c>
      <c r="R22" s="302">
        <v>363385641</v>
      </c>
      <c r="T22" s="301" t="s">
        <v>1544</v>
      </c>
      <c r="U22" s="491">
        <v>51.42</v>
      </c>
      <c r="V22" s="301" t="s">
        <v>108</v>
      </c>
      <c r="W22" s="302">
        <v>0</v>
      </c>
      <c r="X22" s="302">
        <v>335772018</v>
      </c>
      <c r="Z22" s="301" t="s">
        <v>1577</v>
      </c>
      <c r="AA22" s="491">
        <v>68.8</v>
      </c>
      <c r="AB22" s="301" t="s">
        <v>108</v>
      </c>
      <c r="AC22" s="302">
        <v>0</v>
      </c>
      <c r="AD22" s="302">
        <v>424778600</v>
      </c>
      <c r="AF22" s="301" t="s">
        <v>1594</v>
      </c>
      <c r="AG22" s="491">
        <v>68.8</v>
      </c>
      <c r="AH22" s="301" t="s">
        <v>108</v>
      </c>
      <c r="AI22" s="302">
        <v>0</v>
      </c>
      <c r="AJ22" s="302">
        <v>442231834</v>
      </c>
      <c r="AL22" s="301" t="s">
        <v>1611</v>
      </c>
      <c r="AM22" s="491">
        <v>85</v>
      </c>
      <c r="AN22" s="301" t="s">
        <v>108</v>
      </c>
      <c r="AO22" s="302">
        <v>0</v>
      </c>
      <c r="AP22" s="302">
        <v>705826125</v>
      </c>
      <c r="AR22" s="301" t="s">
        <v>1648</v>
      </c>
      <c r="AS22" s="491">
        <v>53.9</v>
      </c>
      <c r="AT22" s="301" t="s">
        <v>108</v>
      </c>
      <c r="AU22" s="302">
        <v>0</v>
      </c>
      <c r="AV22" s="302">
        <v>451448000</v>
      </c>
      <c r="AX22" s="301" t="s">
        <v>1829</v>
      </c>
      <c r="AY22" s="491">
        <v>92.65</v>
      </c>
      <c r="AZ22" s="301" t="s">
        <v>108</v>
      </c>
      <c r="BA22" s="302">
        <v>0</v>
      </c>
      <c r="BB22" s="302">
        <v>782481670</v>
      </c>
      <c r="BD22" s="301" t="s">
        <v>1839</v>
      </c>
      <c r="BE22" s="491">
        <v>106.1</v>
      </c>
      <c r="BF22" s="301" t="s">
        <v>108</v>
      </c>
      <c r="BG22" s="302">
        <v>0</v>
      </c>
      <c r="BH22" s="302">
        <v>691071891</v>
      </c>
      <c r="BJ22" s="301" t="s">
        <v>1730</v>
      </c>
      <c r="BK22" s="491">
        <v>68.8</v>
      </c>
      <c r="BL22" s="301" t="s">
        <v>108</v>
      </c>
      <c r="BM22" s="302">
        <v>0</v>
      </c>
      <c r="BN22" s="302">
        <v>417513862</v>
      </c>
      <c r="BP22" s="301" t="s">
        <v>1740</v>
      </c>
      <c r="BQ22" s="491">
        <v>89.35</v>
      </c>
      <c r="BR22" s="301" t="s">
        <v>108</v>
      </c>
      <c r="BS22" s="302">
        <v>0</v>
      </c>
      <c r="BT22" s="302">
        <v>479172191</v>
      </c>
      <c r="BV22" s="301" t="s">
        <v>1752</v>
      </c>
      <c r="BW22" s="491">
        <v>80.8</v>
      </c>
      <c r="BX22" s="301" t="s">
        <v>108</v>
      </c>
      <c r="BY22" s="302">
        <v>0</v>
      </c>
      <c r="BZ22" s="302">
        <v>421714917</v>
      </c>
      <c r="CB22" s="301" t="s">
        <v>1762</v>
      </c>
      <c r="CC22" s="491">
        <v>87.75</v>
      </c>
      <c r="CD22" s="301" t="s">
        <v>108</v>
      </c>
      <c r="CE22" s="302">
        <v>0</v>
      </c>
      <c r="CF22" s="302">
        <v>495421100</v>
      </c>
    </row>
    <row r="23" spans="2:84" x14ac:dyDescent="0.2">
      <c r="B23" s="301" t="s">
        <v>1485</v>
      </c>
      <c r="C23" s="302">
        <v>86.95</v>
      </c>
      <c r="D23" s="301" t="s">
        <v>108</v>
      </c>
      <c r="E23" s="302">
        <v>0</v>
      </c>
      <c r="F23" s="302">
        <v>460933882</v>
      </c>
      <c r="G23" s="303"/>
      <c r="H23" s="301" t="s">
        <v>1505</v>
      </c>
      <c r="I23" s="491">
        <v>81.400000000000006</v>
      </c>
      <c r="J23" s="301" t="s">
        <v>108</v>
      </c>
      <c r="K23" s="302">
        <v>0</v>
      </c>
      <c r="L23" s="302">
        <v>415926761</v>
      </c>
      <c r="M23" s="303"/>
      <c r="N23" s="301" t="s">
        <v>1525</v>
      </c>
      <c r="O23" s="491">
        <v>81.400000000000006</v>
      </c>
      <c r="P23" s="301" t="s">
        <v>108</v>
      </c>
      <c r="Q23" s="302">
        <v>0</v>
      </c>
      <c r="R23" s="302">
        <v>481479451</v>
      </c>
      <c r="T23" s="301" t="s">
        <v>1545</v>
      </c>
      <c r="U23" s="491">
        <v>50.5</v>
      </c>
      <c r="V23" s="301" t="s">
        <v>108</v>
      </c>
      <c r="W23" s="302">
        <v>0</v>
      </c>
      <c r="X23" s="302">
        <v>289591046</v>
      </c>
      <c r="Z23" s="301" t="s">
        <v>1568</v>
      </c>
      <c r="AA23" s="491">
        <v>83.6</v>
      </c>
      <c r="AB23" s="301" t="s">
        <v>108</v>
      </c>
      <c r="AC23" s="302">
        <v>0</v>
      </c>
      <c r="AD23" s="302">
        <v>635657190</v>
      </c>
      <c r="AF23" s="301" t="s">
        <v>1595</v>
      </c>
      <c r="AG23" s="491">
        <v>83.6</v>
      </c>
      <c r="AH23" s="301" t="s">
        <v>108</v>
      </c>
      <c r="AI23" s="302">
        <v>0</v>
      </c>
      <c r="AJ23" s="302">
        <v>563399870</v>
      </c>
      <c r="AL23" s="301" t="s">
        <v>1612</v>
      </c>
      <c r="AM23" s="491">
        <v>86.93</v>
      </c>
      <c r="AN23" s="301" t="s">
        <v>108</v>
      </c>
      <c r="AO23" s="302">
        <v>0</v>
      </c>
      <c r="AP23" s="302">
        <v>731018296</v>
      </c>
      <c r="AR23" s="301" t="s">
        <v>1649</v>
      </c>
      <c r="AS23" s="491">
        <v>72.319999999999993</v>
      </c>
      <c r="AT23" s="301" t="s">
        <v>108</v>
      </c>
      <c r="AU23" s="302">
        <v>0</v>
      </c>
      <c r="AV23" s="302">
        <v>593271107</v>
      </c>
      <c r="AX23" s="301" t="s">
        <v>1702</v>
      </c>
      <c r="AY23" s="491">
        <v>106.1</v>
      </c>
      <c r="AZ23" s="301" t="s">
        <v>108</v>
      </c>
      <c r="BA23" s="302">
        <v>0</v>
      </c>
      <c r="BB23" s="302">
        <v>842994000</v>
      </c>
      <c r="BD23" s="301" t="s">
        <v>2335</v>
      </c>
      <c r="BE23" s="491">
        <v>92.65</v>
      </c>
      <c r="BF23" s="301" t="s">
        <v>108</v>
      </c>
      <c r="BG23" s="302">
        <v>0</v>
      </c>
      <c r="BH23" s="302">
        <v>721264180</v>
      </c>
      <c r="BJ23" s="301" t="s">
        <v>1849</v>
      </c>
      <c r="BK23" s="491">
        <v>83.6</v>
      </c>
      <c r="BL23" s="301" t="s">
        <v>108</v>
      </c>
      <c r="BM23" s="302">
        <v>0</v>
      </c>
      <c r="BN23" s="302">
        <v>540508000</v>
      </c>
      <c r="BP23" s="301" t="s">
        <v>1861</v>
      </c>
      <c r="BQ23" s="491">
        <v>103.28</v>
      </c>
      <c r="BR23" s="301" t="s">
        <v>108</v>
      </c>
      <c r="BS23" s="302">
        <v>0</v>
      </c>
      <c r="BT23" s="302">
        <v>546735957</v>
      </c>
      <c r="BV23" s="301" t="s">
        <v>1870</v>
      </c>
      <c r="BW23" s="491">
        <v>66.349999999999994</v>
      </c>
      <c r="BX23" s="301" t="s">
        <v>108</v>
      </c>
      <c r="BY23" s="302">
        <v>0</v>
      </c>
      <c r="BZ23" s="302">
        <v>387131582</v>
      </c>
      <c r="CB23" s="301" t="s">
        <v>1880</v>
      </c>
      <c r="CC23" s="491">
        <v>100.8</v>
      </c>
      <c r="CD23" s="301" t="s">
        <v>108</v>
      </c>
      <c r="CE23" s="302">
        <v>0</v>
      </c>
      <c r="CF23" s="302">
        <v>486869146</v>
      </c>
    </row>
    <row r="24" spans="2:84" x14ac:dyDescent="0.2">
      <c r="B24" s="301" t="s">
        <v>1486</v>
      </c>
      <c r="C24" s="302">
        <v>86.75</v>
      </c>
      <c r="D24" s="301" t="s">
        <v>108</v>
      </c>
      <c r="E24" s="302">
        <v>0</v>
      </c>
      <c r="F24" s="302">
        <v>415059725</v>
      </c>
      <c r="G24" s="303"/>
      <c r="H24" s="301" t="s">
        <v>1506</v>
      </c>
      <c r="I24" s="491">
        <v>80.8</v>
      </c>
      <c r="J24" s="301" t="s">
        <v>108</v>
      </c>
      <c r="K24" s="302">
        <v>0</v>
      </c>
      <c r="L24" s="302">
        <v>438636443</v>
      </c>
      <c r="M24" s="303"/>
      <c r="N24" s="301" t="s">
        <v>1526</v>
      </c>
      <c r="O24" s="491">
        <v>81</v>
      </c>
      <c r="P24" s="301" t="s">
        <v>108</v>
      </c>
      <c r="Q24" s="302">
        <v>0</v>
      </c>
      <c r="R24" s="302">
        <v>469902000</v>
      </c>
      <c r="T24" s="301" t="s">
        <v>1546</v>
      </c>
      <c r="U24" s="491">
        <v>50.52</v>
      </c>
      <c r="V24" s="301" t="s">
        <v>108</v>
      </c>
      <c r="W24" s="302">
        <v>0</v>
      </c>
      <c r="X24" s="302">
        <v>313425007</v>
      </c>
      <c r="Z24" s="301" t="s">
        <v>1569</v>
      </c>
      <c r="AA24" s="491">
        <v>85.55</v>
      </c>
      <c r="AB24" s="301" t="s">
        <v>108</v>
      </c>
      <c r="AC24" s="302">
        <v>0</v>
      </c>
      <c r="AD24" s="302">
        <v>625236890</v>
      </c>
      <c r="AF24" s="301" t="s">
        <v>1596</v>
      </c>
      <c r="AG24" s="491">
        <v>83.2</v>
      </c>
      <c r="AH24" s="301" t="s">
        <v>108</v>
      </c>
      <c r="AI24" s="302">
        <v>0</v>
      </c>
      <c r="AJ24" s="302">
        <v>506283325</v>
      </c>
      <c r="AL24" s="301" t="s">
        <v>1618</v>
      </c>
      <c r="AM24" s="491">
        <v>71.349999999999994</v>
      </c>
      <c r="AN24" s="301" t="s">
        <v>108</v>
      </c>
      <c r="AO24" s="302">
        <v>0</v>
      </c>
      <c r="AP24" s="302">
        <v>533666929</v>
      </c>
      <c r="AR24" s="301" t="s">
        <v>1650</v>
      </c>
      <c r="AS24" s="491">
        <v>71.77</v>
      </c>
      <c r="AT24" s="301" t="s">
        <v>108</v>
      </c>
      <c r="AU24" s="302">
        <v>0</v>
      </c>
      <c r="AV24" s="302">
        <v>606559197</v>
      </c>
      <c r="AX24" s="301" t="s">
        <v>1830</v>
      </c>
      <c r="AY24" s="491">
        <v>92.65</v>
      </c>
      <c r="AZ24" s="301" t="s">
        <v>108</v>
      </c>
      <c r="BA24" s="302">
        <v>0</v>
      </c>
      <c r="BB24" s="302">
        <v>692955720</v>
      </c>
      <c r="BD24" s="301" t="s">
        <v>2336</v>
      </c>
      <c r="BE24" s="491">
        <v>92.15</v>
      </c>
      <c r="BF24" s="301" t="s">
        <v>108</v>
      </c>
      <c r="BG24" s="302">
        <v>0</v>
      </c>
      <c r="BH24" s="302">
        <v>674811000</v>
      </c>
      <c r="BJ24" s="301" t="s">
        <v>1845</v>
      </c>
      <c r="BK24" s="491">
        <v>85.79</v>
      </c>
      <c r="BL24" s="301" t="s">
        <v>108</v>
      </c>
      <c r="BM24" s="302">
        <v>0</v>
      </c>
      <c r="BN24" s="302">
        <v>633675443</v>
      </c>
      <c r="BP24" s="301" t="s">
        <v>1856</v>
      </c>
      <c r="BQ24" s="491">
        <v>106.37</v>
      </c>
      <c r="BR24" s="301" t="s">
        <v>108</v>
      </c>
      <c r="BS24" s="302">
        <v>0</v>
      </c>
      <c r="BT24" s="302">
        <v>772151950</v>
      </c>
      <c r="BV24" s="301" t="s">
        <v>1871</v>
      </c>
      <c r="BW24" s="491">
        <v>66.2</v>
      </c>
      <c r="BX24" s="301" t="s">
        <v>108</v>
      </c>
      <c r="BY24" s="302">
        <v>0</v>
      </c>
      <c r="BZ24" s="302">
        <v>378367424</v>
      </c>
      <c r="CB24" s="301" t="s">
        <v>1881</v>
      </c>
      <c r="CC24" s="491">
        <v>99.5</v>
      </c>
      <c r="CD24" s="301" t="s">
        <v>108</v>
      </c>
      <c r="CE24" s="302">
        <v>0</v>
      </c>
      <c r="CF24" s="302">
        <v>534560356</v>
      </c>
    </row>
    <row r="25" spans="2:84" x14ac:dyDescent="0.2">
      <c r="B25" s="301" t="s">
        <v>1487</v>
      </c>
      <c r="C25" s="302">
        <v>100.2</v>
      </c>
      <c r="D25" s="301" t="s">
        <v>108</v>
      </c>
      <c r="E25" s="302">
        <v>0</v>
      </c>
      <c r="F25" s="302">
        <v>511020000</v>
      </c>
      <c r="G25" s="303"/>
      <c r="H25" s="301" t="s">
        <v>1507</v>
      </c>
      <c r="I25" s="491">
        <v>66.25</v>
      </c>
      <c r="J25" s="301" t="s">
        <v>108</v>
      </c>
      <c r="K25" s="302">
        <v>0</v>
      </c>
      <c r="L25" s="302">
        <v>311889582</v>
      </c>
      <c r="M25" s="303"/>
      <c r="N25" s="301" t="s">
        <v>1527</v>
      </c>
      <c r="O25" s="491">
        <v>66.25</v>
      </c>
      <c r="P25" s="301" t="s">
        <v>108</v>
      </c>
      <c r="Q25" s="302">
        <v>0</v>
      </c>
      <c r="R25" s="302">
        <v>376059713</v>
      </c>
      <c r="T25" s="301" t="s">
        <v>1547</v>
      </c>
      <c r="U25" s="491">
        <v>52.66</v>
      </c>
      <c r="V25" s="301" t="s">
        <v>108</v>
      </c>
      <c r="W25" s="302">
        <v>0</v>
      </c>
      <c r="X25" s="302">
        <v>300419627</v>
      </c>
      <c r="Z25" s="301" t="s">
        <v>1570</v>
      </c>
      <c r="AA25" s="491">
        <v>68.55</v>
      </c>
      <c r="AB25" s="301" t="s">
        <v>108</v>
      </c>
      <c r="AC25" s="302">
        <v>0</v>
      </c>
      <c r="AD25" s="302">
        <v>503618234</v>
      </c>
      <c r="AF25" s="301" t="s">
        <v>1597</v>
      </c>
      <c r="AG25" s="491">
        <v>68.8</v>
      </c>
      <c r="AH25" s="301" t="s">
        <v>108</v>
      </c>
      <c r="AI25" s="302">
        <v>0</v>
      </c>
      <c r="AJ25" s="302">
        <v>420160840</v>
      </c>
      <c r="AL25" s="301" t="s">
        <v>1613</v>
      </c>
      <c r="AM25" s="491">
        <v>85</v>
      </c>
      <c r="AN25" s="301" t="s">
        <v>108</v>
      </c>
      <c r="AO25" s="302">
        <v>0</v>
      </c>
      <c r="AP25" s="302">
        <v>540831968</v>
      </c>
      <c r="AR25" s="301" t="s">
        <v>1651</v>
      </c>
      <c r="AS25" s="491">
        <v>53.74</v>
      </c>
      <c r="AT25" s="301" t="s">
        <v>108</v>
      </c>
      <c r="AU25" s="302">
        <v>0</v>
      </c>
      <c r="AV25" s="302">
        <v>479370820</v>
      </c>
      <c r="AX25" s="301" t="s">
        <v>1831</v>
      </c>
      <c r="AY25" s="491">
        <v>106.1</v>
      </c>
      <c r="AZ25" s="301" t="s">
        <v>108</v>
      </c>
      <c r="BA25" s="302">
        <v>0</v>
      </c>
      <c r="BB25" s="302">
        <v>774046855</v>
      </c>
      <c r="BD25" s="301" t="s">
        <v>1712</v>
      </c>
      <c r="BE25" s="491">
        <v>105.7</v>
      </c>
      <c r="BF25" s="301" t="s">
        <v>108</v>
      </c>
      <c r="BG25" s="302">
        <v>0</v>
      </c>
      <c r="BH25" s="302">
        <v>706099409</v>
      </c>
      <c r="BJ25" s="301" t="s">
        <v>1735</v>
      </c>
      <c r="BK25" s="491">
        <v>68.55</v>
      </c>
      <c r="BL25" s="301" t="s">
        <v>108</v>
      </c>
      <c r="BM25" s="302">
        <v>0</v>
      </c>
      <c r="BN25" s="302">
        <v>404062976</v>
      </c>
      <c r="BP25" s="301" t="s">
        <v>1743</v>
      </c>
      <c r="BQ25" s="491">
        <v>89.06</v>
      </c>
      <c r="BR25" s="301" t="s">
        <v>108</v>
      </c>
      <c r="BS25" s="302">
        <v>0</v>
      </c>
      <c r="BT25" s="302">
        <v>521930646</v>
      </c>
      <c r="BV25" s="301" t="s">
        <v>1753</v>
      </c>
      <c r="BW25" s="491">
        <v>81</v>
      </c>
      <c r="BX25" s="301" t="s">
        <v>108</v>
      </c>
      <c r="BY25" s="302">
        <v>0</v>
      </c>
      <c r="BZ25" s="302">
        <v>484824850</v>
      </c>
      <c r="CB25" s="301" t="s">
        <v>1763</v>
      </c>
      <c r="CC25" s="491">
        <v>86.75</v>
      </c>
      <c r="CD25" s="301" t="s">
        <v>108</v>
      </c>
      <c r="CE25" s="302">
        <v>0</v>
      </c>
      <c r="CF25" s="302">
        <v>550752400</v>
      </c>
    </row>
    <row r="26" spans="2:84" x14ac:dyDescent="0.2">
      <c r="B26" s="301" t="s">
        <v>1488</v>
      </c>
      <c r="C26" s="302">
        <v>100.8</v>
      </c>
      <c r="D26" s="301" t="s">
        <v>108</v>
      </c>
      <c r="E26" s="302">
        <v>0</v>
      </c>
      <c r="F26" s="302">
        <v>506645657</v>
      </c>
      <c r="G26" s="303"/>
      <c r="H26" s="301" t="s">
        <v>1508</v>
      </c>
      <c r="I26" s="491">
        <v>66.349999999999994</v>
      </c>
      <c r="J26" s="301" t="s">
        <v>108</v>
      </c>
      <c r="K26" s="302">
        <v>0</v>
      </c>
      <c r="L26" s="302">
        <v>332003108</v>
      </c>
      <c r="M26" s="303"/>
      <c r="N26" s="301" t="s">
        <v>1528</v>
      </c>
      <c r="O26" s="491">
        <v>66.349999999999994</v>
      </c>
      <c r="P26" s="301" t="s">
        <v>108</v>
      </c>
      <c r="Q26" s="302">
        <v>0</v>
      </c>
      <c r="R26" s="302">
        <v>368381945</v>
      </c>
      <c r="T26" s="301" t="s">
        <v>1548</v>
      </c>
      <c r="U26" s="491">
        <v>52.49</v>
      </c>
      <c r="V26" s="301" t="s">
        <v>108</v>
      </c>
      <c r="W26" s="302">
        <v>0</v>
      </c>
      <c r="X26" s="302">
        <v>336528199</v>
      </c>
      <c r="Z26" s="301" t="s">
        <v>1578</v>
      </c>
      <c r="AA26" s="491">
        <v>68.8</v>
      </c>
      <c r="AB26" s="301" t="s">
        <v>108</v>
      </c>
      <c r="AC26" s="302">
        <v>0</v>
      </c>
      <c r="AD26" s="302">
        <v>421488649</v>
      </c>
      <c r="AF26" s="301" t="s">
        <v>1598</v>
      </c>
      <c r="AG26" s="491">
        <v>68.8</v>
      </c>
      <c r="AH26" s="301" t="s">
        <v>108</v>
      </c>
      <c r="AI26" s="302">
        <v>0</v>
      </c>
      <c r="AJ26" s="302">
        <v>409000000</v>
      </c>
      <c r="AL26" s="301" t="s">
        <v>1614</v>
      </c>
      <c r="AM26" s="491">
        <v>86.15</v>
      </c>
      <c r="AN26" s="301" t="s">
        <v>108</v>
      </c>
      <c r="AO26" s="302">
        <v>0</v>
      </c>
      <c r="AP26" s="302">
        <v>645506014</v>
      </c>
      <c r="AR26" s="301" t="s">
        <v>1652</v>
      </c>
      <c r="AS26" s="491">
        <v>54.18</v>
      </c>
      <c r="AT26" s="301" t="s">
        <v>108</v>
      </c>
      <c r="AU26" s="302">
        <v>0</v>
      </c>
      <c r="AV26" s="302">
        <v>425000000</v>
      </c>
      <c r="AX26" s="301" t="s">
        <v>1707</v>
      </c>
      <c r="AY26" s="491">
        <v>92.5</v>
      </c>
      <c r="AZ26" s="301" t="s">
        <v>108</v>
      </c>
      <c r="BA26" s="302">
        <v>0</v>
      </c>
      <c r="BB26" s="302">
        <v>734977372</v>
      </c>
      <c r="BD26" s="301" t="s">
        <v>1713</v>
      </c>
      <c r="BE26" s="491">
        <v>106.1</v>
      </c>
      <c r="BF26" s="301" t="s">
        <v>108</v>
      </c>
      <c r="BG26" s="302">
        <v>0</v>
      </c>
      <c r="BH26" s="302">
        <v>719549753</v>
      </c>
      <c r="BJ26" s="301" t="s">
        <v>1736</v>
      </c>
      <c r="BK26" s="491">
        <v>68.8</v>
      </c>
      <c r="BL26" s="301" t="s">
        <v>108</v>
      </c>
      <c r="BM26" s="302">
        <v>0</v>
      </c>
      <c r="BN26" s="302">
        <v>427410586</v>
      </c>
      <c r="BP26" s="301" t="s">
        <v>1744</v>
      </c>
      <c r="BQ26" s="491">
        <v>89.35</v>
      </c>
      <c r="BR26" s="301" t="s">
        <v>108</v>
      </c>
      <c r="BS26" s="302">
        <v>0</v>
      </c>
      <c r="BT26" s="302">
        <v>489671455</v>
      </c>
      <c r="BV26" s="301" t="s">
        <v>1754</v>
      </c>
      <c r="BW26" s="491">
        <v>79.349999999999994</v>
      </c>
      <c r="BX26" s="301" t="s">
        <v>108</v>
      </c>
      <c r="BY26" s="302">
        <v>0</v>
      </c>
      <c r="BZ26" s="302">
        <v>450042019</v>
      </c>
      <c r="CB26" s="301" t="s">
        <v>1764</v>
      </c>
      <c r="CC26" s="491">
        <v>87.75</v>
      </c>
      <c r="CD26" s="301" t="s">
        <v>108</v>
      </c>
      <c r="CE26" s="302">
        <v>0</v>
      </c>
      <c r="CF26" s="302">
        <v>443880598</v>
      </c>
    </row>
    <row r="27" spans="2:84" x14ac:dyDescent="0.2">
      <c r="B27" s="301" t="s">
        <v>1489</v>
      </c>
      <c r="C27" s="302">
        <v>86.95</v>
      </c>
      <c r="D27" s="301" t="s">
        <v>108</v>
      </c>
      <c r="E27" s="302">
        <v>0</v>
      </c>
      <c r="F27" s="302">
        <v>454337300</v>
      </c>
      <c r="G27" s="303"/>
      <c r="H27" s="301" t="s">
        <v>1509</v>
      </c>
      <c r="I27" s="491">
        <v>79.400000000000006</v>
      </c>
      <c r="J27" s="301" t="s">
        <v>108</v>
      </c>
      <c r="K27" s="302">
        <v>0</v>
      </c>
      <c r="L27" s="302">
        <v>439351545</v>
      </c>
      <c r="M27" s="303"/>
      <c r="N27" s="301" t="s">
        <v>1529</v>
      </c>
      <c r="O27" s="491">
        <v>79.400000000000006</v>
      </c>
      <c r="P27" s="301" t="s">
        <v>108</v>
      </c>
      <c r="Q27" s="302">
        <v>0</v>
      </c>
      <c r="R27" s="701">
        <v>440560555</v>
      </c>
      <c r="T27" s="301" t="s">
        <v>1549</v>
      </c>
      <c r="U27" s="491">
        <v>50.5</v>
      </c>
      <c r="V27" s="301" t="s">
        <v>108</v>
      </c>
      <c r="W27" s="302">
        <v>0</v>
      </c>
      <c r="X27" s="302">
        <v>309365460</v>
      </c>
      <c r="Z27" s="301" t="s">
        <v>1579</v>
      </c>
      <c r="AA27" s="491">
        <v>83.6</v>
      </c>
      <c r="AB27" s="301" t="s">
        <v>108</v>
      </c>
      <c r="AC27" s="302">
        <v>0</v>
      </c>
      <c r="AD27" s="302">
        <v>513243180</v>
      </c>
      <c r="AF27" s="301" t="s">
        <v>1599</v>
      </c>
      <c r="AG27" s="491">
        <v>83.6</v>
      </c>
      <c r="AH27" s="301" t="s">
        <v>108</v>
      </c>
      <c r="AI27" s="302">
        <v>0</v>
      </c>
      <c r="AJ27" s="302">
        <v>519716560</v>
      </c>
      <c r="AL27" s="301" t="s">
        <v>1619</v>
      </c>
      <c r="AM27" s="491">
        <v>72.400000000000006</v>
      </c>
      <c r="AN27" s="301" t="s">
        <v>108</v>
      </c>
      <c r="AO27" s="302">
        <v>0</v>
      </c>
      <c r="AP27" s="302">
        <v>499873320</v>
      </c>
      <c r="AR27" s="301" t="s">
        <v>1653</v>
      </c>
      <c r="AS27" s="491">
        <v>54.3</v>
      </c>
      <c r="AT27" s="301" t="s">
        <v>108</v>
      </c>
      <c r="AU27" s="302">
        <v>0</v>
      </c>
      <c r="AV27" s="302">
        <v>431211928</v>
      </c>
      <c r="AX27" s="301" t="s">
        <v>1832</v>
      </c>
      <c r="AY27" s="491">
        <v>92.65</v>
      </c>
      <c r="AZ27" s="301" t="s">
        <v>108</v>
      </c>
      <c r="BA27" s="302">
        <v>0</v>
      </c>
      <c r="BB27" s="302">
        <v>663608075</v>
      </c>
      <c r="BD27" s="301" t="s">
        <v>1840</v>
      </c>
      <c r="BE27" s="491">
        <v>92.65</v>
      </c>
      <c r="BF27" s="301" t="s">
        <v>108</v>
      </c>
      <c r="BG27" s="302">
        <v>0</v>
      </c>
      <c r="BH27" s="302">
        <v>610779110</v>
      </c>
      <c r="BJ27" s="301" t="s">
        <v>1850</v>
      </c>
      <c r="BK27" s="491">
        <v>83.6</v>
      </c>
      <c r="BL27" s="301" t="s">
        <v>108</v>
      </c>
      <c r="BM27" s="302">
        <v>0</v>
      </c>
      <c r="BN27" s="302">
        <v>545406480</v>
      </c>
      <c r="BP27" s="301" t="s">
        <v>1862</v>
      </c>
      <c r="BQ27" s="491">
        <v>103.28</v>
      </c>
      <c r="BR27" s="301" t="s">
        <v>108</v>
      </c>
      <c r="BS27" s="302">
        <v>0</v>
      </c>
      <c r="BT27" s="302">
        <v>636232209</v>
      </c>
      <c r="BV27" s="301" t="s">
        <v>1872</v>
      </c>
      <c r="BW27" s="491">
        <v>66.349999999999994</v>
      </c>
      <c r="BX27" s="301" t="s">
        <v>108</v>
      </c>
      <c r="BY27" s="302">
        <v>0</v>
      </c>
      <c r="BZ27" s="302">
        <v>321327340</v>
      </c>
      <c r="CB27" s="301" t="s">
        <v>1882</v>
      </c>
      <c r="CC27" s="491">
        <v>97.95</v>
      </c>
      <c r="CD27" s="301" t="s">
        <v>108</v>
      </c>
      <c r="CE27" s="302">
        <v>0</v>
      </c>
      <c r="CF27" s="302">
        <v>526392822</v>
      </c>
    </row>
    <row r="28" spans="2:84" x14ac:dyDescent="0.2">
      <c r="B28" s="301" t="s">
        <v>1490</v>
      </c>
      <c r="C28" s="302">
        <v>86.75</v>
      </c>
      <c r="D28" s="301" t="s">
        <v>108</v>
      </c>
      <c r="E28" s="302">
        <v>0</v>
      </c>
      <c r="F28" s="302">
        <v>451100000</v>
      </c>
      <c r="G28" s="303"/>
      <c r="H28" s="301" t="s">
        <v>1510</v>
      </c>
      <c r="I28" s="491">
        <v>82.82</v>
      </c>
      <c r="J28" s="301" t="s">
        <v>108</v>
      </c>
      <c r="K28" s="302">
        <v>0</v>
      </c>
      <c r="L28" s="302">
        <v>443903336</v>
      </c>
      <c r="M28" s="303"/>
      <c r="N28" s="301" t="s">
        <v>1530</v>
      </c>
      <c r="O28" s="491">
        <v>79.25</v>
      </c>
      <c r="P28" s="301" t="s">
        <v>108</v>
      </c>
      <c r="Q28" s="302">
        <v>0</v>
      </c>
      <c r="R28" s="302">
        <v>440244650</v>
      </c>
      <c r="T28" s="301" t="s">
        <v>1550</v>
      </c>
      <c r="U28" s="491">
        <v>50.5</v>
      </c>
      <c r="V28" s="301" t="s">
        <v>108</v>
      </c>
      <c r="W28" s="302">
        <v>0</v>
      </c>
      <c r="X28" s="302">
        <v>301170974</v>
      </c>
      <c r="Z28" s="301" t="s">
        <v>1580</v>
      </c>
      <c r="AA28" s="491">
        <v>83.2</v>
      </c>
      <c r="AB28" s="301" t="s">
        <v>108</v>
      </c>
      <c r="AC28" s="302">
        <v>0</v>
      </c>
      <c r="AD28" s="302">
        <v>514869413</v>
      </c>
      <c r="AF28" s="301" t="s">
        <v>1600</v>
      </c>
      <c r="AG28" s="491">
        <v>83.2</v>
      </c>
      <c r="AH28" s="301" t="s">
        <v>108</v>
      </c>
      <c r="AI28" s="302">
        <v>0</v>
      </c>
      <c r="AJ28" s="302">
        <v>509621000</v>
      </c>
      <c r="AL28" s="301" t="s">
        <v>1620</v>
      </c>
      <c r="AM28" s="491">
        <v>71.349999999999994</v>
      </c>
      <c r="AN28" s="301" t="s">
        <v>108</v>
      </c>
      <c r="AO28" s="302">
        <v>0</v>
      </c>
      <c r="AP28" s="302">
        <v>503048300</v>
      </c>
      <c r="AR28" s="301" t="s">
        <v>1654</v>
      </c>
      <c r="AS28" s="491">
        <v>53.9</v>
      </c>
      <c r="AT28" s="301" t="s">
        <v>108</v>
      </c>
      <c r="AU28" s="302">
        <v>0</v>
      </c>
      <c r="AV28" s="302">
        <v>504381704</v>
      </c>
      <c r="AX28" s="301" t="s">
        <v>1833</v>
      </c>
      <c r="AY28" s="491">
        <v>106.1</v>
      </c>
      <c r="AZ28" s="301" t="s">
        <v>108</v>
      </c>
      <c r="BA28" s="302">
        <v>0</v>
      </c>
      <c r="BB28" s="302">
        <v>721271650</v>
      </c>
      <c r="BD28" s="301" t="s">
        <v>1841</v>
      </c>
      <c r="BE28" s="491">
        <v>92.15</v>
      </c>
      <c r="BF28" s="301" t="s">
        <v>108</v>
      </c>
      <c r="BG28" s="302">
        <v>0</v>
      </c>
      <c r="BH28" s="302">
        <v>581777492</v>
      </c>
      <c r="BJ28" s="301" t="s">
        <v>1851</v>
      </c>
      <c r="BK28" s="491">
        <v>83.2</v>
      </c>
      <c r="BL28" s="301" t="s">
        <v>108</v>
      </c>
      <c r="BM28" s="302">
        <v>0</v>
      </c>
      <c r="BN28" s="302">
        <v>558141546</v>
      </c>
      <c r="BP28" s="301" t="s">
        <v>1863</v>
      </c>
      <c r="BQ28" s="491">
        <v>102.98</v>
      </c>
      <c r="BR28" s="301" t="s">
        <v>108</v>
      </c>
      <c r="BS28" s="302">
        <v>0</v>
      </c>
      <c r="BT28" s="302">
        <v>596688726</v>
      </c>
      <c r="BV28" s="301" t="s">
        <v>1873</v>
      </c>
      <c r="BW28" s="491">
        <v>66.25</v>
      </c>
      <c r="BX28" s="301" t="s">
        <v>108</v>
      </c>
      <c r="BY28" s="302">
        <v>0</v>
      </c>
      <c r="BZ28" s="302">
        <v>377008349</v>
      </c>
      <c r="CB28" s="301" t="s">
        <v>1883</v>
      </c>
      <c r="CC28" s="491">
        <v>97.8</v>
      </c>
      <c r="CD28" s="301" t="s">
        <v>108</v>
      </c>
      <c r="CE28" s="302">
        <v>0</v>
      </c>
      <c r="CF28" s="302">
        <v>519694100</v>
      </c>
    </row>
    <row r="29" spans="2:84" x14ac:dyDescent="0.2">
      <c r="B29" s="301" t="s">
        <v>1491</v>
      </c>
      <c r="C29" s="302">
        <v>102.48</v>
      </c>
      <c r="D29" s="301" t="s">
        <v>108</v>
      </c>
      <c r="E29" s="302">
        <v>0</v>
      </c>
      <c r="F29" s="302">
        <v>461081870</v>
      </c>
      <c r="G29" s="303"/>
      <c r="H29" s="301" t="s">
        <v>1511</v>
      </c>
      <c r="I29" s="491">
        <v>66.25</v>
      </c>
      <c r="J29" s="301" t="s">
        <v>108</v>
      </c>
      <c r="K29" s="302">
        <v>0</v>
      </c>
      <c r="L29" s="302">
        <v>364460989</v>
      </c>
      <c r="M29" s="303"/>
      <c r="N29" s="301" t="s">
        <v>1531</v>
      </c>
      <c r="O29" s="491">
        <v>66.25</v>
      </c>
      <c r="P29" s="301" t="s">
        <v>108</v>
      </c>
      <c r="Q29" s="302">
        <v>0</v>
      </c>
      <c r="R29" s="302">
        <v>330708722</v>
      </c>
      <c r="T29" s="301" t="s">
        <v>1551</v>
      </c>
      <c r="U29" s="491">
        <v>50.5</v>
      </c>
      <c r="V29" s="301" t="s">
        <v>108</v>
      </c>
      <c r="W29" s="302">
        <v>0</v>
      </c>
      <c r="X29" s="302">
        <v>316144680</v>
      </c>
      <c r="Z29" s="301" t="s">
        <v>1581</v>
      </c>
      <c r="AA29" s="491">
        <v>68.55</v>
      </c>
      <c r="AB29" s="301" t="s">
        <v>108</v>
      </c>
      <c r="AC29" s="302">
        <v>0</v>
      </c>
      <c r="AD29" s="302">
        <v>405549827</v>
      </c>
      <c r="AF29" s="301" t="s">
        <v>1601</v>
      </c>
      <c r="AG29" s="491">
        <v>68.8</v>
      </c>
      <c r="AH29" s="301" t="s">
        <v>108</v>
      </c>
      <c r="AI29" s="302">
        <v>0</v>
      </c>
      <c r="AJ29" s="302">
        <v>453433100</v>
      </c>
      <c r="AL29" s="301" t="s">
        <v>1621</v>
      </c>
      <c r="AM29" s="491">
        <v>85</v>
      </c>
      <c r="AN29" s="301" t="s">
        <v>108</v>
      </c>
      <c r="AO29" s="302">
        <v>0</v>
      </c>
      <c r="AP29" s="302">
        <v>620244817</v>
      </c>
      <c r="AR29" s="301" t="s">
        <v>1655</v>
      </c>
      <c r="AS29" s="491">
        <v>72.319999999999993</v>
      </c>
      <c r="AT29" s="301" t="s">
        <v>108</v>
      </c>
      <c r="AU29" s="302">
        <v>0</v>
      </c>
      <c r="AV29" s="302">
        <v>590098020</v>
      </c>
      <c r="AX29" s="301" t="s">
        <v>1708</v>
      </c>
      <c r="AY29" s="491">
        <v>105.7</v>
      </c>
      <c r="AZ29" s="301" t="s">
        <v>108</v>
      </c>
      <c r="BA29" s="302">
        <v>0</v>
      </c>
      <c r="BB29" s="302">
        <v>780416310</v>
      </c>
      <c r="BD29" s="301" t="s">
        <v>1714</v>
      </c>
      <c r="BE29" s="491">
        <v>105.7</v>
      </c>
      <c r="BF29" s="301" t="s">
        <v>108</v>
      </c>
      <c r="BG29" s="302">
        <v>0</v>
      </c>
      <c r="BH29" s="302">
        <v>716049570</v>
      </c>
      <c r="BJ29" s="301" t="s">
        <v>1737</v>
      </c>
      <c r="BK29" s="491">
        <v>68.55</v>
      </c>
      <c r="BL29" s="301" t="s">
        <v>108</v>
      </c>
      <c r="BM29" s="302">
        <v>0</v>
      </c>
      <c r="BN29" s="302">
        <v>401487615</v>
      </c>
      <c r="BP29" s="301" t="s">
        <v>1745</v>
      </c>
      <c r="BQ29" s="491">
        <v>89.06</v>
      </c>
      <c r="BR29" s="301" t="s">
        <v>108</v>
      </c>
      <c r="BS29" s="302">
        <v>0</v>
      </c>
      <c r="BT29" s="302">
        <v>485932424</v>
      </c>
      <c r="BV29" s="301" t="s">
        <v>1755</v>
      </c>
      <c r="BW29" s="491">
        <v>81</v>
      </c>
      <c r="BX29" s="301" t="s">
        <v>108</v>
      </c>
      <c r="BY29" s="302">
        <v>0</v>
      </c>
      <c r="BZ29" s="302">
        <v>430778413</v>
      </c>
      <c r="CB29" s="301" t="s">
        <v>1765</v>
      </c>
      <c r="CC29" s="491">
        <v>86.75</v>
      </c>
      <c r="CD29" s="301" t="s">
        <v>108</v>
      </c>
      <c r="CE29" s="302">
        <v>0</v>
      </c>
      <c r="CF29" s="302">
        <v>466372999</v>
      </c>
    </row>
    <row r="30" spans="2:84" x14ac:dyDescent="0.2">
      <c r="B30" s="301" t="s">
        <v>1492</v>
      </c>
      <c r="C30" s="302">
        <v>102.99</v>
      </c>
      <c r="D30" s="301" t="s">
        <v>108</v>
      </c>
      <c r="E30" s="302">
        <v>0</v>
      </c>
      <c r="F30" s="302">
        <v>503115512</v>
      </c>
      <c r="G30" s="303"/>
      <c r="H30" s="301" t="s">
        <v>1512</v>
      </c>
      <c r="I30" s="491">
        <v>66.349999999999994</v>
      </c>
      <c r="J30" s="301" t="s">
        <v>108</v>
      </c>
      <c r="K30" s="302">
        <v>0</v>
      </c>
      <c r="L30" s="302">
        <v>337719896</v>
      </c>
      <c r="M30" s="303"/>
      <c r="N30" s="301" t="s">
        <v>1532</v>
      </c>
      <c r="O30" s="491">
        <v>66.349999999999994</v>
      </c>
      <c r="P30" s="301" t="s">
        <v>108</v>
      </c>
      <c r="Q30" s="302">
        <v>0</v>
      </c>
      <c r="R30" s="302">
        <v>355000000</v>
      </c>
      <c r="T30" s="301" t="s">
        <v>1552</v>
      </c>
      <c r="U30" s="491">
        <v>50.5</v>
      </c>
      <c r="V30" s="301" t="s">
        <v>108</v>
      </c>
      <c r="W30" s="302">
        <v>0</v>
      </c>
      <c r="X30" s="302">
        <v>270285703</v>
      </c>
      <c r="Z30" s="301" t="s">
        <v>1582</v>
      </c>
      <c r="AA30" s="491">
        <v>68.8</v>
      </c>
      <c r="AB30" s="301" t="s">
        <v>108</v>
      </c>
      <c r="AC30" s="302">
        <v>0</v>
      </c>
      <c r="AD30" s="302">
        <v>432391930</v>
      </c>
      <c r="AF30" s="301" t="s">
        <v>1602</v>
      </c>
      <c r="AG30" s="491">
        <v>71.13</v>
      </c>
      <c r="AH30" s="301" t="s">
        <v>108</v>
      </c>
      <c r="AI30" s="302">
        <v>0</v>
      </c>
      <c r="AJ30" s="302">
        <v>527113811</v>
      </c>
      <c r="AL30" s="301" t="s">
        <v>1622</v>
      </c>
      <c r="AM30" s="491">
        <v>86.15</v>
      </c>
      <c r="AN30" s="301" t="s">
        <v>108</v>
      </c>
      <c r="AO30" s="302">
        <v>0</v>
      </c>
      <c r="AP30" s="302">
        <v>550492089</v>
      </c>
      <c r="AR30" s="301" t="s">
        <v>1656</v>
      </c>
      <c r="AS30" s="491">
        <v>71.77</v>
      </c>
      <c r="AT30" s="301" t="s">
        <v>108</v>
      </c>
      <c r="AU30" s="302">
        <v>0</v>
      </c>
      <c r="AV30" s="302">
        <v>553122944</v>
      </c>
      <c r="AX30" s="301" t="s">
        <v>1709</v>
      </c>
      <c r="AY30" s="491">
        <v>92.15</v>
      </c>
      <c r="AZ30" s="301" t="s">
        <v>108</v>
      </c>
      <c r="BA30" s="302">
        <v>0</v>
      </c>
      <c r="BB30" s="302">
        <v>650760470</v>
      </c>
      <c r="BD30" s="301" t="s">
        <v>1842</v>
      </c>
      <c r="BE30" s="491">
        <v>106.1</v>
      </c>
      <c r="BF30" s="301" t="s">
        <v>108</v>
      </c>
      <c r="BG30" s="302">
        <v>0</v>
      </c>
      <c r="BH30" s="302">
        <v>763121503</v>
      </c>
      <c r="BJ30" s="301" t="s">
        <v>1738</v>
      </c>
      <c r="BK30" s="491">
        <v>68.8</v>
      </c>
      <c r="BL30" s="301" t="s">
        <v>108</v>
      </c>
      <c r="BM30" s="302">
        <v>0</v>
      </c>
      <c r="BN30" s="302">
        <v>442936070</v>
      </c>
      <c r="BP30" s="301" t="s">
        <v>1746</v>
      </c>
      <c r="BQ30" s="491">
        <v>89.35</v>
      </c>
      <c r="BR30" s="301" t="s">
        <v>108</v>
      </c>
      <c r="BS30" s="302">
        <v>0</v>
      </c>
      <c r="BT30" s="302">
        <v>529199574</v>
      </c>
      <c r="BV30" s="301" t="s">
        <v>1756</v>
      </c>
      <c r="BW30" s="491">
        <v>79.349999999999994</v>
      </c>
      <c r="BX30" s="301" t="s">
        <v>108</v>
      </c>
      <c r="BY30" s="302">
        <v>0</v>
      </c>
      <c r="BZ30" s="302">
        <v>469545299</v>
      </c>
      <c r="CB30" s="301" t="s">
        <v>1766</v>
      </c>
      <c r="CC30" s="491">
        <v>87.75</v>
      </c>
      <c r="CD30" s="301" t="s">
        <v>108</v>
      </c>
      <c r="CE30" s="302">
        <v>0</v>
      </c>
      <c r="CF30" s="302">
        <v>443202090</v>
      </c>
    </row>
    <row r="31" spans="2:84" x14ac:dyDescent="0.2">
      <c r="B31" s="301" t="s">
        <v>1493</v>
      </c>
      <c r="C31" s="302">
        <v>86.95</v>
      </c>
      <c r="D31" s="301" t="s">
        <v>108</v>
      </c>
      <c r="E31" s="302">
        <v>0</v>
      </c>
      <c r="F31" s="302">
        <v>435501300</v>
      </c>
      <c r="G31" s="303"/>
      <c r="H31" s="301" t="s">
        <v>1513</v>
      </c>
      <c r="I31" s="491">
        <v>79.400000000000006</v>
      </c>
      <c r="J31" s="301" t="s">
        <v>108</v>
      </c>
      <c r="K31" s="302">
        <v>0</v>
      </c>
      <c r="L31" s="302">
        <v>379636477</v>
      </c>
      <c r="M31" s="303"/>
      <c r="N31" s="301" t="s">
        <v>1533</v>
      </c>
      <c r="O31" s="491">
        <v>81.150000000000006</v>
      </c>
      <c r="P31" s="301" t="s">
        <v>108</v>
      </c>
      <c r="Q31" s="302">
        <v>0</v>
      </c>
      <c r="R31" s="302">
        <v>610000000</v>
      </c>
      <c r="T31" s="301" t="s">
        <v>1553</v>
      </c>
      <c r="U31" s="491">
        <v>50.95</v>
      </c>
      <c r="V31" s="301" t="s">
        <v>108</v>
      </c>
      <c r="W31" s="302">
        <v>0</v>
      </c>
      <c r="X31" s="302">
        <v>305900000</v>
      </c>
      <c r="Z31" s="301" t="s">
        <v>1583</v>
      </c>
      <c r="AA31" s="491">
        <v>89.35</v>
      </c>
      <c r="AB31" s="301" t="s">
        <v>108</v>
      </c>
      <c r="AC31" s="302">
        <v>0</v>
      </c>
      <c r="AD31" s="302">
        <v>525406479</v>
      </c>
      <c r="AF31" s="301" t="s">
        <v>1603</v>
      </c>
      <c r="AG31" s="491">
        <v>83.6</v>
      </c>
      <c r="AH31" s="301" t="s">
        <v>108</v>
      </c>
      <c r="AI31" s="302">
        <v>0</v>
      </c>
      <c r="AJ31" s="302">
        <v>577580721</v>
      </c>
      <c r="AL31" s="301" t="s">
        <v>1623</v>
      </c>
      <c r="AM31" s="491">
        <v>72.400000000000006</v>
      </c>
      <c r="AN31" s="301" t="s">
        <v>108</v>
      </c>
      <c r="AO31" s="302">
        <v>0</v>
      </c>
      <c r="AP31" s="302">
        <v>501153819</v>
      </c>
      <c r="AR31" s="301" t="s">
        <v>1657</v>
      </c>
      <c r="AS31" s="491">
        <v>53.79</v>
      </c>
      <c r="AT31" s="301" t="s">
        <v>108</v>
      </c>
      <c r="AU31" s="302">
        <v>0</v>
      </c>
      <c r="AV31" s="302">
        <v>462732813</v>
      </c>
      <c r="AX31" s="301" t="s">
        <v>1835</v>
      </c>
      <c r="AY31" s="491">
        <v>106.1</v>
      </c>
      <c r="AZ31" s="301" t="s">
        <v>108</v>
      </c>
      <c r="BA31" s="302">
        <v>0</v>
      </c>
      <c r="BB31" s="302">
        <v>649606415</v>
      </c>
      <c r="BD31" s="301" t="s">
        <v>1843</v>
      </c>
      <c r="BE31" s="491">
        <v>92.65</v>
      </c>
      <c r="BF31" s="301" t="s">
        <v>108</v>
      </c>
      <c r="BG31" s="302">
        <v>0</v>
      </c>
      <c r="BH31" s="302">
        <v>613632427</v>
      </c>
      <c r="BJ31" s="301" t="s">
        <v>1852</v>
      </c>
      <c r="BK31" s="491">
        <v>83.6</v>
      </c>
      <c r="BL31" s="301" t="s">
        <v>108</v>
      </c>
      <c r="BM31" s="302">
        <v>0</v>
      </c>
      <c r="BN31" s="302">
        <v>533322094</v>
      </c>
      <c r="BP31" s="301" t="s">
        <v>1864</v>
      </c>
      <c r="BQ31" s="491">
        <v>103.28</v>
      </c>
      <c r="BR31" s="301" t="s">
        <v>108</v>
      </c>
      <c r="BS31" s="302">
        <v>0</v>
      </c>
      <c r="BT31" s="302">
        <v>583838016</v>
      </c>
      <c r="BV31" s="301" t="s">
        <v>1874</v>
      </c>
      <c r="BW31" s="491">
        <v>66.349999999999994</v>
      </c>
      <c r="BX31" s="301" t="s">
        <v>108</v>
      </c>
      <c r="BY31" s="302">
        <v>0</v>
      </c>
      <c r="BZ31" s="302">
        <v>372451472</v>
      </c>
      <c r="CB31" s="301" t="s">
        <v>1884</v>
      </c>
      <c r="CC31" s="491">
        <v>97.8</v>
      </c>
      <c r="CD31" s="301" t="s">
        <v>108</v>
      </c>
      <c r="CE31" s="302">
        <v>0</v>
      </c>
      <c r="CF31" s="302">
        <v>511102800</v>
      </c>
    </row>
    <row r="32" spans="2:84" x14ac:dyDescent="0.2">
      <c r="B32" s="301" t="s">
        <v>1494</v>
      </c>
      <c r="C32" s="302">
        <v>86.75</v>
      </c>
      <c r="D32" s="301" t="s">
        <v>108</v>
      </c>
      <c r="E32" s="302">
        <v>0</v>
      </c>
      <c r="F32" s="302">
        <v>390979398</v>
      </c>
      <c r="G32" s="303"/>
      <c r="H32" s="301" t="s">
        <v>1514</v>
      </c>
      <c r="I32" s="491">
        <v>79.25</v>
      </c>
      <c r="J32" s="301" t="s">
        <v>108</v>
      </c>
      <c r="K32" s="302">
        <v>0</v>
      </c>
      <c r="L32" s="302">
        <v>433549295</v>
      </c>
      <c r="M32" s="303"/>
      <c r="N32" s="301" t="s">
        <v>1534</v>
      </c>
      <c r="O32" s="491">
        <v>79.25</v>
      </c>
      <c r="P32" s="301" t="s">
        <v>108</v>
      </c>
      <c r="Q32" s="302">
        <v>0</v>
      </c>
      <c r="R32" s="302">
        <v>431268642</v>
      </c>
      <c r="T32" s="301" t="s">
        <v>1554</v>
      </c>
      <c r="U32" s="491">
        <v>52.49</v>
      </c>
      <c r="V32" s="301" t="s">
        <v>108</v>
      </c>
      <c r="W32" s="302">
        <v>0</v>
      </c>
      <c r="X32" s="302">
        <v>299024937</v>
      </c>
      <c r="Z32" s="301" t="s">
        <v>1584</v>
      </c>
      <c r="AA32" s="491">
        <v>83.2</v>
      </c>
      <c r="AB32" s="301" t="s">
        <v>108</v>
      </c>
      <c r="AC32" s="302">
        <v>0</v>
      </c>
      <c r="AD32" s="302">
        <v>482248577</v>
      </c>
      <c r="AF32" s="301" t="s">
        <v>1604</v>
      </c>
      <c r="AG32" s="491">
        <v>83.2</v>
      </c>
      <c r="AH32" s="301" t="s">
        <v>108</v>
      </c>
      <c r="AI32" s="302">
        <v>0</v>
      </c>
      <c r="AJ32" s="302">
        <v>540250724</v>
      </c>
      <c r="AL32" s="301" t="s">
        <v>1624</v>
      </c>
      <c r="AM32" s="491">
        <v>71.349999999999994</v>
      </c>
      <c r="AN32" s="301" t="s">
        <v>108</v>
      </c>
      <c r="AO32" s="302">
        <v>0</v>
      </c>
      <c r="AP32" s="302">
        <v>535915073</v>
      </c>
      <c r="AR32" s="301" t="s">
        <v>1658</v>
      </c>
      <c r="AS32" s="491">
        <v>54.18</v>
      </c>
      <c r="AT32" s="301" t="s">
        <v>108</v>
      </c>
      <c r="AU32" s="302">
        <v>0</v>
      </c>
      <c r="AV32" s="302">
        <v>485864590</v>
      </c>
      <c r="AX32" s="301" t="s">
        <v>1705</v>
      </c>
      <c r="AY32" s="491">
        <v>105.7</v>
      </c>
      <c r="AZ32" s="301" t="s">
        <v>108</v>
      </c>
      <c r="BA32" s="302">
        <v>0</v>
      </c>
      <c r="BB32" s="302">
        <v>838699561</v>
      </c>
      <c r="BD32" s="301" t="s">
        <v>2337</v>
      </c>
      <c r="BE32" s="491">
        <v>92.15</v>
      </c>
      <c r="BF32" s="301" t="s">
        <v>108</v>
      </c>
      <c r="BG32" s="302">
        <v>0</v>
      </c>
      <c r="BH32" s="302">
        <v>650390651</v>
      </c>
      <c r="BJ32" s="301" t="s">
        <v>1853</v>
      </c>
      <c r="BK32" s="491">
        <v>83.2</v>
      </c>
      <c r="BL32" s="301" t="s">
        <v>108</v>
      </c>
      <c r="BM32" s="302">
        <v>0</v>
      </c>
      <c r="BN32" s="302">
        <v>525520497</v>
      </c>
      <c r="BP32" s="301" t="s">
        <v>1865</v>
      </c>
      <c r="BQ32" s="491">
        <v>102.98</v>
      </c>
      <c r="BR32" s="301" t="s">
        <v>108</v>
      </c>
      <c r="BS32" s="302">
        <v>0</v>
      </c>
      <c r="BT32" s="302">
        <v>693320239</v>
      </c>
      <c r="BV32" s="301" t="s">
        <v>1875</v>
      </c>
      <c r="BW32" s="491">
        <v>67.400000000000006</v>
      </c>
      <c r="BX32" s="301" t="s">
        <v>108</v>
      </c>
      <c r="BY32" s="302">
        <v>0</v>
      </c>
      <c r="BZ32" s="302">
        <v>378311432</v>
      </c>
      <c r="CB32" s="301" t="s">
        <v>1885</v>
      </c>
      <c r="CC32" s="491">
        <v>97.8</v>
      </c>
      <c r="CD32" s="301" t="s">
        <v>108</v>
      </c>
      <c r="CE32" s="302">
        <v>0</v>
      </c>
      <c r="CF32" s="302">
        <v>505755162</v>
      </c>
    </row>
    <row r="33" spans="2:84" x14ac:dyDescent="0.2">
      <c r="B33" s="307">
        <v>20</v>
      </c>
      <c r="C33" s="308">
        <v>2202.1800000000003</v>
      </c>
      <c r="D33" s="307"/>
      <c r="E33" s="309">
        <v>0</v>
      </c>
      <c r="F33" s="309">
        <v>9946333398</v>
      </c>
      <c r="G33" s="303"/>
      <c r="H33" s="307">
        <v>20</v>
      </c>
      <c r="I33" s="308">
        <v>1794.12</v>
      </c>
      <c r="J33" s="307"/>
      <c r="K33" s="309">
        <v>0</v>
      </c>
      <c r="L33" s="309">
        <v>8103583604</v>
      </c>
      <c r="M33" s="303"/>
      <c r="N33" s="307">
        <v>20</v>
      </c>
      <c r="O33" s="308">
        <v>1792.5</v>
      </c>
      <c r="P33" s="307"/>
      <c r="Q33" s="309">
        <v>0</v>
      </c>
      <c r="R33" s="309">
        <v>8505144507</v>
      </c>
      <c r="T33" s="301" t="s">
        <v>1555</v>
      </c>
      <c r="U33" s="491">
        <v>50.5</v>
      </c>
      <c r="V33" s="301" t="s">
        <v>108</v>
      </c>
      <c r="W33" s="302">
        <v>0</v>
      </c>
      <c r="X33" s="302">
        <v>305046586</v>
      </c>
      <c r="Z33" s="307">
        <v>20</v>
      </c>
      <c r="AA33" s="308">
        <v>1688.4699999999996</v>
      </c>
      <c r="AB33" s="307"/>
      <c r="AC33" s="309">
        <v>0</v>
      </c>
      <c r="AD33" s="309">
        <v>10227514809</v>
      </c>
      <c r="AF33" s="307">
        <v>20</v>
      </c>
      <c r="AG33" s="308">
        <v>1619.3299999999997</v>
      </c>
      <c r="AH33" s="307"/>
      <c r="AI33" s="309">
        <v>0</v>
      </c>
      <c r="AJ33" s="309">
        <v>10564911277</v>
      </c>
      <c r="AL33" s="307">
        <v>20</v>
      </c>
      <c r="AM33" s="308">
        <v>1647.6200000000003</v>
      </c>
      <c r="AN33" s="307"/>
      <c r="AO33" s="309">
        <v>1527773500</v>
      </c>
      <c r="AP33" s="309">
        <v>10915127173</v>
      </c>
      <c r="AR33" s="301" t="s">
        <v>1659</v>
      </c>
      <c r="AS33" s="491">
        <v>54.3</v>
      </c>
      <c r="AT33" s="301" t="s">
        <v>108</v>
      </c>
      <c r="AU33" s="302">
        <v>0</v>
      </c>
      <c r="AV33" s="302">
        <v>487430940</v>
      </c>
      <c r="AX33" s="307">
        <v>20</v>
      </c>
      <c r="AY33" s="308">
        <v>2121.0500000000002</v>
      </c>
      <c r="AZ33" s="307"/>
      <c r="BA33" s="309">
        <v>4379131129</v>
      </c>
      <c r="BB33" s="309">
        <v>11283636679</v>
      </c>
      <c r="BD33" s="307">
        <v>20</v>
      </c>
      <c r="BE33" s="308">
        <v>2157.8000000000002</v>
      </c>
      <c r="BF33" s="307"/>
      <c r="BG33" s="309">
        <v>832423037</v>
      </c>
      <c r="BH33" s="309">
        <v>13715172483</v>
      </c>
      <c r="BJ33" s="307">
        <v>20</v>
      </c>
      <c r="BK33" s="308">
        <v>1764.4199999999994</v>
      </c>
      <c r="BL33" s="307"/>
      <c r="BM33" s="309">
        <v>0</v>
      </c>
      <c r="BN33" s="309">
        <v>9934886918</v>
      </c>
      <c r="BP33" s="307">
        <v>20</v>
      </c>
      <c r="BQ33" s="308">
        <v>2210.8599999999997</v>
      </c>
      <c r="BR33" s="307"/>
      <c r="BS33" s="309">
        <v>0</v>
      </c>
      <c r="BT33" s="309">
        <v>11802877581</v>
      </c>
      <c r="BV33" s="307">
        <v>20</v>
      </c>
      <c r="BW33" s="308">
        <v>1868.85</v>
      </c>
      <c r="BX33" s="307"/>
      <c r="BY33" s="309">
        <v>0</v>
      </c>
      <c r="BZ33" s="309">
        <v>8420059525</v>
      </c>
      <c r="CB33" s="307">
        <v>20</v>
      </c>
      <c r="CC33" s="308">
        <v>2078.35</v>
      </c>
      <c r="CD33" s="307"/>
      <c r="CE33" s="309">
        <v>0</v>
      </c>
      <c r="CF33" s="309">
        <v>9916638840</v>
      </c>
    </row>
    <row r="34" spans="2:84" x14ac:dyDescent="0.2">
      <c r="C34" s="635"/>
      <c r="E34" s="304">
        <v>0</v>
      </c>
      <c r="F34" s="304">
        <v>0</v>
      </c>
      <c r="G34" s="303"/>
      <c r="H34" s="462"/>
      <c r="I34" s="462"/>
      <c r="J34" s="462"/>
      <c r="K34" s="463"/>
      <c r="L34" s="463"/>
      <c r="M34" s="303"/>
      <c r="T34" s="301" t="s">
        <v>1556</v>
      </c>
      <c r="U34" s="491">
        <v>51.42</v>
      </c>
      <c r="V34" s="301" t="s">
        <v>108</v>
      </c>
      <c r="W34" s="302">
        <v>0</v>
      </c>
      <c r="X34" s="302">
        <v>283066403</v>
      </c>
      <c r="AR34" s="301" t="s">
        <v>1660</v>
      </c>
      <c r="AS34" s="491">
        <v>53.9</v>
      </c>
      <c r="AT34" s="301" t="s">
        <v>108</v>
      </c>
      <c r="AU34" s="302">
        <v>0</v>
      </c>
      <c r="AV34" s="302">
        <v>456448000</v>
      </c>
      <c r="BQ34" s="635"/>
    </row>
    <row r="35" spans="2:84" x14ac:dyDescent="0.2">
      <c r="B35" s="877" t="s">
        <v>949</v>
      </c>
      <c r="C35" s="878"/>
      <c r="D35" s="878"/>
      <c r="E35" s="878"/>
      <c r="F35" s="879"/>
      <c r="G35" s="303"/>
      <c r="H35" s="877" t="s">
        <v>947</v>
      </c>
      <c r="I35" s="878"/>
      <c r="J35" s="878"/>
      <c r="K35" s="878"/>
      <c r="L35" s="879"/>
      <c r="M35" s="303"/>
      <c r="N35" s="877" t="s">
        <v>948</v>
      </c>
      <c r="O35" s="878"/>
      <c r="P35" s="878"/>
      <c r="Q35" s="878"/>
      <c r="R35" s="879"/>
      <c r="T35" s="301" t="s">
        <v>1557</v>
      </c>
      <c r="U35" s="491">
        <v>50.5</v>
      </c>
      <c r="V35" s="301" t="s">
        <v>108</v>
      </c>
      <c r="W35" s="302">
        <v>0</v>
      </c>
      <c r="X35" s="302">
        <v>297405556</v>
      </c>
      <c r="Z35" s="877" t="s">
        <v>1059</v>
      </c>
      <c r="AA35" s="878"/>
      <c r="AB35" s="878"/>
      <c r="AC35" s="878"/>
      <c r="AD35" s="879"/>
      <c r="AF35" s="877" t="s">
        <v>1061</v>
      </c>
      <c r="AG35" s="878"/>
      <c r="AH35" s="878"/>
      <c r="AI35" s="878"/>
      <c r="AJ35" s="879"/>
      <c r="AL35" s="877" t="s">
        <v>1193</v>
      </c>
      <c r="AM35" s="878"/>
      <c r="AN35" s="878"/>
      <c r="AO35" s="878"/>
      <c r="AP35" s="879"/>
      <c r="AR35" s="301" t="s">
        <v>1661</v>
      </c>
      <c r="AS35" s="491">
        <v>72.319999999999993</v>
      </c>
      <c r="AT35" s="301" t="s">
        <v>108</v>
      </c>
      <c r="AU35" s="302">
        <v>0</v>
      </c>
      <c r="AV35" s="302">
        <v>585421218</v>
      </c>
      <c r="AX35" s="877" t="s">
        <v>1209</v>
      </c>
      <c r="AY35" s="878"/>
      <c r="AZ35" s="878"/>
      <c r="BA35" s="878"/>
      <c r="BB35" s="879"/>
      <c r="BD35" s="877" t="s">
        <v>1215</v>
      </c>
      <c r="BE35" s="878"/>
      <c r="BF35" s="878"/>
      <c r="BG35" s="878"/>
      <c r="BH35" s="879"/>
      <c r="BJ35" s="877" t="s">
        <v>1044</v>
      </c>
      <c r="BK35" s="878"/>
      <c r="BL35" s="878"/>
      <c r="BM35" s="878"/>
      <c r="BN35" s="879"/>
      <c r="BP35" s="877" t="s">
        <v>1047</v>
      </c>
      <c r="BQ35" s="878"/>
      <c r="BR35" s="878"/>
      <c r="BS35" s="878"/>
      <c r="BT35" s="879"/>
      <c r="BV35" s="877" t="s">
        <v>988</v>
      </c>
      <c r="BW35" s="878"/>
      <c r="BX35" s="878"/>
      <c r="BY35" s="878"/>
      <c r="BZ35" s="879"/>
      <c r="CB35" s="877" t="s">
        <v>991</v>
      </c>
      <c r="CC35" s="878"/>
      <c r="CD35" s="878"/>
      <c r="CE35" s="878"/>
      <c r="CF35" s="879"/>
    </row>
    <row r="36" spans="2:84" x14ac:dyDescent="0.2">
      <c r="B36" s="305" t="s">
        <v>45</v>
      </c>
      <c r="C36" s="305" t="s">
        <v>30</v>
      </c>
      <c r="D36" s="305" t="s">
        <v>46</v>
      </c>
      <c r="E36" s="305" t="s">
        <v>47</v>
      </c>
      <c r="F36" s="306" t="s">
        <v>54</v>
      </c>
      <c r="G36" s="303"/>
      <c r="H36" s="305" t="s">
        <v>45</v>
      </c>
      <c r="I36" s="305" t="s">
        <v>30</v>
      </c>
      <c r="J36" s="305" t="s">
        <v>46</v>
      </c>
      <c r="K36" s="305" t="s">
        <v>47</v>
      </c>
      <c r="L36" s="306" t="s">
        <v>54</v>
      </c>
      <c r="M36" s="303"/>
      <c r="N36" s="305" t="s">
        <v>45</v>
      </c>
      <c r="O36" s="305" t="s">
        <v>30</v>
      </c>
      <c r="P36" s="305" t="s">
        <v>46</v>
      </c>
      <c r="Q36" s="305" t="s">
        <v>47</v>
      </c>
      <c r="R36" s="306" t="s">
        <v>54</v>
      </c>
      <c r="T36" s="301" t="s">
        <v>1558</v>
      </c>
      <c r="U36" s="491">
        <v>50.52</v>
      </c>
      <c r="V36" s="301" t="s">
        <v>108</v>
      </c>
      <c r="W36" s="302">
        <v>0</v>
      </c>
      <c r="X36" s="302">
        <v>334379278</v>
      </c>
      <c r="Z36" s="305" t="s">
        <v>45</v>
      </c>
      <c r="AA36" s="305" t="s">
        <v>30</v>
      </c>
      <c r="AB36" s="305" t="s">
        <v>46</v>
      </c>
      <c r="AC36" s="305" t="s">
        <v>47</v>
      </c>
      <c r="AD36" s="306" t="s">
        <v>54</v>
      </c>
      <c r="AF36" s="305" t="s">
        <v>45</v>
      </c>
      <c r="AG36" s="305" t="s">
        <v>30</v>
      </c>
      <c r="AH36" s="305" t="s">
        <v>46</v>
      </c>
      <c r="AI36" s="305" t="s">
        <v>47</v>
      </c>
      <c r="AJ36" s="306" t="s">
        <v>54</v>
      </c>
      <c r="AL36" s="305" t="s">
        <v>45</v>
      </c>
      <c r="AM36" s="305" t="s">
        <v>30</v>
      </c>
      <c r="AN36" s="305" t="s">
        <v>46</v>
      </c>
      <c r="AO36" s="305" t="s">
        <v>47</v>
      </c>
      <c r="AP36" s="306" t="s">
        <v>54</v>
      </c>
      <c r="AR36" s="301" t="s">
        <v>1666</v>
      </c>
      <c r="AS36" s="491">
        <v>71.92</v>
      </c>
      <c r="AT36" s="301" t="s">
        <v>108</v>
      </c>
      <c r="AU36" s="302">
        <v>0</v>
      </c>
      <c r="AV36" s="302">
        <v>601754874</v>
      </c>
      <c r="AX36" s="305" t="s">
        <v>45</v>
      </c>
      <c r="AY36" s="305" t="s">
        <v>30</v>
      </c>
      <c r="AZ36" s="305" t="s">
        <v>46</v>
      </c>
      <c r="BA36" s="305" t="s">
        <v>47</v>
      </c>
      <c r="BB36" s="306" t="s">
        <v>54</v>
      </c>
      <c r="BD36" s="305" t="s">
        <v>45</v>
      </c>
      <c r="BE36" s="305" t="s">
        <v>30</v>
      </c>
      <c r="BF36" s="305" t="s">
        <v>46</v>
      </c>
      <c r="BG36" s="305" t="s">
        <v>47</v>
      </c>
      <c r="BH36" s="306" t="s">
        <v>54</v>
      </c>
      <c r="BJ36" s="305" t="s">
        <v>45</v>
      </c>
      <c r="BK36" s="305" t="s">
        <v>30</v>
      </c>
      <c r="BL36" s="305" t="s">
        <v>46</v>
      </c>
      <c r="BM36" s="305" t="s">
        <v>47</v>
      </c>
      <c r="BN36" s="306" t="s">
        <v>54</v>
      </c>
      <c r="BP36" s="305" t="s">
        <v>45</v>
      </c>
      <c r="BQ36" s="305" t="s">
        <v>30</v>
      </c>
      <c r="BR36" s="305" t="s">
        <v>46</v>
      </c>
      <c r="BS36" s="305" t="s">
        <v>47</v>
      </c>
      <c r="BT36" s="306" t="s">
        <v>54</v>
      </c>
      <c r="BV36" s="305" t="s">
        <v>45</v>
      </c>
      <c r="BW36" s="305" t="s">
        <v>30</v>
      </c>
      <c r="BX36" s="305" t="s">
        <v>46</v>
      </c>
      <c r="BY36" s="305" t="s">
        <v>47</v>
      </c>
      <c r="BZ36" s="306" t="s">
        <v>54</v>
      </c>
      <c r="CB36" s="305" t="s">
        <v>45</v>
      </c>
      <c r="CC36" s="305" t="s">
        <v>30</v>
      </c>
      <c r="CD36" s="305" t="s">
        <v>46</v>
      </c>
      <c r="CE36" s="305" t="s">
        <v>47</v>
      </c>
      <c r="CF36" s="306" t="s">
        <v>54</v>
      </c>
    </row>
    <row r="37" spans="2:84" x14ac:dyDescent="0.2">
      <c r="B37" s="498" t="s">
        <v>1890</v>
      </c>
      <c r="C37" s="301">
        <v>0</v>
      </c>
      <c r="D37" s="301" t="s">
        <v>108</v>
      </c>
      <c r="E37" s="302">
        <v>0</v>
      </c>
      <c r="F37" s="302">
        <v>40000000</v>
      </c>
      <c r="G37" s="303"/>
      <c r="H37" s="498" t="s">
        <v>1911</v>
      </c>
      <c r="I37" s="301">
        <v>0</v>
      </c>
      <c r="J37" s="301" t="s">
        <v>108</v>
      </c>
      <c r="K37" s="302">
        <v>0</v>
      </c>
      <c r="L37" s="302">
        <v>40000000</v>
      </c>
      <c r="M37" s="303"/>
      <c r="N37" s="498" t="s">
        <v>1931</v>
      </c>
      <c r="O37" s="301">
        <v>0</v>
      </c>
      <c r="P37" s="301" t="s">
        <v>108</v>
      </c>
      <c r="Q37" s="302">
        <v>0</v>
      </c>
      <c r="R37" s="302">
        <v>40000000</v>
      </c>
      <c r="T37" s="301" t="s">
        <v>1559</v>
      </c>
      <c r="U37" s="491">
        <v>52</v>
      </c>
      <c r="V37" s="301" t="s">
        <v>108</v>
      </c>
      <c r="W37" s="302">
        <v>0</v>
      </c>
      <c r="X37" s="302">
        <v>296396160</v>
      </c>
      <c r="Z37" s="301" t="s">
        <v>2419</v>
      </c>
      <c r="AA37" s="301">
        <v>0</v>
      </c>
      <c r="AB37" s="301" t="s">
        <v>60</v>
      </c>
      <c r="AC37" s="302">
        <v>20000000</v>
      </c>
      <c r="AD37" s="302">
        <v>0</v>
      </c>
      <c r="AF37" s="301" t="s">
        <v>2031</v>
      </c>
      <c r="AG37" s="301">
        <v>0</v>
      </c>
      <c r="AH37" s="301" t="s">
        <v>108</v>
      </c>
      <c r="AI37" s="302">
        <v>0</v>
      </c>
      <c r="AJ37" s="302">
        <v>30000000</v>
      </c>
      <c r="AL37" s="301" t="s">
        <v>2487</v>
      </c>
      <c r="AM37" s="301">
        <v>0</v>
      </c>
      <c r="AN37" s="301" t="s">
        <v>60</v>
      </c>
      <c r="AO37" s="302">
        <v>40000000</v>
      </c>
      <c r="AP37" s="302">
        <v>0</v>
      </c>
      <c r="AR37" s="301" t="s">
        <v>1662</v>
      </c>
      <c r="AS37" s="491">
        <v>53.74</v>
      </c>
      <c r="AT37" s="301" t="s">
        <v>108</v>
      </c>
      <c r="AU37" s="302">
        <v>0</v>
      </c>
      <c r="AV37" s="302">
        <v>412957348</v>
      </c>
      <c r="AX37" s="301" t="s">
        <v>2362</v>
      </c>
      <c r="AY37" s="491">
        <v>0</v>
      </c>
      <c r="AZ37" s="301" t="s">
        <v>60</v>
      </c>
      <c r="BA37" s="302">
        <v>40000000</v>
      </c>
      <c r="BB37" s="302">
        <v>0</v>
      </c>
      <c r="BD37" s="301" t="s">
        <v>1718</v>
      </c>
      <c r="BE37" s="491">
        <v>0</v>
      </c>
      <c r="BF37" s="301" t="s">
        <v>60</v>
      </c>
      <c r="BG37" s="302">
        <v>40000000</v>
      </c>
      <c r="BH37" s="302">
        <v>0</v>
      </c>
      <c r="BJ37" s="301" t="s">
        <v>2045</v>
      </c>
      <c r="BK37" s="491">
        <v>0</v>
      </c>
      <c r="BL37" s="301" t="s">
        <v>108</v>
      </c>
      <c r="BM37" s="302">
        <v>0</v>
      </c>
      <c r="BN37" s="302">
        <v>50000000</v>
      </c>
      <c r="BP37" s="301" t="s">
        <v>2370</v>
      </c>
      <c r="BQ37" s="301">
        <v>0</v>
      </c>
      <c r="BR37" s="301" t="s">
        <v>60</v>
      </c>
      <c r="BS37" s="302">
        <v>40000000</v>
      </c>
      <c r="BT37" s="302">
        <v>0</v>
      </c>
      <c r="BV37" s="301" t="s">
        <v>1972</v>
      </c>
      <c r="BW37" s="491">
        <v>0</v>
      </c>
      <c r="BX37" s="301" t="s">
        <v>108</v>
      </c>
      <c r="BY37" s="302">
        <v>0</v>
      </c>
      <c r="BZ37" s="302">
        <v>40000000</v>
      </c>
      <c r="CB37" s="301" t="s">
        <v>1991</v>
      </c>
      <c r="CC37" s="301">
        <v>0</v>
      </c>
      <c r="CD37" s="301" t="s">
        <v>108</v>
      </c>
      <c r="CE37" s="302">
        <v>0</v>
      </c>
      <c r="CF37" s="302">
        <v>40000000</v>
      </c>
    </row>
    <row r="38" spans="2:84" x14ac:dyDescent="0.2">
      <c r="B38" s="498" t="s">
        <v>1891</v>
      </c>
      <c r="C38" s="301">
        <v>0</v>
      </c>
      <c r="D38" s="301" t="s">
        <v>108</v>
      </c>
      <c r="E38" s="302">
        <v>0</v>
      </c>
      <c r="F38" s="302">
        <v>40000000</v>
      </c>
      <c r="G38" s="303"/>
      <c r="H38" s="498" t="s">
        <v>1912</v>
      </c>
      <c r="I38" s="301">
        <v>0</v>
      </c>
      <c r="J38" s="301" t="s">
        <v>108</v>
      </c>
      <c r="K38" s="302">
        <v>0</v>
      </c>
      <c r="L38" s="302">
        <v>40000000</v>
      </c>
      <c r="M38" s="303"/>
      <c r="N38" s="498" t="s">
        <v>1932</v>
      </c>
      <c r="O38" s="301">
        <v>0</v>
      </c>
      <c r="P38" s="301" t="s">
        <v>108</v>
      </c>
      <c r="Q38" s="302">
        <v>0</v>
      </c>
      <c r="R38" s="302">
        <v>40000000</v>
      </c>
      <c r="T38" s="301" t="s">
        <v>1560</v>
      </c>
      <c r="U38" s="491">
        <v>52.42</v>
      </c>
      <c r="V38" s="301" t="s">
        <v>108</v>
      </c>
      <c r="W38" s="302">
        <v>0</v>
      </c>
      <c r="X38" s="302">
        <v>297660407</v>
      </c>
      <c r="Z38" s="301" t="s">
        <v>2174</v>
      </c>
      <c r="AA38" s="301">
        <v>0</v>
      </c>
      <c r="AB38" s="301" t="s">
        <v>108</v>
      </c>
      <c r="AC38" s="302">
        <v>0</v>
      </c>
      <c r="AD38" s="302">
        <v>20000000</v>
      </c>
      <c r="AF38" s="301" t="s">
        <v>2032</v>
      </c>
      <c r="AG38" s="301">
        <v>0</v>
      </c>
      <c r="AH38" s="301" t="s">
        <v>108</v>
      </c>
      <c r="AI38" s="302">
        <v>0</v>
      </c>
      <c r="AJ38" s="302">
        <v>40000000</v>
      </c>
      <c r="AL38" s="301" t="s">
        <v>1625</v>
      </c>
      <c r="AM38" s="301">
        <v>0</v>
      </c>
      <c r="AN38" s="301" t="s">
        <v>60</v>
      </c>
      <c r="AO38" s="302">
        <v>40000000</v>
      </c>
      <c r="AP38" s="302">
        <v>0</v>
      </c>
      <c r="AR38" s="301" t="s">
        <v>1667</v>
      </c>
      <c r="AS38" s="491">
        <v>54.18</v>
      </c>
      <c r="AT38" s="301" t="s">
        <v>108</v>
      </c>
      <c r="AU38" s="302">
        <v>0</v>
      </c>
      <c r="AV38" s="302">
        <v>411712174</v>
      </c>
      <c r="AX38" s="301" t="s">
        <v>2502</v>
      </c>
      <c r="AY38" s="491">
        <v>0</v>
      </c>
      <c r="AZ38" s="301" t="s">
        <v>60</v>
      </c>
      <c r="BA38" s="302">
        <v>40000000</v>
      </c>
      <c r="BB38" s="302">
        <v>0</v>
      </c>
      <c r="BD38" s="301" t="s">
        <v>1721</v>
      </c>
      <c r="BE38" s="491">
        <v>0</v>
      </c>
      <c r="BF38" s="301" t="s">
        <v>60</v>
      </c>
      <c r="BG38" s="302">
        <v>40000000</v>
      </c>
      <c r="BH38" s="302">
        <v>0</v>
      </c>
      <c r="BJ38" s="301" t="s">
        <v>2046</v>
      </c>
      <c r="BK38" s="491">
        <v>0</v>
      </c>
      <c r="BL38" s="301" t="s">
        <v>108</v>
      </c>
      <c r="BM38" s="302">
        <v>0</v>
      </c>
      <c r="BN38" s="302">
        <v>40000000</v>
      </c>
      <c r="BP38" s="301" t="s">
        <v>2063</v>
      </c>
      <c r="BQ38" s="301">
        <v>0</v>
      </c>
      <c r="BR38" s="301" t="s">
        <v>108</v>
      </c>
      <c r="BS38" s="302">
        <v>0</v>
      </c>
      <c r="BT38" s="302">
        <v>40000000</v>
      </c>
      <c r="BV38" s="301" t="s">
        <v>1973</v>
      </c>
      <c r="BW38" s="491">
        <v>0</v>
      </c>
      <c r="BX38" s="301" t="s">
        <v>108</v>
      </c>
      <c r="BY38" s="302">
        <v>0</v>
      </c>
      <c r="BZ38" s="302">
        <v>40000000</v>
      </c>
      <c r="CB38" s="301" t="s">
        <v>1992</v>
      </c>
      <c r="CC38" s="301">
        <v>0</v>
      </c>
      <c r="CD38" s="301" t="s">
        <v>108</v>
      </c>
      <c r="CE38" s="302">
        <v>0</v>
      </c>
      <c r="CF38" s="302">
        <v>40000000</v>
      </c>
    </row>
    <row r="39" spans="2:84" x14ac:dyDescent="0.2">
      <c r="B39" s="498" t="s">
        <v>1892</v>
      </c>
      <c r="C39" s="301">
        <v>0</v>
      </c>
      <c r="D39" s="301" t="s">
        <v>108</v>
      </c>
      <c r="E39" s="302">
        <v>0</v>
      </c>
      <c r="F39" s="302">
        <v>40000000</v>
      </c>
      <c r="G39" s="303"/>
      <c r="H39" s="498" t="s">
        <v>1913</v>
      </c>
      <c r="I39" s="301">
        <v>0</v>
      </c>
      <c r="J39" s="301" t="s">
        <v>108</v>
      </c>
      <c r="K39" s="302">
        <v>0</v>
      </c>
      <c r="L39" s="302">
        <v>40000000</v>
      </c>
      <c r="M39" s="303"/>
      <c r="N39" s="498" t="s">
        <v>1933</v>
      </c>
      <c r="O39" s="301">
        <v>0</v>
      </c>
      <c r="P39" s="301" t="s">
        <v>108</v>
      </c>
      <c r="Q39" s="302">
        <v>0</v>
      </c>
      <c r="R39" s="302">
        <v>40000000</v>
      </c>
      <c r="T39" s="301" t="s">
        <v>1561</v>
      </c>
      <c r="U39" s="491">
        <v>50.15</v>
      </c>
      <c r="V39" s="301" t="s">
        <v>108</v>
      </c>
      <c r="W39" s="302">
        <v>0</v>
      </c>
      <c r="X39" s="302">
        <v>302664207</v>
      </c>
      <c r="Z39" s="301" t="s">
        <v>2227</v>
      </c>
      <c r="AA39" s="301">
        <v>0</v>
      </c>
      <c r="AB39" s="301" t="s">
        <v>108</v>
      </c>
      <c r="AC39" s="302">
        <v>0</v>
      </c>
      <c r="AD39" s="302">
        <v>15000000</v>
      </c>
      <c r="AF39" s="301" t="s">
        <v>2358</v>
      </c>
      <c r="AG39" s="301">
        <v>0</v>
      </c>
      <c r="AH39" s="301" t="s">
        <v>108</v>
      </c>
      <c r="AI39" s="302">
        <v>0</v>
      </c>
      <c r="AJ39" s="302">
        <v>40000000</v>
      </c>
      <c r="AL39" s="301" t="s">
        <v>2454</v>
      </c>
      <c r="AM39" s="301">
        <v>0</v>
      </c>
      <c r="AN39" s="301" t="s">
        <v>108</v>
      </c>
      <c r="AO39" s="302">
        <v>0</v>
      </c>
      <c r="AP39" s="302">
        <v>40000000</v>
      </c>
      <c r="AR39" s="301" t="s">
        <v>1668</v>
      </c>
      <c r="AS39" s="491">
        <v>54.3</v>
      </c>
      <c r="AT39" s="301" t="s">
        <v>108</v>
      </c>
      <c r="AU39" s="302">
        <v>0</v>
      </c>
      <c r="AV39" s="302">
        <v>345384569</v>
      </c>
      <c r="AX39" s="301" t="s">
        <v>2363</v>
      </c>
      <c r="AY39" s="491">
        <v>0</v>
      </c>
      <c r="AZ39" s="301" t="s">
        <v>60</v>
      </c>
      <c r="BA39" s="302">
        <v>40000000</v>
      </c>
      <c r="BB39" s="302">
        <v>0</v>
      </c>
      <c r="BD39" s="301" t="s">
        <v>1715</v>
      </c>
      <c r="BE39" s="491">
        <v>0</v>
      </c>
      <c r="BF39" s="301" t="s">
        <v>108</v>
      </c>
      <c r="BG39" s="302">
        <v>0</v>
      </c>
      <c r="BH39" s="302">
        <v>40000000</v>
      </c>
      <c r="BJ39" s="301" t="s">
        <v>2047</v>
      </c>
      <c r="BK39" s="491">
        <v>0</v>
      </c>
      <c r="BL39" s="301" t="s">
        <v>108</v>
      </c>
      <c r="BM39" s="302">
        <v>0</v>
      </c>
      <c r="BN39" s="302">
        <v>40000000</v>
      </c>
      <c r="BP39" s="301" t="s">
        <v>2064</v>
      </c>
      <c r="BQ39" s="301">
        <v>0</v>
      </c>
      <c r="BR39" s="301" t="s">
        <v>108</v>
      </c>
      <c r="BS39" s="302">
        <v>0</v>
      </c>
      <c r="BT39" s="302">
        <v>40000000</v>
      </c>
      <c r="BV39" s="301" t="s">
        <v>1974</v>
      </c>
      <c r="BW39" s="491">
        <v>0</v>
      </c>
      <c r="BX39" s="301" t="s">
        <v>108</v>
      </c>
      <c r="BY39" s="302">
        <v>0</v>
      </c>
      <c r="BZ39" s="302">
        <v>40000000</v>
      </c>
      <c r="CB39" s="301" t="s">
        <v>1993</v>
      </c>
      <c r="CC39" s="301">
        <v>0</v>
      </c>
      <c r="CD39" s="301" t="s">
        <v>108</v>
      </c>
      <c r="CE39" s="302">
        <v>0</v>
      </c>
      <c r="CF39" s="302">
        <v>40000000</v>
      </c>
    </row>
    <row r="40" spans="2:84" x14ac:dyDescent="0.2">
      <c r="B40" s="498" t="s">
        <v>1893</v>
      </c>
      <c r="C40" s="301">
        <v>0</v>
      </c>
      <c r="D40" s="301" t="s">
        <v>108</v>
      </c>
      <c r="E40" s="302">
        <v>0</v>
      </c>
      <c r="F40" s="302">
        <v>40000000</v>
      </c>
      <c r="G40" s="303"/>
      <c r="H40" s="498" t="s">
        <v>1914</v>
      </c>
      <c r="I40" s="301">
        <v>0</v>
      </c>
      <c r="J40" s="301" t="s">
        <v>108</v>
      </c>
      <c r="K40" s="302">
        <v>0</v>
      </c>
      <c r="L40" s="302">
        <v>40000000</v>
      </c>
      <c r="M40" s="303"/>
      <c r="N40" s="498" t="s">
        <v>1934</v>
      </c>
      <c r="O40" s="301">
        <v>0</v>
      </c>
      <c r="P40" s="301" t="s">
        <v>108</v>
      </c>
      <c r="Q40" s="302">
        <v>0</v>
      </c>
      <c r="R40" s="302">
        <v>40000000</v>
      </c>
      <c r="T40" s="301" t="s">
        <v>1562</v>
      </c>
      <c r="U40" s="491">
        <v>51.42</v>
      </c>
      <c r="V40" s="301" t="s">
        <v>108</v>
      </c>
      <c r="W40" s="302">
        <v>0</v>
      </c>
      <c r="X40" s="302">
        <v>380271804</v>
      </c>
      <c r="Z40" s="301" t="s">
        <v>2175</v>
      </c>
      <c r="AA40" s="301">
        <v>0</v>
      </c>
      <c r="AB40" s="301" t="s">
        <v>108</v>
      </c>
      <c r="AC40" s="302">
        <v>0</v>
      </c>
      <c r="AD40" s="302">
        <v>15000000</v>
      </c>
      <c r="AF40" s="301" t="s">
        <v>2033</v>
      </c>
      <c r="AG40" s="301">
        <v>0</v>
      </c>
      <c r="AH40" s="301" t="s">
        <v>108</v>
      </c>
      <c r="AI40" s="302">
        <v>0</v>
      </c>
      <c r="AJ40" s="302">
        <v>30000000</v>
      </c>
      <c r="AL40" s="301" t="s">
        <v>2499</v>
      </c>
      <c r="AM40" s="301">
        <v>0</v>
      </c>
      <c r="AN40" s="301" t="s">
        <v>108</v>
      </c>
      <c r="AO40" s="302">
        <v>0</v>
      </c>
      <c r="AP40" s="302">
        <v>15000000</v>
      </c>
      <c r="AR40" s="301" t="s">
        <v>1663</v>
      </c>
      <c r="AS40" s="491">
        <v>53.9</v>
      </c>
      <c r="AT40" s="301" t="s">
        <v>108</v>
      </c>
      <c r="AU40" s="302">
        <v>0</v>
      </c>
      <c r="AV40" s="302">
        <v>358275416</v>
      </c>
      <c r="AX40" s="301" t="s">
        <v>2365</v>
      </c>
      <c r="AY40" s="491">
        <v>0</v>
      </c>
      <c r="AZ40" s="301" t="s">
        <v>60</v>
      </c>
      <c r="BA40" s="302">
        <v>40000000</v>
      </c>
      <c r="BB40" s="302">
        <v>0</v>
      </c>
      <c r="BD40" s="301" t="s">
        <v>2456</v>
      </c>
      <c r="BE40" s="491">
        <v>0</v>
      </c>
      <c r="BF40" s="301" t="s">
        <v>108</v>
      </c>
      <c r="BG40" s="302">
        <v>0</v>
      </c>
      <c r="BH40" s="302">
        <v>50000000</v>
      </c>
      <c r="BJ40" s="301" t="s">
        <v>2048</v>
      </c>
      <c r="BK40" s="491">
        <v>0</v>
      </c>
      <c r="BL40" s="301" t="s">
        <v>108</v>
      </c>
      <c r="BM40" s="302">
        <v>0</v>
      </c>
      <c r="BN40" s="302">
        <v>40000000</v>
      </c>
      <c r="BP40" s="301" t="s">
        <v>2065</v>
      </c>
      <c r="BQ40" s="301">
        <v>0</v>
      </c>
      <c r="BR40" s="301" t="s">
        <v>108</v>
      </c>
      <c r="BS40" s="302">
        <v>0</v>
      </c>
      <c r="BT40" s="302">
        <v>40000000</v>
      </c>
      <c r="BV40" s="301" t="s">
        <v>1975</v>
      </c>
      <c r="BW40" s="491">
        <v>0</v>
      </c>
      <c r="BX40" s="301" t="s">
        <v>108</v>
      </c>
      <c r="BY40" s="302">
        <v>0</v>
      </c>
      <c r="BZ40" s="302">
        <v>40000000</v>
      </c>
      <c r="CB40" s="301" t="s">
        <v>1994</v>
      </c>
      <c r="CC40" s="301">
        <v>0</v>
      </c>
      <c r="CD40" s="301" t="s">
        <v>108</v>
      </c>
      <c r="CE40" s="302">
        <v>0</v>
      </c>
      <c r="CF40" s="302">
        <v>40000000</v>
      </c>
    </row>
    <row r="41" spans="2:84" x14ac:dyDescent="0.2">
      <c r="B41" s="498" t="s">
        <v>1894</v>
      </c>
      <c r="C41" s="301">
        <v>0</v>
      </c>
      <c r="D41" s="301" t="s">
        <v>108</v>
      </c>
      <c r="E41" s="302">
        <v>0</v>
      </c>
      <c r="F41" s="302">
        <v>40000000</v>
      </c>
      <c r="G41" s="303"/>
      <c r="H41" s="498" t="s">
        <v>1915</v>
      </c>
      <c r="I41" s="301">
        <v>0</v>
      </c>
      <c r="J41" s="301" t="s">
        <v>108</v>
      </c>
      <c r="K41" s="302">
        <v>0</v>
      </c>
      <c r="L41" s="302">
        <v>40000000</v>
      </c>
      <c r="M41" s="303"/>
      <c r="N41" s="498" t="s">
        <v>1935</v>
      </c>
      <c r="O41" s="301">
        <v>0</v>
      </c>
      <c r="P41" s="301" t="s">
        <v>108</v>
      </c>
      <c r="Q41" s="302">
        <v>0</v>
      </c>
      <c r="R41" s="302">
        <v>40000000</v>
      </c>
      <c r="T41" s="301" t="s">
        <v>1563</v>
      </c>
      <c r="U41" s="491">
        <v>51.38</v>
      </c>
      <c r="V41" s="301" t="s">
        <v>108</v>
      </c>
      <c r="W41" s="302">
        <v>0</v>
      </c>
      <c r="X41" s="302">
        <v>306523570</v>
      </c>
      <c r="Z41" s="301" t="s">
        <v>2176</v>
      </c>
      <c r="AA41" s="301">
        <v>0</v>
      </c>
      <c r="AB41" s="301" t="s">
        <v>108</v>
      </c>
      <c r="AC41" s="302">
        <v>0</v>
      </c>
      <c r="AD41" s="302">
        <v>15000000</v>
      </c>
      <c r="AF41" s="301" t="s">
        <v>2034</v>
      </c>
      <c r="AG41" s="301">
        <v>0</v>
      </c>
      <c r="AH41" s="301" t="s">
        <v>108</v>
      </c>
      <c r="AI41" s="302">
        <v>0</v>
      </c>
      <c r="AJ41" s="302">
        <v>30000000</v>
      </c>
      <c r="AL41" s="301" t="s">
        <v>2500</v>
      </c>
      <c r="AM41" s="301">
        <v>0</v>
      </c>
      <c r="AN41" s="301" t="s">
        <v>108</v>
      </c>
      <c r="AO41" s="302">
        <v>0</v>
      </c>
      <c r="AP41" s="302">
        <v>30000000</v>
      </c>
      <c r="AR41" s="301" t="s">
        <v>1669</v>
      </c>
      <c r="AS41" s="491">
        <v>72.319999999999993</v>
      </c>
      <c r="AT41" s="301" t="s">
        <v>108</v>
      </c>
      <c r="AU41" s="302">
        <v>0</v>
      </c>
      <c r="AV41" s="302">
        <v>599864781</v>
      </c>
      <c r="AX41" s="301" t="s">
        <v>2367</v>
      </c>
      <c r="AY41" s="491">
        <v>0</v>
      </c>
      <c r="AZ41" s="301" t="s">
        <v>60</v>
      </c>
      <c r="BA41" s="302">
        <v>40000000</v>
      </c>
      <c r="BB41" s="302">
        <v>0</v>
      </c>
      <c r="BD41" s="301" t="s">
        <v>2480</v>
      </c>
      <c r="BE41" s="491">
        <v>0</v>
      </c>
      <c r="BF41" s="301" t="s">
        <v>108</v>
      </c>
      <c r="BG41" s="302">
        <v>0</v>
      </c>
      <c r="BH41" s="302">
        <v>40000000</v>
      </c>
      <c r="BJ41" s="301" t="s">
        <v>2049</v>
      </c>
      <c r="BK41" s="491">
        <v>0</v>
      </c>
      <c r="BL41" s="301" t="s">
        <v>108</v>
      </c>
      <c r="BM41" s="302">
        <v>0</v>
      </c>
      <c r="BN41" s="302">
        <v>40000000</v>
      </c>
      <c r="BP41" s="301" t="s">
        <v>2066</v>
      </c>
      <c r="BQ41" s="301">
        <v>0</v>
      </c>
      <c r="BR41" s="301" t="s">
        <v>108</v>
      </c>
      <c r="BS41" s="302">
        <v>0</v>
      </c>
      <c r="BT41" s="302">
        <v>40000000</v>
      </c>
      <c r="BV41" s="301" t="s">
        <v>1976</v>
      </c>
      <c r="BW41" s="491">
        <v>0</v>
      </c>
      <c r="BX41" s="301" t="s">
        <v>108</v>
      </c>
      <c r="BY41" s="302">
        <v>0</v>
      </c>
      <c r="BZ41" s="302">
        <v>40000000</v>
      </c>
      <c r="CB41" s="301" t="s">
        <v>1995</v>
      </c>
      <c r="CC41" s="301">
        <v>0</v>
      </c>
      <c r="CD41" s="301" t="s">
        <v>108</v>
      </c>
      <c r="CE41" s="302">
        <v>0</v>
      </c>
      <c r="CF41" s="302">
        <v>40000000</v>
      </c>
    </row>
    <row r="42" spans="2:84" x14ac:dyDescent="0.2">
      <c r="B42" s="498" t="s">
        <v>2167</v>
      </c>
      <c r="C42" s="301">
        <v>0</v>
      </c>
      <c r="D42" s="301" t="s">
        <v>108</v>
      </c>
      <c r="E42" s="302">
        <v>0</v>
      </c>
      <c r="F42" s="302">
        <v>20000000</v>
      </c>
      <c r="G42" s="303"/>
      <c r="H42" s="498" t="s">
        <v>1916</v>
      </c>
      <c r="I42" s="301">
        <v>0</v>
      </c>
      <c r="J42" s="301" t="s">
        <v>108</v>
      </c>
      <c r="K42" s="302">
        <v>0</v>
      </c>
      <c r="L42" s="302">
        <v>40000000</v>
      </c>
      <c r="M42" s="303"/>
      <c r="N42" s="498" t="s">
        <v>1936</v>
      </c>
      <c r="O42" s="301">
        <v>0</v>
      </c>
      <c r="P42" s="301" t="s">
        <v>108</v>
      </c>
      <c r="Q42" s="302">
        <v>0</v>
      </c>
      <c r="R42" s="302">
        <v>40000000</v>
      </c>
      <c r="T42" s="301" t="s">
        <v>1564</v>
      </c>
      <c r="U42" s="491">
        <v>50.92</v>
      </c>
      <c r="V42" s="301" t="s">
        <v>108</v>
      </c>
      <c r="W42" s="302">
        <v>0</v>
      </c>
      <c r="X42" s="302">
        <v>308575200</v>
      </c>
      <c r="Z42" s="301" t="s">
        <v>2137</v>
      </c>
      <c r="AA42" s="301">
        <v>0</v>
      </c>
      <c r="AB42" s="301" t="s">
        <v>108</v>
      </c>
      <c r="AC42" s="302">
        <v>0</v>
      </c>
      <c r="AD42" s="302">
        <v>40000000</v>
      </c>
      <c r="AF42" s="301" t="s">
        <v>2178</v>
      </c>
      <c r="AG42" s="301">
        <v>0</v>
      </c>
      <c r="AH42" s="301" t="s">
        <v>108</v>
      </c>
      <c r="AI42" s="302">
        <v>0</v>
      </c>
      <c r="AJ42" s="302">
        <v>40000000</v>
      </c>
      <c r="AL42" s="301" t="s">
        <v>1631</v>
      </c>
      <c r="AM42" s="301">
        <v>0</v>
      </c>
      <c r="AN42" s="301" t="s">
        <v>108</v>
      </c>
      <c r="AO42" s="302">
        <v>0</v>
      </c>
      <c r="AP42" s="302">
        <v>40000000</v>
      </c>
      <c r="AR42" s="301" t="s">
        <v>1664</v>
      </c>
      <c r="AS42" s="491">
        <v>71.77</v>
      </c>
      <c r="AT42" s="301" t="s">
        <v>108</v>
      </c>
      <c r="AU42" s="302">
        <v>0</v>
      </c>
      <c r="AV42" s="302">
        <v>560270000</v>
      </c>
      <c r="AX42" s="301" t="s">
        <v>2327</v>
      </c>
      <c r="AY42" s="491">
        <v>0</v>
      </c>
      <c r="AZ42" s="301" t="s">
        <v>108</v>
      </c>
      <c r="BA42" s="302">
        <v>0</v>
      </c>
      <c r="BB42" s="302">
        <v>40000000</v>
      </c>
      <c r="BD42" s="301" t="s">
        <v>2511</v>
      </c>
      <c r="BE42" s="491">
        <v>0</v>
      </c>
      <c r="BF42" s="301" t="s">
        <v>108</v>
      </c>
      <c r="BG42" s="302">
        <v>0</v>
      </c>
      <c r="BH42" s="302">
        <v>40000000</v>
      </c>
      <c r="BJ42" s="301" t="s">
        <v>2050</v>
      </c>
      <c r="BK42" s="491">
        <v>0</v>
      </c>
      <c r="BL42" s="301" t="s">
        <v>108</v>
      </c>
      <c r="BM42" s="302">
        <v>0</v>
      </c>
      <c r="BN42" s="302">
        <v>40000000</v>
      </c>
      <c r="BP42" s="301" t="s">
        <v>2067</v>
      </c>
      <c r="BQ42" s="301">
        <v>0</v>
      </c>
      <c r="BR42" s="301" t="s">
        <v>108</v>
      </c>
      <c r="BS42" s="302">
        <v>0</v>
      </c>
      <c r="BT42" s="302">
        <v>40000000</v>
      </c>
      <c r="BV42" s="301" t="s">
        <v>1977</v>
      </c>
      <c r="BW42" s="491">
        <v>0</v>
      </c>
      <c r="BX42" s="301" t="s">
        <v>108</v>
      </c>
      <c r="BY42" s="302">
        <v>0</v>
      </c>
      <c r="BZ42" s="302">
        <v>40000000</v>
      </c>
      <c r="CB42" s="301" t="s">
        <v>1996</v>
      </c>
      <c r="CC42" s="301">
        <v>0</v>
      </c>
      <c r="CD42" s="301" t="s">
        <v>108</v>
      </c>
      <c r="CE42" s="302">
        <v>0</v>
      </c>
      <c r="CF42" s="302">
        <v>40000000</v>
      </c>
    </row>
    <row r="43" spans="2:84" x14ac:dyDescent="0.2">
      <c r="B43" s="498" t="s">
        <v>2168</v>
      </c>
      <c r="C43" s="301">
        <v>0</v>
      </c>
      <c r="D43" s="301" t="s">
        <v>108</v>
      </c>
      <c r="E43" s="302">
        <v>0</v>
      </c>
      <c r="F43" s="302">
        <v>20000000</v>
      </c>
      <c r="G43" s="303"/>
      <c r="H43" s="498" t="s">
        <v>1917</v>
      </c>
      <c r="I43" s="301">
        <v>0</v>
      </c>
      <c r="J43" s="301" t="s">
        <v>108</v>
      </c>
      <c r="K43" s="302">
        <v>0</v>
      </c>
      <c r="L43" s="302">
        <v>30000000</v>
      </c>
      <c r="M43" s="303"/>
      <c r="N43" s="498" t="s">
        <v>1937</v>
      </c>
      <c r="O43" s="301">
        <v>0</v>
      </c>
      <c r="P43" s="301" t="s">
        <v>108</v>
      </c>
      <c r="Q43" s="302">
        <v>0</v>
      </c>
      <c r="R43" s="302">
        <v>30000000</v>
      </c>
      <c r="T43" s="307">
        <v>30</v>
      </c>
      <c r="U43" s="308">
        <v>1635.9700000000003</v>
      </c>
      <c r="V43" s="307"/>
      <c r="W43" s="309">
        <v>0</v>
      </c>
      <c r="X43" s="309">
        <v>9355642418</v>
      </c>
      <c r="Z43" s="301" t="s">
        <v>2020</v>
      </c>
      <c r="AA43" s="301">
        <v>0</v>
      </c>
      <c r="AB43" s="301" t="s">
        <v>108</v>
      </c>
      <c r="AC43" s="302">
        <v>0</v>
      </c>
      <c r="AD43" s="302">
        <v>30000000</v>
      </c>
      <c r="AF43" s="301" t="s">
        <v>2035</v>
      </c>
      <c r="AG43" s="301">
        <v>0</v>
      </c>
      <c r="AH43" s="301" t="s">
        <v>108</v>
      </c>
      <c r="AI43" s="302">
        <v>0</v>
      </c>
      <c r="AJ43" s="302">
        <v>30000000</v>
      </c>
      <c r="AL43" s="301" t="s">
        <v>1632</v>
      </c>
      <c r="AM43" s="301">
        <v>0</v>
      </c>
      <c r="AN43" s="301" t="s">
        <v>108</v>
      </c>
      <c r="AO43" s="302">
        <v>0</v>
      </c>
      <c r="AP43" s="302">
        <v>30000000</v>
      </c>
      <c r="AR43" s="307">
        <v>20</v>
      </c>
      <c r="AS43" s="308">
        <v>1869.9999999999998</v>
      </c>
      <c r="AT43" s="307"/>
      <c r="AU43" s="309">
        <v>0</v>
      </c>
      <c r="AV43" s="309">
        <v>14988232727</v>
      </c>
      <c r="AX43" s="301" t="s">
        <v>2536</v>
      </c>
      <c r="AY43" s="491">
        <v>0</v>
      </c>
      <c r="AZ43" s="301" t="s">
        <v>108</v>
      </c>
      <c r="BA43" s="302">
        <v>0</v>
      </c>
      <c r="BB43" s="302">
        <v>15000000</v>
      </c>
      <c r="BD43" s="301" t="s">
        <v>1716</v>
      </c>
      <c r="BE43" s="491">
        <v>0</v>
      </c>
      <c r="BF43" s="301" t="s">
        <v>108</v>
      </c>
      <c r="BG43" s="302">
        <v>0</v>
      </c>
      <c r="BH43" s="302">
        <v>45000000</v>
      </c>
      <c r="BJ43" s="301" t="s">
        <v>2368</v>
      </c>
      <c r="BK43" s="491">
        <v>0</v>
      </c>
      <c r="BL43" s="301" t="s">
        <v>108</v>
      </c>
      <c r="BM43" s="302">
        <v>0</v>
      </c>
      <c r="BN43" s="302">
        <v>50000000</v>
      </c>
      <c r="BP43" s="301" t="s">
        <v>2068</v>
      </c>
      <c r="BQ43" s="301">
        <v>0</v>
      </c>
      <c r="BR43" s="301" t="s">
        <v>108</v>
      </c>
      <c r="BS43" s="302">
        <v>0</v>
      </c>
      <c r="BT43" s="302">
        <v>40000000</v>
      </c>
      <c r="BV43" s="301" t="s">
        <v>1978</v>
      </c>
      <c r="BW43" s="491">
        <v>0</v>
      </c>
      <c r="BX43" s="301" t="s">
        <v>108</v>
      </c>
      <c r="BY43" s="302">
        <v>0</v>
      </c>
      <c r="BZ43" s="302">
        <v>40000000</v>
      </c>
      <c r="CB43" s="301" t="s">
        <v>1997</v>
      </c>
      <c r="CC43" s="301">
        <v>0</v>
      </c>
      <c r="CD43" s="301" t="s">
        <v>108</v>
      </c>
      <c r="CE43" s="302">
        <v>0</v>
      </c>
      <c r="CF43" s="302">
        <v>40000000</v>
      </c>
    </row>
    <row r="44" spans="2:84" x14ac:dyDescent="0.2">
      <c r="B44" s="498" t="s">
        <v>2097</v>
      </c>
      <c r="C44" s="301">
        <v>0</v>
      </c>
      <c r="D44" s="301" t="s">
        <v>108</v>
      </c>
      <c r="E44" s="302">
        <v>0</v>
      </c>
      <c r="F44" s="302">
        <v>15000000</v>
      </c>
      <c r="G44" s="303"/>
      <c r="H44" s="498" t="s">
        <v>1918</v>
      </c>
      <c r="I44" s="301">
        <v>0</v>
      </c>
      <c r="J44" s="301" t="s">
        <v>108</v>
      </c>
      <c r="K44" s="302">
        <v>0</v>
      </c>
      <c r="L44" s="302">
        <v>30000000</v>
      </c>
      <c r="M44" s="303"/>
      <c r="N44" s="498" t="s">
        <v>1938</v>
      </c>
      <c r="O44" s="301">
        <v>0</v>
      </c>
      <c r="P44" s="301" t="s">
        <v>108</v>
      </c>
      <c r="Q44" s="302">
        <v>0</v>
      </c>
      <c r="R44" s="302">
        <v>30000000</v>
      </c>
      <c r="Z44" s="301" t="s">
        <v>2228</v>
      </c>
      <c r="AA44" s="301">
        <v>0</v>
      </c>
      <c r="AB44" s="301" t="s">
        <v>108</v>
      </c>
      <c r="AC44" s="302">
        <v>0</v>
      </c>
      <c r="AD44" s="302">
        <v>30000000</v>
      </c>
      <c r="AF44" s="301" t="s">
        <v>2036</v>
      </c>
      <c r="AG44" s="301">
        <v>0</v>
      </c>
      <c r="AH44" s="301" t="s">
        <v>108</v>
      </c>
      <c r="AI44" s="302">
        <v>0</v>
      </c>
      <c r="AJ44" s="302">
        <v>30000000</v>
      </c>
      <c r="AL44" s="301" t="s">
        <v>1626</v>
      </c>
      <c r="AM44" s="301">
        <v>0</v>
      </c>
      <c r="AN44" s="301" t="s">
        <v>108</v>
      </c>
      <c r="AO44" s="302">
        <v>0</v>
      </c>
      <c r="AP44" s="302">
        <v>30000000</v>
      </c>
      <c r="AX44" s="301" t="s">
        <v>2474</v>
      </c>
      <c r="AY44" s="491">
        <v>0</v>
      </c>
      <c r="AZ44" s="301" t="s">
        <v>108</v>
      </c>
      <c r="BA44" s="302">
        <v>0</v>
      </c>
      <c r="BB44" s="302">
        <v>30000000</v>
      </c>
      <c r="BD44" s="301" t="s">
        <v>1722</v>
      </c>
      <c r="BE44" s="491">
        <v>0</v>
      </c>
      <c r="BF44" s="301" t="s">
        <v>108</v>
      </c>
      <c r="BG44" s="302">
        <v>0</v>
      </c>
      <c r="BH44" s="302">
        <v>45000000</v>
      </c>
      <c r="BJ44" s="301" t="s">
        <v>2051</v>
      </c>
      <c r="BK44" s="491">
        <v>0</v>
      </c>
      <c r="BL44" s="301" t="s">
        <v>108</v>
      </c>
      <c r="BM44" s="302">
        <v>0</v>
      </c>
      <c r="BN44" s="302">
        <v>40000000</v>
      </c>
      <c r="BP44" s="301" t="s">
        <v>2069</v>
      </c>
      <c r="BQ44" s="301">
        <v>0</v>
      </c>
      <c r="BR44" s="301" t="s">
        <v>108</v>
      </c>
      <c r="BS44" s="302">
        <v>0</v>
      </c>
      <c r="BT44" s="302">
        <v>40000000</v>
      </c>
      <c r="BV44" s="301" t="s">
        <v>1979</v>
      </c>
      <c r="BW44" s="491">
        <v>0</v>
      </c>
      <c r="BX44" s="301" t="s">
        <v>108</v>
      </c>
      <c r="BY44" s="302">
        <v>0</v>
      </c>
      <c r="BZ44" s="302">
        <v>40000000</v>
      </c>
      <c r="CB44" s="301" t="s">
        <v>1998</v>
      </c>
      <c r="CC44" s="301">
        <v>0</v>
      </c>
      <c r="CD44" s="301" t="s">
        <v>108</v>
      </c>
      <c r="CE44" s="302">
        <v>0</v>
      </c>
      <c r="CF44" s="302">
        <v>40000000</v>
      </c>
    </row>
    <row r="45" spans="2:84" x14ac:dyDescent="0.2">
      <c r="B45" s="498" t="s">
        <v>2098</v>
      </c>
      <c r="C45" s="301">
        <v>0</v>
      </c>
      <c r="D45" s="301" t="s">
        <v>108</v>
      </c>
      <c r="E45" s="302">
        <v>0</v>
      </c>
      <c r="F45" s="302">
        <v>15000000</v>
      </c>
      <c r="G45" s="303"/>
      <c r="H45" s="498" t="s">
        <v>1919</v>
      </c>
      <c r="I45" s="301">
        <v>0</v>
      </c>
      <c r="J45" s="301" t="s">
        <v>108</v>
      </c>
      <c r="K45" s="302">
        <v>0</v>
      </c>
      <c r="L45" s="302">
        <v>30000000</v>
      </c>
      <c r="M45" s="303"/>
      <c r="N45" s="498" t="s">
        <v>1939</v>
      </c>
      <c r="O45" s="301">
        <v>0</v>
      </c>
      <c r="P45" s="301" t="s">
        <v>108</v>
      </c>
      <c r="Q45" s="302">
        <v>0</v>
      </c>
      <c r="R45" s="302">
        <v>30000000</v>
      </c>
      <c r="T45" s="877" t="s">
        <v>946</v>
      </c>
      <c r="U45" s="878"/>
      <c r="V45" s="878"/>
      <c r="W45" s="878"/>
      <c r="X45" s="879"/>
      <c r="Z45" s="301" t="s">
        <v>2354</v>
      </c>
      <c r="AA45" s="301">
        <v>0</v>
      </c>
      <c r="AB45" s="301" t="s">
        <v>108</v>
      </c>
      <c r="AC45" s="302">
        <v>0</v>
      </c>
      <c r="AD45" s="302">
        <v>50000000</v>
      </c>
      <c r="AF45" s="301" t="s">
        <v>2359</v>
      </c>
      <c r="AG45" s="301">
        <v>0</v>
      </c>
      <c r="AH45" s="301" t="s">
        <v>108</v>
      </c>
      <c r="AI45" s="302">
        <v>0</v>
      </c>
      <c r="AJ45" s="302">
        <v>40000000</v>
      </c>
      <c r="AL45" s="301" t="s">
        <v>1627</v>
      </c>
      <c r="AM45" s="301">
        <v>0</v>
      </c>
      <c r="AN45" s="301" t="s">
        <v>108</v>
      </c>
      <c r="AO45" s="302">
        <v>0</v>
      </c>
      <c r="AP45" s="302">
        <v>30000000</v>
      </c>
      <c r="AR45" s="877" t="s">
        <v>1199</v>
      </c>
      <c r="AS45" s="878"/>
      <c r="AT45" s="878"/>
      <c r="AU45" s="878"/>
      <c r="AV45" s="879"/>
      <c r="AX45" s="301" t="s">
        <v>1710</v>
      </c>
      <c r="AY45" s="491">
        <v>0</v>
      </c>
      <c r="AZ45" s="301" t="s">
        <v>108</v>
      </c>
      <c r="BA45" s="302">
        <v>0</v>
      </c>
      <c r="BB45" s="302">
        <v>30000000</v>
      </c>
      <c r="BD45" s="301" t="s">
        <v>1723</v>
      </c>
      <c r="BE45" s="491">
        <v>0</v>
      </c>
      <c r="BF45" s="301" t="s">
        <v>108</v>
      </c>
      <c r="BG45" s="302">
        <v>0</v>
      </c>
      <c r="BH45" s="302">
        <v>40000000</v>
      </c>
      <c r="BJ45" s="301" t="s">
        <v>2052</v>
      </c>
      <c r="BK45" s="491">
        <v>0</v>
      </c>
      <c r="BL45" s="301" t="s">
        <v>108</v>
      </c>
      <c r="BM45" s="302">
        <v>0</v>
      </c>
      <c r="BN45" s="302">
        <v>40000000</v>
      </c>
      <c r="BP45" s="301" t="s">
        <v>2070</v>
      </c>
      <c r="BQ45" s="301">
        <v>0</v>
      </c>
      <c r="BR45" s="301" t="s">
        <v>108</v>
      </c>
      <c r="BS45" s="302">
        <v>0</v>
      </c>
      <c r="BT45" s="302">
        <v>40000000</v>
      </c>
      <c r="BV45" s="301" t="s">
        <v>1980</v>
      </c>
      <c r="BW45" s="491">
        <v>0</v>
      </c>
      <c r="BX45" s="301" t="s">
        <v>108</v>
      </c>
      <c r="BY45" s="302">
        <v>0</v>
      </c>
      <c r="BZ45" s="302">
        <v>40000000</v>
      </c>
      <c r="CB45" s="301" t="s">
        <v>1999</v>
      </c>
      <c r="CC45" s="301">
        <v>0</v>
      </c>
      <c r="CD45" s="301" t="s">
        <v>108</v>
      </c>
      <c r="CE45" s="302">
        <v>0</v>
      </c>
      <c r="CF45" s="302">
        <v>40000000</v>
      </c>
    </row>
    <row r="46" spans="2:84" x14ac:dyDescent="0.2">
      <c r="B46" s="498" t="s">
        <v>2099</v>
      </c>
      <c r="C46" s="301">
        <v>0</v>
      </c>
      <c r="D46" s="301" t="s">
        <v>108</v>
      </c>
      <c r="E46" s="302">
        <v>0</v>
      </c>
      <c r="F46" s="302">
        <v>15000000</v>
      </c>
      <c r="G46" s="303"/>
      <c r="H46" s="498" t="s">
        <v>1920</v>
      </c>
      <c r="I46" s="301">
        <v>0</v>
      </c>
      <c r="J46" s="301" t="s">
        <v>108</v>
      </c>
      <c r="K46" s="302">
        <v>0</v>
      </c>
      <c r="L46" s="302">
        <v>30000000</v>
      </c>
      <c r="M46" s="303"/>
      <c r="N46" s="498" t="s">
        <v>1940</v>
      </c>
      <c r="O46" s="301">
        <v>0</v>
      </c>
      <c r="P46" s="301" t="s">
        <v>108</v>
      </c>
      <c r="Q46" s="302">
        <v>0</v>
      </c>
      <c r="R46" s="302">
        <v>30000000</v>
      </c>
      <c r="T46" s="305" t="s">
        <v>45</v>
      </c>
      <c r="U46" s="305" t="s">
        <v>30</v>
      </c>
      <c r="V46" s="305" t="s">
        <v>46</v>
      </c>
      <c r="W46" s="305" t="s">
        <v>47</v>
      </c>
      <c r="X46" s="306" t="s">
        <v>54</v>
      </c>
      <c r="Z46" s="301" t="s">
        <v>2021</v>
      </c>
      <c r="AA46" s="301">
        <v>0</v>
      </c>
      <c r="AB46" s="301" t="s">
        <v>108</v>
      </c>
      <c r="AC46" s="302">
        <v>0</v>
      </c>
      <c r="AD46" s="302">
        <v>30000000</v>
      </c>
      <c r="AF46" s="301" t="s">
        <v>2360</v>
      </c>
      <c r="AG46" s="301">
        <v>0</v>
      </c>
      <c r="AH46" s="301" t="s">
        <v>108</v>
      </c>
      <c r="AI46" s="302">
        <v>0</v>
      </c>
      <c r="AJ46" s="302">
        <v>40000000</v>
      </c>
      <c r="AL46" s="301" t="s">
        <v>1633</v>
      </c>
      <c r="AM46" s="301">
        <v>0</v>
      </c>
      <c r="AN46" s="301" t="s">
        <v>108</v>
      </c>
      <c r="AO46" s="302">
        <v>0</v>
      </c>
      <c r="AP46" s="302">
        <v>35000000</v>
      </c>
      <c r="AR46" s="305" t="s">
        <v>45</v>
      </c>
      <c r="AS46" s="305" t="s">
        <v>30</v>
      </c>
      <c r="AT46" s="305" t="s">
        <v>46</v>
      </c>
      <c r="AU46" s="305" t="s">
        <v>47</v>
      </c>
      <c r="AV46" s="306" t="s">
        <v>54</v>
      </c>
      <c r="AX46" s="301" t="s">
        <v>2501</v>
      </c>
      <c r="AY46" s="491">
        <v>0</v>
      </c>
      <c r="AZ46" s="301" t="s">
        <v>108</v>
      </c>
      <c r="BA46" s="302">
        <v>0</v>
      </c>
      <c r="BB46" s="302">
        <v>35000000</v>
      </c>
      <c r="BD46" s="301" t="s">
        <v>1724</v>
      </c>
      <c r="BE46" s="491">
        <v>0</v>
      </c>
      <c r="BF46" s="301" t="s">
        <v>108</v>
      </c>
      <c r="BG46" s="302">
        <v>0</v>
      </c>
      <c r="BH46" s="302">
        <v>40000000</v>
      </c>
      <c r="BJ46" s="301" t="s">
        <v>2053</v>
      </c>
      <c r="BK46" s="491">
        <v>0</v>
      </c>
      <c r="BL46" s="301" t="s">
        <v>108</v>
      </c>
      <c r="BM46" s="302">
        <v>0</v>
      </c>
      <c r="BN46" s="302">
        <v>40000000</v>
      </c>
      <c r="BP46" s="301" t="s">
        <v>2071</v>
      </c>
      <c r="BQ46" s="301">
        <v>0</v>
      </c>
      <c r="BR46" s="301" t="s">
        <v>108</v>
      </c>
      <c r="BS46" s="302">
        <v>0</v>
      </c>
      <c r="BT46" s="302">
        <v>40000000</v>
      </c>
      <c r="BV46" s="301" t="s">
        <v>2109</v>
      </c>
      <c r="BW46" s="491">
        <v>0</v>
      </c>
      <c r="BX46" s="301" t="s">
        <v>108</v>
      </c>
      <c r="BY46" s="302">
        <v>0</v>
      </c>
      <c r="BZ46" s="302">
        <v>15000000</v>
      </c>
      <c r="CB46" s="301" t="s">
        <v>2000</v>
      </c>
      <c r="CC46" s="301">
        <v>0</v>
      </c>
      <c r="CD46" s="301" t="s">
        <v>108</v>
      </c>
      <c r="CE46" s="302">
        <v>0</v>
      </c>
      <c r="CF46" s="302">
        <v>40000000</v>
      </c>
    </row>
    <row r="47" spans="2:84" x14ac:dyDescent="0.2">
      <c r="B47" s="498" t="s">
        <v>1895</v>
      </c>
      <c r="C47" s="301">
        <v>0</v>
      </c>
      <c r="D47" s="301" t="s">
        <v>108</v>
      </c>
      <c r="E47" s="302">
        <v>0</v>
      </c>
      <c r="F47" s="302">
        <v>25000000</v>
      </c>
      <c r="G47" s="303"/>
      <c r="H47" s="498" t="s">
        <v>1921</v>
      </c>
      <c r="I47" s="301">
        <v>0</v>
      </c>
      <c r="J47" s="301" t="s">
        <v>108</v>
      </c>
      <c r="K47" s="302">
        <v>0</v>
      </c>
      <c r="L47" s="302">
        <v>30000000</v>
      </c>
      <c r="M47" s="303"/>
      <c r="N47" s="498" t="s">
        <v>1941</v>
      </c>
      <c r="O47" s="301">
        <v>0</v>
      </c>
      <c r="P47" s="301" t="s">
        <v>108</v>
      </c>
      <c r="Q47" s="302">
        <v>0</v>
      </c>
      <c r="R47" s="302">
        <v>30000000</v>
      </c>
      <c r="T47" s="301" t="s">
        <v>2171</v>
      </c>
      <c r="U47" s="301">
        <v>0</v>
      </c>
      <c r="V47" s="301" t="s">
        <v>108</v>
      </c>
      <c r="W47" s="302">
        <v>0</v>
      </c>
      <c r="X47" s="302">
        <v>15000000</v>
      </c>
      <c r="Z47" s="301" t="s">
        <v>2355</v>
      </c>
      <c r="AA47" s="301">
        <v>0</v>
      </c>
      <c r="AB47" s="301" t="s">
        <v>108</v>
      </c>
      <c r="AC47" s="302">
        <v>0</v>
      </c>
      <c r="AD47" s="302">
        <v>40000000</v>
      </c>
      <c r="AF47" s="301" t="s">
        <v>2037</v>
      </c>
      <c r="AG47" s="301">
        <v>0</v>
      </c>
      <c r="AH47" s="301" t="s">
        <v>108</v>
      </c>
      <c r="AI47" s="302">
        <v>0</v>
      </c>
      <c r="AJ47" s="302">
        <v>30000000</v>
      </c>
      <c r="AL47" s="301" t="s">
        <v>1628</v>
      </c>
      <c r="AM47" s="301">
        <v>0</v>
      </c>
      <c r="AN47" s="301" t="s">
        <v>108</v>
      </c>
      <c r="AO47" s="302">
        <v>0</v>
      </c>
      <c r="AP47" s="302">
        <v>40000000</v>
      </c>
      <c r="AR47" s="301" t="s">
        <v>1678</v>
      </c>
      <c r="AS47" s="301">
        <v>0</v>
      </c>
      <c r="AT47" s="301" t="s">
        <v>60</v>
      </c>
      <c r="AU47" s="302">
        <v>20000000</v>
      </c>
      <c r="AV47" s="302">
        <v>0</v>
      </c>
      <c r="AX47" s="301" t="s">
        <v>1711</v>
      </c>
      <c r="AY47" s="491">
        <v>0</v>
      </c>
      <c r="AZ47" s="301" t="s">
        <v>108</v>
      </c>
      <c r="BA47" s="302">
        <v>0</v>
      </c>
      <c r="BB47" s="302">
        <v>35000000</v>
      </c>
      <c r="BD47" s="301" t="s">
        <v>1725</v>
      </c>
      <c r="BE47" s="491">
        <v>0</v>
      </c>
      <c r="BF47" s="301" t="s">
        <v>108</v>
      </c>
      <c r="BG47" s="302">
        <v>0</v>
      </c>
      <c r="BH47" s="302">
        <v>40000000</v>
      </c>
      <c r="BJ47" s="301" t="s">
        <v>2054</v>
      </c>
      <c r="BK47" s="491">
        <v>0</v>
      </c>
      <c r="BL47" s="301" t="s">
        <v>108</v>
      </c>
      <c r="BM47" s="302">
        <v>0</v>
      </c>
      <c r="BN47" s="302">
        <v>30000000</v>
      </c>
      <c r="BP47" s="301" t="s">
        <v>2072</v>
      </c>
      <c r="BQ47" s="301">
        <v>0</v>
      </c>
      <c r="BR47" s="301" t="s">
        <v>108</v>
      </c>
      <c r="BS47" s="302">
        <v>0</v>
      </c>
      <c r="BT47" s="302">
        <v>40000000</v>
      </c>
      <c r="BV47" s="301" t="s">
        <v>2110</v>
      </c>
      <c r="BW47" s="491">
        <v>0</v>
      </c>
      <c r="BX47" s="301" t="s">
        <v>108</v>
      </c>
      <c r="BY47" s="302">
        <v>0</v>
      </c>
      <c r="BZ47" s="302">
        <v>15000000</v>
      </c>
      <c r="CB47" s="301" t="s">
        <v>2111</v>
      </c>
      <c r="CC47" s="301">
        <v>0</v>
      </c>
      <c r="CD47" s="301" t="s">
        <v>108</v>
      </c>
      <c r="CE47" s="302">
        <v>0</v>
      </c>
      <c r="CF47" s="302">
        <v>15000000</v>
      </c>
    </row>
    <row r="48" spans="2:84" x14ac:dyDescent="0.2">
      <c r="B48" s="498" t="s">
        <v>1896</v>
      </c>
      <c r="C48" s="301">
        <v>0</v>
      </c>
      <c r="D48" s="301" t="s">
        <v>108</v>
      </c>
      <c r="E48" s="302">
        <v>0</v>
      </c>
      <c r="F48" s="302">
        <v>25000000</v>
      </c>
      <c r="G48" s="303"/>
      <c r="H48" s="498" t="s">
        <v>1922</v>
      </c>
      <c r="I48" s="301">
        <v>0</v>
      </c>
      <c r="J48" s="301" t="s">
        <v>108</v>
      </c>
      <c r="K48" s="302">
        <v>0</v>
      </c>
      <c r="L48" s="302">
        <v>30000000</v>
      </c>
      <c r="M48" s="303"/>
      <c r="N48" s="498" t="s">
        <v>1942</v>
      </c>
      <c r="O48" s="301">
        <v>0</v>
      </c>
      <c r="P48" s="301" t="s">
        <v>108</v>
      </c>
      <c r="Q48" s="302">
        <v>0</v>
      </c>
      <c r="R48" s="302">
        <v>30000000</v>
      </c>
      <c r="T48" s="301" t="s">
        <v>2100</v>
      </c>
      <c r="U48" s="301">
        <v>0</v>
      </c>
      <c r="V48" s="301" t="s">
        <v>108</v>
      </c>
      <c r="W48" s="302">
        <v>0</v>
      </c>
      <c r="X48" s="302">
        <v>15000000</v>
      </c>
      <c r="Z48" s="301" t="s">
        <v>2325</v>
      </c>
      <c r="AA48" s="301">
        <v>0</v>
      </c>
      <c r="AB48" s="301" t="s">
        <v>108</v>
      </c>
      <c r="AC48" s="302">
        <v>0</v>
      </c>
      <c r="AD48" s="302">
        <v>40000000</v>
      </c>
      <c r="AF48" s="301" t="s">
        <v>2038</v>
      </c>
      <c r="AG48" s="301">
        <v>0</v>
      </c>
      <c r="AH48" s="301" t="s">
        <v>108</v>
      </c>
      <c r="AI48" s="302">
        <v>0</v>
      </c>
      <c r="AJ48" s="302">
        <v>30000000</v>
      </c>
      <c r="AL48" s="301" t="s">
        <v>1634</v>
      </c>
      <c r="AM48" s="301">
        <v>0</v>
      </c>
      <c r="AN48" s="301" t="s">
        <v>108</v>
      </c>
      <c r="AO48" s="302">
        <v>0</v>
      </c>
      <c r="AP48" s="302">
        <v>40000000</v>
      </c>
      <c r="AR48" s="301" t="s">
        <v>1680</v>
      </c>
      <c r="AS48" s="301">
        <v>0</v>
      </c>
      <c r="AT48" s="301" t="s">
        <v>60</v>
      </c>
      <c r="AU48" s="302">
        <v>20000000</v>
      </c>
      <c r="AV48" s="302">
        <v>0</v>
      </c>
      <c r="AX48" s="301" t="s">
        <v>2503</v>
      </c>
      <c r="AY48" s="491">
        <v>0</v>
      </c>
      <c r="AZ48" s="301" t="s">
        <v>108</v>
      </c>
      <c r="BA48" s="302">
        <v>0</v>
      </c>
      <c r="BB48" s="302">
        <v>40000000</v>
      </c>
      <c r="BD48" s="301" t="s">
        <v>1717</v>
      </c>
      <c r="BE48" s="491">
        <v>0</v>
      </c>
      <c r="BF48" s="301" t="s">
        <v>108</v>
      </c>
      <c r="BG48" s="302">
        <v>0</v>
      </c>
      <c r="BH48" s="302">
        <v>40000000</v>
      </c>
      <c r="BJ48" s="301" t="s">
        <v>2055</v>
      </c>
      <c r="BK48" s="491">
        <v>0</v>
      </c>
      <c r="BL48" s="301" t="s">
        <v>108</v>
      </c>
      <c r="BM48" s="302">
        <v>0</v>
      </c>
      <c r="BN48" s="302">
        <v>30000000</v>
      </c>
      <c r="BP48" s="301" t="s">
        <v>2180</v>
      </c>
      <c r="BQ48" s="301">
        <v>0</v>
      </c>
      <c r="BR48" s="301" t="s">
        <v>108</v>
      </c>
      <c r="BS48" s="302">
        <v>0</v>
      </c>
      <c r="BT48" s="302">
        <v>10000000</v>
      </c>
      <c r="BV48" s="301" t="s">
        <v>1981</v>
      </c>
      <c r="BW48" s="491">
        <v>0</v>
      </c>
      <c r="BX48" s="301" t="s">
        <v>108</v>
      </c>
      <c r="BY48" s="302">
        <v>0</v>
      </c>
      <c r="BZ48" s="302">
        <v>30000000</v>
      </c>
      <c r="CB48" s="301" t="s">
        <v>2112</v>
      </c>
      <c r="CC48" s="301">
        <v>0</v>
      </c>
      <c r="CD48" s="301" t="s">
        <v>108</v>
      </c>
      <c r="CE48" s="302">
        <v>0</v>
      </c>
      <c r="CF48" s="302">
        <v>15000000</v>
      </c>
    </row>
    <row r="49" spans="2:84" x14ac:dyDescent="0.2">
      <c r="B49" s="498" t="s">
        <v>2226</v>
      </c>
      <c r="C49" s="301">
        <v>0</v>
      </c>
      <c r="D49" s="301" t="s">
        <v>108</v>
      </c>
      <c r="E49" s="302">
        <v>0</v>
      </c>
      <c r="F49" s="302">
        <v>40000000</v>
      </c>
      <c r="G49" s="303"/>
      <c r="H49" s="498" t="s">
        <v>1923</v>
      </c>
      <c r="I49" s="301">
        <v>0</v>
      </c>
      <c r="J49" s="301" t="s">
        <v>108</v>
      </c>
      <c r="K49" s="302">
        <v>0</v>
      </c>
      <c r="L49" s="302">
        <v>30000000</v>
      </c>
      <c r="M49" s="303"/>
      <c r="N49" s="498" t="s">
        <v>1943</v>
      </c>
      <c r="O49" s="301">
        <v>0</v>
      </c>
      <c r="P49" s="301" t="s">
        <v>108</v>
      </c>
      <c r="Q49" s="302">
        <v>0</v>
      </c>
      <c r="R49" s="302">
        <v>30000000</v>
      </c>
      <c r="T49" s="301" t="s">
        <v>2172</v>
      </c>
      <c r="U49" s="301">
        <v>0</v>
      </c>
      <c r="V49" s="301" t="s">
        <v>108</v>
      </c>
      <c r="W49" s="302">
        <v>0</v>
      </c>
      <c r="X49" s="302">
        <v>15000000</v>
      </c>
      <c r="Z49" s="301" t="s">
        <v>2022</v>
      </c>
      <c r="AA49" s="301">
        <v>0</v>
      </c>
      <c r="AB49" s="301" t="s">
        <v>108</v>
      </c>
      <c r="AC49" s="302">
        <v>0</v>
      </c>
      <c r="AD49" s="302">
        <v>30000000</v>
      </c>
      <c r="AF49" s="301" t="s">
        <v>2039</v>
      </c>
      <c r="AG49" s="301">
        <v>0</v>
      </c>
      <c r="AH49" s="301" t="s">
        <v>108</v>
      </c>
      <c r="AI49" s="302">
        <v>0</v>
      </c>
      <c r="AJ49" s="302">
        <v>30000000</v>
      </c>
      <c r="AL49" s="301" t="s">
        <v>1635</v>
      </c>
      <c r="AM49" s="301">
        <v>0</v>
      </c>
      <c r="AN49" s="301" t="s">
        <v>108</v>
      </c>
      <c r="AO49" s="302">
        <v>0</v>
      </c>
      <c r="AP49" s="302">
        <v>40000000</v>
      </c>
      <c r="AR49" s="301" t="s">
        <v>2369</v>
      </c>
      <c r="AS49" s="301">
        <v>0</v>
      </c>
      <c r="AT49" s="301" t="s">
        <v>108</v>
      </c>
      <c r="AU49" s="302">
        <v>0</v>
      </c>
      <c r="AV49" s="302">
        <v>40000000</v>
      </c>
      <c r="AX49" s="301" t="s">
        <v>2504</v>
      </c>
      <c r="AY49" s="491">
        <v>0</v>
      </c>
      <c r="AZ49" s="301" t="s">
        <v>108</v>
      </c>
      <c r="BA49" s="302">
        <v>0</v>
      </c>
      <c r="BB49" s="302">
        <v>30000000</v>
      </c>
      <c r="BD49" s="301" t="s">
        <v>1726</v>
      </c>
      <c r="BE49" s="491">
        <v>0</v>
      </c>
      <c r="BF49" s="301" t="s">
        <v>108</v>
      </c>
      <c r="BG49" s="302">
        <v>0</v>
      </c>
      <c r="BH49" s="302">
        <v>45000000</v>
      </c>
      <c r="BJ49" s="301" t="s">
        <v>2385</v>
      </c>
      <c r="BK49" s="491">
        <v>0</v>
      </c>
      <c r="BL49" s="301" t="s">
        <v>108</v>
      </c>
      <c r="BM49" s="302">
        <v>0</v>
      </c>
      <c r="BN49" s="302">
        <v>40000000</v>
      </c>
      <c r="BP49" s="301" t="s">
        <v>2073</v>
      </c>
      <c r="BQ49" s="301">
        <v>0</v>
      </c>
      <c r="BR49" s="301" t="s">
        <v>108</v>
      </c>
      <c r="BS49" s="302">
        <v>0</v>
      </c>
      <c r="BT49" s="302">
        <v>30000000</v>
      </c>
      <c r="BV49" s="301" t="s">
        <v>1982</v>
      </c>
      <c r="BW49" s="491">
        <v>0</v>
      </c>
      <c r="BX49" s="301" t="s">
        <v>108</v>
      </c>
      <c r="BY49" s="302">
        <v>0</v>
      </c>
      <c r="BZ49" s="302">
        <v>30000000</v>
      </c>
      <c r="CB49" s="301" t="s">
        <v>2113</v>
      </c>
      <c r="CC49" s="301">
        <v>0</v>
      </c>
      <c r="CD49" s="301" t="s">
        <v>108</v>
      </c>
      <c r="CE49" s="302">
        <v>0</v>
      </c>
      <c r="CF49" s="302">
        <v>15000000</v>
      </c>
    </row>
    <row r="50" spans="2:84" x14ac:dyDescent="0.2">
      <c r="B50" s="498" t="s">
        <v>1897</v>
      </c>
      <c r="C50" s="301">
        <v>0</v>
      </c>
      <c r="D50" s="301" t="s">
        <v>108</v>
      </c>
      <c r="E50" s="302">
        <v>0</v>
      </c>
      <c r="F50" s="302">
        <v>30000000</v>
      </c>
      <c r="G50" s="303"/>
      <c r="H50" s="498" t="s">
        <v>1924</v>
      </c>
      <c r="I50" s="301">
        <v>0</v>
      </c>
      <c r="J50" s="301" t="s">
        <v>108</v>
      </c>
      <c r="K50" s="302">
        <v>0</v>
      </c>
      <c r="L50" s="302">
        <v>30000000</v>
      </c>
      <c r="M50" s="303"/>
      <c r="N50" s="498" t="s">
        <v>1944</v>
      </c>
      <c r="O50" s="301">
        <v>0</v>
      </c>
      <c r="P50" s="301" t="s">
        <v>108</v>
      </c>
      <c r="Q50" s="302">
        <v>0</v>
      </c>
      <c r="R50" s="302">
        <v>30000000</v>
      </c>
      <c r="T50" s="301" t="s">
        <v>2101</v>
      </c>
      <c r="U50" s="301">
        <v>0</v>
      </c>
      <c r="V50" s="301" t="s">
        <v>108</v>
      </c>
      <c r="W50" s="302">
        <v>0</v>
      </c>
      <c r="X50" s="302">
        <v>15000000</v>
      </c>
      <c r="Z50" s="301" t="s">
        <v>2023</v>
      </c>
      <c r="AA50" s="301">
        <v>0</v>
      </c>
      <c r="AB50" s="301" t="s">
        <v>108</v>
      </c>
      <c r="AC50" s="302">
        <v>0</v>
      </c>
      <c r="AD50" s="302">
        <v>30000000</v>
      </c>
      <c r="AF50" s="301" t="s">
        <v>2152</v>
      </c>
      <c r="AG50" s="301">
        <v>0</v>
      </c>
      <c r="AH50" s="301" t="s">
        <v>108</v>
      </c>
      <c r="AI50" s="302">
        <v>0</v>
      </c>
      <c r="AJ50" s="302">
        <v>40000000</v>
      </c>
      <c r="AL50" s="301" t="s">
        <v>1636</v>
      </c>
      <c r="AM50" s="301">
        <v>0</v>
      </c>
      <c r="AN50" s="301" t="s">
        <v>108</v>
      </c>
      <c r="AO50" s="302">
        <v>0</v>
      </c>
      <c r="AP50" s="302">
        <v>40000000</v>
      </c>
      <c r="AR50" s="301" t="s">
        <v>2535</v>
      </c>
      <c r="AS50" s="301">
        <v>0</v>
      </c>
      <c r="AT50" s="301" t="s">
        <v>108</v>
      </c>
      <c r="AU50" s="302">
        <v>0</v>
      </c>
      <c r="AV50" s="302">
        <v>20000000</v>
      </c>
      <c r="AX50" s="301" t="s">
        <v>2364</v>
      </c>
      <c r="AY50" s="491">
        <v>0</v>
      </c>
      <c r="AZ50" s="301" t="s">
        <v>108</v>
      </c>
      <c r="BA50" s="302">
        <v>0</v>
      </c>
      <c r="BB50" s="302">
        <v>40000000</v>
      </c>
      <c r="BD50" s="301" t="s">
        <v>1727</v>
      </c>
      <c r="BE50" s="491">
        <v>0</v>
      </c>
      <c r="BF50" s="301" t="s">
        <v>108</v>
      </c>
      <c r="BG50" s="302">
        <v>0</v>
      </c>
      <c r="BH50" s="302">
        <v>40000000</v>
      </c>
      <c r="BJ50" s="301" t="s">
        <v>2056</v>
      </c>
      <c r="BK50" s="491">
        <v>0</v>
      </c>
      <c r="BL50" s="301" t="s">
        <v>108</v>
      </c>
      <c r="BM50" s="302">
        <v>0</v>
      </c>
      <c r="BN50" s="302">
        <v>30000000</v>
      </c>
      <c r="BP50" s="301" t="s">
        <v>2074</v>
      </c>
      <c r="BQ50" s="301">
        <v>0</v>
      </c>
      <c r="BR50" s="301" t="s">
        <v>108</v>
      </c>
      <c r="BS50" s="302">
        <v>0</v>
      </c>
      <c r="BT50" s="302">
        <v>30000000</v>
      </c>
      <c r="BV50" s="301" t="s">
        <v>1983</v>
      </c>
      <c r="BW50" s="491">
        <v>0</v>
      </c>
      <c r="BX50" s="301" t="s">
        <v>108</v>
      </c>
      <c r="BY50" s="302">
        <v>0</v>
      </c>
      <c r="BZ50" s="302">
        <v>30000000</v>
      </c>
      <c r="CB50" s="301" t="s">
        <v>2373</v>
      </c>
      <c r="CC50" s="301">
        <v>0</v>
      </c>
      <c r="CD50" s="301" t="s">
        <v>108</v>
      </c>
      <c r="CE50" s="302">
        <v>0</v>
      </c>
      <c r="CF50" s="302">
        <v>30000000</v>
      </c>
    </row>
    <row r="51" spans="2:84" x14ac:dyDescent="0.2">
      <c r="B51" s="498" t="s">
        <v>1898</v>
      </c>
      <c r="C51" s="301">
        <v>0</v>
      </c>
      <c r="D51" s="301" t="s">
        <v>108</v>
      </c>
      <c r="E51" s="302">
        <v>0</v>
      </c>
      <c r="F51" s="302">
        <v>30000000</v>
      </c>
      <c r="G51" s="303"/>
      <c r="H51" s="498" t="s">
        <v>1925</v>
      </c>
      <c r="I51" s="301">
        <v>0</v>
      </c>
      <c r="J51" s="301" t="s">
        <v>108</v>
      </c>
      <c r="K51" s="302">
        <v>0</v>
      </c>
      <c r="L51" s="302">
        <v>30000000</v>
      </c>
      <c r="M51" s="303"/>
      <c r="N51" s="498" t="s">
        <v>1945</v>
      </c>
      <c r="O51" s="301">
        <v>0</v>
      </c>
      <c r="P51" s="301" t="s">
        <v>108</v>
      </c>
      <c r="Q51" s="302">
        <v>0</v>
      </c>
      <c r="R51" s="302">
        <v>30000000</v>
      </c>
      <c r="T51" s="301" t="s">
        <v>2102</v>
      </c>
      <c r="U51" s="301">
        <v>0</v>
      </c>
      <c r="V51" s="301" t="s">
        <v>108</v>
      </c>
      <c r="W51" s="302">
        <v>0</v>
      </c>
      <c r="X51" s="302">
        <v>15000000</v>
      </c>
      <c r="Z51" s="301" t="s">
        <v>2151</v>
      </c>
      <c r="AA51" s="301">
        <v>0</v>
      </c>
      <c r="AB51" s="301" t="s">
        <v>108</v>
      </c>
      <c r="AC51" s="302">
        <v>0</v>
      </c>
      <c r="AD51" s="302">
        <v>40000000</v>
      </c>
      <c r="AF51" s="301" t="s">
        <v>2040</v>
      </c>
      <c r="AG51" s="301">
        <v>0</v>
      </c>
      <c r="AH51" s="301" t="s">
        <v>108</v>
      </c>
      <c r="AI51" s="302">
        <v>0</v>
      </c>
      <c r="AJ51" s="302">
        <v>30000000</v>
      </c>
      <c r="AL51" s="301" t="s">
        <v>1637</v>
      </c>
      <c r="AM51" s="301">
        <v>0</v>
      </c>
      <c r="AN51" s="301" t="s">
        <v>108</v>
      </c>
      <c r="AO51" s="302">
        <v>0</v>
      </c>
      <c r="AP51" s="302">
        <v>30000000</v>
      </c>
      <c r="AR51" s="301" t="s">
        <v>2488</v>
      </c>
      <c r="AS51" s="301">
        <v>0</v>
      </c>
      <c r="AT51" s="301" t="s">
        <v>108</v>
      </c>
      <c r="AU51" s="302">
        <v>0</v>
      </c>
      <c r="AV51" s="302">
        <v>40000000</v>
      </c>
      <c r="AX51" s="301" t="s">
        <v>2505</v>
      </c>
      <c r="AY51" s="491">
        <v>0</v>
      </c>
      <c r="AZ51" s="301" t="s">
        <v>108</v>
      </c>
      <c r="BA51" s="302">
        <v>0</v>
      </c>
      <c r="BB51" s="302">
        <v>40000000</v>
      </c>
      <c r="BD51" s="301" t="s">
        <v>2512</v>
      </c>
      <c r="BE51" s="491">
        <v>0</v>
      </c>
      <c r="BF51" s="301" t="s">
        <v>108</v>
      </c>
      <c r="BG51" s="302">
        <v>0</v>
      </c>
      <c r="BH51" s="302">
        <v>40000000</v>
      </c>
      <c r="BJ51" s="301" t="s">
        <v>2057</v>
      </c>
      <c r="BK51" s="491">
        <v>0</v>
      </c>
      <c r="BL51" s="301" t="s">
        <v>108</v>
      </c>
      <c r="BM51" s="302">
        <v>0</v>
      </c>
      <c r="BN51" s="302">
        <v>30000000</v>
      </c>
      <c r="BP51" s="301" t="s">
        <v>2371</v>
      </c>
      <c r="BQ51" s="301">
        <v>0</v>
      </c>
      <c r="BR51" s="301" t="s">
        <v>108</v>
      </c>
      <c r="BS51" s="302">
        <v>0</v>
      </c>
      <c r="BT51" s="302">
        <v>40000000</v>
      </c>
      <c r="BV51" s="301" t="s">
        <v>1984</v>
      </c>
      <c r="BW51" s="491">
        <v>0</v>
      </c>
      <c r="BX51" s="301" t="s">
        <v>108</v>
      </c>
      <c r="BY51" s="302">
        <v>0</v>
      </c>
      <c r="BZ51" s="302">
        <v>30000000</v>
      </c>
      <c r="CB51" s="301" t="s">
        <v>2001</v>
      </c>
      <c r="CC51" s="301">
        <v>0</v>
      </c>
      <c r="CD51" s="301" t="s">
        <v>108</v>
      </c>
      <c r="CE51" s="302">
        <v>0</v>
      </c>
      <c r="CF51" s="302">
        <v>30000000</v>
      </c>
    </row>
    <row r="52" spans="2:84" x14ac:dyDescent="0.2">
      <c r="B52" s="498" t="s">
        <v>1899</v>
      </c>
      <c r="C52" s="301">
        <v>0</v>
      </c>
      <c r="D52" s="301" t="s">
        <v>108</v>
      </c>
      <c r="E52" s="302">
        <v>0</v>
      </c>
      <c r="F52" s="302">
        <v>30000000</v>
      </c>
      <c r="G52" s="303"/>
      <c r="H52" s="498" t="s">
        <v>1926</v>
      </c>
      <c r="I52" s="301">
        <v>0</v>
      </c>
      <c r="J52" s="301" t="s">
        <v>108</v>
      </c>
      <c r="K52" s="302">
        <v>0</v>
      </c>
      <c r="L52" s="302">
        <v>30000000</v>
      </c>
      <c r="M52" s="303"/>
      <c r="N52" s="498" t="s">
        <v>1946</v>
      </c>
      <c r="O52" s="301">
        <v>0</v>
      </c>
      <c r="P52" s="301" t="s">
        <v>108</v>
      </c>
      <c r="Q52" s="302">
        <v>0</v>
      </c>
      <c r="R52" s="302">
        <v>30000000</v>
      </c>
      <c r="T52" s="301" t="s">
        <v>2103</v>
      </c>
      <c r="U52" s="301">
        <v>0</v>
      </c>
      <c r="V52" s="301" t="s">
        <v>108</v>
      </c>
      <c r="W52" s="302">
        <v>0</v>
      </c>
      <c r="X52" s="302">
        <v>15000000</v>
      </c>
      <c r="Z52" s="301" t="s">
        <v>2024</v>
      </c>
      <c r="AA52" s="301">
        <v>0</v>
      </c>
      <c r="AB52" s="301" t="s">
        <v>108</v>
      </c>
      <c r="AC52" s="302">
        <v>0</v>
      </c>
      <c r="AD52" s="302">
        <v>30000000</v>
      </c>
      <c r="AF52" s="301" t="s">
        <v>2041</v>
      </c>
      <c r="AG52" s="301">
        <v>0</v>
      </c>
      <c r="AH52" s="301" t="s">
        <v>108</v>
      </c>
      <c r="AI52" s="302">
        <v>0</v>
      </c>
      <c r="AJ52" s="302">
        <v>30000000</v>
      </c>
      <c r="AL52" s="301" t="s">
        <v>1629</v>
      </c>
      <c r="AM52" s="301">
        <v>0</v>
      </c>
      <c r="AN52" s="301" t="s">
        <v>108</v>
      </c>
      <c r="AO52" s="302">
        <v>0</v>
      </c>
      <c r="AP52" s="302">
        <v>30000000</v>
      </c>
      <c r="AR52" s="301" t="s">
        <v>1670</v>
      </c>
      <c r="AS52" s="301">
        <v>0</v>
      </c>
      <c r="AT52" s="301" t="s">
        <v>108</v>
      </c>
      <c r="AU52" s="302">
        <v>0</v>
      </c>
      <c r="AV52" s="302">
        <v>35000000</v>
      </c>
      <c r="AX52" s="301" t="s">
        <v>2506</v>
      </c>
      <c r="AY52" s="491">
        <v>0</v>
      </c>
      <c r="AZ52" s="301" t="s">
        <v>108</v>
      </c>
      <c r="BA52" s="302">
        <v>0</v>
      </c>
      <c r="BB52" s="302">
        <v>25000000</v>
      </c>
      <c r="BD52" s="301" t="s">
        <v>1728</v>
      </c>
      <c r="BE52" s="491">
        <v>0</v>
      </c>
      <c r="BF52" s="301" t="s">
        <v>108</v>
      </c>
      <c r="BG52" s="302">
        <v>0</v>
      </c>
      <c r="BH52" s="302">
        <v>30000000</v>
      </c>
      <c r="BJ52" s="301" t="s">
        <v>2058</v>
      </c>
      <c r="BK52" s="491">
        <v>0</v>
      </c>
      <c r="BL52" s="301" t="s">
        <v>108</v>
      </c>
      <c r="BM52" s="302">
        <v>0</v>
      </c>
      <c r="BN52" s="302">
        <v>30000000</v>
      </c>
      <c r="BP52" s="301" t="s">
        <v>2075</v>
      </c>
      <c r="BQ52" s="301">
        <v>0</v>
      </c>
      <c r="BR52" s="301" t="s">
        <v>108</v>
      </c>
      <c r="BS52" s="302">
        <v>0</v>
      </c>
      <c r="BT52" s="302">
        <v>30000000</v>
      </c>
      <c r="BV52" s="301" t="s">
        <v>1985</v>
      </c>
      <c r="BW52" s="491">
        <v>0</v>
      </c>
      <c r="BX52" s="301" t="s">
        <v>108</v>
      </c>
      <c r="BY52" s="302">
        <v>0</v>
      </c>
      <c r="BZ52" s="302">
        <v>30000000</v>
      </c>
      <c r="CB52" s="301" t="s">
        <v>2002</v>
      </c>
      <c r="CC52" s="301">
        <v>0</v>
      </c>
      <c r="CD52" s="301" t="s">
        <v>108</v>
      </c>
      <c r="CE52" s="302">
        <v>0</v>
      </c>
      <c r="CF52" s="302">
        <v>30000000</v>
      </c>
    </row>
    <row r="53" spans="2:84" x14ac:dyDescent="0.2">
      <c r="B53" s="498" t="s">
        <v>1900</v>
      </c>
      <c r="C53" s="301">
        <v>0</v>
      </c>
      <c r="D53" s="301" t="s">
        <v>108</v>
      </c>
      <c r="E53" s="302">
        <v>0</v>
      </c>
      <c r="F53" s="302">
        <v>45000000</v>
      </c>
      <c r="G53" s="303"/>
      <c r="H53" s="498" t="s">
        <v>1927</v>
      </c>
      <c r="I53" s="301">
        <v>0</v>
      </c>
      <c r="J53" s="301" t="s">
        <v>108</v>
      </c>
      <c r="K53" s="302">
        <v>0</v>
      </c>
      <c r="L53" s="302">
        <v>30000000</v>
      </c>
      <c r="M53" s="303"/>
      <c r="N53" s="498" t="s">
        <v>1947</v>
      </c>
      <c r="O53" s="301">
        <v>0</v>
      </c>
      <c r="P53" s="301" t="s">
        <v>108</v>
      </c>
      <c r="Q53" s="302">
        <v>0</v>
      </c>
      <c r="R53" s="302">
        <v>30000000</v>
      </c>
      <c r="T53" s="301" t="s">
        <v>2104</v>
      </c>
      <c r="U53" s="301">
        <v>0</v>
      </c>
      <c r="V53" s="301" t="s">
        <v>108</v>
      </c>
      <c r="W53" s="302">
        <v>0</v>
      </c>
      <c r="X53" s="302">
        <v>15000000</v>
      </c>
      <c r="Z53" s="301" t="s">
        <v>2025</v>
      </c>
      <c r="AA53" s="301">
        <v>0</v>
      </c>
      <c r="AB53" s="301" t="s">
        <v>108</v>
      </c>
      <c r="AC53" s="302">
        <v>0</v>
      </c>
      <c r="AD53" s="302">
        <v>30000000</v>
      </c>
      <c r="AF53" s="301" t="s">
        <v>2361</v>
      </c>
      <c r="AG53" s="301">
        <v>0</v>
      </c>
      <c r="AH53" s="301" t="s">
        <v>108</v>
      </c>
      <c r="AI53" s="302">
        <v>0</v>
      </c>
      <c r="AJ53" s="302">
        <v>40000000</v>
      </c>
      <c r="AL53" s="301" t="s">
        <v>1638</v>
      </c>
      <c r="AM53" s="301">
        <v>0</v>
      </c>
      <c r="AN53" s="301" t="s">
        <v>108</v>
      </c>
      <c r="AO53" s="302">
        <v>0</v>
      </c>
      <c r="AP53" s="302">
        <v>30000000</v>
      </c>
      <c r="AR53" s="301" t="s">
        <v>1671</v>
      </c>
      <c r="AS53" s="301">
        <v>0</v>
      </c>
      <c r="AT53" s="301" t="s">
        <v>108</v>
      </c>
      <c r="AU53" s="302">
        <v>0</v>
      </c>
      <c r="AV53" s="302">
        <v>35000000</v>
      </c>
      <c r="AX53" s="301" t="s">
        <v>2507</v>
      </c>
      <c r="AY53" s="491">
        <v>0</v>
      </c>
      <c r="AZ53" s="301" t="s">
        <v>108</v>
      </c>
      <c r="BA53" s="302">
        <v>0</v>
      </c>
      <c r="BB53" s="302">
        <v>35000000</v>
      </c>
      <c r="BD53" s="301" t="s">
        <v>2513</v>
      </c>
      <c r="BE53" s="491">
        <v>0</v>
      </c>
      <c r="BF53" s="301" t="s">
        <v>108</v>
      </c>
      <c r="BG53" s="302">
        <v>0</v>
      </c>
      <c r="BH53" s="302">
        <v>30000000</v>
      </c>
      <c r="BJ53" s="301" t="s">
        <v>2059</v>
      </c>
      <c r="BK53" s="491">
        <v>0</v>
      </c>
      <c r="BL53" s="301" t="s">
        <v>108</v>
      </c>
      <c r="BM53" s="302">
        <v>0</v>
      </c>
      <c r="BN53" s="302">
        <v>30000000</v>
      </c>
      <c r="BP53" s="301" t="s">
        <v>2076</v>
      </c>
      <c r="BQ53" s="301">
        <v>0</v>
      </c>
      <c r="BR53" s="301" t="s">
        <v>108</v>
      </c>
      <c r="BS53" s="302">
        <v>0</v>
      </c>
      <c r="BT53" s="302">
        <v>35000000</v>
      </c>
      <c r="BV53" s="301" t="s">
        <v>1986</v>
      </c>
      <c r="BW53" s="491">
        <v>0</v>
      </c>
      <c r="BX53" s="301" t="s">
        <v>108</v>
      </c>
      <c r="BY53" s="302">
        <v>0</v>
      </c>
      <c r="BZ53" s="302">
        <v>30000000</v>
      </c>
      <c r="CB53" s="301" t="s">
        <v>2003</v>
      </c>
      <c r="CC53" s="301">
        <v>0</v>
      </c>
      <c r="CD53" s="301" t="s">
        <v>108</v>
      </c>
      <c r="CE53" s="302">
        <v>0</v>
      </c>
      <c r="CF53" s="302">
        <v>30000000</v>
      </c>
    </row>
    <row r="54" spans="2:84" x14ac:dyDescent="0.2">
      <c r="B54" s="498" t="s">
        <v>1901</v>
      </c>
      <c r="C54" s="301">
        <v>0</v>
      </c>
      <c r="D54" s="301" t="s">
        <v>108</v>
      </c>
      <c r="E54" s="302">
        <v>0</v>
      </c>
      <c r="F54" s="302">
        <v>30000000</v>
      </c>
      <c r="G54" s="303"/>
      <c r="H54" s="498" t="s">
        <v>1928</v>
      </c>
      <c r="I54" s="301">
        <v>0</v>
      </c>
      <c r="J54" s="301" t="s">
        <v>108</v>
      </c>
      <c r="K54" s="302">
        <v>0</v>
      </c>
      <c r="L54" s="302">
        <v>30000000</v>
      </c>
      <c r="M54" s="303"/>
      <c r="N54" s="498" t="s">
        <v>1948</v>
      </c>
      <c r="O54" s="301">
        <v>0</v>
      </c>
      <c r="P54" s="301" t="s">
        <v>108</v>
      </c>
      <c r="Q54" s="302">
        <v>0</v>
      </c>
      <c r="R54" s="302">
        <v>30000000</v>
      </c>
      <c r="T54" s="301" t="s">
        <v>2105</v>
      </c>
      <c r="U54" s="301">
        <v>0</v>
      </c>
      <c r="V54" s="301" t="s">
        <v>108</v>
      </c>
      <c r="W54" s="302">
        <v>0</v>
      </c>
      <c r="X54" s="302">
        <v>15000000</v>
      </c>
      <c r="Z54" s="301" t="s">
        <v>2356</v>
      </c>
      <c r="AA54" s="301">
        <v>0</v>
      </c>
      <c r="AB54" s="301" t="s">
        <v>108</v>
      </c>
      <c r="AC54" s="302">
        <v>0</v>
      </c>
      <c r="AD54" s="302">
        <v>40000000</v>
      </c>
      <c r="AF54" s="301" t="s">
        <v>2042</v>
      </c>
      <c r="AG54" s="301">
        <v>0</v>
      </c>
      <c r="AH54" s="301" t="s">
        <v>108</v>
      </c>
      <c r="AI54" s="302">
        <v>0</v>
      </c>
      <c r="AJ54" s="302">
        <v>30000000</v>
      </c>
      <c r="AL54" s="301" t="s">
        <v>1630</v>
      </c>
      <c r="AM54" s="301">
        <v>0</v>
      </c>
      <c r="AN54" s="301" t="s">
        <v>108</v>
      </c>
      <c r="AO54" s="302">
        <v>0</v>
      </c>
      <c r="AP54" s="302">
        <v>30000000</v>
      </c>
      <c r="AR54" s="301" t="s">
        <v>1694</v>
      </c>
      <c r="AS54" s="301">
        <v>0</v>
      </c>
      <c r="AT54" s="301" t="s">
        <v>108</v>
      </c>
      <c r="AU54" s="302">
        <v>0</v>
      </c>
      <c r="AV54" s="302">
        <v>40000000</v>
      </c>
      <c r="AX54" s="301" t="s">
        <v>2508</v>
      </c>
      <c r="AY54" s="491">
        <v>0</v>
      </c>
      <c r="AZ54" s="301" t="s">
        <v>108</v>
      </c>
      <c r="BA54" s="302">
        <v>0</v>
      </c>
      <c r="BB54" s="302">
        <v>30000000</v>
      </c>
      <c r="BD54" s="301" t="s">
        <v>1719</v>
      </c>
      <c r="BE54" s="491">
        <v>0</v>
      </c>
      <c r="BF54" s="301" t="s">
        <v>108</v>
      </c>
      <c r="BG54" s="302">
        <v>0</v>
      </c>
      <c r="BH54" s="302">
        <v>30000000</v>
      </c>
      <c r="BJ54" s="301" t="s">
        <v>2060</v>
      </c>
      <c r="BK54" s="491">
        <v>0</v>
      </c>
      <c r="BL54" s="301" t="s">
        <v>108</v>
      </c>
      <c r="BM54" s="302">
        <v>0</v>
      </c>
      <c r="BN54" s="302">
        <v>30000000</v>
      </c>
      <c r="BP54" s="301" t="s">
        <v>2181</v>
      </c>
      <c r="BQ54" s="301">
        <v>0</v>
      </c>
      <c r="BR54" s="301" t="s">
        <v>108</v>
      </c>
      <c r="BS54" s="302">
        <v>0</v>
      </c>
      <c r="BT54" s="302">
        <v>40000000</v>
      </c>
      <c r="BV54" s="301" t="s">
        <v>1987</v>
      </c>
      <c r="BW54" s="491">
        <v>0</v>
      </c>
      <c r="BX54" s="301" t="s">
        <v>108</v>
      </c>
      <c r="BY54" s="302">
        <v>0</v>
      </c>
      <c r="BZ54" s="302">
        <v>30000000</v>
      </c>
      <c r="CB54" s="301" t="s">
        <v>2004</v>
      </c>
      <c r="CC54" s="301">
        <v>0</v>
      </c>
      <c r="CD54" s="301" t="s">
        <v>108</v>
      </c>
      <c r="CE54" s="302">
        <v>0</v>
      </c>
      <c r="CF54" s="302">
        <v>30000000</v>
      </c>
    </row>
    <row r="55" spans="2:84" x14ac:dyDescent="0.2">
      <c r="B55" s="498" t="s">
        <v>1902</v>
      </c>
      <c r="C55" s="301">
        <v>0</v>
      </c>
      <c r="D55" s="301" t="s">
        <v>108</v>
      </c>
      <c r="E55" s="302">
        <v>0</v>
      </c>
      <c r="F55" s="302">
        <v>30000000</v>
      </c>
      <c r="G55" s="303"/>
      <c r="H55" s="498" t="s">
        <v>1929</v>
      </c>
      <c r="I55" s="301">
        <v>0</v>
      </c>
      <c r="J55" s="301" t="s">
        <v>108</v>
      </c>
      <c r="K55" s="302">
        <v>0</v>
      </c>
      <c r="L55" s="302">
        <v>30000000</v>
      </c>
      <c r="M55" s="303"/>
      <c r="N55" s="498" t="s">
        <v>1949</v>
      </c>
      <c r="O55" s="301">
        <v>0</v>
      </c>
      <c r="P55" s="301" t="s">
        <v>108</v>
      </c>
      <c r="Q55" s="302">
        <v>0</v>
      </c>
      <c r="R55" s="302">
        <v>30000000</v>
      </c>
      <c r="T55" s="301" t="s">
        <v>2106</v>
      </c>
      <c r="U55" s="301">
        <v>0</v>
      </c>
      <c r="V55" s="301" t="s">
        <v>108</v>
      </c>
      <c r="W55" s="302">
        <v>0</v>
      </c>
      <c r="X55" s="302">
        <v>15000000</v>
      </c>
      <c r="Z55" s="301" t="s">
        <v>2026</v>
      </c>
      <c r="AA55" s="301">
        <v>0</v>
      </c>
      <c r="AB55" s="301" t="s">
        <v>108</v>
      </c>
      <c r="AC55" s="302">
        <v>0</v>
      </c>
      <c r="AD55" s="302">
        <v>30000000</v>
      </c>
      <c r="AF55" s="301" t="s">
        <v>2043</v>
      </c>
      <c r="AG55" s="301">
        <v>0</v>
      </c>
      <c r="AH55" s="301" t="s">
        <v>108</v>
      </c>
      <c r="AI55" s="302">
        <v>0</v>
      </c>
      <c r="AJ55" s="302">
        <v>30000000</v>
      </c>
      <c r="AL55" s="301" t="s">
        <v>1639</v>
      </c>
      <c r="AM55" s="301">
        <v>0</v>
      </c>
      <c r="AN55" s="301" t="s">
        <v>108</v>
      </c>
      <c r="AO55" s="302">
        <v>0</v>
      </c>
      <c r="AP55" s="302">
        <v>40000000</v>
      </c>
      <c r="AR55" s="301" t="s">
        <v>1672</v>
      </c>
      <c r="AS55" s="301">
        <v>0</v>
      </c>
      <c r="AT55" s="301" t="s">
        <v>108</v>
      </c>
      <c r="AU55" s="302">
        <v>0</v>
      </c>
      <c r="AV55" s="302">
        <v>35000000</v>
      </c>
      <c r="AX55" s="301" t="s">
        <v>2328</v>
      </c>
      <c r="AY55" s="491">
        <v>0</v>
      </c>
      <c r="AZ55" s="301" t="s">
        <v>108</v>
      </c>
      <c r="BA55" s="302">
        <v>0</v>
      </c>
      <c r="BB55" s="302">
        <v>40000000</v>
      </c>
      <c r="BD55" s="301" t="s">
        <v>2514</v>
      </c>
      <c r="BE55" s="491">
        <v>0</v>
      </c>
      <c r="BF55" s="301" t="s">
        <v>108</v>
      </c>
      <c r="BG55" s="302">
        <v>0</v>
      </c>
      <c r="BH55" s="302">
        <v>40000000</v>
      </c>
      <c r="BJ55" s="301" t="s">
        <v>2061</v>
      </c>
      <c r="BK55" s="491">
        <v>0</v>
      </c>
      <c r="BL55" s="301" t="s">
        <v>108</v>
      </c>
      <c r="BM55" s="302">
        <v>0</v>
      </c>
      <c r="BN55" s="302">
        <v>30000000</v>
      </c>
      <c r="BP55" s="301" t="s">
        <v>2077</v>
      </c>
      <c r="BQ55" s="301">
        <v>0</v>
      </c>
      <c r="BR55" s="301" t="s">
        <v>108</v>
      </c>
      <c r="BS55" s="302">
        <v>0</v>
      </c>
      <c r="BT55" s="302">
        <v>30000000</v>
      </c>
      <c r="BV55" s="301" t="s">
        <v>1988</v>
      </c>
      <c r="BW55" s="491">
        <v>0</v>
      </c>
      <c r="BX55" s="301" t="s">
        <v>108</v>
      </c>
      <c r="BY55" s="302">
        <v>0</v>
      </c>
      <c r="BZ55" s="302">
        <v>30000000</v>
      </c>
      <c r="CB55" s="301" t="s">
        <v>2005</v>
      </c>
      <c r="CC55" s="301">
        <v>0</v>
      </c>
      <c r="CD55" s="301" t="s">
        <v>108</v>
      </c>
      <c r="CE55" s="302">
        <v>0</v>
      </c>
      <c r="CF55" s="302">
        <v>30000000</v>
      </c>
    </row>
    <row r="56" spans="2:84" x14ac:dyDescent="0.2">
      <c r="B56" s="498" t="s">
        <v>1903</v>
      </c>
      <c r="C56" s="301">
        <v>0</v>
      </c>
      <c r="D56" s="301" t="s">
        <v>108</v>
      </c>
      <c r="E56" s="302">
        <v>0</v>
      </c>
      <c r="F56" s="302">
        <v>30000000</v>
      </c>
      <c r="G56" s="303"/>
      <c r="H56" s="498" t="s">
        <v>1930</v>
      </c>
      <c r="I56" s="301">
        <v>0</v>
      </c>
      <c r="J56" s="301" t="s">
        <v>108</v>
      </c>
      <c r="K56" s="302">
        <v>0</v>
      </c>
      <c r="L56" s="302">
        <v>30000000</v>
      </c>
      <c r="M56" s="303"/>
      <c r="N56" s="498" t="s">
        <v>1950</v>
      </c>
      <c r="O56" s="301">
        <v>0</v>
      </c>
      <c r="P56" s="301" t="s">
        <v>108</v>
      </c>
      <c r="Q56" s="302">
        <v>0</v>
      </c>
      <c r="R56" s="302">
        <v>30000000</v>
      </c>
      <c r="T56" s="301" t="s">
        <v>2107</v>
      </c>
      <c r="U56" s="301">
        <v>0</v>
      </c>
      <c r="V56" s="301" t="s">
        <v>108</v>
      </c>
      <c r="W56" s="302">
        <v>0</v>
      </c>
      <c r="X56" s="302">
        <v>15000000</v>
      </c>
      <c r="Z56" s="301" t="s">
        <v>2027</v>
      </c>
      <c r="AA56" s="301">
        <v>0</v>
      </c>
      <c r="AB56" s="301" t="s">
        <v>108</v>
      </c>
      <c r="AC56" s="302">
        <v>0</v>
      </c>
      <c r="AD56" s="302">
        <v>30000000</v>
      </c>
      <c r="AF56" s="301" t="s">
        <v>2044</v>
      </c>
      <c r="AG56" s="301">
        <v>0</v>
      </c>
      <c r="AH56" s="301" t="s">
        <v>108</v>
      </c>
      <c r="AI56" s="302">
        <v>0</v>
      </c>
      <c r="AJ56" s="302">
        <v>30000000</v>
      </c>
      <c r="AL56" s="301" t="s">
        <v>2455</v>
      </c>
      <c r="AM56" s="301">
        <v>0</v>
      </c>
      <c r="AN56" s="301" t="s">
        <v>108</v>
      </c>
      <c r="AO56" s="302">
        <v>0</v>
      </c>
      <c r="AP56" s="302">
        <v>30000000</v>
      </c>
      <c r="AR56" s="301" t="s">
        <v>1695</v>
      </c>
      <c r="AS56" s="301">
        <v>0</v>
      </c>
      <c r="AT56" s="301" t="s">
        <v>108</v>
      </c>
      <c r="AU56" s="302">
        <v>0</v>
      </c>
      <c r="AV56" s="302">
        <v>35000000</v>
      </c>
      <c r="AX56" s="301" t="s">
        <v>2509</v>
      </c>
      <c r="AY56" s="491">
        <v>0</v>
      </c>
      <c r="AZ56" s="301" t="s">
        <v>108</v>
      </c>
      <c r="BA56" s="302">
        <v>0</v>
      </c>
      <c r="BB56" s="302">
        <v>40000000</v>
      </c>
      <c r="BD56" s="301" t="s">
        <v>1720</v>
      </c>
      <c r="BE56" s="491">
        <v>0</v>
      </c>
      <c r="BF56" s="301" t="s">
        <v>108</v>
      </c>
      <c r="BG56" s="302">
        <v>0</v>
      </c>
      <c r="BH56" s="302">
        <v>30000000</v>
      </c>
      <c r="BJ56" s="575" t="s">
        <v>2062</v>
      </c>
      <c r="BK56" s="491">
        <v>0</v>
      </c>
      <c r="BL56" s="301" t="s">
        <v>108</v>
      </c>
      <c r="BM56" s="302">
        <v>0</v>
      </c>
      <c r="BN56" s="302">
        <v>30000000</v>
      </c>
      <c r="BP56" s="301" t="s">
        <v>2078</v>
      </c>
      <c r="BQ56" s="301">
        <v>0</v>
      </c>
      <c r="BR56" s="301" t="s">
        <v>108</v>
      </c>
      <c r="BS56" s="302">
        <v>0</v>
      </c>
      <c r="BT56" s="302">
        <v>30000000</v>
      </c>
      <c r="BV56" s="301" t="s">
        <v>1989</v>
      </c>
      <c r="BW56" s="491">
        <v>0</v>
      </c>
      <c r="BX56" s="301" t="s">
        <v>108</v>
      </c>
      <c r="BY56" s="302">
        <v>0</v>
      </c>
      <c r="BZ56" s="302">
        <v>30000000</v>
      </c>
      <c r="CB56" s="301" t="s">
        <v>2006</v>
      </c>
      <c r="CC56" s="301">
        <v>0</v>
      </c>
      <c r="CD56" s="301" t="s">
        <v>108</v>
      </c>
      <c r="CE56" s="302">
        <v>0</v>
      </c>
      <c r="CF56" s="302">
        <v>30000000</v>
      </c>
    </row>
    <row r="57" spans="2:84" x14ac:dyDescent="0.2">
      <c r="B57" s="498" t="s">
        <v>1904</v>
      </c>
      <c r="C57" s="301">
        <v>0</v>
      </c>
      <c r="D57" s="301" t="s">
        <v>108</v>
      </c>
      <c r="E57" s="302">
        <v>0</v>
      </c>
      <c r="F57" s="302">
        <v>30000000</v>
      </c>
      <c r="G57" s="303"/>
      <c r="H57" s="307" t="s">
        <v>1197</v>
      </c>
      <c r="I57" s="307">
        <v>20</v>
      </c>
      <c r="J57" s="307"/>
      <c r="K57" s="309">
        <v>0</v>
      </c>
      <c r="L57" s="309">
        <v>660000000</v>
      </c>
      <c r="M57" s="303"/>
      <c r="N57" s="307" t="s">
        <v>945</v>
      </c>
      <c r="O57" s="307">
        <v>20</v>
      </c>
      <c r="P57" s="307"/>
      <c r="Q57" s="309">
        <v>0</v>
      </c>
      <c r="R57" s="309">
        <v>660000000</v>
      </c>
      <c r="T57" s="301" t="s">
        <v>2108</v>
      </c>
      <c r="U57" s="301">
        <v>0</v>
      </c>
      <c r="V57" s="301" t="s">
        <v>108</v>
      </c>
      <c r="W57" s="302">
        <v>0</v>
      </c>
      <c r="X57" s="302">
        <v>18250600</v>
      </c>
      <c r="Z57" s="301" t="s">
        <v>2028</v>
      </c>
      <c r="AA57" s="301">
        <v>0</v>
      </c>
      <c r="AB57" s="301" t="s">
        <v>108</v>
      </c>
      <c r="AC57" s="302">
        <v>0</v>
      </c>
      <c r="AD57" s="302">
        <v>30000000</v>
      </c>
      <c r="AF57" s="307" t="s">
        <v>1195</v>
      </c>
      <c r="AG57" s="307">
        <v>20</v>
      </c>
      <c r="AH57" s="307"/>
      <c r="AI57" s="309">
        <v>0</v>
      </c>
      <c r="AJ57" s="309">
        <v>670000000</v>
      </c>
      <c r="AL57" s="301" t="s">
        <v>2453</v>
      </c>
      <c r="AM57" s="301">
        <v>0</v>
      </c>
      <c r="AN57" s="301" t="s">
        <v>108</v>
      </c>
      <c r="AO57" s="302">
        <v>0</v>
      </c>
      <c r="AP57" s="302">
        <v>40000000</v>
      </c>
      <c r="AR57" s="301" t="s">
        <v>1673</v>
      </c>
      <c r="AS57" s="301">
        <v>0</v>
      </c>
      <c r="AT57" s="301" t="s">
        <v>108</v>
      </c>
      <c r="AU57" s="302">
        <v>0</v>
      </c>
      <c r="AV57" s="302">
        <v>35000000</v>
      </c>
      <c r="AX57" s="575" t="s">
        <v>2366</v>
      </c>
      <c r="AY57" s="491">
        <v>0</v>
      </c>
      <c r="AZ57" s="301" t="s">
        <v>108</v>
      </c>
      <c r="BA57" s="302">
        <v>0</v>
      </c>
      <c r="BB57" s="302">
        <v>40000000</v>
      </c>
      <c r="BD57" s="301" t="s">
        <v>2515</v>
      </c>
      <c r="BE57" s="491">
        <v>0</v>
      </c>
      <c r="BF57" s="301" t="s">
        <v>108</v>
      </c>
      <c r="BG57" s="302">
        <v>0</v>
      </c>
      <c r="BH57" s="302">
        <v>40000000</v>
      </c>
      <c r="BJ57" s="307" t="s">
        <v>1045</v>
      </c>
      <c r="BK57" s="307">
        <v>20</v>
      </c>
      <c r="BL57" s="307"/>
      <c r="BM57" s="309">
        <v>0</v>
      </c>
      <c r="BN57" s="309">
        <v>730000000</v>
      </c>
      <c r="BP57" s="301" t="s">
        <v>2079</v>
      </c>
      <c r="BQ57" s="301">
        <v>0</v>
      </c>
      <c r="BR57" s="301" t="s">
        <v>108</v>
      </c>
      <c r="BS57" s="302">
        <v>0</v>
      </c>
      <c r="BT57" s="302">
        <v>30000000</v>
      </c>
      <c r="BV57" s="301" t="s">
        <v>1990</v>
      </c>
      <c r="BW57" s="491">
        <v>0</v>
      </c>
      <c r="BX57" s="301" t="s">
        <v>108</v>
      </c>
      <c r="BY57" s="302">
        <v>0</v>
      </c>
      <c r="BZ57" s="302">
        <v>30000000</v>
      </c>
      <c r="CB57" s="301" t="s">
        <v>2007</v>
      </c>
      <c r="CC57" s="301">
        <v>0</v>
      </c>
      <c r="CD57" s="301" t="s">
        <v>108</v>
      </c>
      <c r="CE57" s="302">
        <v>0</v>
      </c>
      <c r="CF57" s="302">
        <v>30000000</v>
      </c>
    </row>
    <row r="58" spans="2:84" x14ac:dyDescent="0.2">
      <c r="B58" s="498" t="s">
        <v>1905</v>
      </c>
      <c r="C58" s="301">
        <v>0</v>
      </c>
      <c r="D58" s="301" t="s">
        <v>108</v>
      </c>
      <c r="E58" s="302">
        <v>0</v>
      </c>
      <c r="F58" s="302">
        <v>30000000</v>
      </c>
      <c r="G58" s="303"/>
      <c r="M58" s="303"/>
      <c r="N58" s="462"/>
      <c r="O58" s="462"/>
      <c r="P58" s="462"/>
      <c r="Q58" s="463"/>
      <c r="R58" s="463"/>
      <c r="T58" s="301" t="s">
        <v>1951</v>
      </c>
      <c r="U58" s="301">
        <v>0</v>
      </c>
      <c r="V58" s="301" t="s">
        <v>108</v>
      </c>
      <c r="W58" s="302">
        <v>0</v>
      </c>
      <c r="X58" s="302">
        <v>30000000</v>
      </c>
      <c r="Z58" s="301" t="s">
        <v>2029</v>
      </c>
      <c r="AA58" s="301">
        <v>0</v>
      </c>
      <c r="AB58" s="301" t="s">
        <v>108</v>
      </c>
      <c r="AC58" s="302">
        <v>0</v>
      </c>
      <c r="AD58" s="302">
        <v>30000000</v>
      </c>
      <c r="AL58" s="307" t="s">
        <v>1194</v>
      </c>
      <c r="AM58" s="307">
        <v>21</v>
      </c>
      <c r="AN58" s="307"/>
      <c r="AO58" s="309">
        <v>80000000</v>
      </c>
      <c r="AP58" s="309">
        <v>640000000</v>
      </c>
      <c r="AR58" s="301" t="s">
        <v>1674</v>
      </c>
      <c r="AS58" s="301">
        <v>0</v>
      </c>
      <c r="AT58" s="301" t="s">
        <v>108</v>
      </c>
      <c r="AU58" s="302">
        <v>0</v>
      </c>
      <c r="AV58" s="302">
        <v>35000000</v>
      </c>
      <c r="AX58" s="575" t="s">
        <v>2510</v>
      </c>
      <c r="AY58" s="491">
        <v>0</v>
      </c>
      <c r="AZ58" s="301" t="s">
        <v>108</v>
      </c>
      <c r="BA58" s="302">
        <v>0</v>
      </c>
      <c r="BB58" s="302">
        <v>40000000</v>
      </c>
      <c r="BD58" s="301" t="s">
        <v>2179</v>
      </c>
      <c r="BE58" s="491">
        <v>0</v>
      </c>
      <c r="BF58" s="301" t="s">
        <v>108</v>
      </c>
      <c r="BG58" s="302">
        <v>0</v>
      </c>
      <c r="BH58" s="302">
        <v>15000000</v>
      </c>
      <c r="BP58" s="301" t="s">
        <v>2372</v>
      </c>
      <c r="BQ58" s="301">
        <v>0</v>
      </c>
      <c r="BR58" s="301" t="s">
        <v>108</v>
      </c>
      <c r="BS58" s="302">
        <v>0</v>
      </c>
      <c r="BT58" s="302">
        <v>40000000</v>
      </c>
      <c r="BV58" s="301" t="s">
        <v>2138</v>
      </c>
      <c r="BW58" s="491">
        <v>0</v>
      </c>
      <c r="BX58" s="301" t="s">
        <v>108</v>
      </c>
      <c r="BY58" s="302">
        <v>0</v>
      </c>
      <c r="BZ58" s="302">
        <v>30000000</v>
      </c>
      <c r="CB58" s="301" t="s">
        <v>2008</v>
      </c>
      <c r="CC58" s="301">
        <v>0</v>
      </c>
      <c r="CD58" s="301" t="s">
        <v>108</v>
      </c>
      <c r="CE58" s="302">
        <v>0</v>
      </c>
      <c r="CF58" s="302">
        <v>30000000</v>
      </c>
    </row>
    <row r="59" spans="2:84" x14ac:dyDescent="0.2">
      <c r="B59" s="498" t="s">
        <v>1906</v>
      </c>
      <c r="C59" s="301">
        <v>0</v>
      </c>
      <c r="D59" s="301" t="s">
        <v>108</v>
      </c>
      <c r="E59" s="302">
        <v>0</v>
      </c>
      <c r="F59" s="302">
        <v>30000000</v>
      </c>
      <c r="G59" s="303"/>
      <c r="H59" s="877" t="s">
        <v>2201</v>
      </c>
      <c r="I59" s="878"/>
      <c r="J59" s="878"/>
      <c r="K59" s="878"/>
      <c r="L59" s="879"/>
      <c r="M59" s="303"/>
      <c r="T59" s="301" t="s">
        <v>1952</v>
      </c>
      <c r="U59" s="301">
        <v>0</v>
      </c>
      <c r="V59" s="301" t="s">
        <v>108</v>
      </c>
      <c r="W59" s="302">
        <v>0</v>
      </c>
      <c r="X59" s="302">
        <v>30000000</v>
      </c>
      <c r="Z59" s="301" t="s">
        <v>2030</v>
      </c>
      <c r="AA59" s="301">
        <v>0</v>
      </c>
      <c r="AB59" s="301" t="s">
        <v>108</v>
      </c>
      <c r="AC59" s="302">
        <v>0</v>
      </c>
      <c r="AD59" s="302">
        <v>30000000</v>
      </c>
      <c r="AR59" s="301" t="s">
        <v>1675</v>
      </c>
      <c r="AS59" s="301">
        <v>0</v>
      </c>
      <c r="AT59" s="301" t="s">
        <v>108</v>
      </c>
      <c r="AU59" s="302">
        <v>0</v>
      </c>
      <c r="AV59" s="302">
        <v>40000000</v>
      </c>
      <c r="AX59" s="307" t="s">
        <v>1207</v>
      </c>
      <c r="AY59" s="307">
        <v>21</v>
      </c>
      <c r="AZ59" s="307"/>
      <c r="BA59" s="309">
        <v>200000000</v>
      </c>
      <c r="BB59" s="309">
        <v>585000000</v>
      </c>
      <c r="BD59" s="307" t="s">
        <v>1207</v>
      </c>
      <c r="BE59" s="307">
        <v>22</v>
      </c>
      <c r="BF59" s="307"/>
      <c r="BG59" s="309">
        <v>80000000</v>
      </c>
      <c r="BH59" s="309">
        <v>760000000</v>
      </c>
      <c r="BJ59" s="877" t="s">
        <v>2526</v>
      </c>
      <c r="BK59" s="878"/>
      <c r="BL59" s="878"/>
      <c r="BM59" s="878"/>
      <c r="BN59" s="879"/>
      <c r="BP59" s="307" t="s">
        <v>2211</v>
      </c>
      <c r="BQ59" s="307">
        <v>22</v>
      </c>
      <c r="BR59" s="307"/>
      <c r="BS59" s="309">
        <v>40000000</v>
      </c>
      <c r="BT59" s="309">
        <v>745000000</v>
      </c>
      <c r="BV59" s="307" t="s">
        <v>989</v>
      </c>
      <c r="BW59" s="307">
        <v>22</v>
      </c>
      <c r="BX59" s="307"/>
      <c r="BY59" s="309">
        <v>0</v>
      </c>
      <c r="BZ59" s="309">
        <v>720000000</v>
      </c>
      <c r="CB59" s="301" t="s">
        <v>2374</v>
      </c>
      <c r="CC59" s="301">
        <v>0</v>
      </c>
      <c r="CD59" s="301" t="s">
        <v>108</v>
      </c>
      <c r="CE59" s="302">
        <v>0</v>
      </c>
      <c r="CF59" s="302">
        <v>30000000</v>
      </c>
    </row>
    <row r="60" spans="2:84" x14ac:dyDescent="0.2">
      <c r="B60" s="498" t="s">
        <v>1907</v>
      </c>
      <c r="C60" s="301">
        <v>0</v>
      </c>
      <c r="D60" s="301" t="s">
        <v>108</v>
      </c>
      <c r="E60" s="302">
        <v>0</v>
      </c>
      <c r="F60" s="302">
        <v>30000000</v>
      </c>
      <c r="G60" s="303"/>
      <c r="H60" s="305" t="s">
        <v>45</v>
      </c>
      <c r="I60" s="305" t="s">
        <v>30</v>
      </c>
      <c r="J60" s="305" t="s">
        <v>46</v>
      </c>
      <c r="K60" s="305" t="s">
        <v>47</v>
      </c>
      <c r="L60" s="306" t="s">
        <v>54</v>
      </c>
      <c r="M60" s="303"/>
      <c r="T60" s="301" t="s">
        <v>1953</v>
      </c>
      <c r="U60" s="301">
        <v>0</v>
      </c>
      <c r="V60" s="301" t="s">
        <v>108</v>
      </c>
      <c r="W60" s="302">
        <v>0</v>
      </c>
      <c r="X60" s="302">
        <v>30000000</v>
      </c>
      <c r="Z60" s="301" t="s">
        <v>2177</v>
      </c>
      <c r="AA60" s="301">
        <v>0</v>
      </c>
      <c r="AB60" s="301" t="s">
        <v>108</v>
      </c>
      <c r="AC60" s="302">
        <v>0</v>
      </c>
      <c r="AD60" s="302">
        <v>40000000</v>
      </c>
      <c r="AR60" s="301" t="s">
        <v>1696</v>
      </c>
      <c r="AS60" s="301">
        <v>0</v>
      </c>
      <c r="AT60" s="301" t="s">
        <v>108</v>
      </c>
      <c r="AU60" s="302">
        <v>0</v>
      </c>
      <c r="AV60" s="302">
        <v>40000000</v>
      </c>
      <c r="BJ60" s="305" t="s">
        <v>45</v>
      </c>
      <c r="BK60" s="305" t="s">
        <v>30</v>
      </c>
      <c r="BL60" s="305" t="s">
        <v>46</v>
      </c>
      <c r="BM60" s="305" t="s">
        <v>47</v>
      </c>
      <c r="BN60" s="306" t="s">
        <v>54</v>
      </c>
      <c r="CB60" s="575" t="s">
        <v>2009</v>
      </c>
      <c r="CC60" s="301">
        <v>0</v>
      </c>
      <c r="CD60" s="301" t="s">
        <v>108</v>
      </c>
      <c r="CE60" s="302">
        <v>0</v>
      </c>
      <c r="CF60" s="302">
        <v>30000000</v>
      </c>
    </row>
    <row r="61" spans="2:84" x14ac:dyDescent="0.2">
      <c r="B61" s="498" t="s">
        <v>1908</v>
      </c>
      <c r="C61" s="301">
        <v>0</v>
      </c>
      <c r="D61" s="301" t="s">
        <v>108</v>
      </c>
      <c r="E61" s="302">
        <v>0</v>
      </c>
      <c r="F61" s="302">
        <v>30000000</v>
      </c>
      <c r="H61" s="498" t="s">
        <v>2170</v>
      </c>
      <c r="I61" s="301">
        <v>0</v>
      </c>
      <c r="J61" s="301" t="s">
        <v>108</v>
      </c>
      <c r="K61" s="302">
        <v>0</v>
      </c>
      <c r="L61" s="302">
        <v>4000000</v>
      </c>
      <c r="T61" s="301" t="s">
        <v>1954</v>
      </c>
      <c r="U61" s="301">
        <v>0</v>
      </c>
      <c r="V61" s="301" t="s">
        <v>108</v>
      </c>
      <c r="W61" s="302">
        <v>0</v>
      </c>
      <c r="X61" s="302">
        <v>30000000</v>
      </c>
      <c r="Z61" s="301" t="s">
        <v>2357</v>
      </c>
      <c r="AA61" s="301">
        <v>0</v>
      </c>
      <c r="AB61" s="301" t="s">
        <v>108</v>
      </c>
      <c r="AC61" s="302">
        <v>0</v>
      </c>
      <c r="AD61" s="302">
        <v>40000000</v>
      </c>
      <c r="AR61" s="301" t="s">
        <v>1697</v>
      </c>
      <c r="AS61" s="301">
        <v>0</v>
      </c>
      <c r="AT61" s="301" t="s">
        <v>108</v>
      </c>
      <c r="AU61" s="302">
        <v>0</v>
      </c>
      <c r="AV61" s="302">
        <v>35000000</v>
      </c>
      <c r="BJ61" s="575" t="s">
        <v>2524</v>
      </c>
      <c r="BK61" s="491">
        <v>0</v>
      </c>
      <c r="BL61" s="301" t="s">
        <v>108</v>
      </c>
      <c r="BM61" s="302">
        <v>0</v>
      </c>
      <c r="BN61" s="302">
        <v>8000000</v>
      </c>
      <c r="BP61" s="877" t="s">
        <v>2209</v>
      </c>
      <c r="BQ61" s="878"/>
      <c r="BR61" s="878"/>
      <c r="BS61" s="878"/>
      <c r="BT61" s="879"/>
      <c r="BV61" s="877" t="s">
        <v>2212</v>
      </c>
      <c r="BW61" s="878"/>
      <c r="BX61" s="878"/>
      <c r="BY61" s="878"/>
      <c r="BZ61" s="879"/>
      <c r="CB61" s="307" t="s">
        <v>990</v>
      </c>
      <c r="CC61" s="307">
        <v>24</v>
      </c>
      <c r="CD61" s="307"/>
      <c r="CE61" s="309">
        <v>0</v>
      </c>
      <c r="CF61" s="309">
        <v>775000000</v>
      </c>
    </row>
    <row r="62" spans="2:84" x14ac:dyDescent="0.2">
      <c r="B62" s="498" t="s">
        <v>1909</v>
      </c>
      <c r="C62" s="301">
        <v>0</v>
      </c>
      <c r="D62" s="301" t="s">
        <v>108</v>
      </c>
      <c r="E62" s="302">
        <v>0</v>
      </c>
      <c r="F62" s="302">
        <v>30000000</v>
      </c>
      <c r="H62" s="498" t="s">
        <v>2169</v>
      </c>
      <c r="I62" s="301">
        <v>0</v>
      </c>
      <c r="J62" s="301" t="s">
        <v>108</v>
      </c>
      <c r="K62" s="302">
        <v>0</v>
      </c>
      <c r="L62" s="302">
        <v>4000000</v>
      </c>
      <c r="T62" s="301" t="s">
        <v>1955</v>
      </c>
      <c r="U62" s="301">
        <v>0</v>
      </c>
      <c r="V62" s="301" t="s">
        <v>108</v>
      </c>
      <c r="W62" s="302">
        <v>0</v>
      </c>
      <c r="X62" s="302">
        <v>30000000</v>
      </c>
      <c r="Z62" s="307" t="s">
        <v>1196</v>
      </c>
      <c r="AA62" s="307">
        <v>25</v>
      </c>
      <c r="AB62" s="307"/>
      <c r="AC62" s="309">
        <v>20000000</v>
      </c>
      <c r="AD62" s="309">
        <v>755000000</v>
      </c>
      <c r="AR62" s="301" t="s">
        <v>1698</v>
      </c>
      <c r="AS62" s="301">
        <v>0</v>
      </c>
      <c r="AT62" s="301" t="s">
        <v>108</v>
      </c>
      <c r="AU62" s="302">
        <v>0</v>
      </c>
      <c r="AV62" s="302">
        <v>20000000</v>
      </c>
      <c r="BJ62" s="575" t="s">
        <v>2523</v>
      </c>
      <c r="BK62" s="491">
        <v>0</v>
      </c>
      <c r="BL62" s="301" t="s">
        <v>108</v>
      </c>
      <c r="BM62" s="302">
        <v>0</v>
      </c>
      <c r="BN62" s="302">
        <v>8000000</v>
      </c>
      <c r="BP62" s="305" t="s">
        <v>45</v>
      </c>
      <c r="BQ62" s="305" t="s">
        <v>30</v>
      </c>
      <c r="BR62" s="305" t="s">
        <v>46</v>
      </c>
      <c r="BS62" s="305" t="s">
        <v>47</v>
      </c>
      <c r="BT62" s="306" t="s">
        <v>54</v>
      </c>
      <c r="BV62" s="305" t="s">
        <v>45</v>
      </c>
      <c r="BW62" s="305" t="s">
        <v>30</v>
      </c>
      <c r="BX62" s="305" t="s">
        <v>46</v>
      </c>
      <c r="BY62" s="305" t="s">
        <v>47</v>
      </c>
      <c r="BZ62" s="306" t="s">
        <v>54</v>
      </c>
    </row>
    <row r="63" spans="2:84" x14ac:dyDescent="0.2">
      <c r="B63" s="498" t="s">
        <v>1910</v>
      </c>
      <c r="C63" s="301">
        <v>0</v>
      </c>
      <c r="D63" s="301" t="s">
        <v>108</v>
      </c>
      <c r="E63" s="302">
        <v>0</v>
      </c>
      <c r="F63" s="302">
        <v>30000000</v>
      </c>
      <c r="H63" s="307" t="s">
        <v>2202</v>
      </c>
      <c r="I63" s="307">
        <v>2</v>
      </c>
      <c r="J63" s="307"/>
      <c r="K63" s="309">
        <v>0</v>
      </c>
      <c r="L63" s="309">
        <v>8000000</v>
      </c>
      <c r="T63" s="301" t="s">
        <v>1956</v>
      </c>
      <c r="U63" s="301">
        <v>0</v>
      </c>
      <c r="V63" s="301" t="s">
        <v>108</v>
      </c>
      <c r="W63" s="302">
        <v>0</v>
      </c>
      <c r="X63" s="302">
        <v>30000000</v>
      </c>
      <c r="AR63" s="301" t="s">
        <v>1676</v>
      </c>
      <c r="AS63" s="301">
        <v>0</v>
      </c>
      <c r="AT63" s="301" t="s">
        <v>108</v>
      </c>
      <c r="AU63" s="302">
        <v>0</v>
      </c>
      <c r="AV63" s="302">
        <v>20000000</v>
      </c>
      <c r="BJ63" s="307" t="s">
        <v>2210</v>
      </c>
      <c r="BK63" s="307">
        <v>2</v>
      </c>
      <c r="BL63" s="307"/>
      <c r="BM63" s="309">
        <v>0</v>
      </c>
      <c r="BN63" s="309">
        <v>16000000</v>
      </c>
      <c r="BP63" s="575" t="s">
        <v>2516</v>
      </c>
      <c r="BQ63" s="301">
        <v>0</v>
      </c>
      <c r="BR63" s="301" t="s">
        <v>108</v>
      </c>
      <c r="BS63" s="302">
        <v>0</v>
      </c>
      <c r="BT63" s="302">
        <v>8000000</v>
      </c>
      <c r="BV63" s="301" t="s">
        <v>2182</v>
      </c>
      <c r="BW63" s="491">
        <v>0</v>
      </c>
      <c r="BX63" s="301" t="s">
        <v>108</v>
      </c>
      <c r="BY63" s="302">
        <v>0</v>
      </c>
      <c r="BZ63" s="302">
        <v>10000000</v>
      </c>
      <c r="CB63" s="877" t="s">
        <v>2214</v>
      </c>
      <c r="CC63" s="878"/>
      <c r="CD63" s="878"/>
      <c r="CE63" s="878"/>
      <c r="CF63" s="879"/>
    </row>
    <row r="64" spans="2:84" x14ac:dyDescent="0.2">
      <c r="B64" s="307" t="s">
        <v>930</v>
      </c>
      <c r="C64" s="307">
        <v>27</v>
      </c>
      <c r="D64" s="307"/>
      <c r="E64" s="309">
        <v>0</v>
      </c>
      <c r="F64" s="309">
        <v>810000000</v>
      </c>
      <c r="T64" s="301" t="s">
        <v>1957</v>
      </c>
      <c r="U64" s="301">
        <v>0</v>
      </c>
      <c r="V64" s="301" t="s">
        <v>108</v>
      </c>
      <c r="W64" s="302">
        <v>0</v>
      </c>
      <c r="X64" s="302">
        <v>30000000</v>
      </c>
      <c r="AR64" s="301" t="s">
        <v>1677</v>
      </c>
      <c r="AS64" s="301">
        <v>0</v>
      </c>
      <c r="AT64" s="301" t="s">
        <v>108</v>
      </c>
      <c r="AU64" s="302">
        <v>0</v>
      </c>
      <c r="AV64" s="302">
        <v>20000000</v>
      </c>
      <c r="BP64" s="307" t="s">
        <v>2210</v>
      </c>
      <c r="BQ64" s="307">
        <v>1</v>
      </c>
      <c r="BR64" s="307"/>
      <c r="BS64" s="309">
        <v>0</v>
      </c>
      <c r="BT64" s="309">
        <v>8000000</v>
      </c>
      <c r="BV64" s="307" t="s">
        <v>2213</v>
      </c>
      <c r="BW64" s="307">
        <v>1</v>
      </c>
      <c r="BX64" s="307"/>
      <c r="BY64" s="309">
        <v>0</v>
      </c>
      <c r="BZ64" s="309">
        <v>10000000</v>
      </c>
      <c r="CB64" s="305" t="s">
        <v>45</v>
      </c>
      <c r="CC64" s="305" t="s">
        <v>30</v>
      </c>
      <c r="CD64" s="305" t="s">
        <v>46</v>
      </c>
      <c r="CE64" s="305" t="s">
        <v>47</v>
      </c>
      <c r="CF64" s="306" t="s">
        <v>54</v>
      </c>
    </row>
    <row r="65" spans="3:84" x14ac:dyDescent="0.2">
      <c r="T65" s="301" t="s">
        <v>1958</v>
      </c>
      <c r="U65" s="301">
        <v>0</v>
      </c>
      <c r="V65" s="301" t="s">
        <v>108</v>
      </c>
      <c r="W65" s="302">
        <v>0</v>
      </c>
      <c r="X65" s="302">
        <v>30000000</v>
      </c>
      <c r="AR65" s="301" t="s">
        <v>1679</v>
      </c>
      <c r="AS65" s="301">
        <v>0</v>
      </c>
      <c r="AT65" s="301" t="s">
        <v>108</v>
      </c>
      <c r="AU65" s="302">
        <v>0</v>
      </c>
      <c r="AV65" s="302">
        <v>20000000</v>
      </c>
      <c r="CB65" s="301" t="s">
        <v>2183</v>
      </c>
      <c r="CC65" s="301">
        <v>0</v>
      </c>
      <c r="CD65" s="301" t="s">
        <v>108</v>
      </c>
      <c r="CE65" s="302">
        <v>0</v>
      </c>
      <c r="CF65" s="302">
        <v>10000000</v>
      </c>
    </row>
    <row r="66" spans="3:84" x14ac:dyDescent="0.2">
      <c r="T66" s="301" t="s">
        <v>1959</v>
      </c>
      <c r="U66" s="301">
        <v>0</v>
      </c>
      <c r="V66" s="301" t="s">
        <v>108</v>
      </c>
      <c r="W66" s="302">
        <v>0</v>
      </c>
      <c r="X66" s="302">
        <v>40000000</v>
      </c>
      <c r="AR66" s="301" t="s">
        <v>1681</v>
      </c>
      <c r="AS66" s="301">
        <v>0</v>
      </c>
      <c r="AT66" s="301" t="s">
        <v>108</v>
      </c>
      <c r="AU66" s="302">
        <v>0</v>
      </c>
      <c r="AV66" s="302">
        <v>20000000</v>
      </c>
      <c r="CB66" s="307" t="s">
        <v>2215</v>
      </c>
      <c r="CC66" s="307">
        <v>1</v>
      </c>
      <c r="CD66" s="307"/>
      <c r="CE66" s="309">
        <v>0</v>
      </c>
      <c r="CF66" s="309">
        <v>10000000</v>
      </c>
    </row>
    <row r="67" spans="3:84" x14ac:dyDescent="0.2">
      <c r="T67" s="301" t="s">
        <v>1960</v>
      </c>
      <c r="U67" s="301">
        <v>0</v>
      </c>
      <c r="V67" s="301" t="s">
        <v>108</v>
      </c>
      <c r="W67" s="302">
        <v>0</v>
      </c>
      <c r="X67" s="302">
        <v>30000000</v>
      </c>
      <c r="AR67" s="301" t="s">
        <v>1682</v>
      </c>
      <c r="AS67" s="301">
        <v>0</v>
      </c>
      <c r="AT67" s="301" t="s">
        <v>108</v>
      </c>
      <c r="AU67" s="302">
        <v>0</v>
      </c>
      <c r="AV67" s="302">
        <v>15000000</v>
      </c>
    </row>
    <row r="68" spans="3:84" x14ac:dyDescent="0.2">
      <c r="T68" s="301" t="s">
        <v>1961</v>
      </c>
      <c r="U68" s="301">
        <v>0</v>
      </c>
      <c r="V68" s="301" t="s">
        <v>108</v>
      </c>
      <c r="W68" s="302">
        <v>0</v>
      </c>
      <c r="X68" s="302">
        <v>30000000</v>
      </c>
      <c r="AR68" s="301" t="s">
        <v>1683</v>
      </c>
      <c r="AS68" s="301">
        <v>0</v>
      </c>
      <c r="AT68" s="301" t="s">
        <v>108</v>
      </c>
      <c r="AU68" s="302">
        <v>0</v>
      </c>
      <c r="AV68" s="302">
        <v>15000000</v>
      </c>
    </row>
    <row r="69" spans="3:84" x14ac:dyDescent="0.2">
      <c r="T69" s="301" t="s">
        <v>1962</v>
      </c>
      <c r="U69" s="301">
        <v>0</v>
      </c>
      <c r="V69" s="301" t="s">
        <v>108</v>
      </c>
      <c r="W69" s="302">
        <v>0</v>
      </c>
      <c r="X69" s="302">
        <v>30000000</v>
      </c>
      <c r="AR69" s="301" t="s">
        <v>1684</v>
      </c>
      <c r="AS69" s="301">
        <v>0</v>
      </c>
      <c r="AT69" s="301" t="s">
        <v>108</v>
      </c>
      <c r="AU69" s="302">
        <v>0</v>
      </c>
      <c r="AV69" s="302">
        <v>40000000</v>
      </c>
    </row>
    <row r="70" spans="3:84" x14ac:dyDescent="0.2">
      <c r="T70" s="301" t="s">
        <v>1963</v>
      </c>
      <c r="U70" s="301">
        <v>0</v>
      </c>
      <c r="V70" s="301" t="s">
        <v>108</v>
      </c>
      <c r="W70" s="302">
        <v>0</v>
      </c>
      <c r="X70" s="302">
        <v>30000000</v>
      </c>
      <c r="AR70" s="301" t="s">
        <v>1685</v>
      </c>
      <c r="AS70" s="301">
        <v>0</v>
      </c>
      <c r="AT70" s="301" t="s">
        <v>108</v>
      </c>
      <c r="AU70" s="302">
        <v>0</v>
      </c>
      <c r="AV70" s="302">
        <v>35000000</v>
      </c>
    </row>
    <row r="71" spans="3:84" x14ac:dyDescent="0.2">
      <c r="T71" s="301" t="s">
        <v>1964</v>
      </c>
      <c r="U71" s="301">
        <v>0</v>
      </c>
      <c r="V71" s="301" t="s">
        <v>108</v>
      </c>
      <c r="W71" s="302">
        <v>0</v>
      </c>
      <c r="X71" s="302">
        <v>30000000</v>
      </c>
      <c r="AR71" s="301" t="s">
        <v>1686</v>
      </c>
      <c r="AS71" s="301">
        <v>0</v>
      </c>
      <c r="AT71" s="301" t="s">
        <v>108</v>
      </c>
      <c r="AU71" s="302">
        <v>0</v>
      </c>
      <c r="AV71" s="302">
        <v>40000000</v>
      </c>
    </row>
    <row r="72" spans="3:84" x14ac:dyDescent="0.2">
      <c r="T72" s="301" t="s">
        <v>1965</v>
      </c>
      <c r="U72" s="301">
        <v>0</v>
      </c>
      <c r="V72" s="301" t="s">
        <v>108</v>
      </c>
      <c r="W72" s="302">
        <v>0</v>
      </c>
      <c r="X72" s="302">
        <v>30000000</v>
      </c>
      <c r="AR72" s="301" t="s">
        <v>1687</v>
      </c>
      <c r="AS72" s="301">
        <v>0</v>
      </c>
      <c r="AT72" s="301" t="s">
        <v>108</v>
      </c>
      <c r="AU72" s="302">
        <v>0</v>
      </c>
      <c r="AV72" s="302">
        <v>35000000</v>
      </c>
    </row>
    <row r="73" spans="3:84" x14ac:dyDescent="0.2">
      <c r="T73" s="301" t="s">
        <v>1966</v>
      </c>
      <c r="U73" s="301">
        <v>0</v>
      </c>
      <c r="V73" s="301" t="s">
        <v>108</v>
      </c>
      <c r="W73" s="302">
        <v>0</v>
      </c>
      <c r="X73" s="302">
        <v>30000000</v>
      </c>
      <c r="AR73" s="301" t="s">
        <v>1688</v>
      </c>
      <c r="AS73" s="301">
        <v>0</v>
      </c>
      <c r="AT73" s="301" t="s">
        <v>108</v>
      </c>
      <c r="AU73" s="302">
        <v>0</v>
      </c>
      <c r="AV73" s="302">
        <v>35000000</v>
      </c>
    </row>
    <row r="74" spans="3:84" x14ac:dyDescent="0.2">
      <c r="T74" s="301" t="s">
        <v>1967</v>
      </c>
      <c r="U74" s="301">
        <v>0</v>
      </c>
      <c r="V74" s="301" t="s">
        <v>108</v>
      </c>
      <c r="W74" s="302">
        <v>0</v>
      </c>
      <c r="X74" s="302">
        <v>30000000</v>
      </c>
      <c r="AR74" s="301" t="s">
        <v>1689</v>
      </c>
      <c r="AS74" s="301">
        <v>0</v>
      </c>
      <c r="AT74" s="301" t="s">
        <v>108</v>
      </c>
      <c r="AU74" s="302">
        <v>0</v>
      </c>
      <c r="AV74" s="302">
        <v>35000000</v>
      </c>
    </row>
    <row r="75" spans="3:84" x14ac:dyDescent="0.2">
      <c r="T75" s="301" t="s">
        <v>1968</v>
      </c>
      <c r="U75" s="301">
        <v>0</v>
      </c>
      <c r="V75" s="301" t="s">
        <v>108</v>
      </c>
      <c r="W75" s="302">
        <v>0</v>
      </c>
      <c r="X75" s="302">
        <v>30000000</v>
      </c>
      <c r="AR75" s="301" t="s">
        <v>1690</v>
      </c>
      <c r="AS75" s="301">
        <v>0</v>
      </c>
      <c r="AT75" s="301" t="s">
        <v>108</v>
      </c>
      <c r="AU75" s="302">
        <v>0</v>
      </c>
      <c r="AV75" s="302">
        <v>30000000</v>
      </c>
    </row>
    <row r="76" spans="3:84" x14ac:dyDescent="0.2">
      <c r="C76" s="567">
        <v>292</v>
      </c>
      <c r="D76" s="567">
        <v>25710.579999999994</v>
      </c>
      <c r="E76" s="567">
        <v>147679761939</v>
      </c>
      <c r="F76" s="720">
        <v>257840</v>
      </c>
      <c r="T76" s="301" t="s">
        <v>1969</v>
      </c>
      <c r="U76" s="301">
        <v>0</v>
      </c>
      <c r="V76" s="301" t="s">
        <v>108</v>
      </c>
      <c r="W76" s="302">
        <v>0</v>
      </c>
      <c r="X76" s="302">
        <v>30000000</v>
      </c>
      <c r="AR76" s="301" t="s">
        <v>1691</v>
      </c>
      <c r="AS76" s="301">
        <v>0</v>
      </c>
      <c r="AT76" s="301" t="s">
        <v>108</v>
      </c>
      <c r="AU76" s="302">
        <v>0</v>
      </c>
      <c r="AV76" s="302">
        <v>30000000</v>
      </c>
    </row>
    <row r="77" spans="3:84" x14ac:dyDescent="0.2">
      <c r="C77" s="567">
        <v>289</v>
      </c>
      <c r="D77" s="567">
        <v>0</v>
      </c>
      <c r="E77" s="567">
        <v>9870000000</v>
      </c>
      <c r="T77" s="301" t="s">
        <v>1970</v>
      </c>
      <c r="U77" s="301">
        <v>0</v>
      </c>
      <c r="V77" s="301" t="s">
        <v>108</v>
      </c>
      <c r="W77" s="302">
        <v>0</v>
      </c>
      <c r="X77" s="302">
        <v>30000000</v>
      </c>
      <c r="AR77" s="301" t="s">
        <v>1692</v>
      </c>
      <c r="AS77" s="301">
        <v>0</v>
      </c>
      <c r="AT77" s="301" t="s">
        <v>108</v>
      </c>
      <c r="AU77" s="302">
        <v>0</v>
      </c>
      <c r="AV77" s="302">
        <v>35000000</v>
      </c>
    </row>
    <row r="78" spans="3:84" x14ac:dyDescent="0.2">
      <c r="C78" s="567">
        <v>28</v>
      </c>
      <c r="D78" s="567">
        <v>0</v>
      </c>
      <c r="E78" s="567">
        <v>433250600</v>
      </c>
      <c r="T78" s="301" t="s">
        <v>1971</v>
      </c>
      <c r="U78" s="301">
        <v>0</v>
      </c>
      <c r="V78" s="301" t="s">
        <v>108</v>
      </c>
      <c r="W78" s="302">
        <v>0</v>
      </c>
      <c r="X78" s="302">
        <v>30000000</v>
      </c>
      <c r="AR78" s="301" t="s">
        <v>1693</v>
      </c>
      <c r="AS78" s="301">
        <v>0</v>
      </c>
      <c r="AT78" s="301" t="s">
        <v>108</v>
      </c>
      <c r="AU78" s="302">
        <v>0</v>
      </c>
      <c r="AV78" s="302">
        <v>35000000</v>
      </c>
    </row>
    <row r="79" spans="3:84" x14ac:dyDescent="0.2">
      <c r="C79" s="567">
        <v>8</v>
      </c>
      <c r="D79" s="567">
        <v>0</v>
      </c>
      <c r="E79" s="567">
        <v>62000000</v>
      </c>
      <c r="T79" s="307" t="s">
        <v>944</v>
      </c>
      <c r="U79" s="307">
        <v>32</v>
      </c>
      <c r="V79" s="307"/>
      <c r="W79" s="309">
        <v>0</v>
      </c>
      <c r="X79" s="309">
        <v>808250600</v>
      </c>
      <c r="AR79" s="301" t="s">
        <v>2547</v>
      </c>
      <c r="AS79" s="301">
        <v>0</v>
      </c>
      <c r="AT79" s="301" t="s">
        <v>108</v>
      </c>
      <c r="AU79" s="302">
        <v>0</v>
      </c>
      <c r="AV79" s="302">
        <v>40000000</v>
      </c>
    </row>
    <row r="80" spans="3:84" x14ac:dyDescent="0.2">
      <c r="C80" s="567">
        <v>617</v>
      </c>
      <c r="D80" s="567">
        <v>25710.579999999994</v>
      </c>
      <c r="E80" s="567">
        <v>158045270379</v>
      </c>
      <c r="F80" s="720">
        <v>257840</v>
      </c>
      <c r="T80" s="462"/>
      <c r="U80" s="462"/>
      <c r="V80" s="462"/>
      <c r="W80" s="463"/>
      <c r="X80" s="463"/>
      <c r="AR80" s="307" t="s">
        <v>1200</v>
      </c>
      <c r="AS80" s="307">
        <v>33</v>
      </c>
      <c r="AT80" s="307"/>
      <c r="AU80" s="309">
        <v>40000000</v>
      </c>
      <c r="AV80" s="309">
        <v>985000000</v>
      </c>
    </row>
    <row r="81" spans="3:24" x14ac:dyDescent="0.2">
      <c r="C81" s="567"/>
      <c r="D81" s="567"/>
      <c r="E81" s="743">
        <v>158045528219</v>
      </c>
      <c r="T81" s="877" t="s">
        <v>2207</v>
      </c>
      <c r="U81" s="878"/>
      <c r="V81" s="878"/>
      <c r="W81" s="878"/>
      <c r="X81" s="879"/>
    </row>
    <row r="82" spans="3:24" x14ac:dyDescent="0.2">
      <c r="C82" s="567"/>
      <c r="D82" s="567"/>
      <c r="E82" s="567">
        <v>158045012.53899997</v>
      </c>
      <c r="T82" s="305" t="s">
        <v>45</v>
      </c>
      <c r="U82" s="305" t="s">
        <v>30</v>
      </c>
      <c r="V82" s="305" t="s">
        <v>46</v>
      </c>
      <c r="W82" s="305" t="s">
        <v>47</v>
      </c>
      <c r="X82" s="306" t="s">
        <v>54</v>
      </c>
    </row>
    <row r="83" spans="3:24" x14ac:dyDescent="0.2">
      <c r="C83" s="567"/>
      <c r="D83" s="567"/>
      <c r="E83" s="567">
        <v>158045270.37900001</v>
      </c>
      <c r="T83" s="301" t="s">
        <v>2173</v>
      </c>
      <c r="U83" s="301">
        <v>0</v>
      </c>
      <c r="V83" s="301" t="s">
        <v>108</v>
      </c>
      <c r="W83" s="302">
        <v>0</v>
      </c>
      <c r="X83" s="302">
        <v>10000000</v>
      </c>
    </row>
    <row r="84" spans="3:24" x14ac:dyDescent="0.2">
      <c r="C84" s="567"/>
      <c r="D84" s="567"/>
      <c r="E84" s="567">
        <v>257.8400000333786</v>
      </c>
      <c r="T84" s="307" t="s">
        <v>2206</v>
      </c>
      <c r="U84" s="307">
        <v>1</v>
      </c>
      <c r="V84" s="307"/>
      <c r="W84" s="309">
        <v>0</v>
      </c>
      <c r="X84" s="309">
        <v>10000000</v>
      </c>
    </row>
    <row r="85" spans="3:24" x14ac:dyDescent="0.2">
      <c r="C85" s="567"/>
      <c r="D85" s="567"/>
      <c r="E85" s="567"/>
      <c r="T85" s="462"/>
      <c r="U85" s="462"/>
      <c r="V85" s="462"/>
      <c r="W85" s="463"/>
      <c r="X85" s="463"/>
    </row>
    <row r="86" spans="3:24" x14ac:dyDescent="0.2">
      <c r="C86" s="567"/>
      <c r="D86" s="567"/>
      <c r="E86" s="567"/>
    </row>
    <row r="87" spans="3:24" x14ac:dyDescent="0.2">
      <c r="C87" s="567"/>
      <c r="D87" s="567"/>
      <c r="E87" s="567"/>
    </row>
    <row r="88" spans="3:24" x14ac:dyDescent="0.2">
      <c r="C88" s="567"/>
      <c r="D88" s="567"/>
      <c r="E88" s="567"/>
    </row>
    <row r="89" spans="3:24" x14ac:dyDescent="0.2">
      <c r="C89" s="567"/>
      <c r="D89" s="567"/>
      <c r="E89" s="567"/>
    </row>
    <row r="90" spans="3:24" x14ac:dyDescent="0.2">
      <c r="C90" s="567"/>
      <c r="D90" s="567"/>
      <c r="E90" s="567"/>
    </row>
    <row r="91" spans="3:24" x14ac:dyDescent="0.2">
      <c r="C91" s="567"/>
      <c r="D91" s="567"/>
      <c r="E91" s="567"/>
    </row>
    <row r="92" spans="3:24" x14ac:dyDescent="0.2">
      <c r="C92" s="567"/>
      <c r="D92" s="567"/>
      <c r="E92" s="567"/>
    </row>
    <row r="93" spans="3:24" x14ac:dyDescent="0.2">
      <c r="C93" s="567"/>
      <c r="D93" s="567"/>
      <c r="E93" s="567"/>
    </row>
    <row r="94" spans="3:24" x14ac:dyDescent="0.2">
      <c r="C94" s="567"/>
      <c r="D94" s="567"/>
      <c r="E94" s="567"/>
    </row>
    <row r="95" spans="3:24" x14ac:dyDescent="0.2">
      <c r="C95" s="567"/>
      <c r="D95" s="567"/>
      <c r="E95" s="567"/>
    </row>
    <row r="96" spans="3:24" x14ac:dyDescent="0.2">
      <c r="C96" s="567"/>
      <c r="D96" s="567"/>
      <c r="E96" s="567"/>
    </row>
    <row r="97" spans="3:5" x14ac:dyDescent="0.2">
      <c r="C97" s="567"/>
      <c r="D97" s="567"/>
      <c r="E97" s="567"/>
    </row>
    <row r="98" spans="3:5" x14ac:dyDescent="0.2">
      <c r="C98" s="567"/>
      <c r="D98" s="567"/>
      <c r="E98" s="567"/>
    </row>
    <row r="99" spans="3:5" x14ac:dyDescent="0.2">
      <c r="C99" s="567"/>
      <c r="D99" s="567"/>
      <c r="E99" s="567"/>
    </row>
    <row r="100" spans="3:5" x14ac:dyDescent="0.2">
      <c r="C100" s="567"/>
      <c r="D100" s="567"/>
      <c r="E100" s="567"/>
    </row>
    <row r="143" spans="3:5" x14ac:dyDescent="0.2">
      <c r="C143" s="567"/>
      <c r="D143" s="567"/>
      <c r="E143" s="567"/>
    </row>
    <row r="144" spans="3:5" x14ac:dyDescent="0.2">
      <c r="C144" s="567"/>
      <c r="D144" s="567"/>
      <c r="E144" s="567"/>
    </row>
    <row r="145" spans="3:5" x14ac:dyDescent="0.2">
      <c r="C145" s="567"/>
      <c r="D145" s="567"/>
      <c r="E145" s="567"/>
    </row>
    <row r="146" spans="3:5" x14ac:dyDescent="0.2">
      <c r="C146" s="567"/>
      <c r="D146" s="567"/>
      <c r="E146" s="567"/>
    </row>
    <row r="147" spans="3:5" x14ac:dyDescent="0.2">
      <c r="C147" s="567"/>
      <c r="D147" s="567"/>
      <c r="E147" s="567"/>
    </row>
    <row r="148" spans="3:5" x14ac:dyDescent="0.2">
      <c r="C148" s="567"/>
      <c r="D148" s="567"/>
      <c r="E148" s="567"/>
    </row>
    <row r="149" spans="3:5" x14ac:dyDescent="0.2">
      <c r="E149" s="567"/>
    </row>
    <row r="150" spans="3:5" x14ac:dyDescent="0.2">
      <c r="E150" s="567"/>
    </row>
    <row r="153" spans="3:5" x14ac:dyDescent="0.2">
      <c r="E153" s="547"/>
    </row>
  </sheetData>
  <sortState xmlns:xlrd2="http://schemas.microsoft.com/office/spreadsheetml/2017/richdata2" ref="CB37:CF59">
    <sortCondition ref="CF37:CF59"/>
  </sortState>
  <mergeCells count="36">
    <mergeCell ref="AR45:AV45"/>
    <mergeCell ref="AX11:BB11"/>
    <mergeCell ref="AX35:BB35"/>
    <mergeCell ref="BD11:BH11"/>
    <mergeCell ref="BD35:BH35"/>
    <mergeCell ref="H35:L35"/>
    <mergeCell ref="B1:X1"/>
    <mergeCell ref="C2:W2"/>
    <mergeCell ref="H11:L11"/>
    <mergeCell ref="B11:F11"/>
    <mergeCell ref="B35:F35"/>
    <mergeCell ref="N11:R11"/>
    <mergeCell ref="N35:R35"/>
    <mergeCell ref="T11:X11"/>
    <mergeCell ref="BV11:BZ11"/>
    <mergeCell ref="BV35:BZ35"/>
    <mergeCell ref="CB11:CF11"/>
    <mergeCell ref="CB35:CF35"/>
    <mergeCell ref="T45:X45"/>
    <mergeCell ref="BJ11:BN11"/>
    <mergeCell ref="BJ35:BN35"/>
    <mergeCell ref="BP11:BT11"/>
    <mergeCell ref="BP35:BT35"/>
    <mergeCell ref="Z11:AD11"/>
    <mergeCell ref="AF11:AJ11"/>
    <mergeCell ref="Z35:AD35"/>
    <mergeCell ref="AF35:AJ35"/>
    <mergeCell ref="AL11:AP11"/>
    <mergeCell ref="AL35:AP35"/>
    <mergeCell ref="AR11:AV11"/>
    <mergeCell ref="H59:L59"/>
    <mergeCell ref="T81:X81"/>
    <mergeCell ref="BP61:BT61"/>
    <mergeCell ref="BV61:BZ61"/>
    <mergeCell ref="CB63:CF63"/>
    <mergeCell ref="BJ59:BN59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1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pageSetUpPr fitToPage="1"/>
  </sheetPr>
  <dimension ref="A1:BV1113"/>
  <sheetViews>
    <sheetView zoomScaleNormal="100" workbookViewId="0">
      <pane xSplit="1" ySplit="12" topLeftCell="F19" activePane="bottomRight" state="frozen"/>
      <selection activeCell="H13" sqref="H13"/>
      <selection pane="topRight" activeCell="H13" sqref="H13"/>
      <selection pane="bottomLeft" activeCell="H13" sqref="H13"/>
      <selection pane="bottomRight" activeCell="AL5" sqref="AL5"/>
    </sheetView>
  </sheetViews>
  <sheetFormatPr baseColWidth="10" defaultColWidth="0" defaultRowHeight="0" customHeight="1" zeroHeight="1" x14ac:dyDescent="0.2"/>
  <cols>
    <col min="1" max="1" width="1.42578125" style="193" customWidth="1"/>
    <col min="2" max="2" width="13.28515625" style="193" hidden="1" customWidth="1"/>
    <col min="3" max="3" width="12.28515625" style="193" hidden="1" customWidth="1"/>
    <col min="4" max="4" width="10.5703125" style="193" hidden="1" customWidth="1"/>
    <col min="5" max="5" width="15.42578125" style="193" hidden="1" customWidth="1"/>
    <col min="6" max="6" width="0.5703125" style="284" customWidth="1"/>
    <col min="7" max="7" width="11.5703125" style="193" hidden="1" customWidth="1"/>
    <col min="8" max="8" width="10.5703125" style="198" hidden="1" customWidth="1"/>
    <col min="9" max="9" width="5.7109375" style="198" hidden="1" customWidth="1"/>
    <col min="10" max="10" width="10.5703125" style="198" hidden="1" customWidth="1"/>
    <col min="11" max="11" width="0.7109375" style="194" hidden="1" customWidth="1"/>
    <col min="12" max="12" width="11.5703125" style="194" hidden="1" customWidth="1"/>
    <col min="13" max="15" width="10.5703125" style="194" hidden="1" customWidth="1"/>
    <col min="16" max="16" width="0.140625" style="194" customWidth="1"/>
    <col min="17" max="20" width="10.5703125" style="194" hidden="1" customWidth="1"/>
    <col min="21" max="21" width="11.5703125" style="198" hidden="1" customWidth="1"/>
    <col min="22" max="22" width="10.42578125" style="198" hidden="1" customWidth="1"/>
    <col min="23" max="23" width="5.5703125" style="198" hidden="1" customWidth="1"/>
    <col min="24" max="24" width="16.5703125" style="198" hidden="1" customWidth="1"/>
    <col min="25" max="25" width="0.5703125" style="194" hidden="1" customWidth="1"/>
    <col min="26" max="26" width="11.5703125" style="194" bestFit="1" customWidth="1"/>
    <col min="27" max="27" width="10.42578125" style="194" bestFit="1" customWidth="1"/>
    <col min="28" max="28" width="5.5703125" style="194" bestFit="1" customWidth="1"/>
    <col min="29" max="29" width="17.28515625" style="194" customWidth="1"/>
    <col min="30" max="30" width="0.5703125" style="194" customWidth="1"/>
    <col min="31" max="31" width="11.5703125" style="194" hidden="1" customWidth="1"/>
    <col min="32" max="33" width="9.5703125" style="194" hidden="1" customWidth="1"/>
    <col min="34" max="34" width="12.5703125" style="194" hidden="1" customWidth="1"/>
    <col min="35" max="35" width="0.5703125" style="194" customWidth="1"/>
    <col min="36" max="36" width="11.5703125" style="194" bestFit="1" customWidth="1"/>
    <col min="37" max="37" width="9.7109375" style="194" bestFit="1" customWidth="1"/>
    <col min="38" max="38" width="9.140625" style="194" customWidth="1"/>
    <col min="39" max="39" width="12.5703125" style="194" bestFit="1" customWidth="1"/>
    <col min="40" max="40" width="0.42578125" style="194" customWidth="1"/>
    <col min="41" max="41" width="11.5703125" style="194" bestFit="1" customWidth="1"/>
    <col min="42" max="42" width="9.7109375" style="194" bestFit="1" customWidth="1"/>
    <col min="43" max="43" width="8.42578125" style="194" customWidth="1"/>
    <col min="44" max="44" width="12.5703125" style="194" bestFit="1" customWidth="1"/>
    <col min="45" max="45" width="0.5703125" style="194" customWidth="1"/>
    <col min="46" max="46" width="11.5703125" style="194" bestFit="1" customWidth="1"/>
    <col min="47" max="47" width="9.42578125" style="194" customWidth="1"/>
    <col min="48" max="48" width="9.5703125" style="194" customWidth="1"/>
    <col min="49" max="49" width="12.5703125" style="194" bestFit="1" customWidth="1"/>
    <col min="50" max="50" width="0.5703125" style="194" customWidth="1"/>
    <col min="51" max="51" width="12.28515625" style="194" bestFit="1" customWidth="1"/>
    <col min="52" max="52" width="11.42578125" style="194" customWidth="1"/>
    <col min="53" max="53" width="9.5703125" style="194" customWidth="1"/>
    <col min="54" max="54" width="12.5703125" style="194" bestFit="1" customWidth="1"/>
    <col min="55" max="55" width="0.5703125" style="194" customWidth="1"/>
    <col min="56" max="56" width="12.28515625" style="194" hidden="1" customWidth="1"/>
    <col min="57" max="57" width="10.42578125" style="194" hidden="1" customWidth="1"/>
    <col min="58" max="58" width="5.5703125" style="194" hidden="1" customWidth="1"/>
    <col min="59" max="59" width="13.7109375" style="194" hidden="1" customWidth="1"/>
    <col min="60" max="60" width="0.42578125" style="194" customWidth="1"/>
    <col min="61" max="61" width="12.28515625" style="194" bestFit="1" customWidth="1"/>
    <col min="62" max="62" width="10.42578125" style="194" bestFit="1" customWidth="1"/>
    <col min="63" max="63" width="5.5703125" style="194" bestFit="1" customWidth="1"/>
    <col min="64" max="64" width="13.7109375" style="194" customWidth="1"/>
    <col min="65" max="65" width="0.7109375" style="194" customWidth="1"/>
    <col min="66" max="66" width="12.28515625" style="194" hidden="1" customWidth="1"/>
    <col min="67" max="67" width="9.5703125" style="194" hidden="1" customWidth="1"/>
    <col min="68" max="68" width="4.28515625" style="194" hidden="1" customWidth="1"/>
    <col min="69" max="69" width="11.7109375" style="194" hidden="1" customWidth="1"/>
    <col min="70" max="70" width="0.5703125" style="194" hidden="1" customWidth="1"/>
    <col min="71" max="71" width="12.28515625" style="194" hidden="1" customWidth="1"/>
    <col min="72" max="73" width="11.42578125" style="194" hidden="1" customWidth="1"/>
    <col min="74" max="74" width="12.7109375" style="194" hidden="1" customWidth="1"/>
    <col min="75" max="16384" width="11.42578125" style="194" hidden="1"/>
  </cols>
  <sheetData>
    <row r="1" spans="1:74" ht="4.5" customHeight="1" x14ac:dyDescent="0.2">
      <c r="F1" s="277"/>
      <c r="H1" s="194"/>
      <c r="I1" s="194"/>
      <c r="J1" s="194"/>
      <c r="U1" s="194"/>
      <c r="V1" s="194"/>
      <c r="W1" s="194"/>
      <c r="X1" s="194"/>
    </row>
    <row r="2" spans="1:74" ht="1.5" customHeight="1" x14ac:dyDescent="0.2">
      <c r="D2" s="883"/>
      <c r="E2" s="883"/>
      <c r="F2" s="278"/>
      <c r="H2" s="194"/>
      <c r="I2" s="194"/>
      <c r="J2" s="194"/>
      <c r="U2" s="194"/>
      <c r="V2" s="194"/>
      <c r="W2" s="194"/>
      <c r="X2" s="194"/>
    </row>
    <row r="3" spans="1:74" s="280" customFormat="1" ht="21" x14ac:dyDescent="0.2">
      <c r="A3" s="279"/>
      <c r="B3" s="275"/>
      <c r="I3" s="541"/>
      <c r="K3" s="542"/>
      <c r="L3" s="542"/>
      <c r="M3" s="542"/>
      <c r="N3" s="542"/>
      <c r="O3" s="542"/>
      <c r="P3" s="542"/>
      <c r="Q3" s="542"/>
      <c r="R3" s="542"/>
      <c r="S3" s="542"/>
      <c r="T3" s="542"/>
      <c r="AT3" s="896" t="s">
        <v>957</v>
      </c>
      <c r="AU3" s="896"/>
      <c r="AV3" s="896"/>
      <c r="AW3" s="896"/>
    </row>
    <row r="4" spans="1:74" s="280" customFormat="1" ht="18.75" x14ac:dyDescent="0.2">
      <c r="A4" s="279"/>
      <c r="B4" s="275"/>
      <c r="I4" s="591"/>
      <c r="K4" s="592"/>
      <c r="L4" s="592"/>
      <c r="M4" s="592"/>
      <c r="N4" s="592"/>
      <c r="O4" s="592"/>
      <c r="P4" s="592"/>
      <c r="Q4" s="592"/>
      <c r="R4" s="592"/>
      <c r="S4" s="592"/>
      <c r="T4" s="592"/>
      <c r="AT4" s="897">
        <v>45900</v>
      </c>
      <c r="AU4" s="897"/>
      <c r="AV4" s="897"/>
      <c r="AW4" s="897"/>
    </row>
    <row r="5" spans="1:74" s="280" customFormat="1" ht="22.5" x14ac:dyDescent="0.2">
      <c r="A5" s="279"/>
      <c r="B5" s="275"/>
      <c r="AT5" s="354" t="s">
        <v>941</v>
      </c>
      <c r="AU5" s="354" t="s">
        <v>917</v>
      </c>
      <c r="AV5" s="354" t="s">
        <v>107</v>
      </c>
      <c r="AW5" s="354" t="s">
        <v>69</v>
      </c>
    </row>
    <row r="6" spans="1:74" s="280" customFormat="1" ht="18.75" x14ac:dyDescent="0.2">
      <c r="A6" s="279"/>
      <c r="B6" s="275"/>
      <c r="X6" s="602"/>
      <c r="AT6" s="521" t="s">
        <v>799</v>
      </c>
      <c r="AU6" s="522">
        <v>8</v>
      </c>
      <c r="AV6" s="522">
        <v>740.93999999999994</v>
      </c>
      <c r="AW6" s="522">
        <v>6739327666</v>
      </c>
    </row>
    <row r="7" spans="1:74" s="280" customFormat="1" ht="15.75" x14ac:dyDescent="0.2">
      <c r="A7" s="279"/>
      <c r="B7" s="261"/>
      <c r="X7" s="602"/>
      <c r="AT7" s="521" t="s">
        <v>918</v>
      </c>
      <c r="AU7" s="700">
        <v>13</v>
      </c>
      <c r="AV7" s="522">
        <v>0</v>
      </c>
      <c r="AW7" s="522">
        <v>460000000</v>
      </c>
    </row>
    <row r="8" spans="1:74" s="280" customFormat="1" ht="15.75" x14ac:dyDescent="0.2">
      <c r="A8" s="279"/>
      <c r="B8" s="261"/>
      <c r="AT8" s="521" t="s">
        <v>919</v>
      </c>
      <c r="AU8" s="522">
        <v>0</v>
      </c>
      <c r="AV8" s="522">
        <v>0</v>
      </c>
      <c r="AW8" s="522">
        <v>0</v>
      </c>
    </row>
    <row r="9" spans="1:74" s="280" customFormat="1" ht="24.75" customHeight="1" x14ac:dyDescent="0.2">
      <c r="A9" s="279"/>
      <c r="B9" s="261"/>
      <c r="C9" s="710" t="s">
        <v>195</v>
      </c>
      <c r="X9" s="602"/>
      <c r="AT9" s="523" t="s">
        <v>916</v>
      </c>
      <c r="AU9" s="524">
        <v>21</v>
      </c>
      <c r="AV9" s="524">
        <v>740.93999999999994</v>
      </c>
      <c r="AW9" s="525">
        <v>7199327666</v>
      </c>
    </row>
    <row r="10" spans="1:74" s="280" customFormat="1" ht="5.25" customHeight="1" x14ac:dyDescent="0.2">
      <c r="A10" s="279"/>
      <c r="B10" s="261"/>
      <c r="C10" s="276"/>
      <c r="D10" s="276"/>
      <c r="E10" s="281"/>
      <c r="F10" s="261"/>
      <c r="G10" s="261"/>
      <c r="H10" s="180"/>
      <c r="I10" s="180"/>
      <c r="J10" s="180"/>
    </row>
    <row r="11" spans="1:74" s="280" customFormat="1" ht="30.75" customHeight="1" x14ac:dyDescent="0.2">
      <c r="A11" s="279"/>
      <c r="B11" s="884" t="s">
        <v>1150</v>
      </c>
      <c r="C11" s="884"/>
      <c r="D11" s="884"/>
      <c r="E11" s="884"/>
      <c r="F11" s="288"/>
      <c r="G11" s="884" t="s">
        <v>1151</v>
      </c>
      <c r="H11" s="884"/>
      <c r="I11" s="884"/>
      <c r="J11" s="884"/>
      <c r="K11" s="473"/>
      <c r="L11" s="884" t="s">
        <v>1152</v>
      </c>
      <c r="M11" s="884"/>
      <c r="N11" s="884"/>
      <c r="O11" s="884"/>
      <c r="P11" s="473"/>
      <c r="Q11" s="473"/>
      <c r="R11" s="473"/>
      <c r="S11" s="473"/>
      <c r="T11" s="473"/>
      <c r="U11" s="882" t="s">
        <v>1153</v>
      </c>
      <c r="V11" s="882"/>
      <c r="W11" s="882"/>
      <c r="X11" s="882"/>
      <c r="Z11" s="882" t="s">
        <v>1154</v>
      </c>
      <c r="AA11" s="882"/>
      <c r="AB11" s="882"/>
      <c r="AC11" s="882"/>
      <c r="AE11" s="882" t="s">
        <v>1155</v>
      </c>
      <c r="AF11" s="882"/>
      <c r="AG11" s="882"/>
      <c r="AH11" s="882"/>
      <c r="AJ11" s="882" t="s">
        <v>1165</v>
      </c>
      <c r="AK11" s="882"/>
      <c r="AL11" s="882"/>
      <c r="AM11" s="882"/>
      <c r="AO11" s="882" t="s">
        <v>1172</v>
      </c>
      <c r="AP11" s="882"/>
      <c r="AQ11" s="882"/>
      <c r="AR11" s="882"/>
      <c r="AT11" s="882" t="s">
        <v>1179</v>
      </c>
      <c r="AU11" s="882"/>
      <c r="AV11" s="882"/>
      <c r="AW11" s="882"/>
      <c r="AY11" s="882" t="s">
        <v>1210</v>
      </c>
      <c r="AZ11" s="882"/>
      <c r="BA11" s="882"/>
      <c r="BB11" s="882"/>
      <c r="BD11" s="882" t="s">
        <v>1156</v>
      </c>
      <c r="BE11" s="882"/>
      <c r="BF11" s="882"/>
      <c r="BG11" s="882"/>
      <c r="BI11" s="882" t="s">
        <v>1157</v>
      </c>
      <c r="BJ11" s="882"/>
      <c r="BK11" s="882"/>
      <c r="BL11" s="882"/>
      <c r="BN11" s="882" t="s">
        <v>980</v>
      </c>
      <c r="BO11" s="882"/>
      <c r="BP11" s="882"/>
      <c r="BQ11" s="882"/>
      <c r="BS11" s="882" t="s">
        <v>981</v>
      </c>
      <c r="BT11" s="882"/>
      <c r="BU11" s="882"/>
      <c r="BV11" s="882"/>
    </row>
    <row r="12" spans="1:74" s="280" customFormat="1" ht="38.25" hidden="1" customHeight="1" x14ac:dyDescent="0.2">
      <c r="A12" s="279"/>
      <c r="B12" s="520" t="s">
        <v>931</v>
      </c>
      <c r="C12" s="354" t="s">
        <v>917</v>
      </c>
      <c r="D12" s="354" t="s">
        <v>107</v>
      </c>
      <c r="E12" s="354" t="s">
        <v>31</v>
      </c>
      <c r="F12" s="288"/>
      <c r="G12" s="520" t="s">
        <v>931</v>
      </c>
      <c r="H12" s="354" t="s">
        <v>917</v>
      </c>
      <c r="I12" s="354" t="s">
        <v>107</v>
      </c>
      <c r="J12" s="354" t="s">
        <v>31</v>
      </c>
      <c r="K12" s="473"/>
      <c r="L12" s="520" t="s">
        <v>931</v>
      </c>
      <c r="M12" s="354" t="s">
        <v>917</v>
      </c>
      <c r="N12" s="354" t="s">
        <v>107</v>
      </c>
      <c r="O12" s="354" t="s">
        <v>31</v>
      </c>
      <c r="P12" s="473"/>
      <c r="Q12" s="473"/>
      <c r="R12" s="473"/>
      <c r="S12" s="473"/>
      <c r="T12" s="473"/>
      <c r="U12" s="355" t="s">
        <v>931</v>
      </c>
      <c r="V12" s="513" t="s">
        <v>917</v>
      </c>
      <c r="W12" s="513" t="s">
        <v>107</v>
      </c>
      <c r="X12" s="513" t="s">
        <v>31</v>
      </c>
      <c r="Z12" s="355" t="s">
        <v>931</v>
      </c>
      <c r="AA12" s="513" t="s">
        <v>917</v>
      </c>
      <c r="AB12" s="513" t="s">
        <v>107</v>
      </c>
      <c r="AC12" s="513" t="s">
        <v>31</v>
      </c>
      <c r="AE12" s="355" t="s">
        <v>931</v>
      </c>
      <c r="AF12" s="513" t="s">
        <v>917</v>
      </c>
      <c r="AG12" s="513" t="s">
        <v>107</v>
      </c>
      <c r="AH12" s="513" t="s">
        <v>31</v>
      </c>
      <c r="AJ12" s="355" t="s">
        <v>931</v>
      </c>
      <c r="AK12" s="513" t="s">
        <v>917</v>
      </c>
      <c r="AL12" s="513" t="s">
        <v>107</v>
      </c>
      <c r="AM12" s="513" t="s">
        <v>31</v>
      </c>
      <c r="AO12" s="355" t="s">
        <v>931</v>
      </c>
      <c r="AP12" s="513" t="s">
        <v>917</v>
      </c>
      <c r="AQ12" s="513" t="s">
        <v>107</v>
      </c>
      <c r="AR12" s="513" t="s">
        <v>31</v>
      </c>
      <c r="AT12" s="355" t="s">
        <v>931</v>
      </c>
      <c r="AU12" s="513" t="s">
        <v>917</v>
      </c>
      <c r="AV12" s="513" t="s">
        <v>107</v>
      </c>
      <c r="AW12" s="513" t="s">
        <v>31</v>
      </c>
      <c r="AY12" s="355" t="s">
        <v>931</v>
      </c>
      <c r="AZ12" s="513" t="s">
        <v>917</v>
      </c>
      <c r="BA12" s="513" t="s">
        <v>107</v>
      </c>
      <c r="BB12" s="513" t="s">
        <v>31</v>
      </c>
      <c r="BD12" s="355" t="s">
        <v>931</v>
      </c>
      <c r="BE12" s="513" t="s">
        <v>917</v>
      </c>
      <c r="BF12" s="513" t="s">
        <v>107</v>
      </c>
      <c r="BG12" s="513" t="s">
        <v>31</v>
      </c>
      <c r="BI12" s="355" t="s">
        <v>931</v>
      </c>
      <c r="BJ12" s="513" t="s">
        <v>917</v>
      </c>
      <c r="BK12" s="513" t="s">
        <v>107</v>
      </c>
      <c r="BL12" s="513" t="s">
        <v>31</v>
      </c>
      <c r="BN12" s="355" t="s">
        <v>931</v>
      </c>
      <c r="BO12" s="513" t="s">
        <v>917</v>
      </c>
      <c r="BP12" s="513" t="s">
        <v>107</v>
      </c>
      <c r="BQ12" s="513" t="s">
        <v>31</v>
      </c>
      <c r="BS12" s="355" t="s">
        <v>931</v>
      </c>
      <c r="BT12" s="513" t="s">
        <v>917</v>
      </c>
      <c r="BU12" s="513" t="s">
        <v>107</v>
      </c>
      <c r="BV12" s="513" t="s">
        <v>31</v>
      </c>
    </row>
    <row r="13" spans="1:74" s="489" customFormat="1" ht="16.5" customHeight="1" x14ac:dyDescent="0.2">
      <c r="A13" s="483"/>
      <c r="B13" s="484" t="s">
        <v>923</v>
      </c>
      <c r="C13" s="485">
        <v>0</v>
      </c>
      <c r="D13" s="486">
        <v>0</v>
      </c>
      <c r="E13" s="487">
        <v>0</v>
      </c>
      <c r="F13" s="488"/>
      <c r="G13" s="484" t="s">
        <v>924</v>
      </c>
      <c r="H13" s="485">
        <v>0</v>
      </c>
      <c r="I13" s="486">
        <v>0</v>
      </c>
      <c r="J13" s="487">
        <v>0</v>
      </c>
      <c r="L13" s="484" t="s">
        <v>938</v>
      </c>
      <c r="M13" s="485">
        <v>0</v>
      </c>
      <c r="N13" s="486">
        <v>0</v>
      </c>
      <c r="O13" s="487">
        <v>0</v>
      </c>
      <c r="U13" s="484" t="s">
        <v>1038</v>
      </c>
      <c r="V13" s="485">
        <v>0</v>
      </c>
      <c r="W13" s="486">
        <v>0</v>
      </c>
      <c r="X13" s="487">
        <v>0</v>
      </c>
      <c r="Z13" s="484" t="s">
        <v>1050</v>
      </c>
      <c r="AA13" s="485">
        <v>0</v>
      </c>
      <c r="AB13" s="486">
        <v>0</v>
      </c>
      <c r="AC13" s="487">
        <v>0</v>
      </c>
      <c r="AE13" s="484" t="s">
        <v>1057</v>
      </c>
      <c r="AF13" s="485">
        <v>0</v>
      </c>
      <c r="AG13" s="486">
        <v>0</v>
      </c>
      <c r="AH13" s="487">
        <v>0</v>
      </c>
      <c r="AJ13" s="484" t="s">
        <v>1166</v>
      </c>
      <c r="AK13" s="485">
        <v>2</v>
      </c>
      <c r="AL13" s="486">
        <v>159.15</v>
      </c>
      <c r="AM13" s="487">
        <v>1527773500</v>
      </c>
      <c r="AO13" s="484" t="s">
        <v>1173</v>
      </c>
      <c r="AP13" s="485">
        <v>0</v>
      </c>
      <c r="AQ13" s="486">
        <v>0</v>
      </c>
      <c r="AR13" s="487">
        <v>0</v>
      </c>
      <c r="AT13" s="484" t="s">
        <v>1180</v>
      </c>
      <c r="AU13" s="485">
        <v>5</v>
      </c>
      <c r="AV13" s="486">
        <v>489.5</v>
      </c>
      <c r="AW13" s="487">
        <v>4379131129</v>
      </c>
      <c r="AY13" s="484" t="s">
        <v>1186</v>
      </c>
      <c r="AZ13" s="485">
        <v>1</v>
      </c>
      <c r="BA13" s="486">
        <v>92.29</v>
      </c>
      <c r="BB13" s="487">
        <v>832423037</v>
      </c>
      <c r="BD13" s="484" t="s">
        <v>1036</v>
      </c>
      <c r="BE13" s="485">
        <v>0</v>
      </c>
      <c r="BF13" s="486">
        <v>0</v>
      </c>
      <c r="BG13" s="487">
        <v>0</v>
      </c>
      <c r="BI13" s="484" t="s">
        <v>1037</v>
      </c>
      <c r="BJ13" s="485">
        <v>0</v>
      </c>
      <c r="BK13" s="486">
        <v>0</v>
      </c>
      <c r="BL13" s="487">
        <v>0</v>
      </c>
      <c r="BN13" s="484" t="s">
        <v>1010</v>
      </c>
      <c r="BO13" s="485">
        <v>0</v>
      </c>
      <c r="BP13" s="486">
        <v>0</v>
      </c>
      <c r="BQ13" s="487">
        <v>0</v>
      </c>
      <c r="BS13" s="484" t="s">
        <v>1011</v>
      </c>
      <c r="BT13" s="485">
        <v>0</v>
      </c>
      <c r="BU13" s="486">
        <v>0</v>
      </c>
      <c r="BV13" s="487">
        <v>0</v>
      </c>
    </row>
    <row r="14" spans="1:74" s="531" customFormat="1" ht="12" x14ac:dyDescent="0.2">
      <c r="B14" s="543" t="s">
        <v>1080</v>
      </c>
      <c r="C14" s="544">
        <v>0</v>
      </c>
      <c r="D14" s="544">
        <v>0</v>
      </c>
      <c r="E14" s="699">
        <v>0</v>
      </c>
      <c r="F14" s="545"/>
      <c r="G14" s="543" t="s">
        <v>1081</v>
      </c>
      <c r="H14" s="544">
        <v>0</v>
      </c>
      <c r="I14" s="546">
        <v>0</v>
      </c>
      <c r="J14" s="487">
        <v>0</v>
      </c>
      <c r="K14" s="489"/>
      <c r="L14" s="543" t="s">
        <v>1082</v>
      </c>
      <c r="M14" s="544">
        <v>0</v>
      </c>
      <c r="N14" s="546">
        <v>0</v>
      </c>
      <c r="O14" s="699">
        <v>0</v>
      </c>
      <c r="P14" s="489"/>
      <c r="Q14" s="489"/>
      <c r="R14" s="489"/>
      <c r="S14" s="489"/>
      <c r="T14" s="489"/>
      <c r="U14" s="543" t="s">
        <v>1084</v>
      </c>
      <c r="V14" s="544">
        <v>0</v>
      </c>
      <c r="W14" s="546">
        <v>0</v>
      </c>
      <c r="X14" s="487">
        <v>0</v>
      </c>
      <c r="Y14" s="489"/>
      <c r="Z14" s="717" t="s">
        <v>1085</v>
      </c>
      <c r="AA14" s="546">
        <v>0</v>
      </c>
      <c r="AB14" s="546">
        <v>0</v>
      </c>
      <c r="AC14" s="699">
        <v>0</v>
      </c>
      <c r="AD14" s="489"/>
      <c r="AE14" s="717" t="s">
        <v>1086</v>
      </c>
      <c r="AF14" s="546">
        <v>0</v>
      </c>
      <c r="AG14" s="546">
        <v>0</v>
      </c>
      <c r="AH14" s="699">
        <v>0</v>
      </c>
      <c r="AI14" s="489"/>
      <c r="AJ14" s="717" t="s">
        <v>1167</v>
      </c>
      <c r="AK14" s="546">
        <v>2</v>
      </c>
      <c r="AL14" s="546">
        <v>0</v>
      </c>
      <c r="AM14" s="487">
        <v>80000000</v>
      </c>
      <c r="AN14" s="489"/>
      <c r="AO14" s="717" t="s">
        <v>1174</v>
      </c>
      <c r="AP14" s="546">
        <v>2</v>
      </c>
      <c r="AQ14" s="546">
        <v>0</v>
      </c>
      <c r="AR14" s="487">
        <v>40000000</v>
      </c>
      <c r="AS14" s="489"/>
      <c r="AT14" s="717" t="s">
        <v>1181</v>
      </c>
      <c r="AU14" s="546">
        <v>5</v>
      </c>
      <c r="AV14" s="546">
        <v>0</v>
      </c>
      <c r="AW14" s="487">
        <v>200000000</v>
      </c>
      <c r="AX14" s="489"/>
      <c r="AY14" s="717" t="s">
        <v>1187</v>
      </c>
      <c r="AZ14" s="546">
        <v>2</v>
      </c>
      <c r="BA14" s="546">
        <v>0</v>
      </c>
      <c r="BB14" s="699">
        <v>80000000</v>
      </c>
      <c r="BC14" s="489"/>
      <c r="BD14" s="543" t="s">
        <v>1087</v>
      </c>
      <c r="BE14" s="544">
        <v>0</v>
      </c>
      <c r="BF14" s="546">
        <v>0</v>
      </c>
      <c r="BG14" s="487">
        <v>0</v>
      </c>
      <c r="BH14" s="489"/>
      <c r="BI14" s="543" t="s">
        <v>1088</v>
      </c>
      <c r="BJ14" s="544">
        <v>1</v>
      </c>
      <c r="BK14" s="546">
        <v>0</v>
      </c>
      <c r="BL14" s="487">
        <v>40000000</v>
      </c>
      <c r="BM14" s="489"/>
      <c r="BN14" s="543" t="s">
        <v>1096</v>
      </c>
      <c r="BO14" s="544">
        <v>0</v>
      </c>
      <c r="BP14" s="546">
        <v>0</v>
      </c>
      <c r="BQ14" s="487">
        <v>0</v>
      </c>
      <c r="BR14" s="489"/>
      <c r="BS14" s="543" t="s">
        <v>1097</v>
      </c>
      <c r="BT14" s="544">
        <v>0</v>
      </c>
      <c r="BU14" s="546">
        <v>0</v>
      </c>
      <c r="BV14" s="487">
        <v>0</v>
      </c>
    </row>
    <row r="15" spans="1:74" s="531" customFormat="1" ht="12" x14ac:dyDescent="0.2">
      <c r="B15" s="543" t="s">
        <v>1078</v>
      </c>
      <c r="C15" s="544">
        <v>0</v>
      </c>
      <c r="D15" s="544">
        <v>0</v>
      </c>
      <c r="E15" s="699">
        <v>0</v>
      </c>
      <c r="F15" s="545"/>
      <c r="G15" s="543" t="s">
        <v>1079</v>
      </c>
      <c r="H15" s="544">
        <v>0</v>
      </c>
      <c r="I15" s="546">
        <v>0</v>
      </c>
      <c r="J15" s="487">
        <v>0</v>
      </c>
      <c r="K15" s="489"/>
      <c r="L15" s="543" t="s">
        <v>1083</v>
      </c>
      <c r="M15" s="544">
        <v>0</v>
      </c>
      <c r="N15" s="546">
        <v>0</v>
      </c>
      <c r="O15" s="699">
        <v>0</v>
      </c>
      <c r="P15" s="489"/>
      <c r="Q15" s="489"/>
      <c r="R15" s="489"/>
      <c r="S15" s="489"/>
      <c r="T15" s="489"/>
      <c r="U15" s="543" t="s">
        <v>1089</v>
      </c>
      <c r="V15" s="544">
        <v>0</v>
      </c>
      <c r="W15" s="546">
        <v>0</v>
      </c>
      <c r="X15" s="487">
        <v>0</v>
      </c>
      <c r="Y15" s="489"/>
      <c r="Z15" s="717" t="s">
        <v>1090</v>
      </c>
      <c r="AA15" s="546">
        <v>1</v>
      </c>
      <c r="AB15" s="546">
        <v>0</v>
      </c>
      <c r="AC15" s="699">
        <v>20000000</v>
      </c>
      <c r="AD15" s="489"/>
      <c r="AE15" s="717" t="s">
        <v>1091</v>
      </c>
      <c r="AF15" s="546">
        <v>0</v>
      </c>
      <c r="AG15" s="546">
        <v>0</v>
      </c>
      <c r="AH15" s="699">
        <v>0</v>
      </c>
      <c r="AI15" s="489"/>
      <c r="AJ15" s="717" t="s">
        <v>1168</v>
      </c>
      <c r="AK15" s="546">
        <v>0</v>
      </c>
      <c r="AL15" s="546">
        <v>0</v>
      </c>
      <c r="AM15" s="487">
        <v>0</v>
      </c>
      <c r="AN15" s="489"/>
      <c r="AO15" s="717" t="s">
        <v>1175</v>
      </c>
      <c r="AP15" s="546">
        <v>0</v>
      </c>
      <c r="AQ15" s="546">
        <v>0</v>
      </c>
      <c r="AR15" s="487">
        <v>0</v>
      </c>
      <c r="AS15" s="489"/>
      <c r="AT15" s="717" t="s">
        <v>1182</v>
      </c>
      <c r="AU15" s="546">
        <v>0</v>
      </c>
      <c r="AV15" s="546">
        <v>0</v>
      </c>
      <c r="AW15" s="487">
        <v>0</v>
      </c>
      <c r="AX15" s="489"/>
      <c r="AY15" s="717" t="s">
        <v>1188</v>
      </c>
      <c r="AZ15" s="546">
        <v>0</v>
      </c>
      <c r="BA15" s="546">
        <v>0</v>
      </c>
      <c r="BB15" s="699">
        <v>0</v>
      </c>
      <c r="BC15" s="489"/>
      <c r="BD15" s="543" t="s">
        <v>1092</v>
      </c>
      <c r="BE15" s="544">
        <v>0</v>
      </c>
      <c r="BF15" s="546">
        <v>0</v>
      </c>
      <c r="BG15" s="487">
        <v>0</v>
      </c>
      <c r="BH15" s="489"/>
      <c r="BI15" s="543" t="s">
        <v>1093</v>
      </c>
      <c r="BJ15" s="544">
        <v>0</v>
      </c>
      <c r="BK15" s="546">
        <v>0</v>
      </c>
      <c r="BL15" s="487">
        <v>0</v>
      </c>
      <c r="BM15" s="489"/>
      <c r="BN15" s="543" t="s">
        <v>1094</v>
      </c>
      <c r="BO15" s="544">
        <v>0</v>
      </c>
      <c r="BP15" s="546">
        <v>0</v>
      </c>
      <c r="BQ15" s="487">
        <v>0</v>
      </c>
      <c r="BR15" s="489"/>
      <c r="BS15" s="543" t="s">
        <v>1095</v>
      </c>
      <c r="BT15" s="544">
        <v>0</v>
      </c>
      <c r="BU15" s="546">
        <v>0</v>
      </c>
      <c r="BV15" s="487">
        <v>0</v>
      </c>
    </row>
    <row r="16" spans="1:74" s="531" customFormat="1" ht="12" x14ac:dyDescent="0.2">
      <c r="B16" s="543" t="s">
        <v>2185</v>
      </c>
      <c r="C16" s="544">
        <v>0</v>
      </c>
      <c r="D16" s="544">
        <v>0</v>
      </c>
      <c r="E16" s="699">
        <v>0</v>
      </c>
      <c r="F16" s="545"/>
      <c r="G16" s="543" t="s">
        <v>2186</v>
      </c>
      <c r="H16" s="544">
        <v>0</v>
      </c>
      <c r="I16" s="546">
        <v>0</v>
      </c>
      <c r="J16" s="487">
        <v>0</v>
      </c>
      <c r="K16" s="489"/>
      <c r="L16" s="543"/>
      <c r="M16" s="544"/>
      <c r="N16" s="546"/>
      <c r="O16" s="699"/>
      <c r="P16" s="489"/>
      <c r="Q16" s="489"/>
      <c r="R16" s="489"/>
      <c r="S16" s="489"/>
      <c r="T16" s="489"/>
      <c r="U16" s="543" t="s">
        <v>2187</v>
      </c>
      <c r="V16" s="544">
        <v>0</v>
      </c>
      <c r="W16" s="546">
        <v>0</v>
      </c>
      <c r="X16" s="487">
        <v>0</v>
      </c>
      <c r="Y16" s="489"/>
      <c r="Z16" s="717" t="s">
        <v>2188</v>
      </c>
      <c r="AA16" s="546">
        <v>0</v>
      </c>
      <c r="AB16" s="546">
        <v>0</v>
      </c>
      <c r="AC16" s="699">
        <v>0</v>
      </c>
      <c r="AD16" s="489"/>
      <c r="AE16" s="717" t="s">
        <v>2189</v>
      </c>
      <c r="AF16" s="546">
        <v>0</v>
      </c>
      <c r="AG16" s="546">
        <v>0</v>
      </c>
      <c r="AH16" s="699">
        <v>0</v>
      </c>
      <c r="AI16" s="489"/>
      <c r="AJ16" s="717" t="s">
        <v>2190</v>
      </c>
      <c r="AK16" s="546">
        <v>0</v>
      </c>
      <c r="AL16" s="546">
        <v>0</v>
      </c>
      <c r="AM16" s="487">
        <v>0</v>
      </c>
      <c r="AN16" s="489"/>
      <c r="AO16" s="717" t="s">
        <v>2191</v>
      </c>
      <c r="AP16" s="546">
        <v>0</v>
      </c>
      <c r="AQ16" s="546">
        <v>0</v>
      </c>
      <c r="AR16" s="487">
        <v>0</v>
      </c>
      <c r="AS16" s="489"/>
      <c r="AT16" s="717" t="s">
        <v>2192</v>
      </c>
      <c r="AU16" s="546">
        <v>0</v>
      </c>
      <c r="AV16" s="546">
        <v>0</v>
      </c>
      <c r="AW16" s="487">
        <v>0</v>
      </c>
      <c r="AX16" s="489"/>
      <c r="AY16" s="717" t="s">
        <v>2193</v>
      </c>
      <c r="AZ16" s="546">
        <v>0</v>
      </c>
      <c r="BA16" s="546">
        <v>0</v>
      </c>
      <c r="BB16" s="699">
        <v>0</v>
      </c>
      <c r="BC16" s="489"/>
      <c r="BD16" s="543" t="s">
        <v>2194</v>
      </c>
      <c r="BE16" s="544">
        <v>0</v>
      </c>
      <c r="BF16" s="546">
        <v>0</v>
      </c>
      <c r="BG16" s="487">
        <v>0</v>
      </c>
      <c r="BH16" s="489"/>
      <c r="BI16" s="543" t="s">
        <v>2196</v>
      </c>
      <c r="BJ16" s="544">
        <v>0</v>
      </c>
      <c r="BK16" s="546">
        <v>0</v>
      </c>
      <c r="BL16" s="699">
        <v>0</v>
      </c>
      <c r="BM16" s="489"/>
      <c r="BN16" s="543" t="s">
        <v>2197</v>
      </c>
      <c r="BO16" s="544">
        <v>0</v>
      </c>
      <c r="BP16" s="546">
        <v>0</v>
      </c>
      <c r="BQ16" s="699">
        <v>0</v>
      </c>
      <c r="BR16" s="489"/>
      <c r="BS16" s="543" t="s">
        <v>2198</v>
      </c>
      <c r="BT16" s="544">
        <v>0</v>
      </c>
      <c r="BU16" s="546">
        <v>0</v>
      </c>
      <c r="BV16" s="699">
        <v>0</v>
      </c>
    </row>
    <row r="17" spans="1:74" s="473" customFormat="1" ht="11.25" x14ac:dyDescent="0.2">
      <c r="A17" s="292"/>
      <c r="B17" s="457" t="s">
        <v>196</v>
      </c>
      <c r="C17" s="458">
        <v>0</v>
      </c>
      <c r="D17" s="458">
        <v>0</v>
      </c>
      <c r="E17" s="459">
        <v>0</v>
      </c>
      <c r="F17" s="288"/>
      <c r="G17" s="457" t="s">
        <v>197</v>
      </c>
      <c r="H17" s="458">
        <v>0</v>
      </c>
      <c r="I17" s="458">
        <v>0</v>
      </c>
      <c r="J17" s="459">
        <v>0</v>
      </c>
      <c r="L17" s="457" t="s">
        <v>198</v>
      </c>
      <c r="M17" s="458">
        <v>0</v>
      </c>
      <c r="N17" s="458">
        <v>0</v>
      </c>
      <c r="O17" s="459">
        <v>0</v>
      </c>
      <c r="U17" s="457" t="s">
        <v>199</v>
      </c>
      <c r="V17" s="458">
        <v>0</v>
      </c>
      <c r="W17" s="458">
        <v>0</v>
      </c>
      <c r="X17" s="459">
        <v>0</v>
      </c>
      <c r="Z17" s="457" t="s">
        <v>1051</v>
      </c>
      <c r="AA17" s="458">
        <v>1</v>
      </c>
      <c r="AB17" s="458">
        <v>0</v>
      </c>
      <c r="AC17" s="459">
        <v>20000000</v>
      </c>
      <c r="AE17" s="457" t="s">
        <v>1054</v>
      </c>
      <c r="AF17" s="458">
        <v>0</v>
      </c>
      <c r="AG17" s="458">
        <v>0</v>
      </c>
      <c r="AH17" s="459">
        <v>0</v>
      </c>
      <c r="AJ17" s="457" t="s">
        <v>1169</v>
      </c>
      <c r="AK17" s="458">
        <v>4</v>
      </c>
      <c r="AL17" s="458">
        <v>159.15</v>
      </c>
      <c r="AM17" s="459">
        <v>1607773500</v>
      </c>
      <c r="AO17" s="457" t="s">
        <v>1176</v>
      </c>
      <c r="AP17" s="458">
        <v>2</v>
      </c>
      <c r="AQ17" s="458">
        <v>0</v>
      </c>
      <c r="AR17" s="459">
        <v>40000000</v>
      </c>
      <c r="AT17" s="457" t="s">
        <v>1183</v>
      </c>
      <c r="AU17" s="458">
        <v>10</v>
      </c>
      <c r="AV17" s="458">
        <v>489.5</v>
      </c>
      <c r="AW17" s="459">
        <v>4579131129</v>
      </c>
      <c r="AY17" s="457" t="s">
        <v>1189</v>
      </c>
      <c r="AZ17" s="458">
        <v>3</v>
      </c>
      <c r="BA17" s="458">
        <v>92.29</v>
      </c>
      <c r="BB17" s="459">
        <v>912423037</v>
      </c>
      <c r="BD17" s="457" t="s">
        <v>1035</v>
      </c>
      <c r="BE17" s="458">
        <v>0</v>
      </c>
      <c r="BF17" s="458">
        <v>0</v>
      </c>
      <c r="BG17" s="459">
        <v>0</v>
      </c>
      <c r="BI17" s="457" t="s">
        <v>1034</v>
      </c>
      <c r="BJ17" s="458">
        <v>1</v>
      </c>
      <c r="BK17" s="458">
        <v>0</v>
      </c>
      <c r="BL17" s="459">
        <v>40000000</v>
      </c>
      <c r="BN17" s="457" t="s">
        <v>984</v>
      </c>
      <c r="BO17" s="458">
        <v>0</v>
      </c>
      <c r="BP17" s="458">
        <v>0</v>
      </c>
      <c r="BQ17" s="459">
        <v>0</v>
      </c>
      <c r="BS17" s="457" t="s">
        <v>199</v>
      </c>
      <c r="BT17" s="458">
        <v>0</v>
      </c>
      <c r="BU17" s="458">
        <v>0</v>
      </c>
      <c r="BV17" s="459">
        <v>0</v>
      </c>
    </row>
    <row r="18" spans="1:74" s="473" customFormat="1" ht="11.25" x14ac:dyDescent="0.2">
      <c r="A18" s="292"/>
      <c r="F18" s="482"/>
      <c r="BN18" s="714"/>
      <c r="BO18" s="715"/>
      <c r="BP18" s="715"/>
      <c r="BQ18" s="716"/>
      <c r="BS18" s="714"/>
      <c r="BT18" s="715"/>
      <c r="BU18" s="715"/>
      <c r="BV18" s="716"/>
    </row>
    <row r="19" spans="1:74" s="473" customFormat="1" ht="11.25" customHeight="1" x14ac:dyDescent="0.2">
      <c r="A19" s="292"/>
      <c r="F19" s="482"/>
    </row>
    <row r="20" spans="1:74" s="473" customFormat="1" ht="22.5" x14ac:dyDescent="0.2">
      <c r="A20" s="292"/>
      <c r="B20" s="285" t="s">
        <v>931</v>
      </c>
      <c r="C20" s="286" t="s">
        <v>29</v>
      </c>
      <c r="D20" s="286" t="s">
        <v>30</v>
      </c>
      <c r="E20" s="287" t="s">
        <v>31</v>
      </c>
      <c r="F20" s="288"/>
      <c r="G20" s="285" t="s">
        <v>931</v>
      </c>
      <c r="H20" s="286" t="s">
        <v>29</v>
      </c>
      <c r="I20" s="286" t="s">
        <v>30</v>
      </c>
      <c r="J20" s="287" t="s">
        <v>31</v>
      </c>
      <c r="L20" s="285" t="s">
        <v>931</v>
      </c>
      <c r="M20" s="286" t="s">
        <v>29</v>
      </c>
      <c r="N20" s="286" t="s">
        <v>30</v>
      </c>
      <c r="O20" s="287" t="s">
        <v>31</v>
      </c>
      <c r="U20" s="285" t="s">
        <v>931</v>
      </c>
      <c r="V20" s="286" t="s">
        <v>29</v>
      </c>
      <c r="W20" s="286" t="s">
        <v>30</v>
      </c>
      <c r="X20" s="287" t="s">
        <v>31</v>
      </c>
      <c r="Z20" s="285" t="s">
        <v>931</v>
      </c>
      <c r="AA20" s="286" t="s">
        <v>29</v>
      </c>
      <c r="AB20" s="286" t="s">
        <v>30</v>
      </c>
      <c r="AC20" s="287" t="s">
        <v>31</v>
      </c>
      <c r="AE20" s="285" t="s">
        <v>931</v>
      </c>
      <c r="AF20" s="286" t="s">
        <v>29</v>
      </c>
      <c r="AG20" s="286" t="s">
        <v>30</v>
      </c>
      <c r="AH20" s="287" t="s">
        <v>31</v>
      </c>
      <c r="AJ20" s="285" t="s">
        <v>931</v>
      </c>
      <c r="AK20" s="286" t="s">
        <v>29</v>
      </c>
      <c r="AL20" s="286" t="s">
        <v>30</v>
      </c>
      <c r="AM20" s="287" t="s">
        <v>31</v>
      </c>
      <c r="AO20" s="285" t="s">
        <v>931</v>
      </c>
      <c r="AP20" s="286" t="s">
        <v>29</v>
      </c>
      <c r="AQ20" s="286" t="s">
        <v>30</v>
      </c>
      <c r="AR20" s="287" t="s">
        <v>31</v>
      </c>
      <c r="AT20" s="285" t="s">
        <v>931</v>
      </c>
      <c r="AU20" s="286" t="s">
        <v>29</v>
      </c>
      <c r="AV20" s="286" t="s">
        <v>30</v>
      </c>
      <c r="AW20" s="287" t="s">
        <v>31</v>
      </c>
      <c r="AY20" s="285" t="s">
        <v>931</v>
      </c>
      <c r="AZ20" s="286" t="s">
        <v>29</v>
      </c>
      <c r="BA20" s="286" t="s">
        <v>30</v>
      </c>
      <c r="BB20" s="287" t="s">
        <v>31</v>
      </c>
      <c r="BD20" s="285" t="s">
        <v>931</v>
      </c>
      <c r="BE20" s="286" t="s">
        <v>29</v>
      </c>
      <c r="BF20" s="286" t="s">
        <v>30</v>
      </c>
      <c r="BG20" s="287" t="s">
        <v>31</v>
      </c>
      <c r="BI20" s="285" t="s">
        <v>931</v>
      </c>
      <c r="BJ20" s="286" t="s">
        <v>29</v>
      </c>
      <c r="BK20" s="286" t="s">
        <v>30</v>
      </c>
      <c r="BL20" s="287" t="s">
        <v>31</v>
      </c>
      <c r="BN20" s="285" t="s">
        <v>931</v>
      </c>
      <c r="BO20" s="286" t="s">
        <v>29</v>
      </c>
      <c r="BP20" s="286" t="s">
        <v>30</v>
      </c>
      <c r="BQ20" s="287" t="s">
        <v>31</v>
      </c>
      <c r="BS20" s="285" t="s">
        <v>931</v>
      </c>
      <c r="BT20" s="286" t="s">
        <v>29</v>
      </c>
      <c r="BU20" s="286" t="s">
        <v>30</v>
      </c>
      <c r="BV20" s="287" t="s">
        <v>31</v>
      </c>
    </row>
    <row r="21" spans="1:74" s="473" customFormat="1" ht="12.75" customHeight="1" x14ac:dyDescent="0.2">
      <c r="A21" s="292"/>
      <c r="B21" s="721" t="s">
        <v>799</v>
      </c>
      <c r="C21" s="694"/>
      <c r="D21" s="282">
        <v>0</v>
      </c>
      <c r="E21" s="283">
        <v>0</v>
      </c>
      <c r="F21" s="288"/>
      <c r="G21" s="566" t="s">
        <v>799</v>
      </c>
      <c r="H21" s="514"/>
      <c r="I21" s="282"/>
      <c r="J21" s="283"/>
      <c r="L21" s="566" t="s">
        <v>799</v>
      </c>
      <c r="M21" s="514"/>
      <c r="N21" s="282"/>
      <c r="O21" s="283"/>
      <c r="U21" s="564" t="s">
        <v>799</v>
      </c>
      <c r="V21" s="514"/>
      <c r="W21" s="282"/>
      <c r="X21" s="283"/>
      <c r="Z21" s="564" t="s">
        <v>799</v>
      </c>
      <c r="AA21" s="514"/>
      <c r="AB21" s="282">
        <v>0</v>
      </c>
      <c r="AC21" s="283">
        <v>0</v>
      </c>
      <c r="AE21" s="564" t="s">
        <v>799</v>
      </c>
      <c r="AF21" s="514"/>
      <c r="AG21" s="282">
        <v>0</v>
      </c>
      <c r="AH21" s="283">
        <v>0</v>
      </c>
      <c r="AJ21" s="885" t="s">
        <v>799</v>
      </c>
      <c r="AK21" s="514" t="s">
        <v>1609</v>
      </c>
      <c r="AL21" s="282">
        <v>86.93</v>
      </c>
      <c r="AM21" s="283">
        <v>812795500</v>
      </c>
      <c r="AO21" s="564" t="s">
        <v>799</v>
      </c>
      <c r="AP21" s="514"/>
      <c r="AQ21" s="282">
        <v>0</v>
      </c>
      <c r="AR21" s="283">
        <v>0</v>
      </c>
      <c r="AT21" s="885" t="s">
        <v>799</v>
      </c>
      <c r="AU21" s="514" t="s">
        <v>1828</v>
      </c>
      <c r="AV21" s="282">
        <v>92.32</v>
      </c>
      <c r="AW21" s="283">
        <v>832693626</v>
      </c>
      <c r="AY21" s="564" t="s">
        <v>799</v>
      </c>
      <c r="AZ21" s="514" t="s">
        <v>2332</v>
      </c>
      <c r="BA21" s="282">
        <v>92.29</v>
      </c>
      <c r="BB21" s="283">
        <v>832423037</v>
      </c>
      <c r="BD21" s="564" t="s">
        <v>799</v>
      </c>
      <c r="BE21" s="514"/>
      <c r="BF21" s="282">
        <v>0</v>
      </c>
      <c r="BG21" s="283">
        <v>0</v>
      </c>
      <c r="BI21" s="564" t="s">
        <v>799</v>
      </c>
      <c r="BJ21" s="514"/>
      <c r="BK21" s="282">
        <v>0</v>
      </c>
      <c r="BL21" s="283">
        <v>0</v>
      </c>
      <c r="BN21" s="564" t="s">
        <v>799</v>
      </c>
      <c r="BO21" s="514"/>
      <c r="BP21" s="282">
        <v>0</v>
      </c>
      <c r="BQ21" s="283">
        <v>0</v>
      </c>
      <c r="BS21" s="564" t="s">
        <v>799</v>
      </c>
      <c r="BT21" s="514"/>
      <c r="BU21" s="282"/>
      <c r="BV21" s="283"/>
    </row>
    <row r="22" spans="1:74" s="473" customFormat="1" ht="12.75" customHeight="1" x14ac:dyDescent="0.2">
      <c r="A22" s="292"/>
      <c r="B22" s="289" t="s">
        <v>922</v>
      </c>
      <c r="C22" s="290">
        <v>0</v>
      </c>
      <c r="D22" s="291">
        <v>0</v>
      </c>
      <c r="E22" s="291">
        <v>0</v>
      </c>
      <c r="F22" s="288"/>
      <c r="G22" s="289" t="s">
        <v>925</v>
      </c>
      <c r="H22" s="290">
        <v>0</v>
      </c>
      <c r="I22" s="291">
        <v>0</v>
      </c>
      <c r="J22" s="291">
        <v>0</v>
      </c>
      <c r="L22" s="289" t="s">
        <v>936</v>
      </c>
      <c r="M22" s="290">
        <v>0</v>
      </c>
      <c r="N22" s="291">
        <v>0</v>
      </c>
      <c r="O22" s="291">
        <v>0</v>
      </c>
      <c r="U22" s="289" t="s">
        <v>934</v>
      </c>
      <c r="V22" s="290">
        <v>0</v>
      </c>
      <c r="W22" s="291">
        <v>0</v>
      </c>
      <c r="X22" s="291">
        <v>0</v>
      </c>
      <c r="Z22" s="289" t="s">
        <v>1052</v>
      </c>
      <c r="AA22" s="290">
        <v>0</v>
      </c>
      <c r="AB22" s="291">
        <v>0</v>
      </c>
      <c r="AC22" s="291">
        <v>0</v>
      </c>
      <c r="AE22" s="289" t="s">
        <v>1055</v>
      </c>
      <c r="AF22" s="290">
        <v>0</v>
      </c>
      <c r="AG22" s="291">
        <v>0</v>
      </c>
      <c r="AH22" s="291">
        <v>0</v>
      </c>
      <c r="AJ22" s="886"/>
      <c r="AK22" s="514" t="s">
        <v>1617</v>
      </c>
      <c r="AL22" s="282">
        <v>72.22</v>
      </c>
      <c r="AM22" s="283">
        <v>714978000</v>
      </c>
      <c r="AO22" s="289" t="s">
        <v>1177</v>
      </c>
      <c r="AP22" s="290">
        <v>0</v>
      </c>
      <c r="AQ22" s="291">
        <v>0</v>
      </c>
      <c r="AR22" s="291">
        <v>0</v>
      </c>
      <c r="AT22" s="886"/>
      <c r="AU22" s="514" t="s">
        <v>1703</v>
      </c>
      <c r="AV22" s="282">
        <v>106.06</v>
      </c>
      <c r="AW22" s="283">
        <v>938631000</v>
      </c>
      <c r="AY22" s="289" t="s">
        <v>1190</v>
      </c>
      <c r="AZ22" s="290">
        <v>1</v>
      </c>
      <c r="BA22" s="291">
        <v>92.29</v>
      </c>
      <c r="BB22" s="291">
        <v>832423037</v>
      </c>
      <c r="BD22" s="289" t="s">
        <v>1039</v>
      </c>
      <c r="BE22" s="290">
        <v>0</v>
      </c>
      <c r="BF22" s="291">
        <v>0</v>
      </c>
      <c r="BG22" s="291">
        <v>0</v>
      </c>
      <c r="BI22" s="289" t="s">
        <v>1042</v>
      </c>
      <c r="BJ22" s="290">
        <v>0</v>
      </c>
      <c r="BK22" s="291">
        <v>0</v>
      </c>
      <c r="BL22" s="291">
        <v>0</v>
      </c>
      <c r="BN22" s="289" t="s">
        <v>982</v>
      </c>
      <c r="BO22" s="290">
        <v>0</v>
      </c>
      <c r="BP22" s="291">
        <v>0</v>
      </c>
      <c r="BQ22" s="291">
        <v>0</v>
      </c>
      <c r="BS22" s="289" t="s">
        <v>983</v>
      </c>
      <c r="BT22" s="290">
        <v>0</v>
      </c>
      <c r="BU22" s="291">
        <v>0</v>
      </c>
      <c r="BV22" s="291">
        <v>0</v>
      </c>
    </row>
    <row r="23" spans="1:74" s="474" customFormat="1" ht="15" customHeight="1" x14ac:dyDescent="0.2">
      <c r="A23" s="460"/>
      <c r="B23" s="473"/>
      <c r="C23" s="473"/>
      <c r="D23" s="481"/>
      <c r="E23" s="481"/>
      <c r="F23" s="288"/>
      <c r="G23" s="461"/>
      <c r="H23" s="461"/>
      <c r="I23" s="461"/>
      <c r="J23" s="461"/>
      <c r="U23" s="461"/>
      <c r="V23" s="461"/>
      <c r="W23" s="461"/>
      <c r="X23" s="461"/>
      <c r="Z23" s="461"/>
      <c r="AA23" s="461"/>
      <c r="AB23" s="461"/>
      <c r="AC23" s="461"/>
      <c r="AE23" s="461"/>
      <c r="AF23" s="461"/>
      <c r="AG23" s="461"/>
      <c r="AH23" s="461"/>
      <c r="AJ23" s="289" t="s">
        <v>1170</v>
      </c>
      <c r="AK23" s="290">
        <v>2</v>
      </c>
      <c r="AL23" s="291">
        <v>159.15</v>
      </c>
      <c r="AM23" s="291">
        <v>1527773500</v>
      </c>
      <c r="AO23" s="461"/>
      <c r="AP23" s="461"/>
      <c r="AQ23" s="461"/>
      <c r="AR23" s="461"/>
      <c r="AT23" s="886"/>
      <c r="AU23" s="514" t="s">
        <v>1706</v>
      </c>
      <c r="AV23" s="282">
        <v>92.32</v>
      </c>
      <c r="AW23" s="283">
        <v>832693626</v>
      </c>
      <c r="AY23" s="461"/>
      <c r="AZ23" s="461"/>
      <c r="BA23" s="461"/>
      <c r="BB23" s="461"/>
      <c r="BD23" s="461"/>
      <c r="BE23" s="461"/>
      <c r="BF23" s="461"/>
      <c r="BG23" s="461"/>
      <c r="BI23" s="461"/>
      <c r="BJ23" s="461"/>
      <c r="BK23" s="461"/>
      <c r="BL23" s="461"/>
      <c r="BN23" s="461"/>
      <c r="BO23" s="461"/>
      <c r="BP23" s="461"/>
      <c r="BQ23" s="461"/>
      <c r="BS23" s="461"/>
      <c r="BT23" s="461"/>
      <c r="BU23" s="461"/>
      <c r="BV23" s="461"/>
    </row>
    <row r="24" spans="1:74" s="474" customFormat="1" ht="22.5" x14ac:dyDescent="0.2">
      <c r="A24" s="293"/>
      <c r="B24" s="285" t="s">
        <v>931</v>
      </c>
      <c r="C24" s="286" t="s">
        <v>29</v>
      </c>
      <c r="D24" s="286" t="s">
        <v>30</v>
      </c>
      <c r="E24" s="287" t="s">
        <v>31</v>
      </c>
      <c r="F24" s="288"/>
      <c r="G24" s="285" t="s">
        <v>931</v>
      </c>
      <c r="H24" s="286" t="s">
        <v>29</v>
      </c>
      <c r="I24" s="286" t="s">
        <v>30</v>
      </c>
      <c r="J24" s="287" t="s">
        <v>31</v>
      </c>
      <c r="L24" s="285" t="s">
        <v>931</v>
      </c>
      <c r="M24" s="286" t="s">
        <v>29</v>
      </c>
      <c r="N24" s="286" t="s">
        <v>30</v>
      </c>
      <c r="O24" s="287" t="s">
        <v>31</v>
      </c>
      <c r="U24" s="285" t="s">
        <v>931</v>
      </c>
      <c r="V24" s="286" t="s">
        <v>29</v>
      </c>
      <c r="W24" s="286" t="s">
        <v>30</v>
      </c>
      <c r="X24" s="287" t="s">
        <v>31</v>
      </c>
      <c r="Z24" s="285" t="s">
        <v>931</v>
      </c>
      <c r="AA24" s="286" t="s">
        <v>29</v>
      </c>
      <c r="AB24" s="286" t="s">
        <v>30</v>
      </c>
      <c r="AC24" s="287" t="s">
        <v>31</v>
      </c>
      <c r="AE24" s="285" t="s">
        <v>931</v>
      </c>
      <c r="AF24" s="286" t="s">
        <v>29</v>
      </c>
      <c r="AG24" s="286" t="s">
        <v>30</v>
      </c>
      <c r="AH24" s="287" t="s">
        <v>31</v>
      </c>
      <c r="AJ24" s="461"/>
      <c r="AK24" s="461"/>
      <c r="AL24" s="461"/>
      <c r="AM24" s="461"/>
      <c r="AO24" s="285" t="s">
        <v>931</v>
      </c>
      <c r="AP24" s="286" t="s">
        <v>29</v>
      </c>
      <c r="AQ24" s="286" t="s">
        <v>30</v>
      </c>
      <c r="AR24" s="287" t="s">
        <v>31</v>
      </c>
      <c r="AT24" s="886"/>
      <c r="AU24" s="514" t="s">
        <v>1704</v>
      </c>
      <c r="AV24" s="282">
        <v>106.06</v>
      </c>
      <c r="AW24" s="283">
        <v>938631000</v>
      </c>
      <c r="AY24" s="285" t="s">
        <v>931</v>
      </c>
      <c r="AZ24" s="286" t="s">
        <v>29</v>
      </c>
      <c r="BA24" s="286" t="s">
        <v>30</v>
      </c>
      <c r="BB24" s="287" t="s">
        <v>31</v>
      </c>
      <c r="BD24" s="285" t="s">
        <v>931</v>
      </c>
      <c r="BE24" s="286" t="s">
        <v>29</v>
      </c>
      <c r="BF24" s="286" t="s">
        <v>30</v>
      </c>
      <c r="BG24" s="287" t="s">
        <v>31</v>
      </c>
      <c r="BI24" s="285" t="s">
        <v>931</v>
      </c>
      <c r="BJ24" s="286" t="s">
        <v>29</v>
      </c>
      <c r="BK24" s="286" t="s">
        <v>30</v>
      </c>
      <c r="BL24" s="287" t="s">
        <v>31</v>
      </c>
      <c r="BN24" s="285" t="s">
        <v>931</v>
      </c>
      <c r="BO24" s="286" t="s">
        <v>29</v>
      </c>
      <c r="BP24" s="286" t="s">
        <v>30</v>
      </c>
      <c r="BQ24" s="287" t="s">
        <v>31</v>
      </c>
      <c r="BS24" s="285" t="s">
        <v>931</v>
      </c>
      <c r="BT24" s="286" t="s">
        <v>29</v>
      </c>
      <c r="BU24" s="286" t="s">
        <v>30</v>
      </c>
      <c r="BV24" s="287" t="s">
        <v>31</v>
      </c>
    </row>
    <row r="25" spans="1:74" s="474" customFormat="1" ht="15" customHeight="1" x14ac:dyDescent="0.2">
      <c r="A25" s="293"/>
      <c r="B25" s="566" t="s">
        <v>918</v>
      </c>
      <c r="C25" s="514"/>
      <c r="D25" s="282"/>
      <c r="E25" s="283"/>
      <c r="F25" s="288"/>
      <c r="G25" s="712" t="s">
        <v>918</v>
      </c>
      <c r="H25" s="514"/>
      <c r="I25" s="282"/>
      <c r="J25" s="283"/>
      <c r="L25" s="565" t="s">
        <v>918</v>
      </c>
      <c r="M25" s="514"/>
      <c r="N25" s="282"/>
      <c r="O25" s="283"/>
      <c r="U25" s="565" t="s">
        <v>918</v>
      </c>
      <c r="V25" s="514"/>
      <c r="W25" s="282"/>
      <c r="X25" s="283"/>
      <c r="Z25" s="804" t="s">
        <v>918</v>
      </c>
      <c r="AA25" s="514" t="s">
        <v>2419</v>
      </c>
      <c r="AB25" s="282">
        <v>0</v>
      </c>
      <c r="AC25" s="283">
        <v>20000000</v>
      </c>
      <c r="AE25" s="804" t="s">
        <v>918</v>
      </c>
      <c r="AF25" s="514"/>
      <c r="AG25" s="282">
        <v>0</v>
      </c>
      <c r="AH25" s="283">
        <v>0</v>
      </c>
      <c r="AJ25" s="285" t="s">
        <v>931</v>
      </c>
      <c r="AK25" s="286" t="s">
        <v>29</v>
      </c>
      <c r="AL25" s="286" t="s">
        <v>30</v>
      </c>
      <c r="AM25" s="287" t="s">
        <v>31</v>
      </c>
      <c r="AO25" s="888" t="s">
        <v>918</v>
      </c>
      <c r="AP25" s="514" t="s">
        <v>1678</v>
      </c>
      <c r="AQ25" s="282">
        <v>0</v>
      </c>
      <c r="AR25" s="283">
        <v>20000000</v>
      </c>
      <c r="AT25" s="895"/>
      <c r="AU25" s="514" t="s">
        <v>1834</v>
      </c>
      <c r="AV25" s="282">
        <v>92.74</v>
      </c>
      <c r="AW25" s="283">
        <v>836481877</v>
      </c>
      <c r="AY25" s="891" t="s">
        <v>918</v>
      </c>
      <c r="AZ25" s="514" t="s">
        <v>1718</v>
      </c>
      <c r="BA25" s="282">
        <v>0</v>
      </c>
      <c r="BB25" s="283">
        <v>40000000</v>
      </c>
      <c r="BD25" s="746" t="s">
        <v>918</v>
      </c>
      <c r="BE25" s="514"/>
      <c r="BF25" s="282">
        <v>0</v>
      </c>
      <c r="BG25" s="283">
        <v>0</v>
      </c>
      <c r="BI25" s="565" t="s">
        <v>918</v>
      </c>
      <c r="BJ25" s="514" t="s">
        <v>2370</v>
      </c>
      <c r="BK25" s="282">
        <v>0</v>
      </c>
      <c r="BL25" s="283">
        <v>40000000</v>
      </c>
      <c r="BN25" s="565" t="s">
        <v>918</v>
      </c>
      <c r="BO25" s="514"/>
      <c r="BP25" s="282">
        <v>0</v>
      </c>
      <c r="BQ25" s="283">
        <v>0</v>
      </c>
      <c r="BS25" s="565" t="s">
        <v>918</v>
      </c>
      <c r="BT25" s="514"/>
      <c r="BU25" s="282">
        <v>0</v>
      </c>
      <c r="BV25" s="283">
        <v>0</v>
      </c>
    </row>
    <row r="26" spans="1:74" s="474" customFormat="1" ht="15" customHeight="1" x14ac:dyDescent="0.2">
      <c r="A26" s="293"/>
      <c r="B26" s="289" t="s">
        <v>200</v>
      </c>
      <c r="C26" s="290">
        <v>0</v>
      </c>
      <c r="D26" s="291">
        <v>0</v>
      </c>
      <c r="E26" s="291">
        <v>0</v>
      </c>
      <c r="F26" s="288"/>
      <c r="G26" s="294" t="s">
        <v>791</v>
      </c>
      <c r="H26" s="295">
        <v>0</v>
      </c>
      <c r="I26" s="296">
        <v>0</v>
      </c>
      <c r="J26" s="296">
        <v>0</v>
      </c>
      <c r="L26" s="294" t="s">
        <v>935</v>
      </c>
      <c r="M26" s="295">
        <v>0</v>
      </c>
      <c r="N26" s="296">
        <v>0</v>
      </c>
      <c r="O26" s="296">
        <v>0</v>
      </c>
      <c r="U26" s="294" t="s">
        <v>937</v>
      </c>
      <c r="V26" s="295">
        <v>0</v>
      </c>
      <c r="W26" s="296">
        <v>0</v>
      </c>
      <c r="X26" s="296">
        <v>0</v>
      </c>
      <c r="Z26" s="294" t="s">
        <v>1053</v>
      </c>
      <c r="AA26" s="295">
        <v>1</v>
      </c>
      <c r="AB26" s="296">
        <v>0</v>
      </c>
      <c r="AC26" s="296">
        <v>20000000</v>
      </c>
      <c r="AE26" s="294" t="s">
        <v>1056</v>
      </c>
      <c r="AF26" s="295">
        <v>0</v>
      </c>
      <c r="AG26" s="296">
        <v>0</v>
      </c>
      <c r="AH26" s="296">
        <v>0</v>
      </c>
      <c r="AJ26" s="893" t="s">
        <v>918</v>
      </c>
      <c r="AK26" s="514" t="s">
        <v>2487</v>
      </c>
      <c r="AL26" s="282">
        <v>0</v>
      </c>
      <c r="AM26" s="283">
        <v>40000000</v>
      </c>
      <c r="AO26" s="890"/>
      <c r="AP26" s="713" t="s">
        <v>1680</v>
      </c>
      <c r="AQ26" s="282">
        <v>0</v>
      </c>
      <c r="AR26" s="283">
        <v>20000000</v>
      </c>
      <c r="AT26" s="289" t="s">
        <v>1184</v>
      </c>
      <c r="AU26" s="290">
        <v>5</v>
      </c>
      <c r="AV26" s="291">
        <v>489.5</v>
      </c>
      <c r="AW26" s="291">
        <v>4379131129</v>
      </c>
      <c r="AY26" s="892"/>
      <c r="AZ26" s="514" t="s">
        <v>1721</v>
      </c>
      <c r="BA26" s="282">
        <v>0</v>
      </c>
      <c r="BB26" s="283">
        <v>40000000</v>
      </c>
      <c r="BD26" s="294" t="s">
        <v>1040</v>
      </c>
      <c r="BE26" s="295">
        <v>0</v>
      </c>
      <c r="BF26" s="296">
        <v>0</v>
      </c>
      <c r="BG26" s="296">
        <v>0</v>
      </c>
      <c r="BI26" s="294" t="s">
        <v>1041</v>
      </c>
      <c r="BJ26" s="295">
        <v>1</v>
      </c>
      <c r="BK26" s="296">
        <v>0</v>
      </c>
      <c r="BL26" s="296">
        <v>40000000</v>
      </c>
      <c r="BN26" s="294" t="s">
        <v>986</v>
      </c>
      <c r="BO26" s="295">
        <v>0</v>
      </c>
      <c r="BP26" s="296">
        <v>0</v>
      </c>
      <c r="BQ26" s="296">
        <v>0</v>
      </c>
      <c r="BS26" s="294" t="s">
        <v>987</v>
      </c>
      <c r="BT26" s="295">
        <v>0</v>
      </c>
      <c r="BU26" s="296">
        <v>0</v>
      </c>
      <c r="BV26" s="296">
        <v>0</v>
      </c>
    </row>
    <row r="27" spans="1:74" s="474" customFormat="1" ht="15" customHeight="1" x14ac:dyDescent="0.2">
      <c r="A27" s="293"/>
      <c r="B27" s="461"/>
      <c r="C27" s="461"/>
      <c r="D27" s="461"/>
      <c r="E27" s="461"/>
      <c r="F27" s="288"/>
      <c r="U27" s="461"/>
      <c r="V27" s="461"/>
      <c r="W27" s="461"/>
      <c r="X27" s="461"/>
      <c r="Z27" s="461"/>
      <c r="AA27" s="461"/>
      <c r="AB27" s="461"/>
      <c r="AC27" s="461"/>
      <c r="AE27" s="461"/>
      <c r="AF27" s="461"/>
      <c r="AG27" s="461"/>
      <c r="AH27" s="461"/>
      <c r="AJ27" s="894"/>
      <c r="AK27" s="514" t="s">
        <v>1625</v>
      </c>
      <c r="AL27" s="282">
        <v>0</v>
      </c>
      <c r="AM27" s="283">
        <v>40000000</v>
      </c>
      <c r="AO27" s="294" t="s">
        <v>1178</v>
      </c>
      <c r="AP27" s="295">
        <v>2</v>
      </c>
      <c r="AQ27" s="296">
        <v>0</v>
      </c>
      <c r="AR27" s="296">
        <v>40000000</v>
      </c>
      <c r="AT27" s="461"/>
      <c r="AU27" s="461"/>
      <c r="AV27" s="461"/>
      <c r="AW27" s="461"/>
      <c r="AY27" s="294" t="s">
        <v>1191</v>
      </c>
      <c r="AZ27" s="295">
        <v>2</v>
      </c>
      <c r="BA27" s="296">
        <v>0</v>
      </c>
      <c r="BB27" s="296">
        <v>80000000</v>
      </c>
      <c r="BD27" s="461"/>
      <c r="BE27" s="461"/>
      <c r="BF27" s="461"/>
      <c r="BG27" s="461"/>
      <c r="BI27" s="461"/>
      <c r="BJ27" s="461"/>
      <c r="BK27" s="461"/>
      <c r="BL27" s="461"/>
      <c r="BN27" s="461"/>
      <c r="BO27" s="461"/>
      <c r="BP27" s="461"/>
      <c r="BQ27" s="461"/>
      <c r="BS27" s="461"/>
      <c r="BT27" s="461"/>
      <c r="BU27" s="461"/>
      <c r="BV27" s="461"/>
    </row>
    <row r="28" spans="1:74" s="474" customFormat="1" ht="15" customHeight="1" x14ac:dyDescent="0.2">
      <c r="A28" s="293"/>
      <c r="B28" s="887" t="s">
        <v>1152</v>
      </c>
      <c r="C28" s="887"/>
      <c r="D28" s="887"/>
      <c r="E28" s="887"/>
      <c r="F28" s="288"/>
      <c r="G28" s="285" t="s">
        <v>931</v>
      </c>
      <c r="H28" s="286" t="s">
        <v>29</v>
      </c>
      <c r="I28" s="286" t="s">
        <v>30</v>
      </c>
      <c r="J28" s="287" t="s">
        <v>31</v>
      </c>
      <c r="U28" s="461"/>
      <c r="V28" s="461"/>
      <c r="W28" s="461"/>
      <c r="X28" s="461"/>
      <c r="Z28" s="461"/>
      <c r="AA28" s="461"/>
      <c r="AB28" s="461"/>
      <c r="AC28" s="461"/>
      <c r="AE28" s="461"/>
      <c r="AF28" s="461"/>
      <c r="AG28" s="461"/>
      <c r="AH28" s="461"/>
      <c r="AJ28" s="294" t="s">
        <v>1171</v>
      </c>
      <c r="AK28" s="295">
        <v>2</v>
      </c>
      <c r="AL28" s="296">
        <v>0</v>
      </c>
      <c r="AM28" s="296">
        <v>80000000</v>
      </c>
      <c r="AO28" s="461"/>
      <c r="AP28" s="461"/>
      <c r="AQ28" s="461"/>
      <c r="AR28" s="461"/>
      <c r="AT28" s="285" t="s">
        <v>931</v>
      </c>
      <c r="AU28" s="286" t="s">
        <v>29</v>
      </c>
      <c r="AV28" s="286" t="s">
        <v>30</v>
      </c>
      <c r="AW28" s="287" t="s">
        <v>31</v>
      </c>
      <c r="AY28" s="461"/>
      <c r="AZ28" s="461"/>
      <c r="BA28" s="461"/>
      <c r="BB28" s="461"/>
      <c r="BD28" s="285" t="s">
        <v>931</v>
      </c>
      <c r="BE28" s="286" t="s">
        <v>29</v>
      </c>
      <c r="BF28" s="286" t="s">
        <v>30</v>
      </c>
      <c r="BG28" s="287" t="s">
        <v>31</v>
      </c>
      <c r="BI28" s="285" t="s">
        <v>931</v>
      </c>
      <c r="BJ28" s="286" t="s">
        <v>29</v>
      </c>
      <c r="BK28" s="286" t="s">
        <v>30</v>
      </c>
      <c r="BL28" s="287" t="s">
        <v>31</v>
      </c>
      <c r="BN28" s="285" t="s">
        <v>931</v>
      </c>
      <c r="BO28" s="286" t="s">
        <v>29</v>
      </c>
      <c r="BP28" s="286" t="s">
        <v>30</v>
      </c>
      <c r="BQ28" s="287" t="s">
        <v>31</v>
      </c>
      <c r="BS28" s="285" t="s">
        <v>931</v>
      </c>
      <c r="BT28" s="286" t="s">
        <v>29</v>
      </c>
      <c r="BU28" s="286" t="s">
        <v>30</v>
      </c>
      <c r="BV28" s="287" t="s">
        <v>31</v>
      </c>
    </row>
    <row r="29" spans="1:74" s="474" customFormat="1" ht="15" customHeight="1" x14ac:dyDescent="0.2">
      <c r="A29" s="293"/>
      <c r="B29" s="603" t="s">
        <v>931</v>
      </c>
      <c r="C29" s="604" t="s">
        <v>917</v>
      </c>
      <c r="D29" s="604" t="s">
        <v>107</v>
      </c>
      <c r="E29" s="604" t="s">
        <v>31</v>
      </c>
      <c r="F29" s="288"/>
      <c r="G29" s="888" t="s">
        <v>919</v>
      </c>
      <c r="H29" s="514"/>
      <c r="I29" s="282">
        <v>0</v>
      </c>
      <c r="J29" s="283">
        <v>0</v>
      </c>
      <c r="U29" s="461"/>
      <c r="V29" s="461"/>
      <c r="W29" s="461"/>
      <c r="X29" s="461"/>
      <c r="Z29" s="461"/>
      <c r="AA29" s="461"/>
      <c r="AB29" s="461"/>
      <c r="AC29" s="461"/>
      <c r="AE29" s="461"/>
      <c r="AF29" s="461"/>
      <c r="AG29" s="461"/>
      <c r="AH29" s="461"/>
      <c r="AJ29" s="461"/>
      <c r="AK29" s="461"/>
      <c r="AL29" s="461"/>
      <c r="AM29" s="461"/>
      <c r="AO29" s="461"/>
      <c r="AP29" s="461"/>
      <c r="AQ29" s="461"/>
      <c r="AR29" s="461"/>
      <c r="AT29" s="891" t="s">
        <v>918</v>
      </c>
      <c r="AU29" s="514" t="s">
        <v>2362</v>
      </c>
      <c r="AV29" s="282">
        <v>0</v>
      </c>
      <c r="AW29" s="283">
        <v>40000000</v>
      </c>
      <c r="AY29" s="461"/>
      <c r="AZ29" s="461"/>
      <c r="BA29" s="461"/>
      <c r="BB29" s="461"/>
      <c r="BD29" s="564" t="s">
        <v>919</v>
      </c>
      <c r="BE29" s="718"/>
      <c r="BF29" s="282"/>
      <c r="BG29" s="283"/>
      <c r="BI29" s="564" t="s">
        <v>919</v>
      </c>
      <c r="BJ29" s="718"/>
      <c r="BK29" s="282"/>
      <c r="BL29" s="283"/>
      <c r="BN29" s="565" t="s">
        <v>919</v>
      </c>
      <c r="BO29" s="514"/>
      <c r="BP29" s="282">
        <v>0</v>
      </c>
      <c r="BQ29" s="283">
        <v>0</v>
      </c>
      <c r="BS29" s="565" t="s">
        <v>919</v>
      </c>
      <c r="BT29" s="514"/>
      <c r="BU29" s="282">
        <v>0</v>
      </c>
      <c r="BV29" s="283">
        <v>0</v>
      </c>
    </row>
    <row r="30" spans="1:74" s="474" customFormat="1" ht="15" customHeight="1" x14ac:dyDescent="0.2">
      <c r="A30" s="293"/>
      <c r="B30" s="605" t="s">
        <v>938</v>
      </c>
      <c r="C30" s="606">
        <v>0</v>
      </c>
      <c r="D30" s="607">
        <v>0</v>
      </c>
      <c r="E30" s="608">
        <v>0</v>
      </c>
      <c r="F30" s="288"/>
      <c r="G30" s="889"/>
      <c r="H30" s="713"/>
      <c r="I30" s="282">
        <v>0</v>
      </c>
      <c r="J30" s="283">
        <v>0</v>
      </c>
      <c r="U30" s="461"/>
      <c r="V30" s="461"/>
      <c r="W30" s="461"/>
      <c r="X30" s="461"/>
      <c r="Z30" s="461"/>
      <c r="AA30" s="461"/>
      <c r="AB30" s="461"/>
      <c r="AC30" s="461"/>
      <c r="AE30" s="461"/>
      <c r="AF30" s="461"/>
      <c r="AG30" s="461"/>
      <c r="AH30" s="461"/>
      <c r="AJ30" s="461"/>
      <c r="AK30" s="461"/>
      <c r="AL30" s="461"/>
      <c r="AM30" s="461"/>
      <c r="AO30" s="461"/>
      <c r="AP30" s="461"/>
      <c r="AQ30" s="461"/>
      <c r="AR30" s="461"/>
      <c r="AT30" s="892"/>
      <c r="AU30" s="514" t="s">
        <v>2502</v>
      </c>
      <c r="AV30" s="282">
        <v>0</v>
      </c>
      <c r="AW30" s="283">
        <v>40000000</v>
      </c>
      <c r="AY30" s="461"/>
      <c r="AZ30" s="461"/>
      <c r="BA30" s="461"/>
      <c r="BB30" s="461"/>
      <c r="BD30" s="289" t="s">
        <v>2525</v>
      </c>
      <c r="BE30" s="290">
        <v>0</v>
      </c>
      <c r="BF30" s="291">
        <v>0</v>
      </c>
      <c r="BG30" s="291">
        <v>0</v>
      </c>
      <c r="BI30" s="289" t="s">
        <v>2195</v>
      </c>
      <c r="BJ30" s="290">
        <v>1</v>
      </c>
      <c r="BK30" s="291">
        <v>0</v>
      </c>
      <c r="BL30" s="291">
        <v>0</v>
      </c>
      <c r="BN30" s="294" t="s">
        <v>2199</v>
      </c>
      <c r="BO30" s="295">
        <v>0</v>
      </c>
      <c r="BP30" s="296">
        <v>0</v>
      </c>
      <c r="BQ30" s="296">
        <v>0</v>
      </c>
      <c r="BS30" s="294" t="s">
        <v>2200</v>
      </c>
      <c r="BT30" s="295">
        <v>0</v>
      </c>
      <c r="BU30" s="296">
        <v>0</v>
      </c>
      <c r="BV30" s="296">
        <v>0</v>
      </c>
    </row>
    <row r="31" spans="1:74" s="474" customFormat="1" ht="17.649999999999999" customHeight="1" x14ac:dyDescent="0.2">
      <c r="A31" s="293"/>
      <c r="B31" s="605" t="s">
        <v>939</v>
      </c>
      <c r="C31" s="607">
        <v>0</v>
      </c>
      <c r="D31" s="607">
        <v>0</v>
      </c>
      <c r="E31" s="608">
        <v>0</v>
      </c>
      <c r="F31" s="288"/>
      <c r="G31" s="294" t="s">
        <v>2184</v>
      </c>
      <c r="H31" s="290">
        <v>0</v>
      </c>
      <c r="I31" s="296">
        <v>0</v>
      </c>
      <c r="J31" s="296">
        <v>0</v>
      </c>
      <c r="U31" s="461"/>
      <c r="V31" s="461"/>
      <c r="W31" s="461"/>
      <c r="X31" s="461"/>
      <c r="Z31" s="461"/>
      <c r="AA31" s="461"/>
      <c r="AB31" s="461"/>
      <c r="AC31" s="461"/>
      <c r="AE31" s="461"/>
      <c r="AF31" s="461"/>
      <c r="AG31" s="461"/>
      <c r="AH31" s="461"/>
      <c r="AJ31" s="461"/>
      <c r="AK31" s="461"/>
      <c r="AL31" s="461"/>
      <c r="AM31" s="461"/>
      <c r="AO31" s="461"/>
      <c r="AP31" s="461"/>
      <c r="AQ31" s="461"/>
      <c r="AR31" s="461"/>
      <c r="AT31" s="892"/>
      <c r="AU31" s="514" t="s">
        <v>2363</v>
      </c>
      <c r="AV31" s="282">
        <v>0</v>
      </c>
      <c r="AW31" s="283">
        <v>40000000</v>
      </c>
      <c r="AY31" s="461"/>
      <c r="AZ31" s="461"/>
      <c r="BA31" s="461"/>
      <c r="BB31" s="461"/>
      <c r="BD31" s="461"/>
      <c r="BE31" s="461"/>
      <c r="BF31" s="461"/>
      <c r="BG31" s="461"/>
      <c r="BI31" s="461"/>
      <c r="BJ31" s="461"/>
      <c r="BK31" s="461"/>
      <c r="BL31" s="461"/>
      <c r="BN31" s="461"/>
      <c r="BO31" s="461"/>
      <c r="BP31" s="461"/>
      <c r="BQ31" s="461"/>
      <c r="BS31" s="461"/>
      <c r="BT31" s="461"/>
      <c r="BU31" s="461"/>
      <c r="BV31" s="461"/>
    </row>
    <row r="32" spans="1:74" s="474" customFormat="1" ht="12" x14ac:dyDescent="0.2">
      <c r="A32" s="293"/>
      <c r="B32" s="605" t="s">
        <v>940</v>
      </c>
      <c r="C32" s="607">
        <v>0</v>
      </c>
      <c r="D32" s="607">
        <v>0</v>
      </c>
      <c r="E32" s="608">
        <v>0</v>
      </c>
      <c r="F32" s="288"/>
      <c r="U32" s="461"/>
      <c r="V32" s="461"/>
      <c r="W32" s="461"/>
      <c r="X32" s="461"/>
      <c r="Z32" s="461"/>
      <c r="AA32" s="461"/>
      <c r="AB32" s="461"/>
      <c r="AC32" s="461"/>
      <c r="AE32" s="461"/>
      <c r="AF32" s="461"/>
      <c r="AG32" s="461"/>
      <c r="AH32" s="461"/>
      <c r="AJ32" s="461"/>
      <c r="AK32" s="461"/>
      <c r="AL32" s="461"/>
      <c r="AM32" s="461"/>
      <c r="AO32" s="461"/>
      <c r="AP32" s="461"/>
      <c r="AQ32" s="461"/>
      <c r="AR32" s="461"/>
      <c r="AT32" s="892"/>
      <c r="AU32" s="514" t="s">
        <v>2365</v>
      </c>
      <c r="AV32" s="282">
        <v>0</v>
      </c>
      <c r="AW32" s="283">
        <v>40000000</v>
      </c>
      <c r="AY32" s="461"/>
      <c r="AZ32" s="461"/>
      <c r="BA32" s="461"/>
      <c r="BB32" s="461"/>
      <c r="BD32" s="461"/>
      <c r="BE32" s="461"/>
      <c r="BF32" s="461"/>
      <c r="BG32" s="461"/>
      <c r="BI32" s="461"/>
      <c r="BJ32" s="461"/>
      <c r="BK32" s="461"/>
      <c r="BL32" s="461"/>
      <c r="BN32" s="461"/>
      <c r="BO32" s="461"/>
      <c r="BP32" s="461"/>
      <c r="BQ32" s="461"/>
      <c r="BS32" s="461"/>
      <c r="BT32" s="461"/>
      <c r="BU32" s="461"/>
      <c r="BV32" s="461"/>
    </row>
    <row r="33" spans="1:74" s="474" customFormat="1" ht="11.25" x14ac:dyDescent="0.2">
      <c r="A33" s="293"/>
      <c r="B33" s="609" t="s">
        <v>198</v>
      </c>
      <c r="C33" s="610">
        <v>0</v>
      </c>
      <c r="D33" s="610">
        <v>0</v>
      </c>
      <c r="E33" s="611">
        <v>0</v>
      </c>
      <c r="F33" s="288"/>
      <c r="U33" s="461"/>
      <c r="V33" s="461"/>
      <c r="W33" s="461"/>
      <c r="X33" s="461"/>
      <c r="Z33" s="461"/>
      <c r="AA33" s="461"/>
      <c r="AB33" s="461"/>
      <c r="AC33" s="461"/>
      <c r="AE33" s="461"/>
      <c r="AF33" s="461"/>
      <c r="AG33" s="461"/>
      <c r="AH33" s="461"/>
      <c r="AJ33" s="461"/>
      <c r="AK33" s="461"/>
      <c r="AL33" s="461"/>
      <c r="AM33" s="461"/>
      <c r="AO33" s="461"/>
      <c r="AP33" s="461"/>
      <c r="AQ33" s="461"/>
      <c r="AR33" s="461"/>
      <c r="AT33" s="892"/>
      <c r="AU33" s="514" t="s">
        <v>2367</v>
      </c>
      <c r="AV33" s="282">
        <v>0</v>
      </c>
      <c r="AW33" s="283">
        <v>40000000</v>
      </c>
      <c r="AY33" s="461"/>
      <c r="AZ33" s="461"/>
      <c r="BA33" s="461"/>
      <c r="BB33" s="461"/>
      <c r="BD33" s="461"/>
      <c r="BE33" s="461"/>
      <c r="BF33" s="461"/>
      <c r="BG33" s="461"/>
      <c r="BI33" s="461"/>
      <c r="BJ33" s="461"/>
      <c r="BK33" s="461"/>
      <c r="BL33" s="461"/>
      <c r="BN33" s="461"/>
      <c r="BO33" s="461"/>
      <c r="BP33" s="461"/>
      <c r="BQ33" s="461"/>
      <c r="BS33" s="461"/>
      <c r="BT33" s="461"/>
      <c r="BU33" s="461"/>
      <c r="BV33" s="461"/>
    </row>
    <row r="34" spans="1:74" s="474" customFormat="1" ht="11.25" x14ac:dyDescent="0.2">
      <c r="A34" s="293"/>
      <c r="B34" s="612"/>
      <c r="C34" s="612"/>
      <c r="D34" s="612"/>
      <c r="E34" s="612"/>
      <c r="F34" s="288"/>
      <c r="U34" s="461"/>
      <c r="V34" s="461"/>
      <c r="W34" s="461"/>
      <c r="X34" s="461"/>
      <c r="Z34" s="461"/>
      <c r="AA34" s="461"/>
      <c r="AB34" s="461"/>
      <c r="AC34" s="461"/>
      <c r="AE34" s="461"/>
      <c r="AF34" s="461"/>
      <c r="AG34" s="461"/>
      <c r="AH34" s="461"/>
      <c r="AJ34" s="461"/>
      <c r="AK34" s="461"/>
      <c r="AL34" s="461"/>
      <c r="AM34" s="461"/>
      <c r="AO34" s="461"/>
      <c r="AP34" s="461"/>
      <c r="AQ34" s="461"/>
      <c r="AR34" s="461"/>
      <c r="AT34" s="294" t="s">
        <v>1185</v>
      </c>
      <c r="AU34" s="295">
        <v>5</v>
      </c>
      <c r="AV34" s="296">
        <v>0</v>
      </c>
      <c r="AW34" s="296">
        <v>200000000</v>
      </c>
      <c r="AY34" s="461"/>
      <c r="AZ34" s="461"/>
      <c r="BA34" s="461"/>
      <c r="BB34" s="461"/>
      <c r="BD34" s="461"/>
      <c r="BE34" s="461"/>
      <c r="BF34" s="461"/>
      <c r="BG34" s="461"/>
      <c r="BI34" s="461"/>
      <c r="BJ34" s="461"/>
      <c r="BK34" s="461"/>
      <c r="BL34" s="461"/>
      <c r="BN34" s="461"/>
      <c r="BO34" s="461"/>
      <c r="BP34" s="461"/>
      <c r="BQ34" s="461"/>
      <c r="BS34" s="461"/>
      <c r="BT34" s="461"/>
      <c r="BU34" s="461"/>
      <c r="BV34" s="461"/>
    </row>
    <row r="35" spans="1:74" s="474" customFormat="1" ht="15" customHeight="1" x14ac:dyDescent="0.2">
      <c r="A35" s="293"/>
      <c r="B35" s="613" t="s">
        <v>931</v>
      </c>
      <c r="C35" s="613" t="s">
        <v>29</v>
      </c>
      <c r="D35" s="613" t="s">
        <v>30</v>
      </c>
      <c r="E35" s="613" t="s">
        <v>31</v>
      </c>
      <c r="F35" s="288"/>
      <c r="G35" s="461"/>
      <c r="H35" s="461"/>
      <c r="I35" s="461"/>
      <c r="J35" s="461"/>
      <c r="U35" s="461"/>
      <c r="V35" s="461"/>
      <c r="W35" s="461"/>
      <c r="X35" s="461"/>
      <c r="Z35" s="461"/>
      <c r="AA35" s="461"/>
      <c r="AB35" s="461"/>
      <c r="AC35" s="461"/>
      <c r="AE35" s="461"/>
      <c r="AF35" s="461"/>
      <c r="AG35" s="461"/>
      <c r="AH35" s="461"/>
      <c r="AJ35" s="461"/>
      <c r="AK35" s="461"/>
      <c r="AL35" s="461"/>
      <c r="AM35" s="461"/>
      <c r="AO35" s="461"/>
      <c r="AP35" s="461"/>
      <c r="AQ35" s="461"/>
      <c r="AR35" s="461"/>
      <c r="AT35" s="461"/>
      <c r="AU35" s="461"/>
      <c r="AV35" s="461"/>
      <c r="AW35" s="461"/>
      <c r="AY35" s="461"/>
      <c r="AZ35" s="461"/>
      <c r="BA35" s="461"/>
      <c r="BB35" s="461"/>
      <c r="BD35" s="461"/>
      <c r="BE35" s="461"/>
      <c r="BF35" s="461"/>
      <c r="BG35" s="461"/>
      <c r="BI35" s="461"/>
      <c r="BJ35" s="461"/>
      <c r="BK35" s="461"/>
      <c r="BL35" s="461"/>
      <c r="BN35" s="461"/>
      <c r="BO35" s="461"/>
      <c r="BP35" s="461"/>
      <c r="BQ35" s="461"/>
      <c r="BS35" s="461"/>
      <c r="BT35" s="461"/>
      <c r="BU35" s="461"/>
      <c r="BV35" s="461"/>
    </row>
    <row r="36" spans="1:74" s="474" customFormat="1" ht="11.25" x14ac:dyDescent="0.2">
      <c r="A36" s="293"/>
      <c r="B36" s="614" t="s">
        <v>799</v>
      </c>
      <c r="C36" s="615"/>
      <c r="D36" s="616"/>
      <c r="E36" s="616"/>
      <c r="F36" s="288"/>
      <c r="G36" s="461"/>
      <c r="H36" s="461"/>
      <c r="I36" s="461"/>
      <c r="J36" s="461"/>
      <c r="U36" s="461"/>
      <c r="V36" s="461"/>
      <c r="W36" s="461"/>
      <c r="X36" s="461"/>
      <c r="Z36" s="461"/>
      <c r="AA36" s="461"/>
      <c r="AB36" s="461"/>
      <c r="AC36" s="461"/>
      <c r="AE36" s="461"/>
      <c r="AF36" s="461"/>
      <c r="AG36" s="461"/>
      <c r="AH36" s="461"/>
      <c r="AJ36" s="461"/>
      <c r="AK36" s="461"/>
      <c r="AL36" s="461"/>
      <c r="AM36" s="461"/>
      <c r="AO36" s="461"/>
      <c r="AP36" s="461"/>
      <c r="AQ36" s="461"/>
      <c r="AR36" s="461"/>
      <c r="AT36" s="461"/>
      <c r="AU36" s="461"/>
      <c r="AV36" s="461"/>
      <c r="AW36" s="461"/>
      <c r="AY36" s="461"/>
      <c r="AZ36" s="461"/>
      <c r="BA36" s="461"/>
      <c r="BB36" s="461"/>
      <c r="BD36" s="461"/>
      <c r="BE36" s="461"/>
      <c r="BF36" s="461"/>
      <c r="BG36" s="461"/>
      <c r="BI36" s="461"/>
      <c r="BJ36" s="461"/>
      <c r="BK36" s="461"/>
      <c r="BL36" s="461"/>
      <c r="BN36" s="461"/>
      <c r="BO36" s="461"/>
      <c r="BP36" s="461"/>
      <c r="BQ36" s="461"/>
      <c r="BS36" s="461"/>
      <c r="BT36" s="461"/>
      <c r="BU36" s="461"/>
      <c r="BV36" s="461"/>
    </row>
    <row r="37" spans="1:74" s="474" customFormat="1" ht="11.25" x14ac:dyDescent="0.2">
      <c r="A37" s="293"/>
      <c r="B37" s="617" t="s">
        <v>936</v>
      </c>
      <c r="C37" s="618">
        <v>0</v>
      </c>
      <c r="D37" s="619">
        <v>0</v>
      </c>
      <c r="E37" s="619">
        <v>0</v>
      </c>
      <c r="F37" s="288"/>
      <c r="G37" s="461"/>
      <c r="H37" s="461"/>
      <c r="I37" s="461"/>
      <c r="J37" s="461"/>
      <c r="U37" s="461"/>
      <c r="V37" s="461"/>
      <c r="W37" s="461"/>
      <c r="X37" s="461"/>
      <c r="Z37" s="461"/>
      <c r="AA37" s="461"/>
      <c r="AB37" s="461"/>
      <c r="AC37" s="461"/>
      <c r="AE37" s="461"/>
      <c r="AF37" s="461"/>
      <c r="AG37" s="461"/>
      <c r="AH37" s="461"/>
      <c r="AJ37" s="461"/>
      <c r="AK37" s="461"/>
      <c r="AL37" s="461"/>
      <c r="AM37" s="461"/>
      <c r="AO37" s="461"/>
      <c r="AP37" s="461"/>
      <c r="AQ37" s="461"/>
      <c r="AR37" s="461"/>
      <c r="AT37" s="461"/>
      <c r="AU37" s="461"/>
      <c r="AV37" s="461"/>
      <c r="AW37" s="461"/>
      <c r="AY37" s="461"/>
      <c r="AZ37" s="461"/>
      <c r="BA37" s="461"/>
      <c r="BB37" s="461"/>
      <c r="BD37" s="461"/>
      <c r="BE37" s="461"/>
      <c r="BF37" s="461"/>
      <c r="BG37" s="461"/>
      <c r="BI37" s="461"/>
      <c r="BJ37" s="461"/>
      <c r="BK37" s="461"/>
      <c r="BL37" s="461"/>
      <c r="BN37" s="461"/>
      <c r="BO37" s="461"/>
      <c r="BP37" s="461"/>
      <c r="BQ37" s="461"/>
      <c r="BS37" s="461"/>
      <c r="BT37" s="461"/>
      <c r="BU37" s="461"/>
      <c r="BV37" s="461"/>
    </row>
    <row r="38" spans="1:74" s="474" customFormat="1" ht="11.25" x14ac:dyDescent="0.2">
      <c r="A38" s="293"/>
      <c r="B38" s="620"/>
      <c r="C38" s="620"/>
      <c r="D38" s="620"/>
      <c r="E38" s="620"/>
      <c r="F38" s="288"/>
      <c r="G38" s="461"/>
      <c r="H38" s="461"/>
      <c r="I38" s="461"/>
      <c r="J38" s="461"/>
      <c r="U38" s="461"/>
      <c r="V38" s="461"/>
      <c r="W38" s="461"/>
      <c r="X38" s="461"/>
      <c r="Z38" s="461"/>
      <c r="AA38" s="461"/>
      <c r="AB38" s="461"/>
      <c r="AC38" s="461"/>
      <c r="AE38" s="461"/>
      <c r="AF38" s="461"/>
      <c r="AG38" s="461"/>
      <c r="AH38" s="461"/>
      <c r="AJ38" s="461"/>
      <c r="AK38" s="461"/>
      <c r="AL38" s="461"/>
      <c r="AM38" s="461"/>
      <c r="AO38" s="461"/>
      <c r="AP38" s="461"/>
      <c r="AQ38" s="461"/>
      <c r="AR38" s="461"/>
      <c r="AT38" s="461"/>
      <c r="AU38" s="461"/>
      <c r="AV38" s="461"/>
      <c r="AW38" s="461"/>
      <c r="AY38" s="461"/>
      <c r="AZ38" s="461"/>
      <c r="BA38" s="461"/>
      <c r="BB38" s="461"/>
      <c r="BD38" s="461"/>
      <c r="BE38" s="461"/>
      <c r="BF38" s="461"/>
      <c r="BG38" s="461"/>
      <c r="BI38" s="461"/>
      <c r="BJ38" s="461"/>
      <c r="BK38" s="461"/>
      <c r="BL38" s="461"/>
      <c r="BN38" s="461"/>
      <c r="BO38" s="461"/>
      <c r="BP38" s="461"/>
      <c r="BQ38" s="461"/>
      <c r="BS38" s="461"/>
      <c r="BT38" s="461"/>
      <c r="BU38" s="461"/>
      <c r="BV38" s="461"/>
    </row>
    <row r="39" spans="1:74" s="461" customFormat="1" ht="18.75" customHeight="1" x14ac:dyDescent="0.2">
      <c r="A39" s="293"/>
      <c r="B39" s="613" t="s">
        <v>931</v>
      </c>
      <c r="C39" s="613" t="s">
        <v>29</v>
      </c>
      <c r="D39" s="613" t="s">
        <v>30</v>
      </c>
      <c r="E39" s="613" t="s">
        <v>31</v>
      </c>
      <c r="F39" s="288"/>
    </row>
    <row r="40" spans="1:74" s="461" customFormat="1" ht="12.75" customHeight="1" x14ac:dyDescent="0.2">
      <c r="A40" s="293"/>
      <c r="B40" s="621" t="s">
        <v>918</v>
      </c>
      <c r="C40" s="622"/>
      <c r="D40" s="616"/>
      <c r="E40" s="616"/>
      <c r="F40" s="288"/>
    </row>
    <row r="41" spans="1:74" s="461" customFormat="1" ht="12.75" customHeight="1" x14ac:dyDescent="0.2">
      <c r="A41" s="293"/>
      <c r="B41" s="617" t="s">
        <v>935</v>
      </c>
      <c r="C41" s="623">
        <v>0</v>
      </c>
      <c r="D41" s="619">
        <v>0</v>
      </c>
      <c r="E41" s="619">
        <v>0</v>
      </c>
      <c r="F41" s="288"/>
    </row>
    <row r="42" spans="1:74" s="461" customFormat="1" ht="12.75" customHeight="1" x14ac:dyDescent="0.2">
      <c r="A42" s="293"/>
      <c r="B42" s="620"/>
      <c r="C42" s="620"/>
      <c r="D42" s="620"/>
      <c r="E42" s="620"/>
      <c r="F42" s="288"/>
    </row>
    <row r="43" spans="1:74" s="461" customFormat="1" ht="12.75" customHeight="1" x14ac:dyDescent="0.2">
      <c r="A43" s="293"/>
      <c r="B43" s="620"/>
      <c r="C43" s="620"/>
      <c r="D43" s="620"/>
      <c r="E43" s="620"/>
      <c r="F43" s="288"/>
    </row>
    <row r="44" spans="1:74" s="461" customFormat="1" ht="12.75" customHeight="1" x14ac:dyDescent="0.2">
      <c r="A44" s="293"/>
      <c r="B44" s="620"/>
      <c r="C44" s="620"/>
      <c r="D44" s="620"/>
      <c r="E44" s="620"/>
      <c r="F44" s="288"/>
    </row>
    <row r="45" spans="1:74" s="461" customFormat="1" ht="12.75" customHeight="1" x14ac:dyDescent="0.2">
      <c r="A45" s="293"/>
      <c r="B45" s="620"/>
      <c r="C45" s="620"/>
      <c r="D45" s="620"/>
      <c r="E45" s="620"/>
      <c r="F45" s="288"/>
    </row>
    <row r="46" spans="1:74" s="461" customFormat="1" ht="12.75" customHeight="1" x14ac:dyDescent="0.2">
      <c r="A46" s="293"/>
      <c r="B46" s="620"/>
      <c r="C46" s="620"/>
      <c r="D46" s="620"/>
      <c r="E46" s="620"/>
      <c r="F46" s="288"/>
    </row>
    <row r="47" spans="1:74" s="461" customFormat="1" ht="12.75" customHeight="1" x14ac:dyDescent="0.2">
      <c r="A47" s="293"/>
      <c r="B47" s="620"/>
      <c r="C47" s="620"/>
      <c r="D47" s="620"/>
      <c r="E47" s="620"/>
      <c r="F47" s="288"/>
    </row>
    <row r="48" spans="1:74" s="461" customFormat="1" ht="12.75" customHeight="1" x14ac:dyDescent="0.2">
      <c r="A48" s="293"/>
      <c r="B48" s="620"/>
      <c r="C48" s="620"/>
      <c r="D48" s="620"/>
      <c r="E48" s="620"/>
      <c r="F48" s="288"/>
    </row>
    <row r="49" spans="1:6" s="461" customFormat="1" ht="12.75" customHeight="1" x14ac:dyDescent="0.2">
      <c r="A49" s="293"/>
      <c r="B49" s="620"/>
      <c r="C49" s="620"/>
      <c r="D49" s="620"/>
      <c r="E49" s="620"/>
      <c r="F49" s="288"/>
    </row>
    <row r="50" spans="1:6" s="461" customFormat="1" ht="12.75" customHeight="1" x14ac:dyDescent="0.2">
      <c r="A50" s="293"/>
      <c r="B50" s="620"/>
      <c r="C50" s="620"/>
      <c r="D50" s="620"/>
      <c r="E50" s="620"/>
      <c r="F50" s="288"/>
    </row>
    <row r="51" spans="1:6" s="461" customFormat="1" ht="12.75" customHeight="1" x14ac:dyDescent="0.2">
      <c r="A51" s="293"/>
      <c r="B51" s="620"/>
      <c r="C51" s="620"/>
      <c r="D51" s="620"/>
      <c r="E51" s="620"/>
      <c r="F51" s="288"/>
    </row>
    <row r="52" spans="1:6" s="461" customFormat="1" ht="12.75" customHeight="1" x14ac:dyDescent="0.2">
      <c r="A52" s="293"/>
      <c r="B52" s="620"/>
      <c r="C52" s="620"/>
      <c r="D52" s="620"/>
      <c r="E52" s="620"/>
      <c r="F52" s="288"/>
    </row>
    <row r="53" spans="1:6" s="461" customFormat="1" ht="12.75" customHeight="1" x14ac:dyDescent="0.2">
      <c r="A53" s="293"/>
      <c r="B53" s="620"/>
      <c r="C53" s="620"/>
      <c r="D53" s="620"/>
      <c r="E53" s="620"/>
      <c r="F53" s="288"/>
    </row>
    <row r="54" spans="1:6" s="461" customFormat="1" ht="12.75" customHeight="1" x14ac:dyDescent="0.2">
      <c r="A54" s="293"/>
      <c r="B54" s="620"/>
      <c r="C54" s="620"/>
      <c r="D54" s="620"/>
      <c r="E54" s="620"/>
      <c r="F54" s="288"/>
    </row>
    <row r="55" spans="1:6" s="461" customFormat="1" ht="12.75" customHeight="1" x14ac:dyDescent="0.2">
      <c r="A55" s="293"/>
      <c r="B55" s="620"/>
      <c r="C55" s="620"/>
      <c r="D55" s="620"/>
      <c r="E55" s="620"/>
      <c r="F55" s="288"/>
    </row>
    <row r="56" spans="1:6" s="461" customFormat="1" ht="12.75" customHeight="1" x14ac:dyDescent="0.2">
      <c r="A56" s="293"/>
      <c r="B56" s="620"/>
      <c r="C56" s="620"/>
      <c r="D56" s="620"/>
      <c r="E56" s="620"/>
      <c r="F56" s="288"/>
    </row>
    <row r="57" spans="1:6" s="461" customFormat="1" ht="12.75" customHeight="1" x14ac:dyDescent="0.2">
      <c r="A57" s="293"/>
      <c r="B57" s="620"/>
      <c r="C57" s="620"/>
      <c r="D57" s="620"/>
      <c r="E57" s="620"/>
      <c r="F57" s="288"/>
    </row>
    <row r="58" spans="1:6" s="461" customFormat="1" ht="12.75" customHeight="1" x14ac:dyDescent="0.2">
      <c r="A58" s="293"/>
      <c r="B58" s="620"/>
      <c r="C58" s="620"/>
      <c r="D58" s="620"/>
      <c r="E58" s="620"/>
      <c r="F58" s="288"/>
    </row>
    <row r="59" spans="1:6" s="461" customFormat="1" ht="12.75" customHeight="1" x14ac:dyDescent="0.2">
      <c r="A59" s="293"/>
      <c r="B59" s="620"/>
      <c r="C59" s="620"/>
      <c r="D59" s="620"/>
      <c r="E59" s="620"/>
      <c r="F59" s="288"/>
    </row>
    <row r="60" spans="1:6" s="461" customFormat="1" ht="12.75" customHeight="1" x14ac:dyDescent="0.2">
      <c r="A60" s="293"/>
      <c r="B60" s="620"/>
      <c r="C60" s="620"/>
      <c r="D60" s="620"/>
      <c r="E60" s="620"/>
      <c r="F60" s="288"/>
    </row>
    <row r="61" spans="1:6" s="461" customFormat="1" ht="12.75" customHeight="1" x14ac:dyDescent="0.2">
      <c r="A61" s="293"/>
      <c r="B61" s="620"/>
      <c r="C61" s="620"/>
      <c r="D61" s="620"/>
      <c r="E61" s="620"/>
      <c r="F61" s="288"/>
    </row>
    <row r="62" spans="1:6" s="461" customFormat="1" ht="12.75" customHeight="1" x14ac:dyDescent="0.2">
      <c r="A62" s="293"/>
      <c r="B62" s="620"/>
      <c r="C62" s="620"/>
      <c r="D62" s="620"/>
      <c r="E62" s="620"/>
      <c r="F62" s="288"/>
    </row>
    <row r="63" spans="1:6" s="461" customFormat="1" ht="12.75" customHeight="1" x14ac:dyDescent="0.2">
      <c r="A63" s="293"/>
      <c r="B63" s="620"/>
      <c r="C63" s="620"/>
      <c r="D63" s="620"/>
      <c r="E63" s="620"/>
      <c r="F63" s="288"/>
    </row>
    <row r="64" spans="1:6" s="461" customFormat="1" ht="12.75" customHeight="1" x14ac:dyDescent="0.2">
      <c r="A64" s="293"/>
    </row>
    <row r="65" spans="1:1" s="461" customFormat="1" ht="12.75" customHeight="1" x14ac:dyDescent="0.2">
      <c r="A65" s="293"/>
    </row>
    <row r="66" spans="1:1" s="461" customFormat="1" ht="12" customHeight="1" x14ac:dyDescent="0.2">
      <c r="A66" s="293"/>
    </row>
    <row r="67" spans="1:1" s="461" customFormat="1" ht="12" customHeight="1" x14ac:dyDescent="0.2">
      <c r="A67" s="293"/>
    </row>
    <row r="68" spans="1:1" s="461" customFormat="1" ht="12" customHeight="1" x14ac:dyDescent="0.2">
      <c r="A68" s="293"/>
    </row>
    <row r="69" spans="1:1" s="461" customFormat="1" ht="12" customHeight="1" x14ac:dyDescent="0.2">
      <c r="A69" s="293"/>
    </row>
    <row r="70" spans="1:1" s="461" customFormat="1" ht="12" customHeight="1" x14ac:dyDescent="0.2">
      <c r="A70" s="293"/>
    </row>
    <row r="71" spans="1:1" s="461" customFormat="1" ht="12" customHeight="1" x14ac:dyDescent="0.2">
      <c r="A71" s="293"/>
    </row>
    <row r="72" spans="1:1" s="461" customFormat="1" ht="12" customHeight="1" x14ac:dyDescent="0.2">
      <c r="A72" s="293"/>
    </row>
    <row r="73" spans="1:1" s="461" customFormat="1" ht="12" customHeight="1" x14ac:dyDescent="0.2">
      <c r="A73" s="293"/>
    </row>
    <row r="74" spans="1:1" s="461" customFormat="1" ht="12" customHeight="1" x14ac:dyDescent="0.2">
      <c r="A74" s="293"/>
    </row>
    <row r="75" spans="1:1" s="461" customFormat="1" ht="12" customHeight="1" x14ac:dyDescent="0.2">
      <c r="A75" s="293"/>
    </row>
    <row r="76" spans="1:1" s="461" customFormat="1" ht="12.75" customHeight="1" x14ac:dyDescent="0.2">
      <c r="A76" s="293"/>
    </row>
    <row r="77" spans="1:1" s="461" customFormat="1" ht="12.75" customHeight="1" x14ac:dyDescent="0.2">
      <c r="A77" s="293"/>
    </row>
    <row r="78" spans="1:1" s="461" customFormat="1" ht="12.75" customHeight="1" x14ac:dyDescent="0.2">
      <c r="A78" s="293"/>
    </row>
    <row r="79" spans="1:1" s="461" customFormat="1" ht="12.75" customHeight="1" x14ac:dyDescent="0.2">
      <c r="A79" s="293"/>
    </row>
    <row r="80" spans="1:1" s="461" customFormat="1" ht="12.75" customHeight="1" x14ac:dyDescent="0.2">
      <c r="A80" s="293"/>
    </row>
    <row r="81" spans="1:1" s="461" customFormat="1" ht="12.75" customHeight="1" x14ac:dyDescent="0.2">
      <c r="A81" s="293"/>
    </row>
    <row r="82" spans="1:1" s="461" customFormat="1" ht="12.75" customHeight="1" x14ac:dyDescent="0.2">
      <c r="A82" s="293"/>
    </row>
    <row r="83" spans="1:1" s="461" customFormat="1" ht="12.75" customHeight="1" x14ac:dyDescent="0.2">
      <c r="A83" s="293"/>
    </row>
    <row r="84" spans="1:1" s="461" customFormat="1" ht="12.75" customHeight="1" x14ac:dyDescent="0.2">
      <c r="A84" s="293"/>
    </row>
    <row r="85" spans="1:1" s="461" customFormat="1" ht="12.75" customHeight="1" x14ac:dyDescent="0.2">
      <c r="A85" s="293"/>
    </row>
    <row r="86" spans="1:1" s="461" customFormat="1" ht="12.75" customHeight="1" x14ac:dyDescent="0.2">
      <c r="A86" s="293"/>
    </row>
    <row r="87" spans="1:1" s="461" customFormat="1" ht="12.75" customHeight="1" x14ac:dyDescent="0.2">
      <c r="A87" s="293"/>
    </row>
    <row r="88" spans="1:1" s="461" customFormat="1" ht="12.75" customHeight="1" x14ac:dyDescent="0.2">
      <c r="A88" s="293"/>
    </row>
    <row r="89" spans="1:1" s="461" customFormat="1" ht="12.75" customHeight="1" x14ac:dyDescent="0.2">
      <c r="A89" s="293"/>
    </row>
    <row r="90" spans="1:1" s="461" customFormat="1" ht="12.75" customHeight="1" x14ac:dyDescent="0.2">
      <c r="A90" s="293"/>
    </row>
    <row r="91" spans="1:1" s="461" customFormat="1" ht="11.25" x14ac:dyDescent="0.2">
      <c r="A91" s="293"/>
    </row>
    <row r="92" spans="1:1" s="461" customFormat="1" ht="12.75" customHeight="1" x14ac:dyDescent="0.2">
      <c r="A92" s="293"/>
    </row>
    <row r="93" spans="1:1" s="461" customFormat="1" ht="11.25" x14ac:dyDescent="0.2">
      <c r="A93" s="293"/>
    </row>
    <row r="94" spans="1:1" s="461" customFormat="1" ht="11.25" x14ac:dyDescent="0.2">
      <c r="A94" s="293"/>
    </row>
    <row r="95" spans="1:1" s="461" customFormat="1" ht="11.25" x14ac:dyDescent="0.2">
      <c r="A95" s="293"/>
    </row>
    <row r="96" spans="1:1" s="461" customFormat="1" ht="11.25" x14ac:dyDescent="0.2">
      <c r="A96" s="293"/>
    </row>
    <row r="97" spans="1:1" s="461" customFormat="1" ht="11.25" x14ac:dyDescent="0.2">
      <c r="A97" s="293"/>
    </row>
    <row r="98" spans="1:1" s="461" customFormat="1" ht="11.25" x14ac:dyDescent="0.2">
      <c r="A98" s="293"/>
    </row>
    <row r="99" spans="1:1" s="461" customFormat="1" ht="11.25" x14ac:dyDescent="0.2">
      <c r="A99" s="293"/>
    </row>
    <row r="100" spans="1:1" s="461" customFormat="1" ht="11.25" x14ac:dyDescent="0.2">
      <c r="A100" s="293"/>
    </row>
    <row r="101" spans="1:1" s="461" customFormat="1" ht="11.25" x14ac:dyDescent="0.2">
      <c r="A101" s="293"/>
    </row>
    <row r="102" spans="1:1" s="461" customFormat="1" ht="11.25" x14ac:dyDescent="0.2">
      <c r="A102" s="293"/>
    </row>
    <row r="103" spans="1:1" s="461" customFormat="1" ht="11.25" x14ac:dyDescent="0.2">
      <c r="A103" s="293"/>
    </row>
    <row r="104" spans="1:1" s="461" customFormat="1" ht="11.25" x14ac:dyDescent="0.2">
      <c r="A104" s="293"/>
    </row>
    <row r="105" spans="1:1" s="461" customFormat="1" ht="11.25" x14ac:dyDescent="0.2">
      <c r="A105" s="293"/>
    </row>
    <row r="106" spans="1:1" s="461" customFormat="1" ht="11.25" x14ac:dyDescent="0.2">
      <c r="A106" s="293"/>
    </row>
    <row r="107" spans="1:1" s="461" customFormat="1" ht="11.25" x14ac:dyDescent="0.2">
      <c r="A107" s="293"/>
    </row>
    <row r="108" spans="1:1" s="461" customFormat="1" ht="11.25" x14ac:dyDescent="0.2">
      <c r="A108" s="293"/>
    </row>
    <row r="109" spans="1:1" s="461" customFormat="1" ht="11.25" x14ac:dyDescent="0.2">
      <c r="A109" s="293"/>
    </row>
    <row r="110" spans="1:1" s="461" customFormat="1" ht="11.25" x14ac:dyDescent="0.2">
      <c r="A110" s="293"/>
    </row>
    <row r="111" spans="1:1" s="461" customFormat="1" ht="11.25" x14ac:dyDescent="0.2"/>
    <row r="112" spans="1:1" s="461" customFormat="1" ht="11.25" x14ac:dyDescent="0.2"/>
    <row r="113" spans="21:24" s="461" customFormat="1" ht="11.25" x14ac:dyDescent="0.2"/>
    <row r="114" spans="21:24" s="461" customFormat="1" ht="11.25" x14ac:dyDescent="0.2"/>
    <row r="115" spans="21:24" s="461" customFormat="1" ht="11.25" x14ac:dyDescent="0.2"/>
    <row r="116" spans="21:24" s="461" customFormat="1" ht="12.75" x14ac:dyDescent="0.2">
      <c r="U116" s="194"/>
      <c r="V116" s="194"/>
      <c r="W116" s="194"/>
      <c r="X116" s="194"/>
    </row>
    <row r="117" spans="21:24" s="461" customFormat="1" ht="12.75" x14ac:dyDescent="0.2">
      <c r="U117" s="194"/>
      <c r="V117" s="194"/>
      <c r="W117" s="194"/>
      <c r="X117" s="194"/>
    </row>
    <row r="118" spans="21:24" s="461" customFormat="1" ht="12.75" x14ac:dyDescent="0.2">
      <c r="U118" s="194"/>
      <c r="V118" s="194"/>
      <c r="W118" s="194"/>
      <c r="X118" s="194"/>
    </row>
    <row r="119" spans="21:24" s="461" customFormat="1" ht="12.75" x14ac:dyDescent="0.2">
      <c r="U119" s="194"/>
      <c r="V119" s="194"/>
      <c r="W119" s="194"/>
      <c r="X119" s="194"/>
    </row>
    <row r="120" spans="21:24" s="461" customFormat="1" ht="12.75" x14ac:dyDescent="0.2">
      <c r="U120" s="194"/>
      <c r="V120" s="194"/>
      <c r="W120" s="194"/>
      <c r="X120" s="194"/>
    </row>
    <row r="121" spans="21:24" s="461" customFormat="1" ht="12.75" x14ac:dyDescent="0.2">
      <c r="U121" s="194"/>
      <c r="V121" s="194"/>
      <c r="W121" s="194"/>
      <c r="X121" s="194"/>
    </row>
    <row r="122" spans="21:24" s="461" customFormat="1" ht="12.75" x14ac:dyDescent="0.2">
      <c r="U122" s="194"/>
      <c r="V122" s="194"/>
      <c r="W122" s="194"/>
      <c r="X122" s="194"/>
    </row>
    <row r="123" spans="21:24" s="461" customFormat="1" ht="12.75" x14ac:dyDescent="0.2">
      <c r="U123" s="194"/>
      <c r="V123" s="194"/>
      <c r="W123" s="194"/>
      <c r="X123" s="194"/>
    </row>
    <row r="124" spans="21:24" s="461" customFormat="1" ht="12.75" x14ac:dyDescent="0.2">
      <c r="U124" s="194"/>
      <c r="V124" s="194"/>
      <c r="W124" s="194"/>
      <c r="X124" s="194"/>
    </row>
    <row r="125" spans="21:24" s="461" customFormat="1" ht="12.75" x14ac:dyDescent="0.2">
      <c r="U125" s="194"/>
      <c r="V125" s="194"/>
      <c r="W125" s="194"/>
      <c r="X125" s="194"/>
    </row>
    <row r="126" spans="21:24" s="461" customFormat="1" ht="12.75" x14ac:dyDescent="0.2">
      <c r="U126" s="194"/>
      <c r="V126" s="194"/>
      <c r="W126" s="194"/>
      <c r="X126" s="194"/>
    </row>
    <row r="127" spans="21:24" s="461" customFormat="1" ht="12.75" x14ac:dyDescent="0.2">
      <c r="U127" s="194"/>
      <c r="V127" s="194"/>
      <c r="W127" s="194"/>
      <c r="X127" s="194"/>
    </row>
    <row r="128" spans="21:24" s="461" customFormat="1" ht="12.75" x14ac:dyDescent="0.2">
      <c r="U128" s="194"/>
      <c r="V128" s="194"/>
      <c r="W128" s="194"/>
      <c r="X128" s="194"/>
    </row>
    <row r="129" spans="21:24" s="461" customFormat="1" ht="12.75" x14ac:dyDescent="0.2">
      <c r="U129" s="194"/>
      <c r="V129" s="194"/>
      <c r="W129" s="194"/>
      <c r="X129" s="194"/>
    </row>
    <row r="130" spans="21:24" s="461" customFormat="1" ht="12.75" x14ac:dyDescent="0.2">
      <c r="U130" s="194"/>
      <c r="V130" s="194"/>
      <c r="W130" s="194"/>
      <c r="X130" s="194"/>
    </row>
    <row r="131" spans="21:24" s="461" customFormat="1" ht="12.75" x14ac:dyDescent="0.2">
      <c r="U131" s="194"/>
      <c r="V131" s="194"/>
      <c r="W131" s="194"/>
      <c r="X131" s="194"/>
    </row>
    <row r="132" spans="21:24" s="461" customFormat="1" ht="12.75" x14ac:dyDescent="0.2">
      <c r="U132" s="194"/>
      <c r="V132" s="194"/>
      <c r="W132" s="194"/>
      <c r="X132" s="194"/>
    </row>
    <row r="133" spans="21:24" s="461" customFormat="1" ht="12.75" x14ac:dyDescent="0.2">
      <c r="U133" s="194"/>
      <c r="V133" s="194"/>
      <c r="W133" s="194"/>
      <c r="X133" s="194"/>
    </row>
    <row r="134" spans="21:24" s="461" customFormat="1" ht="12.75" x14ac:dyDescent="0.2">
      <c r="U134" s="194"/>
      <c r="V134" s="194"/>
      <c r="W134" s="194"/>
      <c r="X134" s="194"/>
    </row>
    <row r="135" spans="21:24" s="461" customFormat="1" ht="12.75" x14ac:dyDescent="0.2">
      <c r="U135" s="194"/>
      <c r="V135" s="194"/>
      <c r="W135" s="194"/>
      <c r="X135" s="194"/>
    </row>
    <row r="136" spans="21:24" s="461" customFormat="1" ht="12.75" x14ac:dyDescent="0.2">
      <c r="U136" s="194"/>
      <c r="V136" s="194"/>
      <c r="W136" s="194"/>
      <c r="X136" s="194"/>
    </row>
    <row r="137" spans="21:24" s="461" customFormat="1" ht="12.75" x14ac:dyDescent="0.2">
      <c r="U137" s="194"/>
      <c r="V137" s="194"/>
      <c r="W137" s="194"/>
      <c r="X137" s="194"/>
    </row>
    <row r="138" spans="21:24" s="461" customFormat="1" ht="12.75" x14ac:dyDescent="0.2">
      <c r="U138" s="194"/>
      <c r="V138" s="194"/>
      <c r="W138" s="194"/>
      <c r="X138" s="194"/>
    </row>
    <row r="139" spans="21:24" s="461" customFormat="1" ht="12.75" x14ac:dyDescent="0.2">
      <c r="U139" s="194"/>
      <c r="V139" s="194"/>
      <c r="W139" s="194"/>
      <c r="X139" s="194"/>
    </row>
    <row r="140" spans="21:24" s="461" customFormat="1" ht="12.75" x14ac:dyDescent="0.2">
      <c r="U140" s="194"/>
      <c r="V140" s="194"/>
      <c r="W140" s="194"/>
      <c r="X140" s="194"/>
    </row>
    <row r="141" spans="21:24" s="461" customFormat="1" ht="12.75" x14ac:dyDescent="0.2">
      <c r="U141" s="194"/>
      <c r="V141" s="194"/>
      <c r="W141" s="194"/>
      <c r="X141" s="194"/>
    </row>
    <row r="142" spans="21:24" s="461" customFormat="1" ht="12.75" customHeight="1" x14ac:dyDescent="0.2">
      <c r="U142" s="194"/>
      <c r="V142" s="194"/>
      <c r="W142" s="194"/>
      <c r="X142" s="194"/>
    </row>
    <row r="143" spans="21:24" s="461" customFormat="1" ht="13.35" customHeight="1" x14ac:dyDescent="0.2">
      <c r="U143" s="194"/>
      <c r="V143" s="194"/>
      <c r="W143" s="194"/>
      <c r="X143" s="194"/>
    </row>
    <row r="144" spans="21:24" s="461" customFormat="1" ht="13.35" customHeight="1" x14ac:dyDescent="0.2">
      <c r="U144" s="194"/>
      <c r="V144" s="194"/>
      <c r="W144" s="194"/>
      <c r="X144" s="194"/>
    </row>
    <row r="145" spans="21:24" s="461" customFormat="1" ht="13.35" customHeight="1" x14ac:dyDescent="0.2">
      <c r="U145" s="194"/>
      <c r="V145" s="194"/>
      <c r="W145" s="194"/>
      <c r="X145" s="194"/>
    </row>
    <row r="146" spans="21:24" s="461" customFormat="1" ht="13.35" customHeight="1" x14ac:dyDescent="0.2">
      <c r="U146" s="194"/>
      <c r="V146" s="194"/>
      <c r="W146" s="194"/>
      <c r="X146" s="194"/>
    </row>
    <row r="147" spans="21:24" s="461" customFormat="1" ht="13.35" customHeight="1" x14ac:dyDescent="0.2">
      <c r="U147" s="194"/>
      <c r="V147" s="194"/>
      <c r="W147" s="194"/>
      <c r="X147" s="194"/>
    </row>
    <row r="148" spans="21:24" s="461" customFormat="1" ht="13.35" customHeight="1" x14ac:dyDescent="0.2">
      <c r="U148" s="194"/>
      <c r="V148" s="194"/>
      <c r="W148" s="194"/>
      <c r="X148" s="194"/>
    </row>
    <row r="149" spans="21:24" s="461" customFormat="1" ht="13.35" customHeight="1" x14ac:dyDescent="0.2">
      <c r="U149" s="194"/>
      <c r="V149" s="194"/>
      <c r="W149" s="194"/>
      <c r="X149" s="194"/>
    </row>
    <row r="150" spans="21:24" s="461" customFormat="1" ht="13.35" customHeight="1" x14ac:dyDescent="0.2">
      <c r="U150" s="194"/>
      <c r="V150" s="194"/>
      <c r="W150" s="194"/>
      <c r="X150" s="194"/>
    </row>
    <row r="151" spans="21:24" s="461" customFormat="1" ht="13.35" customHeight="1" x14ac:dyDescent="0.2">
      <c r="U151" s="194"/>
      <c r="V151" s="194"/>
      <c r="W151" s="194"/>
      <c r="X151" s="194"/>
    </row>
    <row r="152" spans="21:24" s="461" customFormat="1" ht="13.35" customHeight="1" x14ac:dyDescent="0.2">
      <c r="U152" s="194"/>
      <c r="V152" s="194"/>
      <c r="W152" s="194"/>
      <c r="X152" s="194"/>
    </row>
    <row r="153" spans="21:24" s="461" customFormat="1" ht="13.35" customHeight="1" x14ac:dyDescent="0.2">
      <c r="U153" s="194"/>
      <c r="V153" s="194"/>
      <c r="W153" s="194"/>
      <c r="X153" s="194"/>
    </row>
    <row r="154" spans="21:24" s="461" customFormat="1" ht="13.35" customHeight="1" x14ac:dyDescent="0.2">
      <c r="U154" s="194"/>
      <c r="V154" s="194"/>
      <c r="W154" s="194"/>
      <c r="X154" s="194"/>
    </row>
    <row r="155" spans="21:24" s="461" customFormat="1" ht="13.35" customHeight="1" x14ac:dyDescent="0.2">
      <c r="U155" s="194"/>
      <c r="V155" s="194"/>
      <c r="W155" s="194"/>
      <c r="X155" s="194"/>
    </row>
    <row r="156" spans="21:24" s="461" customFormat="1" ht="13.35" customHeight="1" x14ac:dyDescent="0.2">
      <c r="U156" s="194"/>
      <c r="V156" s="194"/>
      <c r="W156" s="194"/>
      <c r="X156" s="194"/>
    </row>
    <row r="157" spans="21:24" s="461" customFormat="1" ht="13.35" customHeight="1" x14ac:dyDescent="0.2">
      <c r="U157" s="194"/>
      <c r="V157" s="194"/>
      <c r="W157" s="194"/>
      <c r="X157" s="194"/>
    </row>
    <row r="158" spans="21:24" s="461" customFormat="1" ht="13.35" customHeight="1" x14ac:dyDescent="0.2">
      <c r="U158" s="194"/>
      <c r="V158" s="194"/>
      <c r="W158" s="194"/>
      <c r="X158" s="194"/>
    </row>
    <row r="159" spans="21:24" s="461" customFormat="1" ht="13.35" customHeight="1" x14ac:dyDescent="0.2">
      <c r="U159" s="194"/>
      <c r="V159" s="194"/>
      <c r="W159" s="194"/>
      <c r="X159" s="194"/>
    </row>
    <row r="160" spans="21:24" s="461" customFormat="1" ht="13.35" customHeight="1" x14ac:dyDescent="0.2">
      <c r="U160" s="194"/>
      <c r="V160" s="194"/>
      <c r="W160" s="194"/>
      <c r="X160" s="194"/>
    </row>
    <row r="161" spans="21:24" s="461" customFormat="1" ht="13.35" customHeight="1" x14ac:dyDescent="0.2">
      <c r="U161" s="194"/>
      <c r="V161" s="194"/>
      <c r="W161" s="194"/>
      <c r="X161" s="194"/>
    </row>
    <row r="162" spans="21:24" s="461" customFormat="1" ht="13.35" customHeight="1" x14ac:dyDescent="0.2">
      <c r="U162" s="194"/>
      <c r="V162" s="194"/>
      <c r="W162" s="194"/>
      <c r="X162" s="194"/>
    </row>
    <row r="163" spans="21:24" s="461" customFormat="1" ht="13.35" customHeight="1" x14ac:dyDescent="0.2">
      <c r="U163" s="194"/>
      <c r="V163" s="194"/>
      <c r="W163" s="194"/>
      <c r="X163" s="194"/>
    </row>
    <row r="164" spans="21:24" s="461" customFormat="1" ht="10.5" customHeight="1" x14ac:dyDescent="0.2">
      <c r="U164" s="194"/>
      <c r="V164" s="194"/>
      <c r="W164" s="194"/>
      <c r="X164" s="194"/>
    </row>
    <row r="165" spans="21:24" s="461" customFormat="1" ht="13.35" customHeight="1" x14ac:dyDescent="0.2">
      <c r="U165" s="194"/>
      <c r="V165" s="194"/>
      <c r="W165" s="194"/>
      <c r="X165" s="194"/>
    </row>
    <row r="166" spans="21:24" s="461" customFormat="1" ht="12.75" customHeight="1" x14ac:dyDescent="0.2">
      <c r="U166" s="194"/>
      <c r="V166" s="194"/>
      <c r="W166" s="194"/>
      <c r="X166" s="194"/>
    </row>
    <row r="167" spans="21:24" s="461" customFormat="1" ht="12.75" customHeight="1" x14ac:dyDescent="0.2">
      <c r="U167" s="194"/>
      <c r="V167" s="194"/>
      <c r="W167" s="194"/>
      <c r="X167" s="194"/>
    </row>
    <row r="168" spans="21:24" s="461" customFormat="1" ht="12.75" customHeight="1" x14ac:dyDescent="0.2">
      <c r="U168" s="194"/>
      <c r="V168" s="194"/>
      <c r="W168" s="194"/>
      <c r="X168" s="194"/>
    </row>
    <row r="169" spans="21:24" s="461" customFormat="1" ht="12.75" customHeight="1" x14ac:dyDescent="0.2">
      <c r="U169" s="194"/>
      <c r="V169" s="194"/>
      <c r="W169" s="194"/>
      <c r="X169" s="194"/>
    </row>
    <row r="170" spans="21:24" s="461" customFormat="1" ht="12.75" customHeight="1" x14ac:dyDescent="0.2">
      <c r="U170" s="194"/>
      <c r="V170" s="194"/>
      <c r="W170" s="194"/>
      <c r="X170" s="194"/>
    </row>
    <row r="171" spans="21:24" s="461" customFormat="1" ht="12.75" customHeight="1" x14ac:dyDescent="0.2">
      <c r="U171" s="194"/>
      <c r="V171" s="194"/>
      <c r="W171" s="194"/>
      <c r="X171" s="194"/>
    </row>
    <row r="172" spans="21:24" s="461" customFormat="1" ht="12.75" customHeight="1" x14ac:dyDescent="0.2">
      <c r="U172" s="194"/>
      <c r="V172" s="194"/>
      <c r="W172" s="194"/>
      <c r="X172" s="194"/>
    </row>
    <row r="173" spans="21:24" s="461" customFormat="1" ht="12.75" customHeight="1" x14ac:dyDescent="0.2">
      <c r="U173" s="194"/>
      <c r="V173" s="194"/>
      <c r="W173" s="194"/>
      <c r="X173" s="194"/>
    </row>
    <row r="174" spans="21:24" s="461" customFormat="1" ht="12.75" customHeight="1" x14ac:dyDescent="0.2">
      <c r="U174" s="194"/>
      <c r="V174" s="194"/>
      <c r="W174" s="194"/>
      <c r="X174" s="194"/>
    </row>
    <row r="175" spans="21:24" s="461" customFormat="1" ht="12.75" customHeight="1" x14ac:dyDescent="0.2">
      <c r="U175" s="194"/>
      <c r="V175" s="194"/>
      <c r="W175" s="194"/>
      <c r="X175" s="194"/>
    </row>
    <row r="176" spans="21:24" s="461" customFormat="1" ht="12.75" customHeight="1" x14ac:dyDescent="0.2">
      <c r="U176" s="194"/>
      <c r="V176" s="194"/>
      <c r="W176" s="194"/>
      <c r="X176" s="194"/>
    </row>
    <row r="177" spans="21:24" s="461" customFormat="1" ht="12.75" customHeight="1" x14ac:dyDescent="0.2">
      <c r="U177" s="194"/>
      <c r="V177" s="194"/>
      <c r="W177" s="194"/>
      <c r="X177" s="194"/>
    </row>
    <row r="178" spans="21:24" s="461" customFormat="1" ht="12.75" customHeight="1" x14ac:dyDescent="0.2">
      <c r="U178" s="194"/>
      <c r="V178" s="194"/>
      <c r="W178" s="194"/>
      <c r="X178" s="194"/>
    </row>
    <row r="179" spans="21:24" s="461" customFormat="1" ht="12.75" customHeight="1" x14ac:dyDescent="0.2">
      <c r="U179" s="194"/>
      <c r="V179" s="194"/>
      <c r="W179" s="194"/>
      <c r="X179" s="194"/>
    </row>
    <row r="180" spans="21:24" s="461" customFormat="1" ht="12.75" customHeight="1" x14ac:dyDescent="0.2">
      <c r="U180" s="194"/>
      <c r="V180" s="194"/>
      <c r="W180" s="194"/>
      <c r="X180" s="194"/>
    </row>
    <row r="181" spans="21:24" s="461" customFormat="1" ht="12.75" customHeight="1" x14ac:dyDescent="0.2">
      <c r="U181" s="194"/>
      <c r="V181" s="194"/>
      <c r="W181" s="194"/>
      <c r="X181" s="194"/>
    </row>
    <row r="182" spans="21:24" s="461" customFormat="1" ht="12.75" customHeight="1" x14ac:dyDescent="0.2">
      <c r="U182" s="194"/>
      <c r="V182" s="194"/>
      <c r="W182" s="194"/>
      <c r="X182" s="194"/>
    </row>
    <row r="183" spans="21:24" s="461" customFormat="1" ht="12.75" customHeight="1" x14ac:dyDescent="0.2">
      <c r="U183" s="194"/>
      <c r="V183" s="194"/>
      <c r="W183" s="194"/>
      <c r="X183" s="194"/>
    </row>
    <row r="184" spans="21:24" s="461" customFormat="1" ht="12.75" customHeight="1" x14ac:dyDescent="0.2">
      <c r="U184" s="194"/>
      <c r="V184" s="194"/>
      <c r="W184" s="194"/>
      <c r="X184" s="194"/>
    </row>
    <row r="185" spans="21:24" s="461" customFormat="1" ht="12.75" customHeight="1" x14ac:dyDescent="0.2">
      <c r="U185" s="194"/>
      <c r="V185" s="194"/>
      <c r="W185" s="194"/>
      <c r="X185" s="194"/>
    </row>
    <row r="186" spans="21:24" s="461" customFormat="1" ht="12.75" customHeight="1" x14ac:dyDescent="0.2">
      <c r="U186" s="194"/>
      <c r="V186" s="194"/>
      <c r="W186" s="194"/>
      <c r="X186" s="194"/>
    </row>
    <row r="187" spans="21:24" s="461" customFormat="1" ht="12.75" customHeight="1" x14ac:dyDescent="0.2">
      <c r="U187" s="194"/>
      <c r="V187" s="194"/>
      <c r="W187" s="194"/>
      <c r="X187" s="194"/>
    </row>
    <row r="188" spans="21:24" s="461" customFormat="1" ht="12.75" customHeight="1" x14ac:dyDescent="0.2">
      <c r="U188" s="194"/>
      <c r="V188" s="194"/>
      <c r="W188" s="194"/>
      <c r="X188" s="194"/>
    </row>
    <row r="189" spans="21:24" s="461" customFormat="1" ht="12.75" customHeight="1" x14ac:dyDescent="0.2">
      <c r="U189" s="194"/>
      <c r="V189" s="194"/>
      <c r="W189" s="194"/>
      <c r="X189" s="194"/>
    </row>
    <row r="190" spans="21:24" s="461" customFormat="1" ht="12.75" customHeight="1" x14ac:dyDescent="0.2">
      <c r="U190" s="194"/>
      <c r="V190" s="194"/>
      <c r="W190" s="194"/>
      <c r="X190" s="194"/>
    </row>
    <row r="191" spans="21:24" s="461" customFormat="1" ht="12.75" customHeight="1" x14ac:dyDescent="0.2">
      <c r="U191" s="194"/>
      <c r="V191" s="194"/>
      <c r="W191" s="194"/>
      <c r="X191" s="194"/>
    </row>
    <row r="192" spans="21:24" s="461" customFormat="1" ht="12.75" customHeight="1" x14ac:dyDescent="0.2">
      <c r="U192" s="194"/>
      <c r="V192" s="194"/>
      <c r="W192" s="194"/>
      <c r="X192" s="194"/>
    </row>
    <row r="193" spans="21:24" s="461" customFormat="1" ht="12.75" customHeight="1" x14ac:dyDescent="0.2">
      <c r="U193" s="194"/>
      <c r="V193" s="194"/>
      <c r="W193" s="194"/>
      <c r="X193" s="194"/>
    </row>
    <row r="194" spans="21:24" s="461" customFormat="1" ht="12.75" customHeight="1" x14ac:dyDescent="0.2">
      <c r="U194" s="194"/>
      <c r="V194" s="194"/>
      <c r="W194" s="194"/>
      <c r="X194" s="194"/>
    </row>
    <row r="195" spans="21:24" s="461" customFormat="1" ht="12.75" customHeight="1" x14ac:dyDescent="0.2">
      <c r="U195" s="194"/>
      <c r="V195" s="194"/>
      <c r="W195" s="194"/>
      <c r="X195" s="194"/>
    </row>
    <row r="196" spans="21:24" s="461" customFormat="1" ht="12.75" customHeight="1" x14ac:dyDescent="0.2">
      <c r="U196" s="194"/>
      <c r="V196" s="194"/>
      <c r="W196" s="194"/>
      <c r="X196" s="194"/>
    </row>
    <row r="197" spans="21:24" s="461" customFormat="1" ht="12.75" customHeight="1" x14ac:dyDescent="0.2">
      <c r="U197" s="194"/>
      <c r="V197" s="194"/>
      <c r="W197" s="194"/>
      <c r="X197" s="194"/>
    </row>
    <row r="198" spans="21:24" s="461" customFormat="1" ht="12.75" customHeight="1" x14ac:dyDescent="0.2">
      <c r="U198" s="194"/>
      <c r="V198" s="194"/>
      <c r="W198" s="194"/>
      <c r="X198" s="194"/>
    </row>
    <row r="199" spans="21:24" s="461" customFormat="1" ht="12.75" customHeight="1" x14ac:dyDescent="0.2">
      <c r="U199" s="194"/>
      <c r="V199" s="194"/>
      <c r="W199" s="194"/>
      <c r="X199" s="194"/>
    </row>
    <row r="200" spans="21:24" s="461" customFormat="1" ht="12.75" customHeight="1" x14ac:dyDescent="0.2">
      <c r="U200" s="194"/>
      <c r="V200" s="194"/>
      <c r="W200" s="194"/>
      <c r="X200" s="194"/>
    </row>
    <row r="201" spans="21:24" s="461" customFormat="1" ht="12.75" customHeight="1" x14ac:dyDescent="0.2">
      <c r="U201" s="194"/>
      <c r="V201" s="194"/>
      <c r="W201" s="194"/>
      <c r="X201" s="194"/>
    </row>
    <row r="202" spans="21:24" s="461" customFormat="1" ht="12.75" customHeight="1" x14ac:dyDescent="0.2">
      <c r="U202" s="194"/>
      <c r="V202" s="194"/>
      <c r="W202" s="194"/>
      <c r="X202" s="194"/>
    </row>
    <row r="203" spans="21:24" s="461" customFormat="1" ht="12.75" customHeight="1" x14ac:dyDescent="0.2">
      <c r="U203" s="194"/>
      <c r="V203" s="194"/>
      <c r="W203" s="194"/>
      <c r="X203" s="194"/>
    </row>
    <row r="204" spans="21:24" s="461" customFormat="1" ht="12.75" customHeight="1" x14ac:dyDescent="0.2">
      <c r="U204" s="194"/>
      <c r="V204" s="194"/>
      <c r="W204" s="194"/>
      <c r="X204" s="194"/>
    </row>
    <row r="205" spans="21:24" s="461" customFormat="1" ht="12.75" customHeight="1" x14ac:dyDescent="0.2">
      <c r="U205" s="194"/>
      <c r="V205" s="194"/>
      <c r="W205" s="194"/>
      <c r="X205" s="194"/>
    </row>
    <row r="206" spans="21:24" s="461" customFormat="1" ht="12.75" customHeight="1" x14ac:dyDescent="0.2">
      <c r="U206" s="194"/>
      <c r="V206" s="194"/>
      <c r="W206" s="194"/>
      <c r="X206" s="194"/>
    </row>
    <row r="207" spans="21:24" s="461" customFormat="1" ht="12.75" customHeight="1" x14ac:dyDescent="0.2">
      <c r="U207" s="194"/>
      <c r="V207" s="194"/>
      <c r="W207" s="194"/>
      <c r="X207" s="194"/>
    </row>
    <row r="208" spans="21:24" s="461" customFormat="1" ht="12.75" customHeight="1" x14ac:dyDescent="0.2">
      <c r="U208" s="194"/>
      <c r="V208" s="194"/>
      <c r="W208" s="194"/>
      <c r="X208" s="194"/>
    </row>
    <row r="209" spans="21:24" s="461" customFormat="1" ht="12.75" customHeight="1" x14ac:dyDescent="0.2">
      <c r="U209" s="194"/>
      <c r="V209" s="194"/>
      <c r="W209" s="194"/>
      <c r="X209" s="194"/>
    </row>
    <row r="210" spans="21:24" s="461" customFormat="1" ht="12.75" customHeight="1" x14ac:dyDescent="0.2">
      <c r="U210" s="194"/>
      <c r="V210" s="194"/>
      <c r="W210" s="194"/>
      <c r="X210" s="194"/>
    </row>
    <row r="211" spans="21:24" s="461" customFormat="1" ht="12.75" customHeight="1" x14ac:dyDescent="0.2">
      <c r="U211" s="194"/>
      <c r="V211" s="194"/>
      <c r="W211" s="194"/>
      <c r="X211" s="194"/>
    </row>
    <row r="212" spans="21:24" s="461" customFormat="1" ht="12.75" customHeight="1" x14ac:dyDescent="0.2">
      <c r="U212" s="194"/>
      <c r="V212" s="194"/>
      <c r="W212" s="194"/>
      <c r="X212" s="194"/>
    </row>
    <row r="213" spans="21:24" s="461" customFormat="1" ht="12.75" customHeight="1" x14ac:dyDescent="0.2">
      <c r="U213" s="194"/>
      <c r="V213" s="194"/>
      <c r="W213" s="194"/>
      <c r="X213" s="194"/>
    </row>
    <row r="214" spans="21:24" s="461" customFormat="1" ht="12.75" customHeight="1" x14ac:dyDescent="0.2">
      <c r="U214" s="194"/>
      <c r="V214" s="194"/>
      <c r="W214" s="194"/>
      <c r="X214" s="194"/>
    </row>
    <row r="215" spans="21:24" s="461" customFormat="1" ht="12.75" customHeight="1" x14ac:dyDescent="0.2">
      <c r="U215" s="194"/>
      <c r="V215" s="194"/>
      <c r="W215" s="194"/>
      <c r="X215" s="194"/>
    </row>
    <row r="216" spans="21:24" s="461" customFormat="1" ht="12.75" customHeight="1" x14ac:dyDescent="0.2">
      <c r="U216" s="194"/>
      <c r="V216" s="194"/>
      <c r="W216" s="194"/>
      <c r="X216" s="194"/>
    </row>
    <row r="217" spans="21:24" s="461" customFormat="1" ht="12.75" customHeight="1" x14ac:dyDescent="0.2">
      <c r="U217" s="194"/>
      <c r="V217" s="194"/>
      <c r="W217" s="194"/>
      <c r="X217" s="194"/>
    </row>
    <row r="218" spans="21:24" s="461" customFormat="1" ht="12.75" customHeight="1" x14ac:dyDescent="0.2">
      <c r="U218" s="194"/>
      <c r="V218" s="194"/>
      <c r="W218" s="194"/>
      <c r="X218" s="194"/>
    </row>
    <row r="219" spans="21:24" s="461" customFormat="1" ht="12.75" customHeight="1" x14ac:dyDescent="0.2">
      <c r="U219" s="194"/>
      <c r="V219" s="194"/>
      <c r="W219" s="194"/>
      <c r="X219" s="194"/>
    </row>
    <row r="220" spans="21:24" s="461" customFormat="1" ht="12.75" customHeight="1" x14ac:dyDescent="0.2">
      <c r="U220" s="194"/>
      <c r="V220" s="194"/>
      <c r="W220" s="194"/>
      <c r="X220" s="194"/>
    </row>
    <row r="221" spans="21:24" s="461" customFormat="1" ht="12.75" customHeight="1" x14ac:dyDescent="0.2">
      <c r="U221" s="194"/>
      <c r="V221" s="194"/>
      <c r="W221" s="194"/>
      <c r="X221" s="194"/>
    </row>
    <row r="222" spans="21:24" s="461" customFormat="1" ht="12.75" customHeight="1" x14ac:dyDescent="0.2">
      <c r="U222" s="194"/>
      <c r="V222" s="194"/>
      <c r="W222" s="194"/>
      <c r="X222" s="194"/>
    </row>
    <row r="223" spans="21:24" s="461" customFormat="1" ht="12.75" customHeight="1" x14ac:dyDescent="0.2">
      <c r="U223" s="194"/>
      <c r="V223" s="194"/>
      <c r="W223" s="194"/>
      <c r="X223" s="194"/>
    </row>
    <row r="224" spans="21:24" s="461" customFormat="1" ht="12.75" customHeight="1" x14ac:dyDescent="0.2">
      <c r="U224" s="194"/>
      <c r="V224" s="194"/>
      <c r="W224" s="194"/>
      <c r="X224" s="194"/>
    </row>
    <row r="225" spans="21:24" s="461" customFormat="1" ht="12.75" customHeight="1" x14ac:dyDescent="0.2">
      <c r="U225" s="194"/>
      <c r="V225" s="194"/>
      <c r="W225" s="194"/>
      <c r="X225" s="194"/>
    </row>
    <row r="226" spans="21:24" s="461" customFormat="1" ht="12.75" customHeight="1" x14ac:dyDescent="0.2">
      <c r="U226" s="194"/>
      <c r="V226" s="194"/>
      <c r="W226" s="194"/>
      <c r="X226" s="194"/>
    </row>
    <row r="227" spans="21:24" s="461" customFormat="1" ht="12.75" customHeight="1" x14ac:dyDescent="0.2">
      <c r="U227" s="194"/>
      <c r="V227" s="194"/>
      <c r="W227" s="194"/>
      <c r="X227" s="194"/>
    </row>
    <row r="228" spans="21:24" s="461" customFormat="1" ht="12.75" customHeight="1" x14ac:dyDescent="0.2">
      <c r="U228" s="194"/>
      <c r="V228" s="194"/>
      <c r="W228" s="194"/>
      <c r="X228" s="194"/>
    </row>
    <row r="229" spans="21:24" s="461" customFormat="1" ht="12.75" customHeight="1" x14ac:dyDescent="0.2">
      <c r="U229" s="194"/>
      <c r="V229" s="194"/>
      <c r="W229" s="194"/>
      <c r="X229" s="194"/>
    </row>
    <row r="230" spans="21:24" s="461" customFormat="1" ht="12.75" customHeight="1" x14ac:dyDescent="0.2">
      <c r="U230" s="194"/>
      <c r="V230" s="194"/>
      <c r="W230" s="194"/>
      <c r="X230" s="194"/>
    </row>
    <row r="231" spans="21:24" s="461" customFormat="1" ht="12.75" customHeight="1" x14ac:dyDescent="0.2">
      <c r="U231" s="194"/>
      <c r="V231" s="194"/>
      <c r="W231" s="194"/>
      <c r="X231" s="194"/>
    </row>
    <row r="232" spans="21:24" s="461" customFormat="1" ht="12.75" customHeight="1" x14ac:dyDescent="0.2">
      <c r="U232" s="194"/>
      <c r="V232" s="194"/>
      <c r="W232" s="194"/>
      <c r="X232" s="194"/>
    </row>
    <row r="233" spans="21:24" s="461" customFormat="1" ht="12.75" customHeight="1" x14ac:dyDescent="0.2">
      <c r="U233" s="194"/>
      <c r="V233" s="194"/>
      <c r="W233" s="194"/>
      <c r="X233" s="194"/>
    </row>
    <row r="234" spans="21:24" s="461" customFormat="1" ht="12.75" customHeight="1" x14ac:dyDescent="0.2">
      <c r="U234" s="194"/>
      <c r="V234" s="194"/>
      <c r="W234" s="194"/>
      <c r="X234" s="194"/>
    </row>
    <row r="235" spans="21:24" s="461" customFormat="1" ht="12.75" customHeight="1" x14ac:dyDescent="0.2">
      <c r="U235" s="194"/>
      <c r="V235" s="194"/>
      <c r="W235" s="194"/>
      <c r="X235" s="194"/>
    </row>
    <row r="236" spans="21:24" s="461" customFormat="1" ht="12.75" customHeight="1" x14ac:dyDescent="0.2">
      <c r="U236" s="194"/>
      <c r="V236" s="194"/>
      <c r="W236" s="194"/>
      <c r="X236" s="194"/>
    </row>
    <row r="237" spans="21:24" s="461" customFormat="1" ht="12.75" customHeight="1" x14ac:dyDescent="0.2">
      <c r="U237" s="194"/>
      <c r="V237" s="194"/>
      <c r="W237" s="194"/>
      <c r="X237" s="194"/>
    </row>
    <row r="238" spans="21:24" s="461" customFormat="1" ht="12.75" customHeight="1" x14ac:dyDescent="0.2">
      <c r="U238" s="194"/>
      <c r="V238" s="194"/>
      <c r="W238" s="194"/>
      <c r="X238" s="194"/>
    </row>
    <row r="239" spans="21:24" s="461" customFormat="1" ht="13.35" customHeight="1" x14ac:dyDescent="0.2">
      <c r="U239" s="194"/>
      <c r="V239" s="194"/>
      <c r="W239" s="194"/>
      <c r="X239" s="194"/>
    </row>
    <row r="240" spans="21:24" s="461" customFormat="1" ht="13.35" customHeight="1" x14ac:dyDescent="0.2">
      <c r="U240" s="194"/>
      <c r="V240" s="194"/>
      <c r="W240" s="194"/>
      <c r="X240" s="194"/>
    </row>
    <row r="241" spans="21:24" s="461" customFormat="1" ht="13.35" customHeight="1" x14ac:dyDescent="0.2">
      <c r="U241" s="194"/>
      <c r="V241" s="194"/>
      <c r="W241" s="194"/>
      <c r="X241" s="194"/>
    </row>
    <row r="242" spans="21:24" s="461" customFormat="1" ht="13.35" customHeight="1" x14ac:dyDescent="0.2">
      <c r="U242" s="194"/>
      <c r="V242" s="194"/>
      <c r="W242" s="194"/>
      <c r="X242" s="194"/>
    </row>
    <row r="243" spans="21:24" s="461" customFormat="1" ht="13.35" customHeight="1" x14ac:dyDescent="0.2">
      <c r="U243" s="194"/>
      <c r="V243" s="194"/>
      <c r="W243" s="194"/>
      <c r="X243" s="194"/>
    </row>
    <row r="244" spans="21:24" s="461" customFormat="1" ht="13.35" customHeight="1" x14ac:dyDescent="0.2">
      <c r="U244" s="194"/>
      <c r="V244" s="194"/>
      <c r="W244" s="194"/>
      <c r="X244" s="194"/>
    </row>
    <row r="245" spans="21:24" s="461" customFormat="1" ht="13.35" customHeight="1" x14ac:dyDescent="0.2">
      <c r="U245" s="194"/>
      <c r="V245" s="194"/>
      <c r="W245" s="194"/>
      <c r="X245" s="194"/>
    </row>
    <row r="246" spans="21:24" s="461" customFormat="1" ht="13.35" customHeight="1" x14ac:dyDescent="0.2">
      <c r="U246" s="194"/>
      <c r="V246" s="194"/>
      <c r="W246" s="194"/>
      <c r="X246" s="194"/>
    </row>
    <row r="247" spans="21:24" s="461" customFormat="1" ht="13.35" customHeight="1" x14ac:dyDescent="0.2">
      <c r="U247" s="194"/>
      <c r="V247" s="194"/>
      <c r="W247" s="194"/>
      <c r="X247" s="194"/>
    </row>
    <row r="248" spans="21:24" s="461" customFormat="1" ht="13.35" customHeight="1" x14ac:dyDescent="0.2">
      <c r="U248" s="194"/>
      <c r="V248" s="194"/>
      <c r="W248" s="194"/>
      <c r="X248" s="194"/>
    </row>
    <row r="249" spans="21:24" s="461" customFormat="1" ht="13.35" customHeight="1" x14ac:dyDescent="0.2">
      <c r="U249" s="194"/>
      <c r="V249" s="194"/>
      <c r="W249" s="194"/>
      <c r="X249" s="194"/>
    </row>
    <row r="250" spans="21:24" s="461" customFormat="1" ht="13.35" customHeight="1" x14ac:dyDescent="0.2">
      <c r="U250" s="194"/>
      <c r="V250" s="194"/>
      <c r="W250" s="194"/>
      <c r="X250" s="194"/>
    </row>
    <row r="251" spans="21:24" s="461" customFormat="1" ht="13.35" customHeight="1" x14ac:dyDescent="0.2">
      <c r="U251" s="194"/>
      <c r="V251" s="194"/>
      <c r="W251" s="194"/>
      <c r="X251" s="194"/>
    </row>
    <row r="252" spans="21:24" s="461" customFormat="1" ht="13.35" customHeight="1" x14ac:dyDescent="0.2">
      <c r="U252" s="194"/>
      <c r="V252" s="194"/>
      <c r="W252" s="194"/>
      <c r="X252" s="194"/>
    </row>
    <row r="253" spans="21:24" s="461" customFormat="1" ht="13.35" customHeight="1" x14ac:dyDescent="0.2">
      <c r="U253" s="194"/>
      <c r="V253" s="194"/>
      <c r="W253" s="194"/>
      <c r="X253" s="194"/>
    </row>
    <row r="254" spans="21:24" s="461" customFormat="1" ht="13.35" customHeight="1" x14ac:dyDescent="0.2">
      <c r="U254" s="194"/>
      <c r="V254" s="194"/>
      <c r="W254" s="194"/>
      <c r="X254" s="194"/>
    </row>
    <row r="255" spans="21:24" s="461" customFormat="1" ht="13.35" customHeight="1" x14ac:dyDescent="0.2">
      <c r="U255" s="194"/>
      <c r="V255" s="194"/>
      <c r="W255" s="194"/>
      <c r="X255" s="194"/>
    </row>
    <row r="256" spans="21:24" s="461" customFormat="1" ht="13.35" customHeight="1" x14ac:dyDescent="0.2">
      <c r="U256" s="194"/>
      <c r="V256" s="194"/>
      <c r="W256" s="194"/>
      <c r="X256" s="194"/>
    </row>
    <row r="257" spans="21:24" s="461" customFormat="1" ht="13.35" customHeight="1" x14ac:dyDescent="0.2">
      <c r="U257" s="194"/>
      <c r="V257" s="194"/>
      <c r="W257" s="194"/>
      <c r="X257" s="194"/>
    </row>
    <row r="258" spans="21:24" s="461" customFormat="1" ht="13.35" customHeight="1" x14ac:dyDescent="0.2">
      <c r="U258" s="194"/>
      <c r="V258" s="194"/>
      <c r="W258" s="194"/>
      <c r="X258" s="194"/>
    </row>
    <row r="259" spans="21:24" s="461" customFormat="1" ht="13.35" customHeight="1" x14ac:dyDescent="0.2">
      <c r="U259" s="194"/>
      <c r="V259" s="194"/>
      <c r="W259" s="194"/>
      <c r="X259" s="194"/>
    </row>
    <row r="260" spans="21:24" s="461" customFormat="1" ht="13.35" customHeight="1" x14ac:dyDescent="0.2">
      <c r="U260" s="194"/>
      <c r="V260" s="194"/>
      <c r="W260" s="194"/>
      <c r="X260" s="194"/>
    </row>
    <row r="261" spans="21:24" s="461" customFormat="1" ht="13.35" customHeight="1" x14ac:dyDescent="0.2">
      <c r="U261" s="194"/>
      <c r="V261" s="194"/>
      <c r="W261" s="194"/>
      <c r="X261" s="194"/>
    </row>
    <row r="262" spans="21:24" s="461" customFormat="1" ht="13.35" customHeight="1" x14ac:dyDescent="0.2">
      <c r="U262" s="194"/>
      <c r="V262" s="194"/>
      <c r="W262" s="194"/>
      <c r="X262" s="194"/>
    </row>
    <row r="263" spans="21:24" s="461" customFormat="1" ht="13.35" customHeight="1" x14ac:dyDescent="0.2">
      <c r="U263" s="194"/>
      <c r="V263" s="194"/>
      <c r="W263" s="194"/>
      <c r="X263" s="194"/>
    </row>
    <row r="264" spans="21:24" s="461" customFormat="1" ht="13.35" customHeight="1" x14ac:dyDescent="0.2">
      <c r="U264" s="194"/>
      <c r="V264" s="194"/>
      <c r="W264" s="194"/>
      <c r="X264" s="194"/>
    </row>
    <row r="265" spans="21:24" s="461" customFormat="1" ht="13.35" customHeight="1" x14ac:dyDescent="0.2">
      <c r="U265" s="194"/>
      <c r="V265" s="194"/>
      <c r="W265" s="194"/>
      <c r="X265" s="194"/>
    </row>
    <row r="266" spans="21:24" s="461" customFormat="1" ht="13.35" customHeight="1" x14ac:dyDescent="0.2">
      <c r="U266" s="194"/>
      <c r="V266" s="194"/>
      <c r="W266" s="194"/>
      <c r="X266" s="194"/>
    </row>
    <row r="267" spans="21:24" s="461" customFormat="1" ht="13.35" customHeight="1" x14ac:dyDescent="0.2">
      <c r="U267" s="194"/>
      <c r="V267" s="194"/>
      <c r="W267" s="194"/>
      <c r="X267" s="194"/>
    </row>
    <row r="268" spans="21:24" s="461" customFormat="1" ht="13.35" customHeight="1" x14ac:dyDescent="0.2">
      <c r="U268" s="194"/>
      <c r="V268" s="194"/>
      <c r="W268" s="194"/>
      <c r="X268" s="194"/>
    </row>
    <row r="269" spans="21:24" s="461" customFormat="1" ht="13.35" customHeight="1" x14ac:dyDescent="0.2">
      <c r="U269" s="194"/>
      <c r="V269" s="194"/>
      <c r="W269" s="194"/>
      <c r="X269" s="194"/>
    </row>
    <row r="270" spans="21:24" s="461" customFormat="1" ht="13.35" customHeight="1" x14ac:dyDescent="0.2">
      <c r="U270" s="194"/>
      <c r="V270" s="194"/>
      <c r="W270" s="194"/>
      <c r="X270" s="194"/>
    </row>
    <row r="271" spans="21:24" s="461" customFormat="1" ht="13.35" customHeight="1" x14ac:dyDescent="0.2">
      <c r="U271" s="194"/>
      <c r="V271" s="194"/>
      <c r="W271" s="194"/>
      <c r="X271" s="194"/>
    </row>
    <row r="272" spans="21:24" s="461" customFormat="1" ht="13.35" customHeight="1" x14ac:dyDescent="0.2">
      <c r="U272" s="194"/>
      <c r="V272" s="194"/>
      <c r="W272" s="194"/>
      <c r="X272" s="194"/>
    </row>
    <row r="273" spans="21:24" s="461" customFormat="1" ht="13.35" customHeight="1" x14ac:dyDescent="0.2">
      <c r="U273" s="194"/>
      <c r="V273" s="194"/>
      <c r="W273" s="194"/>
      <c r="X273" s="194"/>
    </row>
    <row r="274" spans="21:24" s="461" customFormat="1" ht="13.35" customHeight="1" x14ac:dyDescent="0.2">
      <c r="U274" s="194"/>
      <c r="V274" s="194"/>
      <c r="W274" s="194"/>
      <c r="X274" s="194"/>
    </row>
    <row r="275" spans="21:24" s="461" customFormat="1" ht="13.35" customHeight="1" x14ac:dyDescent="0.2">
      <c r="U275" s="194"/>
      <c r="V275" s="194"/>
      <c r="W275" s="194"/>
      <c r="X275" s="194"/>
    </row>
    <row r="276" spans="21:24" s="461" customFormat="1" ht="13.35" customHeight="1" x14ac:dyDescent="0.2">
      <c r="U276" s="194"/>
      <c r="V276" s="194"/>
      <c r="W276" s="194"/>
      <c r="X276" s="194"/>
    </row>
    <row r="277" spans="21:24" s="461" customFormat="1" ht="13.35" customHeight="1" x14ac:dyDescent="0.2">
      <c r="U277" s="194"/>
      <c r="V277" s="194"/>
      <c r="W277" s="194"/>
      <c r="X277" s="194"/>
    </row>
    <row r="278" spans="21:24" s="461" customFormat="1" ht="13.35" customHeight="1" x14ac:dyDescent="0.2">
      <c r="U278" s="194"/>
      <c r="V278" s="194"/>
      <c r="W278" s="194"/>
      <c r="X278" s="194"/>
    </row>
    <row r="279" spans="21:24" s="461" customFormat="1" ht="13.35" customHeight="1" x14ac:dyDescent="0.2">
      <c r="U279" s="194"/>
      <c r="V279" s="194"/>
      <c r="W279" s="194"/>
      <c r="X279" s="194"/>
    </row>
    <row r="280" spans="21:24" s="461" customFormat="1" ht="13.35" customHeight="1" x14ac:dyDescent="0.2">
      <c r="U280" s="194"/>
      <c r="V280" s="194"/>
      <c r="W280" s="194"/>
      <c r="X280" s="194"/>
    </row>
    <row r="281" spans="21:24" s="461" customFormat="1" ht="13.35" customHeight="1" x14ac:dyDescent="0.2">
      <c r="U281" s="194"/>
      <c r="V281" s="194"/>
      <c r="W281" s="194"/>
      <c r="X281" s="194"/>
    </row>
    <row r="282" spans="21:24" s="461" customFormat="1" ht="13.35" customHeight="1" x14ac:dyDescent="0.2">
      <c r="U282" s="194"/>
      <c r="V282" s="194"/>
      <c r="W282" s="194"/>
      <c r="X282" s="194"/>
    </row>
    <row r="283" spans="21:24" s="461" customFormat="1" ht="13.35" customHeight="1" x14ac:dyDescent="0.2">
      <c r="U283" s="194"/>
      <c r="V283" s="194"/>
      <c r="W283" s="194"/>
      <c r="X283" s="194"/>
    </row>
    <row r="284" spans="21:24" s="461" customFormat="1" ht="13.35" customHeight="1" x14ac:dyDescent="0.2">
      <c r="U284" s="194"/>
      <c r="V284" s="194"/>
      <c r="W284" s="194"/>
      <c r="X284" s="194"/>
    </row>
    <row r="285" spans="21:24" s="461" customFormat="1" ht="13.35" customHeight="1" x14ac:dyDescent="0.2">
      <c r="U285" s="194"/>
      <c r="V285" s="194"/>
      <c r="W285" s="194"/>
      <c r="X285" s="194"/>
    </row>
    <row r="286" spans="21:24" s="461" customFormat="1" ht="13.35" customHeight="1" x14ac:dyDescent="0.2">
      <c r="U286" s="194"/>
      <c r="V286" s="194"/>
      <c r="W286" s="194"/>
      <c r="X286" s="194"/>
    </row>
    <row r="287" spans="21:24" s="461" customFormat="1" ht="13.35" customHeight="1" x14ac:dyDescent="0.2">
      <c r="U287" s="194"/>
      <c r="V287" s="194"/>
      <c r="W287" s="194"/>
      <c r="X287" s="194"/>
    </row>
    <row r="288" spans="21:24" s="461" customFormat="1" ht="13.35" customHeight="1" x14ac:dyDescent="0.2">
      <c r="U288" s="194"/>
      <c r="V288" s="194"/>
      <c r="W288" s="194"/>
      <c r="X288" s="194"/>
    </row>
    <row r="289" spans="21:24" s="461" customFormat="1" ht="13.35" customHeight="1" x14ac:dyDescent="0.2">
      <c r="U289" s="194"/>
      <c r="V289" s="194"/>
      <c r="W289" s="194"/>
      <c r="X289" s="194"/>
    </row>
    <row r="290" spans="21:24" s="461" customFormat="1" ht="13.35" customHeight="1" x14ac:dyDescent="0.2">
      <c r="U290" s="194"/>
      <c r="V290" s="194"/>
      <c r="W290" s="194"/>
      <c r="X290" s="194"/>
    </row>
    <row r="291" spans="21:24" s="461" customFormat="1" ht="13.35" customHeight="1" x14ac:dyDescent="0.2">
      <c r="U291" s="194"/>
      <c r="V291" s="194"/>
      <c r="W291" s="194"/>
      <c r="X291" s="194"/>
    </row>
    <row r="292" spans="21:24" s="461" customFormat="1" ht="13.35" customHeight="1" x14ac:dyDescent="0.2">
      <c r="U292" s="194"/>
      <c r="V292" s="194"/>
      <c r="W292" s="194"/>
      <c r="X292" s="194"/>
    </row>
    <row r="293" spans="21:24" s="461" customFormat="1" ht="13.35" customHeight="1" x14ac:dyDescent="0.2">
      <c r="U293" s="194"/>
      <c r="V293" s="194"/>
      <c r="W293" s="194"/>
      <c r="X293" s="194"/>
    </row>
    <row r="294" spans="21:24" s="461" customFormat="1" ht="13.35" customHeight="1" x14ac:dyDescent="0.2">
      <c r="U294" s="194"/>
      <c r="V294" s="194"/>
      <c r="W294" s="194"/>
      <c r="X294" s="194"/>
    </row>
    <row r="295" spans="21:24" s="461" customFormat="1" ht="13.35" customHeight="1" x14ac:dyDescent="0.2">
      <c r="U295" s="194"/>
      <c r="V295" s="194"/>
      <c r="W295" s="194"/>
      <c r="X295" s="194"/>
    </row>
    <row r="296" spans="21:24" s="461" customFormat="1" ht="13.35" customHeight="1" x14ac:dyDescent="0.2">
      <c r="U296" s="194"/>
      <c r="V296" s="194"/>
      <c r="W296" s="194"/>
      <c r="X296" s="194"/>
    </row>
    <row r="297" spans="21:24" s="461" customFormat="1" ht="13.35" customHeight="1" x14ac:dyDescent="0.2">
      <c r="U297" s="194"/>
      <c r="V297" s="194"/>
      <c r="W297" s="194"/>
      <c r="X297" s="194"/>
    </row>
    <row r="298" spans="21:24" s="461" customFormat="1" ht="13.35" customHeight="1" x14ac:dyDescent="0.2">
      <c r="U298" s="194"/>
      <c r="V298" s="194"/>
      <c r="W298" s="194"/>
      <c r="X298" s="194"/>
    </row>
    <row r="299" spans="21:24" s="461" customFormat="1" ht="13.35" customHeight="1" x14ac:dyDescent="0.2">
      <c r="U299" s="194"/>
      <c r="V299" s="194"/>
      <c r="W299" s="194"/>
      <c r="X299" s="194"/>
    </row>
    <row r="300" spans="21:24" s="461" customFormat="1" ht="13.35" customHeight="1" x14ac:dyDescent="0.2">
      <c r="U300" s="194"/>
      <c r="V300" s="194"/>
      <c r="W300" s="194"/>
      <c r="X300" s="194"/>
    </row>
    <row r="301" spans="21:24" s="461" customFormat="1" ht="13.35" customHeight="1" x14ac:dyDescent="0.2">
      <c r="U301" s="194"/>
      <c r="V301" s="194"/>
      <c r="W301" s="194"/>
      <c r="X301" s="194"/>
    </row>
    <row r="302" spans="21:24" s="461" customFormat="1" ht="13.35" customHeight="1" x14ac:dyDescent="0.2">
      <c r="U302" s="194"/>
      <c r="V302" s="194"/>
      <c r="W302" s="194"/>
      <c r="X302" s="194"/>
    </row>
    <row r="303" spans="21:24" s="461" customFormat="1" ht="13.35" customHeight="1" x14ac:dyDescent="0.2">
      <c r="U303" s="194"/>
      <c r="V303" s="194"/>
      <c r="W303" s="194"/>
      <c r="X303" s="194"/>
    </row>
    <row r="304" spans="21:24" s="461" customFormat="1" ht="13.35" customHeight="1" x14ac:dyDescent="0.2">
      <c r="U304" s="194"/>
      <c r="V304" s="194"/>
      <c r="W304" s="194"/>
      <c r="X304" s="194"/>
    </row>
    <row r="305" spans="21:24" s="461" customFormat="1" ht="13.35" customHeight="1" x14ac:dyDescent="0.2">
      <c r="U305" s="194"/>
      <c r="V305" s="194"/>
      <c r="W305" s="194"/>
      <c r="X305" s="194"/>
    </row>
    <row r="306" spans="21:24" s="461" customFormat="1" ht="13.35" customHeight="1" x14ac:dyDescent="0.2">
      <c r="U306" s="194"/>
      <c r="V306" s="194"/>
      <c r="W306" s="194"/>
      <c r="X306" s="194"/>
    </row>
    <row r="307" spans="21:24" s="461" customFormat="1" ht="13.35" customHeight="1" x14ac:dyDescent="0.2">
      <c r="U307" s="194"/>
      <c r="V307" s="194"/>
      <c r="W307" s="194"/>
      <c r="X307" s="194"/>
    </row>
    <row r="308" spans="21:24" s="461" customFormat="1" ht="13.35" customHeight="1" x14ac:dyDescent="0.2">
      <c r="U308" s="194"/>
      <c r="V308" s="194"/>
      <c r="W308" s="194"/>
      <c r="X308" s="194"/>
    </row>
    <row r="309" spans="21:24" s="461" customFormat="1" ht="13.35" customHeight="1" x14ac:dyDescent="0.2">
      <c r="U309" s="194"/>
      <c r="V309" s="194"/>
      <c r="W309" s="194"/>
      <c r="X309" s="194"/>
    </row>
    <row r="310" spans="21:24" s="461" customFormat="1" ht="13.35" customHeight="1" x14ac:dyDescent="0.2">
      <c r="U310" s="194"/>
      <c r="V310" s="194"/>
      <c r="W310" s="194"/>
      <c r="X310" s="194"/>
    </row>
    <row r="311" spans="21:24" s="461" customFormat="1" ht="13.35" customHeight="1" x14ac:dyDescent="0.2">
      <c r="U311" s="194"/>
      <c r="V311" s="194"/>
      <c r="W311" s="194"/>
      <c r="X311" s="194"/>
    </row>
    <row r="312" spans="21:24" s="461" customFormat="1" ht="13.35" customHeight="1" x14ac:dyDescent="0.2">
      <c r="U312" s="194"/>
      <c r="V312" s="194"/>
      <c r="W312" s="194"/>
      <c r="X312" s="194"/>
    </row>
    <row r="313" spans="21:24" s="461" customFormat="1" ht="13.35" customHeight="1" x14ac:dyDescent="0.2">
      <c r="U313" s="194"/>
      <c r="V313" s="194"/>
      <c r="W313" s="194"/>
      <c r="X313" s="194"/>
    </row>
    <row r="314" spans="21:24" s="461" customFormat="1" ht="13.35" customHeight="1" x14ac:dyDescent="0.2">
      <c r="U314" s="194"/>
      <c r="V314" s="194"/>
      <c r="W314" s="194"/>
      <c r="X314" s="194"/>
    </row>
    <row r="315" spans="21:24" s="461" customFormat="1" ht="13.35" customHeight="1" x14ac:dyDescent="0.2">
      <c r="U315" s="194"/>
      <c r="V315" s="194"/>
      <c r="W315" s="194"/>
      <c r="X315" s="194"/>
    </row>
    <row r="316" spans="21:24" s="461" customFormat="1" ht="13.35" customHeight="1" x14ac:dyDescent="0.2">
      <c r="U316" s="194"/>
      <c r="V316" s="194"/>
      <c r="W316" s="194"/>
      <c r="X316" s="194"/>
    </row>
    <row r="317" spans="21:24" s="461" customFormat="1" ht="13.35" customHeight="1" x14ac:dyDescent="0.2">
      <c r="U317" s="194"/>
      <c r="V317" s="194"/>
      <c r="W317" s="194"/>
      <c r="X317" s="194"/>
    </row>
    <row r="318" spans="21:24" s="461" customFormat="1" ht="13.35" customHeight="1" x14ac:dyDescent="0.2">
      <c r="U318" s="194"/>
      <c r="V318" s="194"/>
      <c r="W318" s="194"/>
      <c r="X318" s="194"/>
    </row>
    <row r="319" spans="21:24" s="461" customFormat="1" ht="13.35" customHeight="1" x14ac:dyDescent="0.2">
      <c r="U319" s="194"/>
      <c r="V319" s="194"/>
      <c r="W319" s="194"/>
      <c r="X319" s="194"/>
    </row>
    <row r="320" spans="21:24" s="461" customFormat="1" ht="13.35" customHeight="1" x14ac:dyDescent="0.2">
      <c r="U320" s="194"/>
      <c r="V320" s="194"/>
      <c r="W320" s="194"/>
      <c r="X320" s="194"/>
    </row>
    <row r="321" spans="21:24" s="461" customFormat="1" ht="12.75" x14ac:dyDescent="0.2">
      <c r="U321" s="194"/>
      <c r="V321" s="194"/>
      <c r="W321" s="194"/>
      <c r="X321" s="194"/>
    </row>
    <row r="322" spans="21:24" s="461" customFormat="1" ht="12.75" x14ac:dyDescent="0.2">
      <c r="U322" s="194"/>
      <c r="V322" s="194"/>
      <c r="W322" s="194"/>
      <c r="X322" s="194"/>
    </row>
    <row r="323" spans="21:24" s="461" customFormat="1" ht="12.75" x14ac:dyDescent="0.2">
      <c r="U323" s="194"/>
      <c r="V323" s="194"/>
      <c r="W323" s="194"/>
      <c r="X323" s="194"/>
    </row>
    <row r="324" spans="21:24" s="461" customFormat="1" ht="12.75" x14ac:dyDescent="0.2">
      <c r="U324" s="194"/>
      <c r="V324" s="194"/>
      <c r="W324" s="194"/>
      <c r="X324" s="194"/>
    </row>
    <row r="325" spans="21:24" s="461" customFormat="1" ht="12.75" x14ac:dyDescent="0.2">
      <c r="U325" s="194"/>
      <c r="V325" s="194"/>
      <c r="W325" s="194"/>
      <c r="X325" s="194"/>
    </row>
    <row r="326" spans="21:24" s="461" customFormat="1" ht="12.75" x14ac:dyDescent="0.2">
      <c r="U326" s="194"/>
      <c r="V326" s="194"/>
      <c r="W326" s="194"/>
      <c r="X326" s="194"/>
    </row>
    <row r="327" spans="21:24" s="461" customFormat="1" ht="12.75" x14ac:dyDescent="0.2">
      <c r="U327" s="194"/>
      <c r="V327" s="194"/>
      <c r="W327" s="194"/>
      <c r="X327" s="194"/>
    </row>
    <row r="328" spans="21:24" s="461" customFormat="1" ht="12.75" x14ac:dyDescent="0.2">
      <c r="U328" s="194"/>
      <c r="V328" s="194"/>
      <c r="W328" s="194"/>
      <c r="X328" s="194"/>
    </row>
    <row r="329" spans="21:24" s="461" customFormat="1" ht="12.75" x14ac:dyDescent="0.2">
      <c r="U329" s="194"/>
      <c r="V329" s="194"/>
      <c r="W329" s="194"/>
      <c r="X329" s="194"/>
    </row>
    <row r="330" spans="21:24" s="461" customFormat="1" ht="12.75" x14ac:dyDescent="0.2">
      <c r="U330" s="194"/>
      <c r="V330" s="194"/>
      <c r="W330" s="194"/>
      <c r="X330" s="194"/>
    </row>
    <row r="331" spans="21:24" s="461" customFormat="1" ht="12.75" x14ac:dyDescent="0.2">
      <c r="U331" s="194"/>
      <c r="V331" s="194"/>
      <c r="W331" s="194"/>
      <c r="X331" s="194"/>
    </row>
    <row r="332" spans="21:24" s="461" customFormat="1" ht="12.75" x14ac:dyDescent="0.2">
      <c r="U332" s="194"/>
      <c r="V332" s="194"/>
      <c r="W332" s="194"/>
      <c r="X332" s="194"/>
    </row>
    <row r="333" spans="21:24" s="461" customFormat="1" ht="12.75" x14ac:dyDescent="0.2">
      <c r="U333" s="194"/>
      <c r="V333" s="194"/>
      <c r="W333" s="194"/>
      <c r="X333" s="194"/>
    </row>
    <row r="334" spans="21:24" s="461" customFormat="1" ht="12.75" x14ac:dyDescent="0.2">
      <c r="U334" s="194"/>
      <c r="V334" s="194"/>
      <c r="W334" s="194"/>
      <c r="X334" s="194"/>
    </row>
    <row r="335" spans="21:24" s="461" customFormat="1" ht="12.75" x14ac:dyDescent="0.2">
      <c r="U335" s="194"/>
      <c r="V335" s="194"/>
      <c r="W335" s="194"/>
      <c r="X335" s="194"/>
    </row>
    <row r="336" spans="21:24" s="461" customFormat="1" ht="12.75" x14ac:dyDescent="0.2">
      <c r="U336" s="194"/>
      <c r="V336" s="194"/>
      <c r="W336" s="194"/>
      <c r="X336" s="194"/>
    </row>
    <row r="337" spans="21:24" s="461" customFormat="1" ht="12.75" x14ac:dyDescent="0.2">
      <c r="U337" s="194"/>
      <c r="V337" s="194"/>
      <c r="W337" s="194"/>
      <c r="X337" s="194"/>
    </row>
    <row r="338" spans="21:24" s="461" customFormat="1" ht="12.75" x14ac:dyDescent="0.2">
      <c r="U338" s="194"/>
      <c r="V338" s="194"/>
      <c r="W338" s="194"/>
      <c r="X338" s="194"/>
    </row>
    <row r="339" spans="21:24" s="461" customFormat="1" ht="12.75" x14ac:dyDescent="0.2">
      <c r="U339" s="194"/>
      <c r="V339" s="194"/>
      <c r="W339" s="194"/>
      <c r="X339" s="194"/>
    </row>
    <row r="340" spans="21:24" s="461" customFormat="1" ht="12.75" x14ac:dyDescent="0.2">
      <c r="U340" s="194"/>
      <c r="V340" s="194"/>
      <c r="W340" s="194"/>
      <c r="X340" s="194"/>
    </row>
    <row r="341" spans="21:24" s="461" customFormat="1" ht="12.75" x14ac:dyDescent="0.2">
      <c r="U341" s="194"/>
      <c r="V341" s="194"/>
      <c r="W341" s="194"/>
      <c r="X341" s="194"/>
    </row>
    <row r="342" spans="21:24" s="461" customFormat="1" ht="12.75" x14ac:dyDescent="0.2">
      <c r="U342" s="194"/>
      <c r="V342" s="194"/>
      <c r="W342" s="194"/>
      <c r="X342" s="194"/>
    </row>
    <row r="343" spans="21:24" s="461" customFormat="1" ht="12.75" x14ac:dyDescent="0.2">
      <c r="U343" s="194"/>
      <c r="V343" s="194"/>
      <c r="W343" s="194"/>
      <c r="X343" s="194"/>
    </row>
    <row r="344" spans="21:24" s="461" customFormat="1" ht="12.75" x14ac:dyDescent="0.2">
      <c r="U344" s="194"/>
      <c r="V344" s="194"/>
      <c r="W344" s="194"/>
      <c r="X344" s="194"/>
    </row>
    <row r="345" spans="21:24" s="461" customFormat="1" ht="12.75" x14ac:dyDescent="0.2">
      <c r="U345" s="194"/>
      <c r="V345" s="194"/>
      <c r="W345" s="194"/>
      <c r="X345" s="194"/>
    </row>
    <row r="346" spans="21:24" s="461" customFormat="1" ht="12.75" x14ac:dyDescent="0.2">
      <c r="U346" s="194"/>
      <c r="V346" s="194"/>
      <c r="W346" s="194"/>
      <c r="X346" s="194"/>
    </row>
    <row r="347" spans="21:24" s="461" customFormat="1" ht="12.75" x14ac:dyDescent="0.2">
      <c r="U347" s="194"/>
      <c r="V347" s="194"/>
      <c r="W347" s="194"/>
      <c r="X347" s="194"/>
    </row>
    <row r="348" spans="21:24" s="461" customFormat="1" ht="12.75" x14ac:dyDescent="0.2">
      <c r="U348" s="194"/>
      <c r="V348" s="194"/>
      <c r="W348" s="194"/>
      <c r="X348" s="194"/>
    </row>
    <row r="349" spans="21:24" s="461" customFormat="1" ht="12.75" x14ac:dyDescent="0.2">
      <c r="U349" s="194"/>
      <c r="V349" s="194"/>
      <c r="W349" s="194"/>
      <c r="X349" s="194"/>
    </row>
    <row r="350" spans="21:24" s="461" customFormat="1" ht="12.75" x14ac:dyDescent="0.2">
      <c r="U350" s="194"/>
      <c r="V350" s="194"/>
      <c r="W350" s="194"/>
      <c r="X350" s="194"/>
    </row>
    <row r="351" spans="21:24" s="461" customFormat="1" ht="12.75" x14ac:dyDescent="0.2">
      <c r="U351" s="194"/>
      <c r="V351" s="194"/>
      <c r="W351" s="194"/>
      <c r="X351" s="194"/>
    </row>
    <row r="352" spans="21:24" s="461" customFormat="1" ht="12.75" x14ac:dyDescent="0.2">
      <c r="U352" s="194"/>
      <c r="V352" s="194"/>
      <c r="W352" s="194"/>
      <c r="X352" s="194"/>
    </row>
    <row r="353" spans="21:24" s="461" customFormat="1" ht="12.75" x14ac:dyDescent="0.2">
      <c r="U353" s="194"/>
      <c r="V353" s="194"/>
      <c r="W353" s="194"/>
      <c r="X353" s="194"/>
    </row>
    <row r="354" spans="21:24" s="461" customFormat="1" ht="12.75" x14ac:dyDescent="0.2">
      <c r="U354" s="194"/>
      <c r="V354" s="194"/>
      <c r="W354" s="194"/>
      <c r="X354" s="194"/>
    </row>
    <row r="355" spans="21:24" s="461" customFormat="1" ht="12.75" x14ac:dyDescent="0.2">
      <c r="U355" s="194"/>
      <c r="V355" s="194"/>
      <c r="W355" s="194"/>
      <c r="X355" s="194"/>
    </row>
    <row r="356" spans="21:24" s="461" customFormat="1" ht="12.75" x14ac:dyDescent="0.2">
      <c r="U356" s="194"/>
      <c r="V356" s="194"/>
      <c r="W356" s="194"/>
      <c r="X356" s="194"/>
    </row>
    <row r="357" spans="21:24" s="461" customFormat="1" ht="12.75" x14ac:dyDescent="0.2">
      <c r="U357" s="194"/>
      <c r="V357" s="194"/>
      <c r="W357" s="194"/>
      <c r="X357" s="194"/>
    </row>
    <row r="358" spans="21:24" s="461" customFormat="1" ht="12.75" x14ac:dyDescent="0.2">
      <c r="U358" s="194"/>
      <c r="V358" s="194"/>
      <c r="W358" s="194"/>
      <c r="X358" s="194"/>
    </row>
    <row r="359" spans="21:24" s="461" customFormat="1" ht="12.75" x14ac:dyDescent="0.2">
      <c r="U359" s="194"/>
      <c r="V359" s="194"/>
      <c r="W359" s="194"/>
      <c r="X359" s="194"/>
    </row>
    <row r="360" spans="21:24" s="461" customFormat="1" ht="12.75" x14ac:dyDescent="0.2">
      <c r="U360" s="194"/>
      <c r="V360" s="194"/>
      <c r="W360" s="194"/>
      <c r="X360" s="194"/>
    </row>
    <row r="361" spans="21:24" s="461" customFormat="1" ht="12.75" x14ac:dyDescent="0.2">
      <c r="U361" s="194"/>
      <c r="V361" s="194"/>
      <c r="W361" s="194"/>
      <c r="X361" s="194"/>
    </row>
    <row r="362" spans="21:24" s="461" customFormat="1" ht="12.75" x14ac:dyDescent="0.2">
      <c r="U362" s="194"/>
      <c r="V362" s="194"/>
      <c r="W362" s="194"/>
      <c r="X362" s="194"/>
    </row>
    <row r="363" spans="21:24" s="461" customFormat="1" ht="12.75" x14ac:dyDescent="0.2">
      <c r="U363" s="194"/>
      <c r="V363" s="194"/>
      <c r="W363" s="194"/>
      <c r="X363" s="194"/>
    </row>
    <row r="364" spans="21:24" s="461" customFormat="1" ht="12.75" x14ac:dyDescent="0.2">
      <c r="U364" s="194"/>
      <c r="V364" s="194"/>
      <c r="W364" s="194"/>
      <c r="X364" s="194"/>
    </row>
    <row r="365" spans="21:24" s="461" customFormat="1" ht="12.75" x14ac:dyDescent="0.2">
      <c r="U365" s="194"/>
      <c r="V365" s="194"/>
      <c r="W365" s="194"/>
      <c r="X365" s="194"/>
    </row>
    <row r="366" spans="21:24" s="461" customFormat="1" ht="12.75" x14ac:dyDescent="0.2">
      <c r="U366" s="194"/>
      <c r="V366" s="194"/>
      <c r="W366" s="194"/>
      <c r="X366" s="194"/>
    </row>
    <row r="367" spans="21:24" s="461" customFormat="1" ht="12.75" x14ac:dyDescent="0.2">
      <c r="U367" s="194"/>
      <c r="V367" s="194"/>
      <c r="W367" s="194"/>
      <c r="X367" s="194"/>
    </row>
    <row r="368" spans="21:24" s="461" customFormat="1" ht="12.75" x14ac:dyDescent="0.2">
      <c r="U368" s="194"/>
      <c r="V368" s="194"/>
      <c r="W368" s="194"/>
      <c r="X368" s="194"/>
    </row>
    <row r="369" spans="2:74" s="461" customFormat="1" ht="12.75" x14ac:dyDescent="0.2">
      <c r="U369" s="194"/>
      <c r="V369" s="194"/>
      <c r="W369" s="194"/>
      <c r="X369" s="194"/>
    </row>
    <row r="370" spans="2:74" s="461" customFormat="1" ht="12.75" x14ac:dyDescent="0.2">
      <c r="U370" s="194"/>
      <c r="V370" s="194"/>
      <c r="W370" s="194"/>
      <c r="X370" s="194"/>
    </row>
    <row r="371" spans="2:74" s="461" customFormat="1" ht="12.75" x14ac:dyDescent="0.2">
      <c r="U371" s="194"/>
      <c r="V371" s="194"/>
      <c r="W371" s="194"/>
      <c r="X371" s="194"/>
      <c r="BN371" s="194"/>
      <c r="BO371" s="194"/>
      <c r="BP371" s="194"/>
      <c r="BQ371" s="194"/>
      <c r="BS371" s="194"/>
      <c r="BT371" s="194"/>
      <c r="BU371" s="194"/>
      <c r="BV371" s="194"/>
    </row>
    <row r="372" spans="2:74" s="461" customFormat="1" ht="12.75" x14ac:dyDescent="0.2">
      <c r="U372" s="194"/>
      <c r="V372" s="194"/>
      <c r="W372" s="194"/>
      <c r="X372" s="194"/>
      <c r="BN372" s="194"/>
      <c r="BO372" s="194"/>
      <c r="BP372" s="194"/>
      <c r="BQ372" s="194"/>
      <c r="BS372" s="194"/>
      <c r="BT372" s="194"/>
      <c r="BU372" s="194"/>
      <c r="BV372" s="194"/>
    </row>
    <row r="373" spans="2:74" s="461" customFormat="1" ht="12.75" x14ac:dyDescent="0.2">
      <c r="U373" s="194"/>
      <c r="V373" s="194"/>
      <c r="W373" s="194"/>
      <c r="X373" s="194"/>
      <c r="BN373" s="194"/>
      <c r="BO373" s="194"/>
      <c r="BP373" s="194"/>
      <c r="BQ373" s="194"/>
      <c r="BS373" s="194"/>
      <c r="BT373" s="194"/>
      <c r="BU373" s="194"/>
      <c r="BV373" s="194"/>
    </row>
    <row r="374" spans="2:74" s="461" customFormat="1" ht="12.75" x14ac:dyDescent="0.2">
      <c r="U374" s="194"/>
      <c r="V374" s="194"/>
      <c r="W374" s="194"/>
      <c r="X374" s="194"/>
      <c r="BN374" s="194"/>
      <c r="BO374" s="194"/>
      <c r="BP374" s="194"/>
      <c r="BQ374" s="194"/>
      <c r="BS374" s="194"/>
      <c r="BT374" s="194"/>
      <c r="BU374" s="194"/>
      <c r="BV374" s="194"/>
    </row>
    <row r="375" spans="2:74" s="461" customFormat="1" ht="12.75" x14ac:dyDescent="0.2">
      <c r="U375" s="194"/>
      <c r="V375" s="194"/>
      <c r="W375" s="194"/>
      <c r="X375" s="194"/>
      <c r="BN375" s="194"/>
      <c r="BO375" s="194"/>
      <c r="BP375" s="194"/>
      <c r="BQ375" s="194"/>
      <c r="BS375" s="194"/>
      <c r="BT375" s="194"/>
      <c r="BU375" s="194"/>
      <c r="BV375" s="194"/>
    </row>
    <row r="376" spans="2:74" s="461" customFormat="1" ht="12.75" x14ac:dyDescent="0.2">
      <c r="U376" s="194"/>
      <c r="V376" s="194"/>
      <c r="W376" s="194"/>
      <c r="X376" s="194"/>
      <c r="BN376" s="194"/>
      <c r="BO376" s="194"/>
      <c r="BP376" s="194"/>
      <c r="BQ376" s="194"/>
      <c r="BS376" s="194"/>
      <c r="BT376" s="194"/>
      <c r="BU376" s="194"/>
      <c r="BV376" s="194"/>
    </row>
    <row r="377" spans="2:74" s="461" customFormat="1" ht="12.75" x14ac:dyDescent="0.2">
      <c r="U377" s="194"/>
      <c r="V377" s="194"/>
      <c r="W377" s="194"/>
      <c r="X377" s="194"/>
      <c r="Z377" s="194"/>
      <c r="AA377" s="194"/>
      <c r="AB377" s="194"/>
      <c r="AC377" s="194"/>
      <c r="AE377" s="194"/>
      <c r="AF377" s="194"/>
      <c r="AG377" s="194"/>
      <c r="AH377" s="194"/>
      <c r="AY377" s="194"/>
      <c r="AZ377" s="194"/>
      <c r="BA377" s="194"/>
      <c r="BB377" s="194"/>
      <c r="BI377" s="194"/>
      <c r="BJ377" s="194"/>
      <c r="BK377" s="194"/>
      <c r="BL377" s="194"/>
      <c r="BN377" s="194"/>
      <c r="BO377" s="194"/>
      <c r="BP377" s="194"/>
      <c r="BQ377" s="194"/>
      <c r="BS377" s="194"/>
      <c r="BT377" s="194"/>
      <c r="BU377" s="194"/>
      <c r="BV377" s="194"/>
    </row>
    <row r="378" spans="2:74" s="461" customFormat="1" ht="12.75" x14ac:dyDescent="0.2">
      <c r="U378" s="194"/>
      <c r="V378" s="194"/>
      <c r="W378" s="194"/>
      <c r="X378" s="194"/>
      <c r="Z378" s="194"/>
      <c r="AA378" s="194"/>
      <c r="AB378" s="194"/>
      <c r="AC378" s="194"/>
      <c r="AE378" s="194"/>
      <c r="AF378" s="194"/>
      <c r="AG378" s="194"/>
      <c r="AH378" s="194"/>
      <c r="AY378" s="194"/>
      <c r="AZ378" s="194"/>
      <c r="BA378" s="194"/>
      <c r="BB378" s="194"/>
      <c r="BI378" s="194"/>
      <c r="BJ378" s="194"/>
      <c r="BK378" s="194"/>
      <c r="BL378" s="194"/>
      <c r="BN378" s="194"/>
      <c r="BO378" s="194"/>
      <c r="BP378" s="194"/>
      <c r="BQ378" s="194"/>
      <c r="BS378" s="194"/>
      <c r="BT378" s="194"/>
      <c r="BU378" s="194"/>
      <c r="BV378" s="194"/>
    </row>
    <row r="379" spans="2:74" s="461" customFormat="1" ht="12.75" x14ac:dyDescent="0.2">
      <c r="B379" s="194"/>
      <c r="C379" s="194"/>
      <c r="D379" s="194"/>
      <c r="E379" s="194"/>
      <c r="U379" s="194"/>
      <c r="V379" s="194"/>
      <c r="W379" s="194"/>
      <c r="X379" s="194"/>
      <c r="Z379" s="194"/>
      <c r="AA379" s="194"/>
      <c r="AB379" s="194"/>
      <c r="AC379" s="194"/>
      <c r="AE379" s="194"/>
      <c r="AF379" s="194"/>
      <c r="AG379" s="194"/>
      <c r="AH379" s="194"/>
      <c r="AY379" s="194"/>
      <c r="AZ379" s="194"/>
      <c r="BA379" s="194"/>
      <c r="BB379" s="194"/>
      <c r="BI379" s="194"/>
      <c r="BJ379" s="194"/>
      <c r="BK379" s="194"/>
      <c r="BL379" s="194"/>
      <c r="BN379" s="194"/>
      <c r="BO379" s="194"/>
      <c r="BP379" s="194"/>
      <c r="BQ379" s="194"/>
      <c r="BS379" s="194"/>
      <c r="BT379" s="194"/>
      <c r="BU379" s="194"/>
      <c r="BV379" s="194"/>
    </row>
    <row r="380" spans="2:74" s="461" customFormat="1" ht="12.75" x14ac:dyDescent="0.2">
      <c r="B380" s="194"/>
      <c r="C380" s="194"/>
      <c r="D380" s="194"/>
      <c r="E380" s="194"/>
      <c r="U380" s="194"/>
      <c r="V380" s="194"/>
      <c r="W380" s="194"/>
      <c r="X380" s="194"/>
      <c r="Z380" s="194"/>
      <c r="AA380" s="194"/>
      <c r="AB380" s="194"/>
      <c r="AC380" s="194"/>
      <c r="AE380" s="194"/>
      <c r="AF380" s="194"/>
      <c r="AG380" s="194"/>
      <c r="AH380" s="194"/>
      <c r="AY380" s="194"/>
      <c r="AZ380" s="194"/>
      <c r="BA380" s="194"/>
      <c r="BB380" s="194"/>
      <c r="BI380" s="194"/>
      <c r="BJ380" s="194"/>
      <c r="BK380" s="194"/>
      <c r="BL380" s="194"/>
      <c r="BN380" s="194"/>
      <c r="BO380" s="194"/>
      <c r="BP380" s="194"/>
      <c r="BQ380" s="194"/>
      <c r="BS380" s="194"/>
      <c r="BT380" s="194"/>
      <c r="BU380" s="194"/>
      <c r="BV380" s="194"/>
    </row>
    <row r="381" spans="2:74" s="461" customFormat="1" ht="12.75" x14ac:dyDescent="0.2">
      <c r="B381" s="194"/>
      <c r="C381" s="194"/>
      <c r="D381" s="194"/>
      <c r="E381" s="194"/>
      <c r="U381" s="194"/>
      <c r="V381" s="194"/>
      <c r="W381" s="194"/>
      <c r="X381" s="194"/>
      <c r="Z381" s="194"/>
      <c r="AA381" s="194"/>
      <c r="AB381" s="194"/>
      <c r="AC381" s="194"/>
      <c r="AE381" s="194"/>
      <c r="AF381" s="194"/>
      <c r="AG381" s="194"/>
      <c r="AH381" s="194"/>
      <c r="AY381" s="194"/>
      <c r="AZ381" s="194"/>
      <c r="BA381" s="194"/>
      <c r="BB381" s="194"/>
      <c r="BI381" s="194"/>
      <c r="BJ381" s="194"/>
      <c r="BK381" s="194"/>
      <c r="BL381" s="194"/>
      <c r="BN381" s="194"/>
      <c r="BO381" s="194"/>
      <c r="BP381" s="194"/>
      <c r="BQ381" s="194"/>
      <c r="BS381" s="194"/>
      <c r="BT381" s="194"/>
      <c r="BU381" s="194"/>
      <c r="BV381" s="194"/>
    </row>
    <row r="382" spans="2:74" s="461" customFormat="1" ht="12.75" x14ac:dyDescent="0.2">
      <c r="B382" s="194"/>
      <c r="C382" s="194"/>
      <c r="D382" s="194"/>
      <c r="E382" s="194"/>
      <c r="U382" s="194"/>
      <c r="V382" s="194"/>
      <c r="W382" s="194"/>
      <c r="X382" s="194"/>
      <c r="Z382" s="194"/>
      <c r="AA382" s="194"/>
      <c r="AB382" s="194"/>
      <c r="AC382" s="194"/>
      <c r="AE382" s="194"/>
      <c r="AF382" s="194"/>
      <c r="AG382" s="194"/>
      <c r="AH382" s="194"/>
      <c r="AY382" s="194"/>
      <c r="AZ382" s="194"/>
      <c r="BA382" s="194"/>
      <c r="BB382" s="194"/>
      <c r="BI382" s="194"/>
      <c r="BJ382" s="194"/>
      <c r="BK382" s="194"/>
      <c r="BL382" s="194"/>
      <c r="BN382" s="194"/>
      <c r="BO382" s="194"/>
      <c r="BP382" s="194"/>
      <c r="BQ382" s="194"/>
      <c r="BS382" s="194"/>
      <c r="BT382" s="194"/>
      <c r="BU382" s="194"/>
      <c r="BV382" s="194"/>
    </row>
    <row r="383" spans="2:74" s="461" customFormat="1" ht="12.75" x14ac:dyDescent="0.2">
      <c r="B383" s="194"/>
      <c r="C383" s="194"/>
      <c r="D383" s="194"/>
      <c r="E383" s="194"/>
      <c r="U383" s="194"/>
      <c r="V383" s="194"/>
      <c r="W383" s="194"/>
      <c r="X383" s="194"/>
      <c r="Z383" s="194"/>
      <c r="AA383" s="194"/>
      <c r="AB383" s="194"/>
      <c r="AC383" s="194"/>
      <c r="AE383" s="194"/>
      <c r="AF383" s="194"/>
      <c r="AG383" s="194"/>
      <c r="AH383" s="194"/>
      <c r="AY383" s="194"/>
      <c r="AZ383" s="194"/>
      <c r="BA383" s="194"/>
      <c r="BB383" s="194"/>
      <c r="BI383" s="194"/>
      <c r="BJ383" s="194"/>
      <c r="BK383" s="194"/>
      <c r="BL383" s="194"/>
      <c r="BN383" s="194"/>
      <c r="BO383" s="194"/>
      <c r="BP383" s="194"/>
      <c r="BQ383" s="194"/>
      <c r="BS383" s="194"/>
      <c r="BT383" s="194"/>
      <c r="BU383" s="194"/>
      <c r="BV383" s="194"/>
    </row>
    <row r="384" spans="2:74" s="461" customFormat="1" ht="12.75" x14ac:dyDescent="0.2">
      <c r="B384" s="194"/>
      <c r="C384" s="194"/>
      <c r="D384" s="194"/>
      <c r="E384" s="194"/>
      <c r="U384" s="194"/>
      <c r="V384" s="194"/>
      <c r="W384" s="194"/>
      <c r="X384" s="194"/>
      <c r="Z384" s="194"/>
      <c r="AA384" s="194"/>
      <c r="AB384" s="194"/>
      <c r="AC384" s="194"/>
      <c r="AE384" s="194"/>
      <c r="AF384" s="194"/>
      <c r="AG384" s="194"/>
      <c r="AH384" s="194"/>
      <c r="AY384" s="194"/>
      <c r="AZ384" s="194"/>
      <c r="BA384" s="194"/>
      <c r="BB384" s="194"/>
      <c r="BI384" s="194"/>
      <c r="BJ384" s="194"/>
      <c r="BK384" s="194"/>
      <c r="BL384" s="194"/>
      <c r="BN384" s="194"/>
      <c r="BO384" s="194"/>
      <c r="BP384" s="194"/>
      <c r="BQ384" s="194"/>
      <c r="BS384" s="194"/>
      <c r="BT384" s="194"/>
      <c r="BU384" s="194"/>
      <c r="BV384" s="194"/>
    </row>
    <row r="385" spans="2:74" s="461" customFormat="1" ht="12.75" x14ac:dyDescent="0.2">
      <c r="B385" s="194"/>
      <c r="C385" s="194"/>
      <c r="D385" s="194"/>
      <c r="E385" s="194"/>
      <c r="U385" s="194"/>
      <c r="V385" s="194"/>
      <c r="W385" s="194"/>
      <c r="X385" s="194"/>
      <c r="Z385" s="194"/>
      <c r="AA385" s="194"/>
      <c r="AB385" s="194"/>
      <c r="AC385" s="194"/>
      <c r="AE385" s="194"/>
      <c r="AF385" s="194"/>
      <c r="AG385" s="194"/>
      <c r="AH385" s="194"/>
      <c r="AO385" s="194"/>
      <c r="AP385" s="194"/>
      <c r="AQ385" s="194"/>
      <c r="AR385" s="194"/>
      <c r="AY385" s="194"/>
      <c r="AZ385" s="194"/>
      <c r="BA385" s="194"/>
      <c r="BB385" s="194"/>
      <c r="BI385" s="194"/>
      <c r="BJ385" s="194"/>
      <c r="BK385" s="194"/>
      <c r="BL385" s="194"/>
      <c r="BN385" s="194"/>
      <c r="BO385" s="194"/>
      <c r="BP385" s="194"/>
      <c r="BQ385" s="194"/>
      <c r="BS385" s="194"/>
      <c r="BT385" s="194"/>
      <c r="BU385" s="194"/>
      <c r="BV385" s="194"/>
    </row>
    <row r="386" spans="2:74" s="461" customFormat="1" ht="12.75" x14ac:dyDescent="0.2">
      <c r="B386" s="194"/>
      <c r="C386" s="194"/>
      <c r="D386" s="194"/>
      <c r="E386" s="194"/>
      <c r="G386" s="194"/>
      <c r="H386" s="194"/>
      <c r="I386" s="194"/>
      <c r="J386" s="194"/>
      <c r="U386" s="194"/>
      <c r="V386" s="194"/>
      <c r="W386" s="194"/>
      <c r="X386" s="194"/>
      <c r="Z386" s="194"/>
      <c r="AA386" s="194"/>
      <c r="AB386" s="194"/>
      <c r="AC386" s="194"/>
      <c r="AE386" s="194"/>
      <c r="AF386" s="194"/>
      <c r="AG386" s="194"/>
      <c r="AH386" s="194"/>
      <c r="AO386" s="194"/>
      <c r="AP386" s="194"/>
      <c r="AQ386" s="194"/>
      <c r="AR386" s="194"/>
      <c r="AT386" s="194"/>
      <c r="AU386" s="194"/>
      <c r="AV386" s="194"/>
      <c r="AW386" s="194"/>
      <c r="AY386" s="194"/>
      <c r="AZ386" s="194"/>
      <c r="BA386" s="194"/>
      <c r="BB386" s="194"/>
      <c r="BI386" s="194"/>
      <c r="BJ386" s="194"/>
      <c r="BK386" s="194"/>
      <c r="BL386" s="194"/>
      <c r="BN386" s="194"/>
      <c r="BO386" s="194"/>
      <c r="BP386" s="194"/>
      <c r="BQ386" s="194"/>
      <c r="BS386" s="194"/>
      <c r="BT386" s="194"/>
      <c r="BU386" s="194"/>
      <c r="BV386" s="194"/>
    </row>
    <row r="387" spans="2:74" s="461" customFormat="1" ht="12.75" x14ac:dyDescent="0.2">
      <c r="B387" s="194"/>
      <c r="C387" s="194"/>
      <c r="D387" s="194"/>
      <c r="E387" s="194"/>
      <c r="G387" s="194"/>
      <c r="H387" s="194"/>
      <c r="I387" s="194"/>
      <c r="J387" s="194"/>
      <c r="U387" s="194"/>
      <c r="V387" s="194"/>
      <c r="W387" s="194"/>
      <c r="X387" s="194"/>
      <c r="Z387" s="194"/>
      <c r="AA387" s="194"/>
      <c r="AB387" s="194"/>
      <c r="AC387" s="194"/>
      <c r="AE387" s="194"/>
      <c r="AF387" s="194"/>
      <c r="AG387" s="194"/>
      <c r="AH387" s="194"/>
      <c r="AO387" s="194"/>
      <c r="AP387" s="194"/>
      <c r="AQ387" s="194"/>
      <c r="AR387" s="194"/>
      <c r="AT387" s="194"/>
      <c r="AU387" s="194"/>
      <c r="AV387" s="194"/>
      <c r="AW387" s="194"/>
      <c r="AY387" s="194"/>
      <c r="AZ387" s="194"/>
      <c r="BA387" s="194"/>
      <c r="BB387" s="194"/>
      <c r="BI387" s="194"/>
      <c r="BJ387" s="194"/>
      <c r="BK387" s="194"/>
      <c r="BL387" s="194"/>
      <c r="BN387" s="194"/>
      <c r="BO387" s="194"/>
      <c r="BP387" s="194"/>
      <c r="BQ387" s="194"/>
      <c r="BS387" s="194"/>
      <c r="BT387" s="194"/>
      <c r="BU387" s="194"/>
      <c r="BV387" s="194"/>
    </row>
    <row r="388" spans="2:74" s="461" customFormat="1" ht="12.75" x14ac:dyDescent="0.2">
      <c r="B388" s="194"/>
      <c r="C388" s="194"/>
      <c r="D388" s="194"/>
      <c r="E388" s="194"/>
      <c r="G388" s="194"/>
      <c r="H388" s="194"/>
      <c r="I388" s="194"/>
      <c r="J388" s="194"/>
      <c r="U388" s="194"/>
      <c r="V388" s="194"/>
      <c r="W388" s="194"/>
      <c r="X388" s="194"/>
      <c r="Z388" s="194"/>
      <c r="AA388" s="194"/>
      <c r="AB388" s="194"/>
      <c r="AC388" s="194"/>
      <c r="AE388" s="194"/>
      <c r="AF388" s="194"/>
      <c r="AG388" s="194"/>
      <c r="AH388" s="194"/>
      <c r="AO388" s="194"/>
      <c r="AP388" s="194"/>
      <c r="AQ388" s="194"/>
      <c r="AR388" s="194"/>
      <c r="AT388" s="194"/>
      <c r="AU388" s="194"/>
      <c r="AV388" s="194"/>
      <c r="AW388" s="194"/>
      <c r="AY388" s="194"/>
      <c r="AZ388" s="194"/>
      <c r="BA388" s="194"/>
      <c r="BB388" s="194"/>
      <c r="BI388" s="194"/>
      <c r="BJ388" s="194"/>
      <c r="BK388" s="194"/>
      <c r="BL388" s="194"/>
      <c r="BN388" s="194"/>
      <c r="BO388" s="194"/>
      <c r="BP388" s="194"/>
      <c r="BQ388" s="194"/>
      <c r="BS388" s="194"/>
      <c r="BT388" s="194"/>
      <c r="BU388" s="194"/>
      <c r="BV388" s="194"/>
    </row>
    <row r="389" spans="2:74" s="461" customFormat="1" ht="12.75" x14ac:dyDescent="0.2">
      <c r="B389" s="194"/>
      <c r="C389" s="194"/>
      <c r="D389" s="194"/>
      <c r="E389" s="194"/>
      <c r="G389" s="194"/>
      <c r="H389" s="194"/>
      <c r="I389" s="194"/>
      <c r="J389" s="194"/>
      <c r="U389" s="194"/>
      <c r="V389" s="194"/>
      <c r="W389" s="194"/>
      <c r="X389" s="194"/>
      <c r="Z389" s="194"/>
      <c r="AA389" s="194"/>
      <c r="AB389" s="194"/>
      <c r="AC389" s="194"/>
      <c r="AE389" s="194"/>
      <c r="AF389" s="194"/>
      <c r="AG389" s="194"/>
      <c r="AH389" s="194"/>
      <c r="AO389" s="194"/>
      <c r="AP389" s="194"/>
      <c r="AQ389" s="194"/>
      <c r="AR389" s="194"/>
      <c r="AT389" s="194"/>
      <c r="AU389" s="194"/>
      <c r="AV389" s="194"/>
      <c r="AW389" s="194"/>
      <c r="AY389" s="194"/>
      <c r="AZ389" s="194"/>
      <c r="BA389" s="194"/>
      <c r="BB389" s="194"/>
      <c r="BI389" s="194"/>
      <c r="BJ389" s="194"/>
      <c r="BK389" s="194"/>
      <c r="BL389" s="194"/>
      <c r="BN389" s="194"/>
      <c r="BO389" s="194"/>
      <c r="BP389" s="194"/>
      <c r="BQ389" s="194"/>
      <c r="BS389" s="194"/>
      <c r="BT389" s="194"/>
      <c r="BU389" s="194"/>
      <c r="BV389" s="194"/>
    </row>
    <row r="390" spans="2:74" s="461" customFormat="1" ht="12.75" x14ac:dyDescent="0.2">
      <c r="B390" s="194"/>
      <c r="C390" s="194"/>
      <c r="D390" s="194"/>
      <c r="E390" s="194"/>
      <c r="G390" s="194"/>
      <c r="H390" s="194"/>
      <c r="I390" s="194"/>
      <c r="J390" s="194"/>
      <c r="U390" s="194"/>
      <c r="V390" s="194"/>
      <c r="W390" s="194"/>
      <c r="X390" s="194"/>
      <c r="Z390" s="194"/>
      <c r="AA390" s="194"/>
      <c r="AB390" s="194"/>
      <c r="AC390" s="194"/>
      <c r="AE390" s="194"/>
      <c r="AF390" s="194"/>
      <c r="AG390" s="194"/>
      <c r="AH390" s="194"/>
      <c r="AO390" s="194"/>
      <c r="AP390" s="194"/>
      <c r="AQ390" s="194"/>
      <c r="AR390" s="194"/>
      <c r="AT390" s="194"/>
      <c r="AU390" s="194"/>
      <c r="AV390" s="194"/>
      <c r="AW390" s="194"/>
      <c r="AY390" s="194"/>
      <c r="AZ390" s="194"/>
      <c r="BA390" s="194"/>
      <c r="BB390" s="194"/>
      <c r="BI390" s="194"/>
      <c r="BJ390" s="194"/>
      <c r="BK390" s="194"/>
      <c r="BL390" s="194"/>
      <c r="BN390" s="194"/>
      <c r="BO390" s="194"/>
      <c r="BP390" s="194"/>
      <c r="BQ390" s="194"/>
      <c r="BS390" s="194"/>
      <c r="BT390" s="194"/>
      <c r="BU390" s="194"/>
      <c r="BV390" s="194"/>
    </row>
    <row r="391" spans="2:74" s="461" customFormat="1" ht="12.75" x14ac:dyDescent="0.2">
      <c r="B391" s="194"/>
      <c r="C391" s="194"/>
      <c r="D391" s="194"/>
      <c r="E391" s="194"/>
      <c r="G391" s="194"/>
      <c r="H391" s="194"/>
      <c r="I391" s="194"/>
      <c r="J391" s="194"/>
      <c r="U391" s="194"/>
      <c r="V391" s="194"/>
      <c r="W391" s="194"/>
      <c r="X391" s="194"/>
      <c r="Z391" s="194"/>
      <c r="AA391" s="194"/>
      <c r="AB391" s="194"/>
      <c r="AC391" s="194"/>
      <c r="AE391" s="194"/>
      <c r="AF391" s="194"/>
      <c r="AG391" s="194"/>
      <c r="AH391" s="194"/>
      <c r="AO391" s="194"/>
      <c r="AP391" s="194"/>
      <c r="AQ391" s="194"/>
      <c r="AR391" s="194"/>
      <c r="AT391" s="194"/>
      <c r="AU391" s="194"/>
      <c r="AV391" s="194"/>
      <c r="AW391" s="194"/>
      <c r="AY391" s="194"/>
      <c r="AZ391" s="194"/>
      <c r="BA391" s="194"/>
      <c r="BB391" s="194"/>
      <c r="BI391" s="194"/>
      <c r="BJ391" s="194"/>
      <c r="BK391" s="194"/>
      <c r="BL391" s="194"/>
      <c r="BN391" s="194"/>
      <c r="BO391" s="194"/>
      <c r="BP391" s="194"/>
      <c r="BQ391" s="194"/>
      <c r="BS391" s="194"/>
      <c r="BT391" s="194"/>
      <c r="BU391" s="194"/>
      <c r="BV391" s="194"/>
    </row>
    <row r="392" spans="2:74" s="461" customFormat="1" ht="12.75" x14ac:dyDescent="0.2">
      <c r="B392" s="194"/>
      <c r="C392" s="194"/>
      <c r="D392" s="194"/>
      <c r="E392" s="194"/>
      <c r="G392" s="194"/>
      <c r="H392" s="194"/>
      <c r="I392" s="194"/>
      <c r="J392" s="194"/>
      <c r="U392" s="194"/>
      <c r="V392" s="194"/>
      <c r="W392" s="194"/>
      <c r="X392" s="194"/>
      <c r="Z392" s="194"/>
      <c r="AA392" s="194"/>
      <c r="AB392" s="194"/>
      <c r="AC392" s="194"/>
      <c r="AE392" s="194"/>
      <c r="AF392" s="194"/>
      <c r="AG392" s="194"/>
      <c r="AH392" s="194"/>
      <c r="AO392" s="194"/>
      <c r="AP392" s="194"/>
      <c r="AQ392" s="194"/>
      <c r="AR392" s="194"/>
      <c r="AT392" s="194"/>
      <c r="AU392" s="194"/>
      <c r="AV392" s="194"/>
      <c r="AW392" s="194"/>
      <c r="AY392" s="194"/>
      <c r="AZ392" s="194"/>
      <c r="BA392" s="194"/>
      <c r="BB392" s="194"/>
      <c r="BI392" s="194"/>
      <c r="BJ392" s="194"/>
      <c r="BK392" s="194"/>
      <c r="BL392" s="194"/>
      <c r="BN392" s="194"/>
      <c r="BO392" s="194"/>
      <c r="BP392" s="194"/>
      <c r="BQ392" s="194"/>
      <c r="BS392" s="194"/>
      <c r="BT392" s="194"/>
      <c r="BU392" s="194"/>
      <c r="BV392" s="194"/>
    </row>
    <row r="393" spans="2:74" s="461" customFormat="1" ht="12.75" x14ac:dyDescent="0.2">
      <c r="B393" s="194"/>
      <c r="C393" s="194"/>
      <c r="D393" s="194"/>
      <c r="E393" s="194"/>
      <c r="G393" s="194"/>
      <c r="H393" s="194"/>
      <c r="I393" s="194"/>
      <c r="J393" s="194"/>
      <c r="U393" s="194"/>
      <c r="V393" s="194"/>
      <c r="W393" s="194"/>
      <c r="X393" s="194"/>
      <c r="Z393" s="194"/>
      <c r="AA393" s="194"/>
      <c r="AB393" s="194"/>
      <c r="AC393" s="194"/>
      <c r="AE393" s="194"/>
      <c r="AF393" s="194"/>
      <c r="AG393" s="194"/>
      <c r="AH393" s="194"/>
      <c r="AO393" s="194"/>
      <c r="AP393" s="194"/>
      <c r="AQ393" s="194"/>
      <c r="AR393" s="194"/>
      <c r="AT393" s="194"/>
      <c r="AU393" s="194"/>
      <c r="AV393" s="194"/>
      <c r="AW393" s="194"/>
      <c r="AY393" s="194"/>
      <c r="AZ393" s="194"/>
      <c r="BA393" s="194"/>
      <c r="BB393" s="194"/>
      <c r="BI393" s="194"/>
      <c r="BJ393" s="194"/>
      <c r="BK393" s="194"/>
      <c r="BL393" s="194"/>
      <c r="BN393" s="194"/>
      <c r="BO393" s="194"/>
      <c r="BP393" s="194"/>
      <c r="BQ393" s="194"/>
      <c r="BS393" s="194"/>
      <c r="BT393" s="194"/>
      <c r="BU393" s="194"/>
      <c r="BV393" s="194"/>
    </row>
    <row r="394" spans="2:74" s="461" customFormat="1" ht="12.75" x14ac:dyDescent="0.2">
      <c r="B394" s="194"/>
      <c r="C394" s="194"/>
      <c r="D394" s="194"/>
      <c r="E394" s="194"/>
      <c r="G394" s="194"/>
      <c r="H394" s="194"/>
      <c r="I394" s="194"/>
      <c r="J394" s="194"/>
      <c r="U394" s="194"/>
      <c r="V394" s="194"/>
      <c r="W394" s="194"/>
      <c r="X394" s="194"/>
      <c r="Z394" s="194"/>
      <c r="AA394" s="194"/>
      <c r="AB394" s="194"/>
      <c r="AC394" s="194"/>
      <c r="AE394" s="194"/>
      <c r="AF394" s="194"/>
      <c r="AG394" s="194"/>
      <c r="AH394" s="194"/>
      <c r="AO394" s="194"/>
      <c r="AP394" s="194"/>
      <c r="AQ394" s="194"/>
      <c r="AR394" s="194"/>
      <c r="AT394" s="194"/>
      <c r="AU394" s="194"/>
      <c r="AV394" s="194"/>
      <c r="AW394" s="194"/>
      <c r="AY394" s="194"/>
      <c r="AZ394" s="194"/>
      <c r="BA394" s="194"/>
      <c r="BB394" s="194"/>
      <c r="BI394" s="194"/>
      <c r="BJ394" s="194"/>
      <c r="BK394" s="194"/>
      <c r="BL394" s="194"/>
      <c r="BN394" s="194"/>
      <c r="BO394" s="194"/>
      <c r="BP394" s="194"/>
      <c r="BQ394" s="194"/>
      <c r="BS394" s="194"/>
      <c r="BT394" s="194"/>
      <c r="BU394" s="194"/>
      <c r="BV394" s="194"/>
    </row>
    <row r="395" spans="2:74" s="461" customFormat="1" ht="12.75" x14ac:dyDescent="0.2">
      <c r="B395" s="194"/>
      <c r="C395" s="194"/>
      <c r="D395" s="194"/>
      <c r="E395" s="194"/>
      <c r="G395" s="194"/>
      <c r="H395" s="194"/>
      <c r="I395" s="194"/>
      <c r="J395" s="194"/>
      <c r="U395" s="194"/>
      <c r="V395" s="194"/>
      <c r="W395" s="194"/>
      <c r="X395" s="194"/>
      <c r="Z395" s="194"/>
      <c r="AA395" s="194"/>
      <c r="AB395" s="194"/>
      <c r="AC395" s="194"/>
      <c r="AE395" s="194"/>
      <c r="AF395" s="194"/>
      <c r="AG395" s="194"/>
      <c r="AH395" s="194"/>
      <c r="AO395" s="194"/>
      <c r="AP395" s="194"/>
      <c r="AQ395" s="194"/>
      <c r="AR395" s="194"/>
      <c r="AT395" s="194"/>
      <c r="AU395" s="194"/>
      <c r="AV395" s="194"/>
      <c r="AW395" s="194"/>
      <c r="AY395" s="194"/>
      <c r="AZ395" s="194"/>
      <c r="BA395" s="194"/>
      <c r="BB395" s="194"/>
      <c r="BI395" s="194"/>
      <c r="BJ395" s="194"/>
      <c r="BK395" s="194"/>
      <c r="BL395" s="194"/>
      <c r="BN395" s="194"/>
      <c r="BO395" s="194"/>
      <c r="BP395" s="194"/>
      <c r="BQ395" s="194"/>
      <c r="BS395" s="194"/>
      <c r="BT395" s="194"/>
      <c r="BU395" s="194"/>
      <c r="BV395" s="194"/>
    </row>
    <row r="396" spans="2:74" s="461" customFormat="1" ht="12.75" x14ac:dyDescent="0.2">
      <c r="B396" s="194"/>
      <c r="C396" s="194"/>
      <c r="D396" s="194"/>
      <c r="E396" s="194"/>
      <c r="G396" s="194"/>
      <c r="H396" s="194"/>
      <c r="I396" s="194"/>
      <c r="J396" s="194"/>
      <c r="U396" s="194"/>
      <c r="V396" s="194"/>
      <c r="W396" s="194"/>
      <c r="X396" s="194"/>
      <c r="Z396" s="194"/>
      <c r="AA396" s="194"/>
      <c r="AB396" s="194"/>
      <c r="AC396" s="194"/>
      <c r="AE396" s="194"/>
      <c r="AF396" s="194"/>
      <c r="AG396" s="194"/>
      <c r="AH396" s="194"/>
      <c r="AO396" s="194"/>
      <c r="AP396" s="194"/>
      <c r="AQ396" s="194"/>
      <c r="AR396" s="194"/>
      <c r="AT396" s="194"/>
      <c r="AU396" s="194"/>
      <c r="AV396" s="194"/>
      <c r="AW396" s="194"/>
      <c r="AY396" s="194"/>
      <c r="AZ396" s="194"/>
      <c r="BA396" s="194"/>
      <c r="BB396" s="194"/>
      <c r="BI396" s="194"/>
      <c r="BJ396" s="194"/>
      <c r="BK396" s="194"/>
      <c r="BL396" s="194"/>
      <c r="BN396" s="194"/>
      <c r="BO396" s="194"/>
      <c r="BP396" s="194"/>
      <c r="BQ396" s="194"/>
      <c r="BS396" s="194"/>
      <c r="BT396" s="194"/>
      <c r="BU396" s="194"/>
      <c r="BV396" s="194"/>
    </row>
    <row r="397" spans="2:74" s="461" customFormat="1" ht="12.75" x14ac:dyDescent="0.2">
      <c r="B397" s="194"/>
      <c r="C397" s="194"/>
      <c r="D397" s="194"/>
      <c r="E397" s="194"/>
      <c r="G397" s="194"/>
      <c r="H397" s="194"/>
      <c r="I397" s="194"/>
      <c r="J397" s="194"/>
      <c r="U397" s="194"/>
      <c r="V397" s="194"/>
      <c r="W397" s="194"/>
      <c r="X397" s="194"/>
      <c r="Z397" s="194"/>
      <c r="AA397" s="194"/>
      <c r="AB397" s="194"/>
      <c r="AC397" s="194"/>
      <c r="AE397" s="194"/>
      <c r="AF397" s="194"/>
      <c r="AG397" s="194"/>
      <c r="AH397" s="194"/>
      <c r="AO397" s="194"/>
      <c r="AP397" s="194"/>
      <c r="AQ397" s="194"/>
      <c r="AR397" s="194"/>
      <c r="AT397" s="194"/>
      <c r="AU397" s="194"/>
      <c r="AV397" s="194"/>
      <c r="AW397" s="194"/>
      <c r="AY397" s="194"/>
      <c r="AZ397" s="194"/>
      <c r="BA397" s="194"/>
      <c r="BB397" s="194"/>
      <c r="BI397" s="194"/>
      <c r="BJ397" s="194"/>
      <c r="BK397" s="194"/>
      <c r="BL397" s="194"/>
      <c r="BN397" s="194"/>
      <c r="BO397" s="194"/>
      <c r="BP397" s="194"/>
      <c r="BQ397" s="194"/>
      <c r="BS397" s="194"/>
      <c r="BT397" s="194"/>
      <c r="BU397" s="194"/>
      <c r="BV397" s="194"/>
    </row>
    <row r="398" spans="2:74" s="461" customFormat="1" ht="12.75" x14ac:dyDescent="0.2">
      <c r="B398" s="194"/>
      <c r="C398" s="194"/>
      <c r="D398" s="194"/>
      <c r="E398" s="194"/>
      <c r="G398" s="194"/>
      <c r="H398" s="194"/>
      <c r="I398" s="194"/>
      <c r="J398" s="194"/>
      <c r="U398" s="194"/>
      <c r="V398" s="194"/>
      <c r="W398" s="194"/>
      <c r="X398" s="194"/>
      <c r="Z398" s="194"/>
      <c r="AA398" s="194"/>
      <c r="AB398" s="194"/>
      <c r="AC398" s="194"/>
      <c r="AE398" s="194"/>
      <c r="AF398" s="194"/>
      <c r="AG398" s="194"/>
      <c r="AH398" s="194"/>
      <c r="AO398" s="194"/>
      <c r="AP398" s="194"/>
      <c r="AQ398" s="194"/>
      <c r="AR398" s="194"/>
      <c r="AT398" s="194"/>
      <c r="AU398" s="194"/>
      <c r="AV398" s="194"/>
      <c r="AW398" s="194"/>
      <c r="AY398" s="194"/>
      <c r="AZ398" s="194"/>
      <c r="BA398" s="194"/>
      <c r="BB398" s="194"/>
      <c r="BI398" s="194"/>
      <c r="BJ398" s="194"/>
      <c r="BK398" s="194"/>
      <c r="BL398" s="194"/>
      <c r="BN398" s="194"/>
      <c r="BO398" s="194"/>
      <c r="BP398" s="194"/>
      <c r="BQ398" s="194"/>
      <c r="BS398" s="194"/>
      <c r="BT398" s="194"/>
      <c r="BU398" s="194"/>
      <c r="BV398" s="194"/>
    </row>
    <row r="399" spans="2:74" s="461" customFormat="1" ht="12.75" x14ac:dyDescent="0.2">
      <c r="B399" s="194"/>
      <c r="C399" s="194"/>
      <c r="D399" s="194"/>
      <c r="E399" s="194"/>
      <c r="G399" s="194"/>
      <c r="H399" s="194"/>
      <c r="I399" s="194"/>
      <c r="J399" s="194"/>
      <c r="U399" s="194"/>
      <c r="V399" s="194"/>
      <c r="W399" s="194"/>
      <c r="X399" s="194"/>
      <c r="Z399" s="194"/>
      <c r="AA399" s="194"/>
      <c r="AB399" s="194"/>
      <c r="AC399" s="194"/>
      <c r="AE399" s="194"/>
      <c r="AF399" s="194"/>
      <c r="AG399" s="194"/>
      <c r="AH399" s="194"/>
      <c r="AO399" s="194"/>
      <c r="AP399" s="194"/>
      <c r="AQ399" s="194"/>
      <c r="AR399" s="194"/>
      <c r="AT399" s="194"/>
      <c r="AU399" s="194"/>
      <c r="AV399" s="194"/>
      <c r="AW399" s="194"/>
      <c r="AY399" s="194"/>
      <c r="AZ399" s="194"/>
      <c r="BA399" s="194"/>
      <c r="BB399" s="194"/>
      <c r="BD399" s="194"/>
      <c r="BE399" s="194"/>
      <c r="BF399" s="194"/>
      <c r="BG399" s="194"/>
      <c r="BI399" s="194"/>
      <c r="BJ399" s="194"/>
      <c r="BK399" s="194"/>
      <c r="BL399" s="194"/>
      <c r="BN399" s="194"/>
      <c r="BO399" s="194"/>
      <c r="BP399" s="194"/>
      <c r="BQ399" s="194"/>
      <c r="BS399" s="194"/>
      <c r="BT399" s="194"/>
      <c r="BU399" s="194"/>
      <c r="BV399" s="194"/>
    </row>
    <row r="400" spans="2:74" s="461" customFormat="1" ht="12.75" x14ac:dyDescent="0.2">
      <c r="B400" s="194"/>
      <c r="C400" s="194"/>
      <c r="D400" s="194"/>
      <c r="E400" s="194"/>
      <c r="G400" s="194"/>
      <c r="H400" s="194"/>
      <c r="I400" s="194"/>
      <c r="J400" s="194"/>
      <c r="U400" s="194"/>
      <c r="V400" s="194"/>
      <c r="W400" s="194"/>
      <c r="X400" s="194"/>
      <c r="Z400" s="194"/>
      <c r="AA400" s="194"/>
      <c r="AB400" s="194"/>
      <c r="AC400" s="194"/>
      <c r="AE400" s="194"/>
      <c r="AF400" s="194"/>
      <c r="AG400" s="194"/>
      <c r="AH400" s="194"/>
      <c r="AO400" s="194"/>
      <c r="AP400" s="194"/>
      <c r="AQ400" s="194"/>
      <c r="AR400" s="194"/>
      <c r="AT400" s="194"/>
      <c r="AU400" s="194"/>
      <c r="AV400" s="194"/>
      <c r="AW400" s="194"/>
      <c r="AY400" s="194"/>
      <c r="AZ400" s="194"/>
      <c r="BA400" s="194"/>
      <c r="BB400" s="194"/>
      <c r="BD400" s="194"/>
      <c r="BE400" s="194"/>
      <c r="BF400" s="194"/>
      <c r="BG400" s="194"/>
      <c r="BI400" s="194"/>
      <c r="BJ400" s="194"/>
      <c r="BK400" s="194"/>
      <c r="BL400" s="194"/>
      <c r="BN400" s="194"/>
      <c r="BO400" s="194"/>
      <c r="BP400" s="194"/>
      <c r="BQ400" s="194"/>
      <c r="BS400" s="194"/>
      <c r="BT400" s="194"/>
      <c r="BU400" s="194"/>
      <c r="BV400" s="194"/>
    </row>
    <row r="401" spans="1:74" s="461" customFormat="1" ht="12.75" x14ac:dyDescent="0.2">
      <c r="B401" s="194"/>
      <c r="C401" s="194"/>
      <c r="D401" s="194"/>
      <c r="E401" s="194"/>
      <c r="G401" s="194"/>
      <c r="H401" s="194"/>
      <c r="I401" s="194"/>
      <c r="J401" s="194"/>
      <c r="U401" s="194"/>
      <c r="V401" s="194"/>
      <c r="W401" s="194"/>
      <c r="X401" s="194"/>
      <c r="Z401" s="194"/>
      <c r="AA401" s="194"/>
      <c r="AB401" s="194"/>
      <c r="AC401" s="194"/>
      <c r="AE401" s="194"/>
      <c r="AF401" s="194"/>
      <c r="AG401" s="194"/>
      <c r="AH401" s="194"/>
      <c r="AJ401" s="194"/>
      <c r="AK401" s="194"/>
      <c r="AL401" s="194"/>
      <c r="AM401" s="194"/>
      <c r="AO401" s="194"/>
      <c r="AP401" s="194"/>
      <c r="AQ401" s="194"/>
      <c r="AR401" s="194"/>
      <c r="AT401" s="194"/>
      <c r="AU401" s="194"/>
      <c r="AV401" s="194"/>
      <c r="AW401" s="194"/>
      <c r="AY401" s="194"/>
      <c r="AZ401" s="194"/>
      <c r="BA401" s="194"/>
      <c r="BB401" s="194"/>
      <c r="BD401" s="194"/>
      <c r="BE401" s="194"/>
      <c r="BF401" s="194"/>
      <c r="BG401" s="194"/>
      <c r="BI401" s="194"/>
      <c r="BJ401" s="194"/>
      <c r="BK401" s="194"/>
      <c r="BL401" s="194"/>
      <c r="BN401" s="194"/>
      <c r="BO401" s="194"/>
      <c r="BP401" s="194"/>
      <c r="BQ401" s="194"/>
      <c r="BS401" s="194"/>
      <c r="BT401" s="194"/>
      <c r="BU401" s="194"/>
      <c r="BV401" s="194"/>
    </row>
    <row r="402" spans="1:74" s="461" customFormat="1" ht="12.75" x14ac:dyDescent="0.2">
      <c r="B402" s="194"/>
      <c r="C402" s="194"/>
      <c r="D402" s="194"/>
      <c r="E402" s="194"/>
      <c r="G402" s="194"/>
      <c r="H402" s="194"/>
      <c r="I402" s="194"/>
      <c r="J402" s="194"/>
      <c r="U402" s="194"/>
      <c r="V402" s="194"/>
      <c r="W402" s="194"/>
      <c r="X402" s="194"/>
      <c r="Z402" s="194"/>
      <c r="AA402" s="194"/>
      <c r="AB402" s="194"/>
      <c r="AC402" s="194"/>
      <c r="AE402" s="194"/>
      <c r="AF402" s="194"/>
      <c r="AG402" s="194"/>
      <c r="AH402" s="194"/>
      <c r="AJ402" s="194"/>
      <c r="AK402" s="194"/>
      <c r="AL402" s="194"/>
      <c r="AM402" s="194"/>
      <c r="AO402" s="194"/>
      <c r="AP402" s="194"/>
      <c r="AQ402" s="194"/>
      <c r="AR402" s="194"/>
      <c r="AT402" s="194"/>
      <c r="AU402" s="194"/>
      <c r="AV402" s="194"/>
      <c r="AW402" s="194"/>
      <c r="AY402" s="194"/>
      <c r="AZ402" s="194"/>
      <c r="BA402" s="194"/>
      <c r="BB402" s="194"/>
      <c r="BD402" s="194"/>
      <c r="BE402" s="194"/>
      <c r="BF402" s="194"/>
      <c r="BG402" s="194"/>
      <c r="BI402" s="194"/>
      <c r="BJ402" s="194"/>
      <c r="BK402" s="194"/>
      <c r="BL402" s="194"/>
      <c r="BN402" s="194"/>
      <c r="BO402" s="194"/>
      <c r="BP402" s="194"/>
      <c r="BQ402" s="194"/>
      <c r="BS402" s="194"/>
      <c r="BT402" s="194"/>
      <c r="BU402" s="194"/>
      <c r="BV402" s="194"/>
    </row>
    <row r="403" spans="1:74" s="461" customFormat="1" ht="12.75" x14ac:dyDescent="0.2">
      <c r="B403" s="194"/>
      <c r="C403" s="194"/>
      <c r="D403" s="194"/>
      <c r="E403" s="194"/>
      <c r="G403" s="194"/>
      <c r="H403" s="194"/>
      <c r="I403" s="194"/>
      <c r="J403" s="194"/>
      <c r="U403" s="194"/>
      <c r="V403" s="194"/>
      <c r="W403" s="194"/>
      <c r="X403" s="194"/>
      <c r="Z403" s="194"/>
      <c r="AA403" s="194"/>
      <c r="AB403" s="194"/>
      <c r="AC403" s="194"/>
      <c r="AE403" s="194"/>
      <c r="AF403" s="194"/>
      <c r="AG403" s="194"/>
      <c r="AH403" s="194"/>
      <c r="AJ403" s="194"/>
      <c r="AK403" s="194"/>
      <c r="AL403" s="194"/>
      <c r="AM403" s="194"/>
      <c r="AO403" s="194"/>
      <c r="AP403" s="194"/>
      <c r="AQ403" s="194"/>
      <c r="AR403" s="194"/>
      <c r="AT403" s="194"/>
      <c r="AU403" s="194"/>
      <c r="AV403" s="194"/>
      <c r="AW403" s="194"/>
      <c r="AY403" s="194"/>
      <c r="AZ403" s="194"/>
      <c r="BA403" s="194"/>
      <c r="BB403" s="194"/>
      <c r="BD403" s="194"/>
      <c r="BE403" s="194"/>
      <c r="BF403" s="194"/>
      <c r="BG403" s="194"/>
      <c r="BI403" s="194"/>
      <c r="BJ403" s="194"/>
      <c r="BK403" s="194"/>
      <c r="BL403" s="194"/>
      <c r="BN403" s="194"/>
      <c r="BO403" s="194"/>
      <c r="BP403" s="194"/>
      <c r="BQ403" s="194"/>
      <c r="BS403" s="194"/>
      <c r="BT403" s="194"/>
      <c r="BU403" s="194"/>
      <c r="BV403" s="194"/>
    </row>
    <row r="404" spans="1:74" s="461" customFormat="1" ht="12.75" x14ac:dyDescent="0.2">
      <c r="B404" s="194"/>
      <c r="C404" s="194"/>
      <c r="D404" s="194"/>
      <c r="E404" s="194"/>
      <c r="G404" s="194"/>
      <c r="H404" s="194"/>
      <c r="I404" s="194"/>
      <c r="J404" s="194"/>
      <c r="U404" s="194"/>
      <c r="V404" s="194"/>
      <c r="W404" s="194"/>
      <c r="X404" s="194"/>
      <c r="Z404" s="194"/>
      <c r="AA404" s="194"/>
      <c r="AB404" s="194"/>
      <c r="AC404" s="194"/>
      <c r="AE404" s="194"/>
      <c r="AF404" s="194"/>
      <c r="AG404" s="194"/>
      <c r="AH404" s="194"/>
      <c r="AJ404" s="194"/>
      <c r="AK404" s="194"/>
      <c r="AL404" s="194"/>
      <c r="AM404" s="194"/>
      <c r="AO404" s="194"/>
      <c r="AP404" s="194"/>
      <c r="AQ404" s="194"/>
      <c r="AR404" s="194"/>
      <c r="AT404" s="194"/>
      <c r="AU404" s="194"/>
      <c r="AV404" s="194"/>
      <c r="AW404" s="194"/>
      <c r="AY404" s="194"/>
      <c r="AZ404" s="194"/>
      <c r="BA404" s="194"/>
      <c r="BB404" s="194"/>
      <c r="BD404" s="194"/>
      <c r="BE404" s="194"/>
      <c r="BF404" s="194"/>
      <c r="BG404" s="194"/>
      <c r="BI404" s="194"/>
      <c r="BJ404" s="194"/>
      <c r="BK404" s="194"/>
      <c r="BL404" s="194"/>
      <c r="BN404" s="194"/>
      <c r="BO404" s="194"/>
      <c r="BP404" s="194"/>
      <c r="BQ404" s="194"/>
      <c r="BS404" s="194"/>
      <c r="BT404" s="194"/>
      <c r="BU404" s="194"/>
      <c r="BV404" s="194"/>
    </row>
    <row r="405" spans="1:74" s="461" customFormat="1" ht="12.75" x14ac:dyDescent="0.2">
      <c r="B405" s="194"/>
      <c r="C405" s="194"/>
      <c r="D405" s="194"/>
      <c r="E405" s="194"/>
      <c r="G405" s="194"/>
      <c r="H405" s="194"/>
      <c r="I405" s="194"/>
      <c r="J405" s="194"/>
      <c r="U405" s="194"/>
      <c r="V405" s="194"/>
      <c r="W405" s="194"/>
      <c r="X405" s="194"/>
      <c r="Z405" s="194"/>
      <c r="AA405" s="194"/>
      <c r="AB405" s="194"/>
      <c r="AC405" s="194"/>
      <c r="AE405" s="194"/>
      <c r="AF405" s="194"/>
      <c r="AG405" s="194"/>
      <c r="AH405" s="194"/>
      <c r="AJ405" s="194"/>
      <c r="AK405" s="194"/>
      <c r="AL405" s="194"/>
      <c r="AM405" s="194"/>
      <c r="AO405" s="194"/>
      <c r="AP405" s="194"/>
      <c r="AQ405" s="194"/>
      <c r="AR405" s="194"/>
      <c r="AT405" s="194"/>
      <c r="AU405" s="194"/>
      <c r="AV405" s="194"/>
      <c r="AW405" s="194"/>
      <c r="AY405" s="194"/>
      <c r="AZ405" s="194"/>
      <c r="BA405" s="194"/>
      <c r="BB405" s="194"/>
      <c r="BD405" s="194"/>
      <c r="BE405" s="194"/>
      <c r="BF405" s="194"/>
      <c r="BG405" s="194"/>
      <c r="BI405" s="194"/>
      <c r="BJ405" s="194"/>
      <c r="BK405" s="194"/>
      <c r="BL405" s="194"/>
      <c r="BN405" s="194"/>
      <c r="BO405" s="194"/>
      <c r="BP405" s="194"/>
      <c r="BQ405" s="194"/>
      <c r="BS405" s="194"/>
      <c r="BT405" s="194"/>
      <c r="BU405" s="194"/>
      <c r="BV405" s="194"/>
    </row>
    <row r="406" spans="1:74" s="461" customFormat="1" ht="12.75" x14ac:dyDescent="0.2">
      <c r="B406" s="194"/>
      <c r="C406" s="194"/>
      <c r="D406" s="194"/>
      <c r="E406" s="194"/>
      <c r="G406" s="194"/>
      <c r="H406" s="194"/>
      <c r="I406" s="194"/>
      <c r="J406" s="194"/>
      <c r="U406" s="194"/>
      <c r="V406" s="194"/>
      <c r="W406" s="194"/>
      <c r="X406" s="194"/>
      <c r="Z406" s="194"/>
      <c r="AA406" s="194"/>
      <c r="AB406" s="194"/>
      <c r="AC406" s="194"/>
      <c r="AE406" s="194"/>
      <c r="AF406" s="194"/>
      <c r="AG406" s="194"/>
      <c r="AH406" s="194"/>
      <c r="AJ406" s="194"/>
      <c r="AK406" s="194"/>
      <c r="AL406" s="194"/>
      <c r="AM406" s="194"/>
      <c r="AO406" s="194"/>
      <c r="AP406" s="194"/>
      <c r="AQ406" s="194"/>
      <c r="AR406" s="194"/>
      <c r="AT406" s="194"/>
      <c r="AU406" s="194"/>
      <c r="AV406" s="194"/>
      <c r="AW406" s="194"/>
      <c r="AY406" s="194"/>
      <c r="AZ406" s="194"/>
      <c r="BA406" s="194"/>
      <c r="BB406" s="194"/>
      <c r="BD406" s="194"/>
      <c r="BE406" s="194"/>
      <c r="BF406" s="194"/>
      <c r="BG406" s="194"/>
      <c r="BI406" s="194"/>
      <c r="BJ406" s="194"/>
      <c r="BK406" s="194"/>
      <c r="BL406" s="194"/>
      <c r="BN406" s="194"/>
      <c r="BO406" s="194"/>
      <c r="BP406" s="194"/>
      <c r="BQ406" s="194"/>
      <c r="BS406" s="194"/>
      <c r="BT406" s="194"/>
      <c r="BU406" s="194"/>
      <c r="BV406" s="194"/>
    </row>
    <row r="407" spans="1:74" s="461" customFormat="1" ht="12.75" x14ac:dyDescent="0.2">
      <c r="B407" s="194"/>
      <c r="C407" s="194"/>
      <c r="D407" s="194"/>
      <c r="E407" s="194"/>
      <c r="G407" s="194"/>
      <c r="H407" s="194"/>
      <c r="I407" s="194"/>
      <c r="J407" s="194"/>
      <c r="U407" s="194"/>
      <c r="V407" s="194"/>
      <c r="W407" s="194"/>
      <c r="X407" s="194"/>
      <c r="Z407" s="194"/>
      <c r="AA407" s="194"/>
      <c r="AB407" s="194"/>
      <c r="AC407" s="194"/>
      <c r="AE407" s="194"/>
      <c r="AF407" s="194"/>
      <c r="AG407" s="194"/>
      <c r="AH407" s="194"/>
      <c r="AJ407" s="194"/>
      <c r="AK407" s="194"/>
      <c r="AL407" s="194"/>
      <c r="AM407" s="194"/>
      <c r="AO407" s="194"/>
      <c r="AP407" s="194"/>
      <c r="AQ407" s="194"/>
      <c r="AR407" s="194"/>
      <c r="AT407" s="194"/>
      <c r="AU407" s="194"/>
      <c r="AV407" s="194"/>
      <c r="AW407" s="194"/>
      <c r="AY407" s="194"/>
      <c r="AZ407" s="194"/>
      <c r="BA407" s="194"/>
      <c r="BB407" s="194"/>
      <c r="BD407" s="194"/>
      <c r="BE407" s="194"/>
      <c r="BF407" s="194"/>
      <c r="BG407" s="194"/>
      <c r="BI407" s="194"/>
      <c r="BJ407" s="194"/>
      <c r="BK407" s="194"/>
      <c r="BL407" s="194"/>
      <c r="BN407" s="194"/>
      <c r="BO407" s="194"/>
      <c r="BP407" s="194"/>
      <c r="BQ407" s="194"/>
      <c r="BS407" s="194"/>
      <c r="BT407" s="194"/>
      <c r="BU407" s="194"/>
      <c r="BV407" s="194"/>
    </row>
    <row r="408" spans="1:74" s="461" customFormat="1" ht="12.75" x14ac:dyDescent="0.2">
      <c r="B408" s="194"/>
      <c r="C408" s="194"/>
      <c r="D408" s="194"/>
      <c r="E408" s="194"/>
      <c r="G408" s="194"/>
      <c r="H408" s="194"/>
      <c r="I408" s="194"/>
      <c r="J408" s="194"/>
      <c r="U408" s="194"/>
      <c r="V408" s="194"/>
      <c r="W408" s="194"/>
      <c r="X408" s="194"/>
      <c r="Z408" s="194"/>
      <c r="AA408" s="194"/>
      <c r="AB408" s="194"/>
      <c r="AC408" s="194"/>
      <c r="AE408" s="194"/>
      <c r="AF408" s="194"/>
      <c r="AG408" s="194"/>
      <c r="AH408" s="194"/>
      <c r="AJ408" s="194"/>
      <c r="AK408" s="194"/>
      <c r="AL408" s="194"/>
      <c r="AM408" s="194"/>
      <c r="AO408" s="194"/>
      <c r="AP408" s="194"/>
      <c r="AQ408" s="194"/>
      <c r="AR408" s="194"/>
      <c r="AT408" s="194"/>
      <c r="AU408" s="194"/>
      <c r="AV408" s="194"/>
      <c r="AW408" s="194"/>
      <c r="AY408" s="194"/>
      <c r="AZ408" s="194"/>
      <c r="BA408" s="194"/>
      <c r="BB408" s="194"/>
      <c r="BD408" s="194"/>
      <c r="BE408" s="194"/>
      <c r="BF408" s="194"/>
      <c r="BG408" s="194"/>
      <c r="BI408" s="194"/>
      <c r="BJ408" s="194"/>
      <c r="BK408" s="194"/>
      <c r="BL408" s="194"/>
      <c r="BN408" s="194"/>
      <c r="BO408" s="194"/>
      <c r="BP408" s="194"/>
      <c r="BQ408" s="194"/>
      <c r="BS408" s="194"/>
      <c r="BT408" s="194"/>
      <c r="BU408" s="194"/>
      <c r="BV408" s="194"/>
    </row>
    <row r="409" spans="1:74" s="461" customFormat="1" ht="12.75" x14ac:dyDescent="0.2">
      <c r="B409" s="194"/>
      <c r="C409" s="194"/>
      <c r="D409" s="194"/>
      <c r="E409" s="194"/>
      <c r="G409" s="194"/>
      <c r="H409" s="194"/>
      <c r="I409" s="194"/>
      <c r="J409" s="194"/>
      <c r="U409" s="194"/>
      <c r="V409" s="194"/>
      <c r="W409" s="194"/>
      <c r="X409" s="194"/>
      <c r="Z409" s="194"/>
      <c r="AA409" s="194"/>
      <c r="AB409" s="194"/>
      <c r="AC409" s="194"/>
      <c r="AE409" s="194"/>
      <c r="AF409" s="194"/>
      <c r="AG409" s="194"/>
      <c r="AH409" s="194"/>
      <c r="AJ409" s="194"/>
      <c r="AK409" s="194"/>
      <c r="AL409" s="194"/>
      <c r="AM409" s="194"/>
      <c r="AO409" s="194"/>
      <c r="AP409" s="194"/>
      <c r="AQ409" s="194"/>
      <c r="AR409" s="194"/>
      <c r="AT409" s="194"/>
      <c r="AU409" s="194"/>
      <c r="AV409" s="194"/>
      <c r="AW409" s="194"/>
      <c r="AY409" s="194"/>
      <c r="AZ409" s="194"/>
      <c r="BA409" s="194"/>
      <c r="BB409" s="194"/>
      <c r="BD409" s="194"/>
      <c r="BE409" s="194"/>
      <c r="BF409" s="194"/>
      <c r="BG409" s="194"/>
      <c r="BI409" s="194"/>
      <c r="BJ409" s="194"/>
      <c r="BK409" s="194"/>
      <c r="BL409" s="194"/>
      <c r="BN409" s="194"/>
      <c r="BO409" s="194"/>
      <c r="BP409" s="194"/>
      <c r="BQ409" s="194"/>
      <c r="BS409" s="194"/>
      <c r="BT409" s="194"/>
      <c r="BU409" s="194"/>
      <c r="BV409" s="194"/>
    </row>
    <row r="410" spans="1:74" s="461" customFormat="1" ht="12.75" x14ac:dyDescent="0.2">
      <c r="B410" s="194"/>
      <c r="C410" s="194"/>
      <c r="D410" s="194"/>
      <c r="E410" s="194"/>
      <c r="G410" s="194"/>
      <c r="H410" s="194"/>
      <c r="I410" s="194"/>
      <c r="J410" s="194"/>
      <c r="U410" s="194"/>
      <c r="V410" s="194"/>
      <c r="W410" s="194"/>
      <c r="X410" s="194"/>
      <c r="Z410" s="194"/>
      <c r="AA410" s="194"/>
      <c r="AB410" s="194"/>
      <c r="AC410" s="194"/>
      <c r="AE410" s="194"/>
      <c r="AF410" s="194"/>
      <c r="AG410" s="194"/>
      <c r="AH410" s="194"/>
      <c r="AJ410" s="194"/>
      <c r="AK410" s="194"/>
      <c r="AL410" s="194"/>
      <c r="AM410" s="194"/>
      <c r="AO410" s="194"/>
      <c r="AP410" s="194"/>
      <c r="AQ410" s="194"/>
      <c r="AR410" s="194"/>
      <c r="AT410" s="194"/>
      <c r="AU410" s="194"/>
      <c r="AV410" s="194"/>
      <c r="AW410" s="194"/>
      <c r="AY410" s="194"/>
      <c r="AZ410" s="194"/>
      <c r="BA410" s="194"/>
      <c r="BB410" s="194"/>
      <c r="BD410" s="194"/>
      <c r="BE410" s="194"/>
      <c r="BF410" s="194"/>
      <c r="BG410" s="194"/>
      <c r="BI410" s="194"/>
      <c r="BJ410" s="194"/>
      <c r="BK410" s="194"/>
      <c r="BL410" s="194"/>
      <c r="BN410" s="194"/>
      <c r="BO410" s="194"/>
      <c r="BP410" s="194"/>
      <c r="BQ410" s="194"/>
      <c r="BS410" s="194"/>
      <c r="BT410" s="194"/>
      <c r="BU410" s="194"/>
      <c r="BV410" s="194"/>
    </row>
    <row r="411" spans="1:74" s="461" customFormat="1" ht="12.75" x14ac:dyDescent="0.2">
      <c r="B411" s="194"/>
      <c r="C411" s="194"/>
      <c r="D411" s="194"/>
      <c r="E411" s="194"/>
      <c r="G411" s="194"/>
      <c r="H411" s="194"/>
      <c r="I411" s="194"/>
      <c r="J411" s="194"/>
      <c r="U411" s="194"/>
      <c r="V411" s="194"/>
      <c r="W411" s="194"/>
      <c r="X411" s="194"/>
      <c r="Z411" s="194"/>
      <c r="AA411" s="194"/>
      <c r="AB411" s="194"/>
      <c r="AC411" s="194"/>
      <c r="AE411" s="194"/>
      <c r="AF411" s="194"/>
      <c r="AG411" s="194"/>
      <c r="AH411" s="194"/>
      <c r="AJ411" s="194"/>
      <c r="AK411" s="194"/>
      <c r="AL411" s="194"/>
      <c r="AM411" s="194"/>
      <c r="AO411" s="194"/>
      <c r="AP411" s="194"/>
      <c r="AQ411" s="194"/>
      <c r="AR411" s="194"/>
      <c r="AT411" s="194"/>
      <c r="AU411" s="194"/>
      <c r="AV411" s="194"/>
      <c r="AW411" s="194"/>
      <c r="AY411" s="194"/>
      <c r="AZ411" s="194"/>
      <c r="BA411" s="194"/>
      <c r="BB411" s="194"/>
      <c r="BD411" s="194"/>
      <c r="BE411" s="194"/>
      <c r="BF411" s="194"/>
      <c r="BG411" s="194"/>
      <c r="BI411" s="194"/>
      <c r="BJ411" s="194"/>
      <c r="BK411" s="194"/>
      <c r="BL411" s="194"/>
      <c r="BN411" s="194"/>
      <c r="BO411" s="194"/>
      <c r="BP411" s="194"/>
      <c r="BQ411" s="194"/>
      <c r="BS411" s="194"/>
      <c r="BT411" s="194"/>
      <c r="BU411" s="194"/>
      <c r="BV411" s="194"/>
    </row>
    <row r="412" spans="1:74" s="461" customFormat="1" ht="12.75" x14ac:dyDescent="0.2">
      <c r="B412" s="194"/>
      <c r="C412" s="194"/>
      <c r="D412" s="194"/>
      <c r="E412" s="194"/>
      <c r="G412" s="194"/>
      <c r="H412" s="194"/>
      <c r="I412" s="194"/>
      <c r="J412" s="194"/>
      <c r="U412" s="194"/>
      <c r="V412" s="194"/>
      <c r="W412" s="194"/>
      <c r="X412" s="194"/>
      <c r="Z412" s="194"/>
      <c r="AA412" s="194"/>
      <c r="AB412" s="194"/>
      <c r="AC412" s="194"/>
      <c r="AE412" s="194"/>
      <c r="AF412" s="194"/>
      <c r="AG412" s="194"/>
      <c r="AH412" s="194"/>
      <c r="AJ412" s="194"/>
      <c r="AK412" s="194"/>
      <c r="AL412" s="194"/>
      <c r="AM412" s="194"/>
      <c r="AO412" s="194"/>
      <c r="AP412" s="194"/>
      <c r="AQ412" s="194"/>
      <c r="AR412" s="194"/>
      <c r="AT412" s="194"/>
      <c r="AU412" s="194"/>
      <c r="AV412" s="194"/>
      <c r="AW412" s="194"/>
      <c r="AY412" s="194"/>
      <c r="AZ412" s="194"/>
      <c r="BA412" s="194"/>
      <c r="BB412" s="194"/>
      <c r="BD412" s="194"/>
      <c r="BE412" s="194"/>
      <c r="BF412" s="194"/>
      <c r="BG412" s="194"/>
      <c r="BI412" s="194"/>
      <c r="BJ412" s="194"/>
      <c r="BK412" s="194"/>
      <c r="BL412" s="194"/>
      <c r="BN412" s="194"/>
      <c r="BO412" s="194"/>
      <c r="BP412" s="194"/>
      <c r="BQ412" s="194"/>
      <c r="BS412" s="194"/>
      <c r="BT412" s="194"/>
      <c r="BU412" s="194"/>
      <c r="BV412" s="194"/>
    </row>
    <row r="413" spans="1:74" s="461" customFormat="1" ht="12.75" x14ac:dyDescent="0.2">
      <c r="B413" s="194"/>
      <c r="C413" s="194"/>
      <c r="D413" s="194"/>
      <c r="E413" s="194"/>
      <c r="G413" s="194"/>
      <c r="H413" s="194"/>
      <c r="I413" s="194"/>
      <c r="J413" s="194"/>
      <c r="U413" s="194"/>
      <c r="V413" s="194"/>
      <c r="W413" s="194"/>
      <c r="X413" s="194"/>
      <c r="Z413" s="194"/>
      <c r="AA413" s="194"/>
      <c r="AB413" s="194"/>
      <c r="AC413" s="194"/>
      <c r="AE413" s="194"/>
      <c r="AF413" s="194"/>
      <c r="AG413" s="194"/>
      <c r="AH413" s="194"/>
      <c r="AJ413" s="194"/>
      <c r="AK413" s="194"/>
      <c r="AL413" s="194"/>
      <c r="AM413" s="194"/>
      <c r="AO413" s="194"/>
      <c r="AP413" s="194"/>
      <c r="AQ413" s="194"/>
      <c r="AR413" s="194"/>
      <c r="AT413" s="194"/>
      <c r="AU413" s="194"/>
      <c r="AV413" s="194"/>
      <c r="AW413" s="194"/>
      <c r="AY413" s="194"/>
      <c r="AZ413" s="194"/>
      <c r="BA413" s="194"/>
      <c r="BB413" s="194"/>
      <c r="BD413" s="194"/>
      <c r="BE413" s="194"/>
      <c r="BF413" s="194"/>
      <c r="BG413" s="194"/>
      <c r="BI413" s="194"/>
      <c r="BJ413" s="194"/>
      <c r="BK413" s="194"/>
      <c r="BL413" s="194"/>
      <c r="BN413" s="194"/>
      <c r="BO413" s="194"/>
      <c r="BP413" s="194"/>
      <c r="BQ413" s="194"/>
      <c r="BS413" s="194"/>
      <c r="BT413" s="194"/>
      <c r="BU413" s="194"/>
      <c r="BV413" s="194"/>
    </row>
    <row r="414" spans="1:74" s="461" customFormat="1" ht="12.75" x14ac:dyDescent="0.2">
      <c r="B414" s="194"/>
      <c r="C414" s="194"/>
      <c r="D414" s="194"/>
      <c r="E414" s="194"/>
      <c r="G414" s="194"/>
      <c r="H414" s="194"/>
      <c r="I414" s="194"/>
      <c r="J414" s="194"/>
      <c r="U414" s="194"/>
      <c r="V414" s="194"/>
      <c r="W414" s="194"/>
      <c r="X414" s="194"/>
      <c r="Z414" s="194"/>
      <c r="AA414" s="194"/>
      <c r="AB414" s="194"/>
      <c r="AC414" s="194"/>
      <c r="AE414" s="194"/>
      <c r="AF414" s="194"/>
      <c r="AG414" s="194"/>
      <c r="AH414" s="194"/>
      <c r="AJ414" s="194"/>
      <c r="AK414" s="194"/>
      <c r="AL414" s="194"/>
      <c r="AM414" s="194"/>
      <c r="AO414" s="194"/>
      <c r="AP414" s="194"/>
      <c r="AQ414" s="194"/>
      <c r="AR414" s="194"/>
      <c r="AT414" s="194"/>
      <c r="AU414" s="194"/>
      <c r="AV414" s="194"/>
      <c r="AW414" s="194"/>
      <c r="AY414" s="194"/>
      <c r="AZ414" s="194"/>
      <c r="BA414" s="194"/>
      <c r="BB414" s="194"/>
      <c r="BD414" s="194"/>
      <c r="BE414" s="194"/>
      <c r="BF414" s="194"/>
      <c r="BG414" s="194"/>
      <c r="BI414" s="194"/>
      <c r="BJ414" s="194"/>
      <c r="BK414" s="194"/>
      <c r="BL414" s="194"/>
      <c r="BN414" s="194"/>
      <c r="BO414" s="194"/>
      <c r="BP414" s="194"/>
      <c r="BQ414" s="194"/>
      <c r="BS414" s="194"/>
      <c r="BT414" s="194"/>
      <c r="BU414" s="194"/>
      <c r="BV414" s="194"/>
    </row>
    <row r="415" spans="1:74" ht="12.75" x14ac:dyDescent="0.2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U415" s="194"/>
      <c r="V415" s="194"/>
      <c r="W415" s="194"/>
      <c r="X415" s="194"/>
    </row>
    <row r="416" spans="1:74" ht="12.75" x14ac:dyDescent="0.2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U416" s="194"/>
      <c r="V416" s="194"/>
      <c r="W416" s="194"/>
      <c r="X416" s="194"/>
    </row>
    <row r="417" s="194" customFormat="1" ht="12.75" x14ac:dyDescent="0.2"/>
    <row r="418" s="194" customFormat="1" ht="12.75" x14ac:dyDescent="0.2"/>
    <row r="419" s="194" customFormat="1" ht="12.75" x14ac:dyDescent="0.2"/>
    <row r="420" s="194" customFormat="1" ht="12.75" x14ac:dyDescent="0.2"/>
    <row r="421" s="194" customFormat="1" ht="12.75" x14ac:dyDescent="0.2"/>
    <row r="422" s="194" customFormat="1" ht="12.75" x14ac:dyDescent="0.2"/>
    <row r="423" s="194" customFormat="1" ht="12.75" x14ac:dyDescent="0.2"/>
    <row r="424" s="194" customFormat="1" ht="12.75" x14ac:dyDescent="0.2"/>
    <row r="425" s="194" customFormat="1" ht="12.75" x14ac:dyDescent="0.2"/>
    <row r="426" s="194" customFormat="1" ht="12.75" x14ac:dyDescent="0.2"/>
    <row r="427" s="194" customFormat="1" ht="12.75" x14ac:dyDescent="0.2"/>
    <row r="428" s="194" customFormat="1" ht="12.75" x14ac:dyDescent="0.2"/>
    <row r="429" s="194" customFormat="1" ht="12.75" x14ac:dyDescent="0.2"/>
    <row r="430" s="194" customFormat="1" ht="12.75" x14ac:dyDescent="0.2"/>
    <row r="431" s="194" customFormat="1" ht="12.75" x14ac:dyDescent="0.2"/>
    <row r="432" s="194" customFormat="1" ht="12.75" x14ac:dyDescent="0.2"/>
    <row r="433" s="194" customFormat="1" ht="12.75" x14ac:dyDescent="0.2"/>
    <row r="434" s="194" customFormat="1" ht="12.75" x14ac:dyDescent="0.2"/>
    <row r="435" s="194" customFormat="1" ht="12.75" x14ac:dyDescent="0.2"/>
    <row r="436" s="194" customFormat="1" ht="12.75" x14ac:dyDescent="0.2"/>
    <row r="437" s="194" customFormat="1" ht="12.75" x14ac:dyDescent="0.2"/>
    <row r="438" s="194" customFormat="1" ht="12.75" x14ac:dyDescent="0.2"/>
    <row r="439" s="194" customFormat="1" ht="12.75" x14ac:dyDescent="0.2"/>
    <row r="440" s="194" customFormat="1" ht="12.75" x14ac:dyDescent="0.2"/>
    <row r="441" s="194" customFormat="1" ht="12.75" x14ac:dyDescent="0.2"/>
    <row r="442" s="194" customFormat="1" ht="12.75" x14ac:dyDescent="0.2"/>
    <row r="443" s="194" customFormat="1" ht="12.75" x14ac:dyDescent="0.2"/>
    <row r="444" s="194" customFormat="1" ht="12.75" x14ac:dyDescent="0.2"/>
    <row r="445" s="194" customFormat="1" ht="12.75" x14ac:dyDescent="0.2"/>
    <row r="446" s="194" customFormat="1" ht="12.75" x14ac:dyDescent="0.2"/>
    <row r="447" s="194" customFormat="1" ht="12.75" x14ac:dyDescent="0.2"/>
    <row r="448" s="194" customFormat="1" ht="12.75" x14ac:dyDescent="0.2"/>
    <row r="449" s="194" customFormat="1" ht="12.75" x14ac:dyDescent="0.2"/>
    <row r="450" s="194" customFormat="1" ht="12.75" x14ac:dyDescent="0.2"/>
    <row r="451" s="194" customFormat="1" ht="12.75" x14ac:dyDescent="0.2"/>
    <row r="452" s="194" customFormat="1" ht="12.75" x14ac:dyDescent="0.2"/>
    <row r="453" s="194" customFormat="1" ht="12.75" x14ac:dyDescent="0.2"/>
    <row r="454" s="194" customFormat="1" ht="12.75" x14ac:dyDescent="0.2"/>
    <row r="455" s="194" customFormat="1" ht="12.75" x14ac:dyDescent="0.2"/>
    <row r="456" s="194" customFormat="1" ht="12.75" x14ac:dyDescent="0.2"/>
    <row r="457" s="194" customFormat="1" ht="12.75" x14ac:dyDescent="0.2"/>
    <row r="458" s="194" customFormat="1" ht="12.75" x14ac:dyDescent="0.2"/>
    <row r="459" s="194" customFormat="1" ht="12.75" x14ac:dyDescent="0.2"/>
    <row r="460" s="194" customFormat="1" ht="12.75" x14ac:dyDescent="0.2"/>
    <row r="461" s="194" customFormat="1" ht="12.75" x14ac:dyDescent="0.2"/>
    <row r="462" s="194" customFormat="1" ht="12.75" x14ac:dyDescent="0.2"/>
    <row r="463" s="194" customFormat="1" ht="12.75" x14ac:dyDescent="0.2"/>
    <row r="464" s="194" customFormat="1" ht="12.75" x14ac:dyDescent="0.2"/>
    <row r="465" s="194" customFormat="1" ht="12.75" x14ac:dyDescent="0.2"/>
    <row r="466" s="194" customFormat="1" ht="12.75" x14ac:dyDescent="0.2"/>
    <row r="467" s="194" customFormat="1" ht="12.75" x14ac:dyDescent="0.2"/>
    <row r="468" s="194" customFormat="1" ht="12.75" x14ac:dyDescent="0.2"/>
    <row r="469" s="194" customFormat="1" ht="12.75" x14ac:dyDescent="0.2"/>
    <row r="470" s="194" customFormat="1" ht="12.75" x14ac:dyDescent="0.2"/>
    <row r="471" s="194" customFormat="1" ht="12.75" x14ac:dyDescent="0.2"/>
    <row r="472" s="194" customFormat="1" ht="12.75" x14ac:dyDescent="0.2"/>
    <row r="473" s="194" customFormat="1" ht="12.75" x14ac:dyDescent="0.2"/>
    <row r="474" s="194" customFormat="1" ht="12.75" x14ac:dyDescent="0.2"/>
    <row r="475" s="194" customFormat="1" ht="12.75" x14ac:dyDescent="0.2"/>
    <row r="476" s="194" customFormat="1" ht="12.75" x14ac:dyDescent="0.2"/>
    <row r="477" s="194" customFormat="1" ht="12.75" x14ac:dyDescent="0.2"/>
    <row r="478" s="194" customFormat="1" ht="12.75" x14ac:dyDescent="0.2"/>
    <row r="479" s="194" customFormat="1" ht="12.75" x14ac:dyDescent="0.2"/>
    <row r="480" s="194" customFormat="1" ht="12.75" x14ac:dyDescent="0.2"/>
    <row r="481" s="194" customFormat="1" ht="12.75" x14ac:dyDescent="0.2"/>
    <row r="482" s="194" customFormat="1" ht="12.75" x14ac:dyDescent="0.2"/>
    <row r="483" s="194" customFormat="1" ht="12.75" x14ac:dyDescent="0.2"/>
    <row r="484" s="194" customFormat="1" ht="12.75" x14ac:dyDescent="0.2"/>
    <row r="485" s="194" customFormat="1" ht="12.75" x14ac:dyDescent="0.2"/>
    <row r="486" s="194" customFormat="1" ht="12.75" x14ac:dyDescent="0.2"/>
    <row r="487" s="194" customFormat="1" ht="12.75" x14ac:dyDescent="0.2"/>
    <row r="488" s="194" customFormat="1" ht="12.75" x14ac:dyDescent="0.2"/>
    <row r="489" s="194" customFormat="1" ht="12.75" x14ac:dyDescent="0.2"/>
    <row r="490" s="194" customFormat="1" ht="12.75" x14ac:dyDescent="0.2"/>
    <row r="491" s="194" customFormat="1" ht="12.75" x14ac:dyDescent="0.2"/>
    <row r="492" s="194" customFormat="1" ht="12.75" x14ac:dyDescent="0.2"/>
    <row r="493" s="194" customFormat="1" ht="12.75" x14ac:dyDescent="0.2"/>
    <row r="494" s="194" customFormat="1" ht="12.75" x14ac:dyDescent="0.2"/>
    <row r="495" s="194" customFormat="1" ht="12.75" x14ac:dyDescent="0.2"/>
    <row r="496" s="194" customFormat="1" ht="12.75" x14ac:dyDescent="0.2"/>
    <row r="497" s="194" customFormat="1" ht="12.75" x14ac:dyDescent="0.2"/>
    <row r="498" s="194" customFormat="1" ht="12.75" x14ac:dyDescent="0.2"/>
    <row r="499" s="194" customFormat="1" ht="12.75" x14ac:dyDescent="0.2"/>
    <row r="500" s="194" customFormat="1" ht="12.75" x14ac:dyDescent="0.2"/>
    <row r="501" s="194" customFormat="1" ht="12.75" x14ac:dyDescent="0.2"/>
    <row r="502" s="194" customFormat="1" ht="12.75" x14ac:dyDescent="0.2"/>
    <row r="503" s="194" customFormat="1" ht="12.75" x14ac:dyDescent="0.2"/>
    <row r="504" s="194" customFormat="1" ht="12.75" x14ac:dyDescent="0.2"/>
    <row r="505" s="194" customFormat="1" ht="12.75" x14ac:dyDescent="0.2"/>
    <row r="506" s="194" customFormat="1" ht="12.75" x14ac:dyDescent="0.2"/>
    <row r="507" s="194" customFormat="1" ht="12.75" x14ac:dyDescent="0.2"/>
    <row r="508" s="194" customFormat="1" ht="12.75" x14ac:dyDescent="0.2"/>
    <row r="509" s="194" customFormat="1" ht="12.75" x14ac:dyDescent="0.2"/>
    <row r="510" s="194" customFormat="1" ht="12.75" x14ac:dyDescent="0.2"/>
    <row r="511" s="194" customFormat="1" ht="12.75" x14ac:dyDescent="0.2"/>
    <row r="512" s="194" customFormat="1" ht="12.75" x14ac:dyDescent="0.2"/>
    <row r="513" s="194" customFormat="1" ht="12.75" x14ac:dyDescent="0.2"/>
    <row r="514" s="194" customFormat="1" ht="12.75" x14ac:dyDescent="0.2"/>
    <row r="515" s="194" customFormat="1" ht="12.75" x14ac:dyDescent="0.2"/>
    <row r="516" s="194" customFormat="1" ht="12.75" x14ac:dyDescent="0.2"/>
    <row r="517" s="194" customFormat="1" ht="12.75" x14ac:dyDescent="0.2"/>
    <row r="518" s="194" customFormat="1" ht="12.75" x14ac:dyDescent="0.2"/>
    <row r="519" s="194" customFormat="1" ht="12.75" x14ac:dyDescent="0.2"/>
    <row r="520" s="194" customFormat="1" ht="12.75" x14ac:dyDescent="0.2"/>
    <row r="521" s="194" customFormat="1" ht="12.75" x14ac:dyDescent="0.2"/>
    <row r="522" s="194" customFormat="1" ht="12.75" x14ac:dyDescent="0.2"/>
    <row r="523" s="194" customFormat="1" ht="12.75" x14ac:dyDescent="0.2"/>
    <row r="524" s="194" customFormat="1" ht="12.75" x14ac:dyDescent="0.2"/>
    <row r="525" s="194" customFormat="1" ht="12.75" x14ac:dyDescent="0.2"/>
    <row r="526" s="194" customFormat="1" ht="12.75" x14ac:dyDescent="0.2"/>
    <row r="527" s="194" customFormat="1" ht="12.75" x14ac:dyDescent="0.2"/>
    <row r="528" s="194" customFormat="1" ht="12.75" x14ac:dyDescent="0.2"/>
    <row r="529" s="194" customFormat="1" ht="12.75" x14ac:dyDescent="0.2"/>
    <row r="530" s="194" customFormat="1" ht="12.75" x14ac:dyDescent="0.2"/>
    <row r="531" s="194" customFormat="1" ht="12.75" x14ac:dyDescent="0.2"/>
    <row r="532" s="194" customFormat="1" ht="12.75" x14ac:dyDescent="0.2"/>
    <row r="533" s="194" customFormat="1" ht="12.75" x14ac:dyDescent="0.2"/>
    <row r="534" s="194" customFormat="1" ht="12.75" x14ac:dyDescent="0.2"/>
    <row r="535" s="194" customFormat="1" ht="12.75" x14ac:dyDescent="0.2"/>
    <row r="536" s="194" customFormat="1" ht="12.75" x14ac:dyDescent="0.2"/>
    <row r="537" s="194" customFormat="1" ht="12.75" x14ac:dyDescent="0.2"/>
    <row r="538" s="194" customFormat="1" ht="12.75" x14ac:dyDescent="0.2"/>
    <row r="539" s="194" customFormat="1" ht="12.75" x14ac:dyDescent="0.2"/>
    <row r="540" s="194" customFormat="1" ht="12.75" x14ac:dyDescent="0.2"/>
    <row r="541" s="194" customFormat="1" ht="12.75" x14ac:dyDescent="0.2"/>
    <row r="542" s="194" customFormat="1" ht="12.75" x14ac:dyDescent="0.2"/>
    <row r="543" s="194" customFormat="1" ht="12.75" x14ac:dyDescent="0.2"/>
    <row r="544" s="194" customFormat="1" ht="12.75" x14ac:dyDescent="0.2"/>
    <row r="545" s="194" customFormat="1" ht="12.75" x14ac:dyDescent="0.2"/>
    <row r="546" s="194" customFormat="1" ht="12.75" x14ac:dyDescent="0.2"/>
    <row r="547" s="194" customFormat="1" ht="12.75" x14ac:dyDescent="0.2"/>
    <row r="548" s="194" customFormat="1" ht="12.75" x14ac:dyDescent="0.2"/>
    <row r="549" s="194" customFormat="1" ht="12.75" x14ac:dyDescent="0.2"/>
    <row r="550" s="194" customFormat="1" ht="12.75" x14ac:dyDescent="0.2"/>
    <row r="551" s="194" customFormat="1" ht="12.75" x14ac:dyDescent="0.2"/>
    <row r="552" s="194" customFormat="1" ht="12.75" x14ac:dyDescent="0.2"/>
    <row r="553" s="194" customFormat="1" ht="12.75" x14ac:dyDescent="0.2"/>
    <row r="554" s="194" customFormat="1" ht="12.75" x14ac:dyDescent="0.2"/>
    <row r="555" s="194" customFormat="1" ht="12.75" x14ac:dyDescent="0.2"/>
    <row r="556" s="194" customFormat="1" ht="12.75" x14ac:dyDescent="0.2"/>
    <row r="557" s="194" customFormat="1" ht="12.75" x14ac:dyDescent="0.2"/>
    <row r="558" s="194" customFormat="1" ht="12.75" x14ac:dyDescent="0.2"/>
    <row r="559" s="194" customFormat="1" ht="12.75" x14ac:dyDescent="0.2"/>
    <row r="560" s="194" customFormat="1" ht="12.75" x14ac:dyDescent="0.2"/>
    <row r="561" s="194" customFormat="1" ht="12.75" x14ac:dyDescent="0.2"/>
    <row r="562" s="194" customFormat="1" ht="12.75" x14ac:dyDescent="0.2"/>
    <row r="563" s="194" customFormat="1" ht="12.75" x14ac:dyDescent="0.2"/>
    <row r="564" s="194" customFormat="1" ht="12.75" x14ac:dyDescent="0.2"/>
    <row r="565" s="194" customFormat="1" ht="12.75" x14ac:dyDescent="0.2"/>
    <row r="566" s="194" customFormat="1" ht="12.75" x14ac:dyDescent="0.2"/>
    <row r="567" s="194" customFormat="1" ht="12.75" x14ac:dyDescent="0.2"/>
    <row r="568" s="194" customFormat="1" ht="12.75" x14ac:dyDescent="0.2"/>
    <row r="569" s="194" customFormat="1" ht="12.75" x14ac:dyDescent="0.2"/>
    <row r="570" s="194" customFormat="1" ht="12.75" x14ac:dyDescent="0.2"/>
    <row r="571" s="194" customFormat="1" ht="12.75" x14ac:dyDescent="0.2"/>
    <row r="572" s="194" customFormat="1" ht="12.75" x14ac:dyDescent="0.2"/>
    <row r="573" s="194" customFormat="1" ht="12.75" x14ac:dyDescent="0.2"/>
    <row r="574" s="194" customFormat="1" ht="12.75" x14ac:dyDescent="0.2"/>
    <row r="575" s="194" customFormat="1" ht="12.75" x14ac:dyDescent="0.2"/>
    <row r="576" s="194" customFormat="1" ht="12.75" x14ac:dyDescent="0.2"/>
    <row r="577" s="194" customFormat="1" ht="12.75" x14ac:dyDescent="0.2"/>
    <row r="578" s="194" customFormat="1" ht="12.75" x14ac:dyDescent="0.2"/>
    <row r="579" s="194" customFormat="1" ht="12.75" x14ac:dyDescent="0.2"/>
    <row r="580" s="194" customFormat="1" ht="12.75" x14ac:dyDescent="0.2"/>
    <row r="581" s="194" customFormat="1" ht="12.75" x14ac:dyDescent="0.2"/>
    <row r="582" s="194" customFormat="1" ht="12.75" x14ac:dyDescent="0.2"/>
    <row r="583" s="194" customFormat="1" ht="12.75" x14ac:dyDescent="0.2"/>
    <row r="584" s="194" customFormat="1" ht="12.75" x14ac:dyDescent="0.2"/>
    <row r="585" s="194" customFormat="1" ht="12.75" x14ac:dyDescent="0.2"/>
    <row r="586" s="194" customFormat="1" ht="12.75" x14ac:dyDescent="0.2"/>
    <row r="587" s="194" customFormat="1" ht="12.75" x14ac:dyDescent="0.2"/>
    <row r="588" s="194" customFormat="1" ht="12.75" x14ac:dyDescent="0.2"/>
    <row r="589" s="194" customFormat="1" ht="12.75" x14ac:dyDescent="0.2"/>
    <row r="590" s="194" customFormat="1" ht="12.75" x14ac:dyDescent="0.2"/>
    <row r="591" s="194" customFormat="1" ht="12.75" x14ac:dyDescent="0.2"/>
    <row r="592" s="194" customFormat="1" ht="12.75" x14ac:dyDescent="0.2"/>
    <row r="593" s="194" customFormat="1" ht="12.75" x14ac:dyDescent="0.2"/>
    <row r="594" s="194" customFormat="1" ht="12.75" x14ac:dyDescent="0.2"/>
    <row r="595" s="194" customFormat="1" ht="12.75" x14ac:dyDescent="0.2"/>
    <row r="596" s="194" customFormat="1" ht="12.75" x14ac:dyDescent="0.2"/>
    <row r="597" s="194" customFormat="1" ht="12.75" x14ac:dyDescent="0.2"/>
    <row r="598" s="194" customFormat="1" ht="12.75" x14ac:dyDescent="0.2"/>
    <row r="599" s="194" customFormat="1" ht="12.75" x14ac:dyDescent="0.2"/>
    <row r="600" s="194" customFormat="1" ht="12.75" x14ac:dyDescent="0.2"/>
    <row r="601" s="194" customFormat="1" ht="12.75" x14ac:dyDescent="0.2"/>
    <row r="602" s="194" customFormat="1" ht="12.75" x14ac:dyDescent="0.2"/>
    <row r="603" s="194" customFormat="1" ht="12.75" x14ac:dyDescent="0.2"/>
    <row r="604" s="194" customFormat="1" ht="12.75" x14ac:dyDescent="0.2"/>
    <row r="605" s="194" customFormat="1" ht="12.75" x14ac:dyDescent="0.2"/>
    <row r="606" s="194" customFormat="1" ht="12.75" x14ac:dyDescent="0.2"/>
    <row r="607" s="194" customFormat="1" ht="12.75" x14ac:dyDescent="0.2"/>
    <row r="608" s="194" customFormat="1" ht="12.75" x14ac:dyDescent="0.2"/>
    <row r="609" s="194" customFormat="1" ht="12.75" x14ac:dyDescent="0.2"/>
    <row r="610" s="194" customFormat="1" ht="12.75" x14ac:dyDescent="0.2"/>
    <row r="611" s="194" customFormat="1" ht="12.75" x14ac:dyDescent="0.2"/>
    <row r="612" s="194" customFormat="1" ht="12.75" x14ac:dyDescent="0.2"/>
    <row r="613" s="194" customFormat="1" ht="12.75" x14ac:dyDescent="0.2"/>
    <row r="614" s="194" customFormat="1" ht="12.75" x14ac:dyDescent="0.2"/>
    <row r="615" s="194" customFormat="1" ht="12.75" x14ac:dyDescent="0.2"/>
    <row r="616" s="194" customFormat="1" ht="12.75" x14ac:dyDescent="0.2"/>
    <row r="617" s="194" customFormat="1" ht="12.75" x14ac:dyDescent="0.2"/>
    <row r="618" s="194" customFormat="1" ht="12.75" x14ac:dyDescent="0.2"/>
    <row r="619" s="194" customFormat="1" ht="12.75" x14ac:dyDescent="0.2"/>
    <row r="620" s="194" customFormat="1" ht="12.75" x14ac:dyDescent="0.2"/>
    <row r="621" s="194" customFormat="1" ht="12.75" x14ac:dyDescent="0.2"/>
    <row r="622" s="194" customFormat="1" ht="12.75" x14ac:dyDescent="0.2"/>
    <row r="623" s="194" customFormat="1" ht="12.75" x14ac:dyDescent="0.2"/>
    <row r="624" s="194" customFormat="1" ht="12.75" x14ac:dyDescent="0.2"/>
    <row r="625" s="194" customFormat="1" ht="12.75" x14ac:dyDescent="0.2"/>
    <row r="626" s="194" customFormat="1" ht="12.75" x14ac:dyDescent="0.2"/>
    <row r="627" s="194" customFormat="1" ht="12.75" x14ac:dyDescent="0.2"/>
    <row r="628" s="194" customFormat="1" ht="12.75" x14ac:dyDescent="0.2"/>
    <row r="629" s="194" customFormat="1" ht="12.75" x14ac:dyDescent="0.2"/>
    <row r="630" s="194" customFormat="1" ht="12.75" x14ac:dyDescent="0.2"/>
    <row r="631" s="194" customFormat="1" ht="12.75" x14ac:dyDescent="0.2"/>
    <row r="632" s="194" customFormat="1" ht="12.75" x14ac:dyDescent="0.2"/>
    <row r="633" s="194" customFormat="1" ht="12.75" x14ac:dyDescent="0.2"/>
    <row r="634" s="194" customFormat="1" ht="12.75" x14ac:dyDescent="0.2"/>
    <row r="635" s="194" customFormat="1" ht="12.75" x14ac:dyDescent="0.2"/>
    <row r="636" s="194" customFormat="1" ht="12.75" x14ac:dyDescent="0.2"/>
    <row r="637" s="194" customFormat="1" ht="12.75" x14ac:dyDescent="0.2"/>
    <row r="638" s="194" customFormat="1" ht="12.75" x14ac:dyDescent="0.2"/>
    <row r="639" s="194" customFormat="1" ht="12.75" x14ac:dyDescent="0.2"/>
    <row r="640" s="194" customFormat="1" ht="12.75" x14ac:dyDescent="0.2"/>
    <row r="641" s="194" customFormat="1" ht="12.75" x14ac:dyDescent="0.2"/>
    <row r="642" s="194" customFormat="1" ht="12.75" x14ac:dyDescent="0.2"/>
    <row r="643" s="194" customFormat="1" ht="12.75" x14ac:dyDescent="0.2"/>
    <row r="644" s="194" customFormat="1" ht="12.75" x14ac:dyDescent="0.2"/>
    <row r="645" s="194" customFormat="1" ht="12.75" x14ac:dyDescent="0.2"/>
    <row r="646" s="194" customFormat="1" ht="12.75" x14ac:dyDescent="0.2"/>
    <row r="647" s="194" customFormat="1" ht="12.75" x14ac:dyDescent="0.2"/>
    <row r="648" s="194" customFormat="1" ht="12.75" x14ac:dyDescent="0.2"/>
    <row r="649" s="194" customFormat="1" ht="12.75" x14ac:dyDescent="0.2"/>
    <row r="650" s="194" customFormat="1" ht="12.75" x14ac:dyDescent="0.2"/>
    <row r="651" s="194" customFormat="1" ht="12.75" x14ac:dyDescent="0.2"/>
    <row r="652" s="194" customFormat="1" ht="12.75" x14ac:dyDescent="0.2"/>
    <row r="653" s="194" customFormat="1" ht="12.75" x14ac:dyDescent="0.2"/>
    <row r="654" s="194" customFormat="1" ht="12.75" x14ac:dyDescent="0.2"/>
    <row r="655" s="194" customFormat="1" ht="12.75" x14ac:dyDescent="0.2"/>
    <row r="656" s="194" customFormat="1" ht="12.75" x14ac:dyDescent="0.2"/>
    <row r="657" spans="4:4" s="194" customFormat="1" ht="12.75" x14ac:dyDescent="0.2"/>
    <row r="658" spans="4:4" s="194" customFormat="1" ht="12.75" x14ac:dyDescent="0.2"/>
    <row r="659" spans="4:4" s="194" customFormat="1" ht="12.75" x14ac:dyDescent="0.2"/>
    <row r="660" spans="4:4" s="194" customFormat="1" ht="12.75" x14ac:dyDescent="0.2"/>
    <row r="661" spans="4:4" s="194" customFormat="1" ht="12.75" x14ac:dyDescent="0.2"/>
    <row r="662" spans="4:4" s="194" customFormat="1" ht="12.75" x14ac:dyDescent="0.2"/>
    <row r="663" spans="4:4" s="194" customFormat="1" ht="12.75" x14ac:dyDescent="0.2"/>
    <row r="664" spans="4:4" s="194" customFormat="1" ht="12.75" x14ac:dyDescent="0.2"/>
    <row r="665" spans="4:4" s="194" customFormat="1" ht="12.75" x14ac:dyDescent="0.2"/>
    <row r="666" spans="4:4" s="194" customFormat="1" ht="12.75" x14ac:dyDescent="0.2"/>
    <row r="667" spans="4:4" s="194" customFormat="1" ht="12.75" x14ac:dyDescent="0.2"/>
    <row r="668" spans="4:4" s="194" customFormat="1" ht="12.75" x14ac:dyDescent="0.2"/>
    <row r="669" spans="4:4" s="194" customFormat="1" ht="12.75" x14ac:dyDescent="0.2"/>
    <row r="670" spans="4:4" s="194" customFormat="1" ht="12.75" x14ac:dyDescent="0.2"/>
    <row r="671" spans="4:4" s="194" customFormat="1" ht="12.75" x14ac:dyDescent="0.2">
      <c r="D671" s="480"/>
    </row>
    <row r="672" spans="4:4" s="194" customFormat="1" ht="12.75" x14ac:dyDescent="0.2"/>
    <row r="673" s="194" customFormat="1" ht="12.75" x14ac:dyDescent="0.2"/>
    <row r="674" s="194" customFormat="1" ht="12.75" x14ac:dyDescent="0.2"/>
    <row r="675" s="194" customFormat="1" ht="12.75" x14ac:dyDescent="0.2"/>
    <row r="676" s="194" customFormat="1" ht="12.75" x14ac:dyDescent="0.2"/>
    <row r="677" s="194" customFormat="1" ht="12.75" x14ac:dyDescent="0.2"/>
    <row r="678" s="194" customFormat="1" ht="12.75" x14ac:dyDescent="0.2"/>
    <row r="679" s="194" customFormat="1" ht="12.75" x14ac:dyDescent="0.2"/>
    <row r="680" s="194" customFormat="1" ht="12.75" x14ac:dyDescent="0.2"/>
    <row r="681" s="194" customFormat="1" ht="12.75" x14ac:dyDescent="0.2"/>
    <row r="682" s="194" customFormat="1" ht="12.75" x14ac:dyDescent="0.2"/>
    <row r="683" s="194" customFormat="1" ht="12.75" x14ac:dyDescent="0.2"/>
    <row r="684" s="194" customFormat="1" ht="12.75" x14ac:dyDescent="0.2"/>
    <row r="685" s="194" customFormat="1" ht="12.75" x14ac:dyDescent="0.2"/>
    <row r="686" s="194" customFormat="1" ht="12.75" x14ac:dyDescent="0.2"/>
    <row r="687" s="194" customFormat="1" ht="12.75" x14ac:dyDescent="0.2"/>
    <row r="688" s="194" customFormat="1" ht="12.75" x14ac:dyDescent="0.2"/>
    <row r="689" s="194" customFormat="1" ht="12.75" x14ac:dyDescent="0.2"/>
    <row r="690" s="194" customFormat="1" ht="12.75" x14ac:dyDescent="0.2"/>
    <row r="691" s="194" customFormat="1" ht="12.75" x14ac:dyDescent="0.2"/>
    <row r="692" s="194" customFormat="1" ht="12.75" x14ac:dyDescent="0.2"/>
    <row r="693" s="194" customFormat="1" ht="12.75" x14ac:dyDescent="0.2"/>
    <row r="694" s="194" customFormat="1" ht="12.75" x14ac:dyDescent="0.2"/>
    <row r="695" s="194" customFormat="1" ht="12.75" x14ac:dyDescent="0.2"/>
    <row r="696" s="194" customFormat="1" ht="12.75" x14ac:dyDescent="0.2"/>
    <row r="697" s="194" customFormat="1" ht="12.75" x14ac:dyDescent="0.2"/>
    <row r="698" s="194" customFormat="1" ht="12.75" x14ac:dyDescent="0.2"/>
    <row r="699" s="194" customFormat="1" ht="12.75" x14ac:dyDescent="0.2"/>
    <row r="700" s="194" customFormat="1" ht="12.75" x14ac:dyDescent="0.2"/>
    <row r="701" s="194" customFormat="1" ht="12.75" x14ac:dyDescent="0.2"/>
    <row r="702" s="194" customFormat="1" ht="12.75" x14ac:dyDescent="0.2"/>
    <row r="703" s="194" customFormat="1" ht="12.75" x14ac:dyDescent="0.2"/>
    <row r="704" s="194" customFormat="1" ht="12.75" x14ac:dyDescent="0.2"/>
    <row r="705" s="194" customFormat="1" ht="12.75" x14ac:dyDescent="0.2"/>
    <row r="706" s="194" customFormat="1" ht="12.75" x14ac:dyDescent="0.2"/>
    <row r="707" s="194" customFormat="1" ht="12.75" x14ac:dyDescent="0.2"/>
    <row r="708" s="194" customFormat="1" ht="12.75" x14ac:dyDescent="0.2"/>
    <row r="709" s="194" customFormat="1" ht="12.75" x14ac:dyDescent="0.2"/>
    <row r="710" s="194" customFormat="1" ht="12.75" x14ac:dyDescent="0.2"/>
    <row r="711" s="194" customFormat="1" ht="12.75" x14ac:dyDescent="0.2"/>
    <row r="712" s="194" customFormat="1" ht="12.75" x14ac:dyDescent="0.2"/>
    <row r="713" s="194" customFormat="1" ht="12.75" x14ac:dyDescent="0.2"/>
    <row r="714" s="194" customFormat="1" ht="12.75" x14ac:dyDescent="0.2"/>
    <row r="715" s="194" customFormat="1" ht="12.75" x14ac:dyDescent="0.2"/>
    <row r="716" s="194" customFormat="1" ht="12.75" x14ac:dyDescent="0.2"/>
    <row r="717" s="194" customFormat="1" ht="12.75" x14ac:dyDescent="0.2"/>
    <row r="718" s="194" customFormat="1" ht="12.75" x14ac:dyDescent="0.2"/>
    <row r="719" s="194" customFormat="1" ht="12.75" x14ac:dyDescent="0.2"/>
    <row r="720" s="194" customFormat="1" ht="12.75" x14ac:dyDescent="0.2"/>
    <row r="721" spans="1:24" ht="12.75" x14ac:dyDescent="0.2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U721" s="194"/>
      <c r="V721" s="194"/>
      <c r="W721" s="194"/>
      <c r="X721" s="194"/>
    </row>
    <row r="722" spans="1:24" ht="12.75" x14ac:dyDescent="0.2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U722" s="194"/>
      <c r="V722" s="194"/>
      <c r="W722" s="194"/>
      <c r="X722" s="194"/>
    </row>
    <row r="723" spans="1:24" ht="12.75" x14ac:dyDescent="0.2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U723" s="194"/>
      <c r="V723" s="194"/>
      <c r="W723" s="194"/>
      <c r="X723" s="194"/>
    </row>
    <row r="724" spans="1:24" ht="12.75" x14ac:dyDescent="0.2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U724" s="194"/>
      <c r="V724" s="194"/>
      <c r="W724" s="194"/>
      <c r="X724" s="194"/>
    </row>
    <row r="725" spans="1:24" ht="12.75" x14ac:dyDescent="0.2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U725" s="194"/>
      <c r="V725" s="194"/>
      <c r="W725" s="194"/>
      <c r="X725" s="194"/>
    </row>
    <row r="726" spans="1:24" ht="12.75" x14ac:dyDescent="0.2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U726" s="194"/>
      <c r="V726" s="194"/>
      <c r="W726" s="194"/>
      <c r="X726" s="194"/>
    </row>
    <row r="727" spans="1:24" ht="12.75" x14ac:dyDescent="0.2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U727" s="194"/>
      <c r="V727" s="194"/>
      <c r="W727" s="194"/>
      <c r="X727" s="194"/>
    </row>
    <row r="728" spans="1:24" ht="12.75" x14ac:dyDescent="0.2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</row>
    <row r="729" spans="1:24" ht="12.75" x14ac:dyDescent="0.2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</row>
    <row r="730" spans="1:24" ht="12.75" x14ac:dyDescent="0.2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</row>
    <row r="731" spans="1:24" ht="12.75" x14ac:dyDescent="0.2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</row>
    <row r="732" spans="1:24" ht="12.75" x14ac:dyDescent="0.2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</row>
    <row r="733" spans="1:24" ht="12.75" x14ac:dyDescent="0.2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</row>
    <row r="734" spans="1:24" ht="12.75" x14ac:dyDescent="0.2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</row>
    <row r="735" spans="1:24" ht="12.75" x14ac:dyDescent="0.2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</row>
    <row r="736" spans="1:24" ht="12.75" x14ac:dyDescent="0.2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</row>
    <row r="737" spans="1:10" ht="12.75" x14ac:dyDescent="0.2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</row>
    <row r="738" spans="1:10" ht="12.75" x14ac:dyDescent="0.2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</row>
    <row r="739" spans="1:10" ht="12.75" x14ac:dyDescent="0.2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</row>
    <row r="740" spans="1:10" ht="12.75" x14ac:dyDescent="0.2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</row>
    <row r="741" spans="1:10" ht="12.75" x14ac:dyDescent="0.2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</row>
    <row r="742" spans="1:10" ht="12.75" x14ac:dyDescent="0.2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</row>
    <row r="743" spans="1:10" ht="12.75" x14ac:dyDescent="0.2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</row>
    <row r="744" spans="1:10" ht="12.75" x14ac:dyDescent="0.2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</row>
    <row r="745" spans="1:10" ht="12.75" x14ac:dyDescent="0.2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</row>
    <row r="746" spans="1:10" ht="12.75" x14ac:dyDescent="0.2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</row>
    <row r="747" spans="1:10" ht="12.75" x14ac:dyDescent="0.2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</row>
    <row r="748" spans="1:10" ht="12.75" x14ac:dyDescent="0.2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</row>
    <row r="749" spans="1:10" ht="12.75" x14ac:dyDescent="0.2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</row>
    <row r="750" spans="1:10" ht="12.75" x14ac:dyDescent="0.2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</row>
    <row r="751" spans="1:10" ht="12.75" x14ac:dyDescent="0.2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</row>
    <row r="752" spans="1:10" ht="12.75" x14ac:dyDescent="0.2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</row>
    <row r="753" spans="1:10" ht="12.75" x14ac:dyDescent="0.2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</row>
    <row r="754" spans="1:10" ht="12.75" x14ac:dyDescent="0.2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</row>
    <row r="755" spans="1:10" ht="12.75" x14ac:dyDescent="0.2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</row>
    <row r="756" spans="1:10" ht="12.75" x14ac:dyDescent="0.2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</row>
    <row r="757" spans="1:10" ht="12.75" x14ac:dyDescent="0.2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</row>
    <row r="758" spans="1:10" ht="12.75" x14ac:dyDescent="0.2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</row>
    <row r="759" spans="1:10" ht="12.75" x14ac:dyDescent="0.2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</row>
    <row r="760" spans="1:10" ht="12.75" x14ac:dyDescent="0.2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</row>
    <row r="761" spans="1:10" ht="12.75" x14ac:dyDescent="0.2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</row>
    <row r="762" spans="1:10" ht="12.75" x14ac:dyDescent="0.2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</row>
    <row r="763" spans="1:10" ht="12.75" x14ac:dyDescent="0.2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</row>
    <row r="764" spans="1:10" ht="12.75" x14ac:dyDescent="0.2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</row>
    <row r="765" spans="1:10" ht="12.75" x14ac:dyDescent="0.2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</row>
    <row r="766" spans="1:10" ht="12.75" x14ac:dyDescent="0.2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</row>
    <row r="767" spans="1:10" ht="12.75" x14ac:dyDescent="0.2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</row>
    <row r="768" spans="1:10" ht="12.75" x14ac:dyDescent="0.2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</row>
    <row r="769" spans="1:10" ht="12.75" x14ac:dyDescent="0.2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</row>
    <row r="770" spans="1:10" ht="12.75" x14ac:dyDescent="0.2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</row>
    <row r="771" spans="1:10" ht="12.75" x14ac:dyDescent="0.2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</row>
    <row r="772" spans="1:10" ht="12.75" x14ac:dyDescent="0.2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</row>
    <row r="773" spans="1:10" ht="12.75" x14ac:dyDescent="0.2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</row>
    <row r="774" spans="1:10" ht="12.75" x14ac:dyDescent="0.2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</row>
    <row r="775" spans="1:10" ht="12.75" x14ac:dyDescent="0.2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</row>
    <row r="776" spans="1:10" ht="12.75" x14ac:dyDescent="0.2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</row>
    <row r="777" spans="1:10" ht="12.75" x14ac:dyDescent="0.2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</row>
    <row r="778" spans="1:10" ht="12.75" x14ac:dyDescent="0.2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</row>
    <row r="779" spans="1:10" ht="12.75" x14ac:dyDescent="0.2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</row>
    <row r="780" spans="1:10" ht="12.75" x14ac:dyDescent="0.2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</row>
    <row r="781" spans="1:10" ht="12.75" x14ac:dyDescent="0.2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</row>
    <row r="782" spans="1:10" ht="12.75" x14ac:dyDescent="0.2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</row>
    <row r="783" spans="1:10" ht="12.75" x14ac:dyDescent="0.2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</row>
    <row r="784" spans="1:10" ht="12.75" x14ac:dyDescent="0.2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</row>
    <row r="785" spans="1:10" ht="12.75" x14ac:dyDescent="0.2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</row>
    <row r="786" spans="1:10" ht="12.75" x14ac:dyDescent="0.2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</row>
    <row r="787" spans="1:10" ht="12.75" x14ac:dyDescent="0.2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</row>
    <row r="788" spans="1:10" ht="12.75" x14ac:dyDescent="0.2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</row>
    <row r="789" spans="1:10" ht="12.75" x14ac:dyDescent="0.2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</row>
    <row r="790" spans="1:10" ht="12.75" x14ac:dyDescent="0.2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</row>
    <row r="791" spans="1:10" ht="12.75" x14ac:dyDescent="0.2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</row>
    <row r="792" spans="1:10" ht="12.75" x14ac:dyDescent="0.2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</row>
    <row r="793" spans="1:10" ht="12.75" x14ac:dyDescent="0.2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</row>
    <row r="794" spans="1:10" ht="12.75" x14ac:dyDescent="0.2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</row>
    <row r="795" spans="1:10" ht="12.75" x14ac:dyDescent="0.2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</row>
    <row r="796" spans="1:10" ht="12.75" x14ac:dyDescent="0.2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</row>
    <row r="797" spans="1:10" ht="12.75" x14ac:dyDescent="0.2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</row>
    <row r="798" spans="1:10" ht="12.75" x14ac:dyDescent="0.2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</row>
    <row r="799" spans="1:10" ht="12.75" x14ac:dyDescent="0.2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</row>
    <row r="800" spans="1:10" ht="12.75" x14ac:dyDescent="0.2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</row>
    <row r="801" spans="1:10" ht="12.75" x14ac:dyDescent="0.2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</row>
    <row r="802" spans="1:10" ht="12.75" x14ac:dyDescent="0.2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</row>
    <row r="803" spans="1:10" ht="12.75" x14ac:dyDescent="0.2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</row>
    <row r="804" spans="1:10" ht="12.75" x14ac:dyDescent="0.2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</row>
    <row r="805" spans="1:10" ht="12.75" x14ac:dyDescent="0.2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</row>
    <row r="806" spans="1:10" ht="12.75" x14ac:dyDescent="0.2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</row>
    <row r="807" spans="1:10" ht="12.75" x14ac:dyDescent="0.2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</row>
    <row r="808" spans="1:10" ht="12.75" x14ac:dyDescent="0.2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</row>
    <row r="809" spans="1:10" ht="12.75" x14ac:dyDescent="0.2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</row>
    <row r="810" spans="1:10" ht="12.75" x14ac:dyDescent="0.2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</row>
    <row r="811" spans="1:10" ht="12.75" x14ac:dyDescent="0.2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</row>
    <row r="812" spans="1:10" ht="12.75" x14ac:dyDescent="0.2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</row>
    <row r="813" spans="1:10" ht="12.75" x14ac:dyDescent="0.2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</row>
    <row r="814" spans="1:10" ht="12.75" x14ac:dyDescent="0.2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</row>
    <row r="815" spans="1:10" ht="12.75" x14ac:dyDescent="0.2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</row>
    <row r="816" spans="1:10" ht="12.75" x14ac:dyDescent="0.2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</row>
    <row r="817" spans="1:10" ht="12.75" x14ac:dyDescent="0.2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</row>
    <row r="818" spans="1:10" ht="12.75" x14ac:dyDescent="0.2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</row>
    <row r="819" spans="1:10" ht="12.75" x14ac:dyDescent="0.2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</row>
    <row r="820" spans="1:10" ht="12.75" x14ac:dyDescent="0.2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</row>
    <row r="821" spans="1:10" ht="12.75" x14ac:dyDescent="0.2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</row>
    <row r="822" spans="1:10" ht="12.75" x14ac:dyDescent="0.2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</row>
    <row r="823" spans="1:10" ht="12.75" x14ac:dyDescent="0.2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</row>
    <row r="824" spans="1:10" ht="12.75" x14ac:dyDescent="0.2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</row>
    <row r="825" spans="1:10" ht="12.75" x14ac:dyDescent="0.2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</row>
    <row r="826" spans="1:10" ht="12.75" x14ac:dyDescent="0.2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</row>
    <row r="827" spans="1:10" ht="12.75" x14ac:dyDescent="0.2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</row>
    <row r="828" spans="1:10" ht="12.75" x14ac:dyDescent="0.2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</row>
    <row r="829" spans="1:10" ht="12.75" x14ac:dyDescent="0.2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</row>
    <row r="830" spans="1:10" ht="12.75" x14ac:dyDescent="0.2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</row>
    <row r="831" spans="1:10" ht="12.75" x14ac:dyDescent="0.2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</row>
    <row r="832" spans="1:10" ht="12.75" x14ac:dyDescent="0.2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</row>
    <row r="833" spans="1:10" ht="12.75" x14ac:dyDescent="0.2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</row>
    <row r="834" spans="1:10" ht="12.75" x14ac:dyDescent="0.2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</row>
    <row r="835" spans="1:10" ht="12.75" x14ac:dyDescent="0.2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</row>
    <row r="836" spans="1:10" ht="12.75" x14ac:dyDescent="0.2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</row>
    <row r="837" spans="1:10" ht="12.75" x14ac:dyDescent="0.2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</row>
    <row r="838" spans="1:10" ht="12.75" x14ac:dyDescent="0.2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</row>
    <row r="839" spans="1:10" ht="12.75" x14ac:dyDescent="0.2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</row>
    <row r="840" spans="1:10" ht="12.75" x14ac:dyDescent="0.2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</row>
    <row r="841" spans="1:10" ht="12.75" x14ac:dyDescent="0.2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</row>
    <row r="842" spans="1:10" ht="12.75" x14ac:dyDescent="0.2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</row>
    <row r="843" spans="1:10" ht="12.75" x14ac:dyDescent="0.2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</row>
    <row r="844" spans="1:10" ht="12.75" x14ac:dyDescent="0.2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</row>
    <row r="845" spans="1:10" ht="12.75" x14ac:dyDescent="0.2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</row>
    <row r="846" spans="1:10" ht="12.75" x14ac:dyDescent="0.2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</row>
    <row r="847" spans="1:10" ht="12.75" x14ac:dyDescent="0.2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</row>
    <row r="848" spans="1:10" ht="12.75" x14ac:dyDescent="0.2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</row>
    <row r="849" spans="1:10" ht="12.75" x14ac:dyDescent="0.2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</row>
    <row r="850" spans="1:10" ht="12.75" x14ac:dyDescent="0.2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</row>
    <row r="851" spans="1:10" ht="12.75" x14ac:dyDescent="0.2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</row>
    <row r="852" spans="1:10" ht="12.75" x14ac:dyDescent="0.2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</row>
    <row r="853" spans="1:10" ht="12.75" x14ac:dyDescent="0.2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</row>
    <row r="854" spans="1:10" ht="12.75" x14ac:dyDescent="0.2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</row>
    <row r="855" spans="1:10" ht="12.75" x14ac:dyDescent="0.2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</row>
    <row r="856" spans="1:10" ht="12.75" x14ac:dyDescent="0.2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</row>
    <row r="857" spans="1:10" ht="12.75" x14ac:dyDescent="0.2">
      <c r="A857" s="194"/>
      <c r="B857" s="194"/>
      <c r="C857" s="194"/>
      <c r="D857" s="194"/>
      <c r="E857" s="194"/>
      <c r="F857" s="194"/>
      <c r="G857" s="194"/>
      <c r="H857" s="194"/>
      <c r="I857" s="194"/>
      <c r="J857" s="194"/>
    </row>
    <row r="858" spans="1:10" ht="12.75" x14ac:dyDescent="0.2">
      <c r="A858" s="194"/>
      <c r="B858" s="194"/>
      <c r="C858" s="194"/>
      <c r="D858" s="194"/>
      <c r="E858" s="194"/>
      <c r="F858" s="194"/>
      <c r="G858" s="194"/>
      <c r="H858" s="194"/>
      <c r="I858" s="194"/>
      <c r="J858" s="194"/>
    </row>
    <row r="859" spans="1:10" ht="12.75" x14ac:dyDescent="0.2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</row>
    <row r="860" spans="1:10" ht="12.75" x14ac:dyDescent="0.2">
      <c r="A860" s="194"/>
      <c r="B860" s="194"/>
      <c r="C860" s="194"/>
      <c r="D860" s="194"/>
      <c r="E860" s="194"/>
      <c r="F860" s="194"/>
      <c r="G860" s="194"/>
      <c r="H860" s="194"/>
      <c r="I860" s="194"/>
      <c r="J860" s="194"/>
    </row>
    <row r="861" spans="1:10" ht="12.75" x14ac:dyDescent="0.2">
      <c r="A861" s="194"/>
      <c r="B861" s="194"/>
      <c r="C861" s="194"/>
      <c r="D861" s="194"/>
      <c r="E861" s="194"/>
      <c r="F861" s="194"/>
      <c r="G861" s="194"/>
      <c r="H861" s="194"/>
      <c r="I861" s="194"/>
      <c r="J861" s="194"/>
    </row>
    <row r="862" spans="1:10" ht="12.75" x14ac:dyDescent="0.2">
      <c r="A862" s="194"/>
      <c r="B862" s="194"/>
      <c r="C862" s="194"/>
      <c r="D862" s="194"/>
      <c r="E862" s="194"/>
      <c r="F862" s="194"/>
      <c r="G862" s="194"/>
      <c r="H862" s="194"/>
      <c r="I862" s="194"/>
      <c r="J862" s="194"/>
    </row>
    <row r="863" spans="1:10" ht="12.75" x14ac:dyDescent="0.2">
      <c r="A863" s="194"/>
      <c r="B863" s="194"/>
      <c r="C863" s="194"/>
      <c r="D863" s="194"/>
      <c r="E863" s="194"/>
      <c r="F863" s="194"/>
      <c r="G863" s="194"/>
      <c r="H863" s="194"/>
      <c r="I863" s="194"/>
      <c r="J863" s="194"/>
    </row>
    <row r="864" spans="1:10" ht="12.75" x14ac:dyDescent="0.2">
      <c r="A864" s="194"/>
      <c r="B864" s="194"/>
      <c r="C864" s="194"/>
      <c r="D864" s="194"/>
      <c r="E864" s="194"/>
      <c r="F864" s="194"/>
      <c r="G864" s="194"/>
      <c r="H864" s="194"/>
      <c r="I864" s="194"/>
      <c r="J864" s="194"/>
    </row>
    <row r="865" spans="1:10" ht="12.75" x14ac:dyDescent="0.2">
      <c r="A865" s="194"/>
      <c r="B865" s="194"/>
      <c r="C865" s="194"/>
      <c r="D865" s="194"/>
      <c r="E865" s="194"/>
      <c r="F865" s="194"/>
      <c r="G865" s="194"/>
      <c r="H865" s="194"/>
      <c r="I865" s="194"/>
      <c r="J865" s="194"/>
    </row>
    <row r="866" spans="1:10" ht="12.75" x14ac:dyDescent="0.2">
      <c r="A866" s="194"/>
      <c r="B866" s="194"/>
      <c r="C866" s="194"/>
      <c r="D866" s="194"/>
      <c r="E866" s="194"/>
      <c r="F866" s="194"/>
      <c r="G866" s="194"/>
      <c r="H866" s="194"/>
      <c r="I866" s="194"/>
      <c r="J866" s="194"/>
    </row>
    <row r="867" spans="1:10" ht="12.75" x14ac:dyDescent="0.2">
      <c r="A867" s="194"/>
      <c r="B867" s="194"/>
      <c r="C867" s="194"/>
      <c r="D867" s="194"/>
      <c r="E867" s="194"/>
      <c r="F867" s="194"/>
      <c r="G867" s="194"/>
      <c r="H867" s="194"/>
      <c r="I867" s="194"/>
      <c r="J867" s="194"/>
    </row>
    <row r="868" spans="1:10" ht="12.75" x14ac:dyDescent="0.2">
      <c r="A868" s="194"/>
      <c r="B868" s="194"/>
      <c r="C868" s="194"/>
      <c r="D868" s="194"/>
      <c r="E868" s="194"/>
      <c r="F868" s="194"/>
      <c r="G868" s="194"/>
      <c r="H868" s="194"/>
      <c r="I868" s="194"/>
      <c r="J868" s="194"/>
    </row>
    <row r="869" spans="1:10" ht="12.75" x14ac:dyDescent="0.2">
      <c r="A869" s="194"/>
      <c r="B869" s="194"/>
      <c r="C869" s="194"/>
      <c r="D869" s="194"/>
      <c r="E869" s="194"/>
      <c r="F869" s="194"/>
      <c r="G869" s="194"/>
      <c r="H869" s="194"/>
      <c r="I869" s="194"/>
      <c r="J869" s="194"/>
    </row>
    <row r="870" spans="1:10" ht="12.75" x14ac:dyDescent="0.2">
      <c r="A870" s="194"/>
      <c r="B870" s="194"/>
      <c r="C870" s="194"/>
      <c r="D870" s="194"/>
      <c r="E870" s="194"/>
      <c r="F870" s="194"/>
      <c r="G870" s="194"/>
      <c r="H870" s="194"/>
      <c r="I870" s="194"/>
      <c r="J870" s="194"/>
    </row>
    <row r="871" spans="1:10" ht="12.75" x14ac:dyDescent="0.2">
      <c r="A871" s="194"/>
      <c r="B871" s="194"/>
      <c r="C871" s="194"/>
      <c r="D871" s="194"/>
      <c r="E871" s="194"/>
      <c r="F871" s="194"/>
      <c r="G871" s="194"/>
      <c r="H871" s="194"/>
      <c r="I871" s="194"/>
      <c r="J871" s="194"/>
    </row>
    <row r="872" spans="1:10" ht="12.75" x14ac:dyDescent="0.2">
      <c r="A872" s="194"/>
      <c r="B872" s="194"/>
      <c r="C872" s="194"/>
      <c r="D872" s="194"/>
      <c r="E872" s="194"/>
      <c r="F872" s="194"/>
      <c r="G872" s="194"/>
      <c r="H872" s="194"/>
      <c r="I872" s="194"/>
      <c r="J872" s="194"/>
    </row>
    <row r="873" spans="1:10" ht="12.75" x14ac:dyDescent="0.2">
      <c r="A873" s="194"/>
      <c r="B873" s="194"/>
      <c r="C873" s="194"/>
      <c r="D873" s="194"/>
      <c r="E873" s="194"/>
      <c r="F873" s="194"/>
      <c r="G873" s="194"/>
      <c r="H873" s="194"/>
      <c r="I873" s="194"/>
      <c r="J873" s="194"/>
    </row>
    <row r="874" spans="1:10" ht="12.75" x14ac:dyDescent="0.2">
      <c r="A874" s="194"/>
      <c r="B874" s="194"/>
      <c r="C874" s="194"/>
      <c r="D874" s="194"/>
      <c r="E874" s="194"/>
      <c r="F874" s="194"/>
      <c r="G874" s="194"/>
      <c r="H874" s="194"/>
      <c r="I874" s="194"/>
      <c r="J874" s="194"/>
    </row>
    <row r="875" spans="1:10" ht="12.75" x14ac:dyDescent="0.2">
      <c r="A875" s="194"/>
      <c r="B875" s="194"/>
      <c r="C875" s="194"/>
      <c r="D875" s="194"/>
      <c r="E875" s="194"/>
      <c r="F875" s="194"/>
      <c r="G875" s="194"/>
      <c r="H875" s="194"/>
      <c r="I875" s="194"/>
      <c r="J875" s="194"/>
    </row>
    <row r="876" spans="1:10" ht="12.75" x14ac:dyDescent="0.2">
      <c r="A876" s="194"/>
      <c r="B876" s="194"/>
      <c r="C876" s="194"/>
      <c r="D876" s="194"/>
      <c r="E876" s="194"/>
      <c r="F876" s="194"/>
      <c r="G876" s="194"/>
      <c r="H876" s="194"/>
      <c r="I876" s="194"/>
      <c r="J876" s="194"/>
    </row>
    <row r="877" spans="1:10" ht="12.75" x14ac:dyDescent="0.2">
      <c r="A877" s="194"/>
      <c r="B877" s="194"/>
      <c r="C877" s="194"/>
      <c r="D877" s="194"/>
      <c r="E877" s="194"/>
      <c r="F877" s="194"/>
      <c r="G877" s="194"/>
      <c r="H877" s="194"/>
      <c r="I877" s="194"/>
      <c r="J877" s="194"/>
    </row>
    <row r="878" spans="1:10" ht="12.75" x14ac:dyDescent="0.2">
      <c r="A878" s="194"/>
      <c r="B878" s="194"/>
      <c r="C878" s="194"/>
      <c r="D878" s="194"/>
      <c r="E878" s="194"/>
      <c r="F878" s="194"/>
      <c r="G878" s="194"/>
      <c r="H878" s="194"/>
      <c r="I878" s="194"/>
      <c r="J878" s="194"/>
    </row>
    <row r="879" spans="1:10" ht="12.75" x14ac:dyDescent="0.2">
      <c r="A879" s="194"/>
      <c r="B879" s="194"/>
      <c r="C879" s="194"/>
      <c r="D879" s="194"/>
      <c r="E879" s="194"/>
      <c r="F879" s="194"/>
      <c r="G879" s="194"/>
      <c r="H879" s="194"/>
      <c r="I879" s="194"/>
      <c r="J879" s="194"/>
    </row>
    <row r="880" spans="1:10" ht="12.75" x14ac:dyDescent="0.2">
      <c r="A880" s="194"/>
      <c r="B880" s="194"/>
      <c r="C880" s="194"/>
      <c r="D880" s="194"/>
      <c r="E880" s="194"/>
      <c r="F880" s="194"/>
      <c r="G880" s="194"/>
      <c r="H880" s="194"/>
      <c r="I880" s="194"/>
      <c r="J880" s="194"/>
    </row>
    <row r="881" spans="1:10" ht="12.75" x14ac:dyDescent="0.2">
      <c r="A881" s="194"/>
      <c r="B881" s="194"/>
      <c r="C881" s="194"/>
      <c r="D881" s="194"/>
      <c r="E881" s="194"/>
      <c r="F881" s="194"/>
      <c r="G881" s="194"/>
      <c r="H881" s="194"/>
      <c r="I881" s="194"/>
      <c r="J881" s="194"/>
    </row>
    <row r="882" spans="1:10" ht="12.75" x14ac:dyDescent="0.2">
      <c r="A882" s="194"/>
      <c r="B882" s="194"/>
      <c r="C882" s="194"/>
      <c r="D882" s="194"/>
      <c r="E882" s="194"/>
      <c r="F882" s="194"/>
      <c r="G882" s="194"/>
      <c r="H882" s="194"/>
      <c r="I882" s="194"/>
      <c r="J882" s="194"/>
    </row>
    <row r="883" spans="1:10" ht="12.75" x14ac:dyDescent="0.2">
      <c r="A883" s="194"/>
      <c r="B883" s="194"/>
      <c r="C883" s="194"/>
      <c r="D883" s="194"/>
      <c r="E883" s="194"/>
      <c r="F883" s="194"/>
      <c r="G883" s="194"/>
      <c r="H883" s="194"/>
      <c r="I883" s="194"/>
      <c r="J883" s="194"/>
    </row>
    <row r="884" spans="1:10" ht="12.75" x14ac:dyDescent="0.2">
      <c r="A884" s="194"/>
      <c r="B884" s="194"/>
      <c r="C884" s="194"/>
      <c r="D884" s="194"/>
      <c r="E884" s="194"/>
      <c r="F884" s="194"/>
      <c r="G884" s="194"/>
      <c r="H884" s="194"/>
      <c r="I884" s="194"/>
      <c r="J884" s="194"/>
    </row>
    <row r="885" spans="1:10" ht="12.75" x14ac:dyDescent="0.2">
      <c r="A885" s="194"/>
      <c r="B885" s="194"/>
      <c r="C885" s="194"/>
      <c r="D885" s="194"/>
      <c r="E885" s="194"/>
      <c r="F885" s="194"/>
      <c r="G885" s="194"/>
      <c r="H885" s="194"/>
      <c r="I885" s="194"/>
      <c r="J885" s="194"/>
    </row>
    <row r="886" spans="1:10" ht="12.75" x14ac:dyDescent="0.2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</row>
    <row r="887" spans="1:10" ht="12.75" x14ac:dyDescent="0.2">
      <c r="A887" s="194"/>
      <c r="B887" s="194"/>
      <c r="C887" s="194"/>
      <c r="D887" s="194"/>
      <c r="E887" s="194"/>
      <c r="F887" s="194"/>
      <c r="G887" s="194"/>
      <c r="H887" s="194"/>
      <c r="I887" s="194"/>
      <c r="J887" s="194"/>
    </row>
    <row r="888" spans="1:10" ht="12.75" x14ac:dyDescent="0.2">
      <c r="A888" s="194"/>
      <c r="B888" s="194"/>
      <c r="C888" s="194"/>
      <c r="D888" s="194"/>
      <c r="E888" s="194"/>
      <c r="F888" s="194"/>
      <c r="G888" s="194"/>
      <c r="H888" s="194"/>
      <c r="I888" s="194"/>
      <c r="J888" s="194"/>
    </row>
    <row r="889" spans="1:10" ht="12.75" x14ac:dyDescent="0.2">
      <c r="A889" s="194"/>
      <c r="B889" s="194"/>
      <c r="C889" s="194"/>
      <c r="D889" s="194"/>
      <c r="E889" s="194"/>
      <c r="F889" s="194"/>
      <c r="G889" s="194"/>
      <c r="H889" s="194"/>
      <c r="I889" s="194"/>
      <c r="J889" s="194"/>
    </row>
    <row r="890" spans="1:10" ht="12.75" x14ac:dyDescent="0.2">
      <c r="A890" s="194"/>
      <c r="B890" s="194"/>
      <c r="C890" s="194"/>
      <c r="D890" s="194"/>
      <c r="E890" s="194"/>
      <c r="F890" s="194"/>
      <c r="G890" s="194"/>
      <c r="H890" s="194"/>
      <c r="I890" s="194"/>
      <c r="J890" s="194"/>
    </row>
    <row r="891" spans="1:10" ht="12.75" x14ac:dyDescent="0.2">
      <c r="A891" s="194"/>
      <c r="B891" s="194"/>
      <c r="C891" s="194"/>
      <c r="D891" s="194"/>
      <c r="E891" s="194"/>
      <c r="F891" s="194"/>
      <c r="G891" s="194"/>
      <c r="H891" s="194"/>
      <c r="I891" s="194"/>
      <c r="J891" s="194"/>
    </row>
    <row r="892" spans="1:10" ht="12.75" x14ac:dyDescent="0.2">
      <c r="A892" s="194"/>
      <c r="B892" s="194"/>
      <c r="C892" s="194"/>
      <c r="D892" s="194"/>
      <c r="E892" s="194"/>
      <c r="F892" s="194"/>
      <c r="G892" s="194"/>
      <c r="H892" s="194"/>
      <c r="I892" s="194"/>
      <c r="J892" s="194"/>
    </row>
    <row r="893" spans="1:10" ht="12.75" x14ac:dyDescent="0.2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</row>
    <row r="894" spans="1:10" ht="12.75" x14ac:dyDescent="0.2">
      <c r="A894" s="194"/>
      <c r="B894" s="194"/>
      <c r="C894" s="194"/>
      <c r="D894" s="194"/>
      <c r="E894" s="194"/>
      <c r="F894" s="194"/>
      <c r="G894" s="194"/>
      <c r="H894" s="194"/>
      <c r="I894" s="194"/>
      <c r="J894" s="194"/>
    </row>
    <row r="895" spans="1:10" ht="12.75" x14ac:dyDescent="0.2">
      <c r="A895" s="194"/>
      <c r="B895" s="194"/>
      <c r="C895" s="194"/>
      <c r="D895" s="194"/>
      <c r="E895" s="194"/>
      <c r="F895" s="194"/>
      <c r="G895" s="194"/>
      <c r="H895" s="194"/>
      <c r="I895" s="194"/>
      <c r="J895" s="194"/>
    </row>
    <row r="896" spans="1:10" ht="12.75" x14ac:dyDescent="0.2">
      <c r="A896" s="194"/>
      <c r="B896" s="194"/>
      <c r="C896" s="194"/>
      <c r="D896" s="194"/>
      <c r="E896" s="194"/>
      <c r="F896" s="194"/>
      <c r="G896" s="194"/>
      <c r="H896" s="194"/>
      <c r="I896" s="194"/>
      <c r="J896" s="194"/>
    </row>
    <row r="897" spans="1:10" ht="12.75" x14ac:dyDescent="0.2">
      <c r="A897" s="194"/>
      <c r="B897" s="194"/>
      <c r="C897" s="194"/>
      <c r="D897" s="194"/>
      <c r="E897" s="194"/>
      <c r="F897" s="194"/>
      <c r="G897" s="194"/>
      <c r="H897" s="194"/>
      <c r="I897" s="194"/>
      <c r="J897" s="194"/>
    </row>
    <row r="898" spans="1:10" ht="12.75" x14ac:dyDescent="0.2">
      <c r="A898" s="194"/>
      <c r="B898" s="194"/>
      <c r="C898" s="194"/>
      <c r="D898" s="194"/>
      <c r="E898" s="194"/>
      <c r="F898" s="194"/>
      <c r="G898" s="194"/>
      <c r="H898" s="194"/>
      <c r="I898" s="194"/>
      <c r="J898" s="194"/>
    </row>
    <row r="899" spans="1:10" ht="12.75" x14ac:dyDescent="0.2">
      <c r="A899" s="194"/>
      <c r="B899" s="194"/>
      <c r="C899" s="194"/>
      <c r="D899" s="194"/>
      <c r="E899" s="194"/>
      <c r="F899" s="194"/>
      <c r="G899" s="194"/>
      <c r="H899" s="194"/>
      <c r="I899" s="194"/>
      <c r="J899" s="194"/>
    </row>
    <row r="900" spans="1:10" ht="12.75" x14ac:dyDescent="0.2">
      <c r="A900" s="194"/>
      <c r="B900" s="194"/>
      <c r="C900" s="194"/>
      <c r="D900" s="194"/>
      <c r="E900" s="194"/>
      <c r="F900" s="194"/>
      <c r="G900" s="194"/>
      <c r="H900" s="194"/>
      <c r="I900" s="194"/>
      <c r="J900" s="194"/>
    </row>
    <row r="901" spans="1:10" ht="12.75" x14ac:dyDescent="0.2">
      <c r="A901" s="194"/>
      <c r="B901" s="194"/>
      <c r="C901" s="194"/>
      <c r="D901" s="194"/>
      <c r="E901" s="194"/>
      <c r="F901" s="194"/>
      <c r="G901" s="194"/>
      <c r="H901" s="194"/>
      <c r="I901" s="194"/>
      <c r="J901" s="194"/>
    </row>
    <row r="902" spans="1:10" ht="12.75" x14ac:dyDescent="0.2">
      <c r="A902" s="194"/>
      <c r="B902" s="194"/>
      <c r="C902" s="194"/>
      <c r="D902" s="194"/>
      <c r="E902" s="194"/>
      <c r="F902" s="194"/>
      <c r="G902" s="194"/>
      <c r="H902" s="194"/>
      <c r="I902" s="194"/>
      <c r="J902" s="194"/>
    </row>
    <row r="903" spans="1:10" ht="12.75" x14ac:dyDescent="0.2">
      <c r="A903" s="194"/>
      <c r="B903" s="194"/>
      <c r="C903" s="194"/>
      <c r="D903" s="194"/>
      <c r="E903" s="194"/>
      <c r="F903" s="194"/>
      <c r="G903" s="194"/>
      <c r="H903" s="194"/>
      <c r="I903" s="194"/>
      <c r="J903" s="194"/>
    </row>
    <row r="904" spans="1:10" ht="12.75" x14ac:dyDescent="0.2">
      <c r="A904" s="194"/>
      <c r="B904" s="194"/>
      <c r="C904" s="194"/>
      <c r="D904" s="194"/>
      <c r="E904" s="194"/>
      <c r="F904" s="194"/>
      <c r="G904" s="194"/>
      <c r="H904" s="194"/>
      <c r="I904" s="194"/>
      <c r="J904" s="194"/>
    </row>
    <row r="905" spans="1:10" ht="12.75" x14ac:dyDescent="0.2">
      <c r="A905" s="194"/>
      <c r="B905" s="194"/>
      <c r="C905" s="194"/>
      <c r="D905" s="194"/>
      <c r="E905" s="194"/>
      <c r="F905" s="194"/>
      <c r="G905" s="194"/>
      <c r="H905" s="194"/>
      <c r="I905" s="194"/>
      <c r="J905" s="194"/>
    </row>
    <row r="906" spans="1:10" ht="12.75" x14ac:dyDescent="0.2">
      <c r="A906" s="194"/>
      <c r="B906" s="194"/>
      <c r="C906" s="194"/>
      <c r="D906" s="194"/>
      <c r="E906" s="194"/>
      <c r="F906" s="194"/>
      <c r="G906" s="194"/>
      <c r="H906" s="194"/>
      <c r="I906" s="194"/>
      <c r="J906" s="194"/>
    </row>
    <row r="907" spans="1:10" ht="12.75" x14ac:dyDescent="0.2">
      <c r="A907" s="194"/>
      <c r="B907" s="194"/>
      <c r="C907" s="194"/>
      <c r="D907" s="194"/>
      <c r="E907" s="194"/>
      <c r="F907" s="194"/>
      <c r="G907" s="194"/>
      <c r="H907" s="194"/>
      <c r="I907" s="194"/>
      <c r="J907" s="194"/>
    </row>
    <row r="908" spans="1:10" ht="12.75" x14ac:dyDescent="0.2">
      <c r="A908" s="194"/>
      <c r="B908" s="194"/>
      <c r="C908" s="194"/>
      <c r="D908" s="194"/>
      <c r="E908" s="194"/>
      <c r="F908" s="194"/>
      <c r="G908" s="194"/>
      <c r="H908" s="194"/>
      <c r="I908" s="194"/>
      <c r="J908" s="194"/>
    </row>
    <row r="909" spans="1:10" ht="12.75" x14ac:dyDescent="0.2">
      <c r="A909" s="194"/>
      <c r="B909" s="194"/>
      <c r="C909" s="194"/>
      <c r="D909" s="194"/>
      <c r="E909" s="194"/>
      <c r="F909" s="194"/>
      <c r="G909" s="194"/>
      <c r="H909" s="194"/>
      <c r="I909" s="194"/>
      <c r="J909" s="194"/>
    </row>
    <row r="910" spans="1:10" ht="12.75" x14ac:dyDescent="0.2">
      <c r="A910" s="194"/>
      <c r="B910" s="194"/>
      <c r="C910" s="194"/>
      <c r="D910" s="194"/>
      <c r="E910" s="194"/>
      <c r="F910" s="194"/>
      <c r="G910" s="194"/>
      <c r="H910" s="194"/>
      <c r="I910" s="194"/>
      <c r="J910" s="194"/>
    </row>
    <row r="911" spans="1:10" ht="12.75" x14ac:dyDescent="0.2">
      <c r="A911" s="194"/>
      <c r="B911" s="194"/>
      <c r="C911" s="194"/>
      <c r="D911" s="194"/>
      <c r="E911" s="194"/>
      <c r="F911" s="194"/>
      <c r="G911" s="194"/>
      <c r="H911" s="194"/>
      <c r="I911" s="194"/>
      <c r="J911" s="194"/>
    </row>
    <row r="912" spans="1:10" ht="12.75" x14ac:dyDescent="0.2">
      <c r="A912" s="194"/>
      <c r="B912" s="194"/>
      <c r="C912" s="194"/>
      <c r="D912" s="194"/>
      <c r="E912" s="194"/>
      <c r="F912" s="194"/>
      <c r="G912" s="194"/>
      <c r="H912" s="194"/>
      <c r="I912" s="194"/>
      <c r="J912" s="194"/>
    </row>
    <row r="913" spans="1:10" ht="12.75" x14ac:dyDescent="0.2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</row>
    <row r="914" spans="1:10" ht="12.75" x14ac:dyDescent="0.2">
      <c r="A914" s="194"/>
      <c r="B914" s="194"/>
      <c r="C914" s="194"/>
      <c r="D914" s="194"/>
      <c r="E914" s="194"/>
      <c r="F914" s="194"/>
      <c r="G914" s="194"/>
      <c r="H914" s="194"/>
      <c r="I914" s="194"/>
      <c r="J914" s="194"/>
    </row>
    <row r="915" spans="1:10" ht="12.75" x14ac:dyDescent="0.2">
      <c r="A915" s="194"/>
      <c r="B915" s="194"/>
      <c r="C915" s="194"/>
      <c r="D915" s="194"/>
      <c r="E915" s="194"/>
      <c r="F915" s="194"/>
      <c r="G915" s="194"/>
      <c r="H915" s="194"/>
      <c r="I915" s="194"/>
      <c r="J915" s="194"/>
    </row>
    <row r="916" spans="1:10" ht="12.75" x14ac:dyDescent="0.2">
      <c r="A916" s="194"/>
      <c r="B916" s="194"/>
      <c r="C916" s="194"/>
      <c r="D916" s="194"/>
      <c r="E916" s="194"/>
      <c r="F916" s="194"/>
      <c r="G916" s="194"/>
      <c r="H916" s="194"/>
      <c r="I916" s="194"/>
      <c r="J916" s="194"/>
    </row>
    <row r="917" spans="1:10" ht="12.75" x14ac:dyDescent="0.2">
      <c r="A917" s="194"/>
      <c r="B917" s="194"/>
      <c r="C917" s="194"/>
      <c r="D917" s="194"/>
      <c r="E917" s="194"/>
      <c r="F917" s="194"/>
      <c r="G917" s="194"/>
      <c r="H917" s="194"/>
      <c r="I917" s="194"/>
      <c r="J917" s="194"/>
    </row>
    <row r="918" spans="1:10" ht="12.75" x14ac:dyDescent="0.2">
      <c r="A918" s="194"/>
      <c r="B918" s="194"/>
      <c r="C918" s="194"/>
      <c r="D918" s="194"/>
      <c r="E918" s="194"/>
      <c r="F918" s="194"/>
      <c r="G918" s="194"/>
      <c r="H918" s="194"/>
      <c r="I918" s="194"/>
      <c r="J918" s="194"/>
    </row>
    <row r="919" spans="1:10" ht="12.75" x14ac:dyDescent="0.2">
      <c r="A919" s="194"/>
      <c r="B919" s="194"/>
      <c r="C919" s="194"/>
      <c r="D919" s="194"/>
      <c r="E919" s="194"/>
      <c r="F919" s="194"/>
      <c r="G919" s="194"/>
      <c r="H919" s="194"/>
      <c r="I919" s="194"/>
      <c r="J919" s="194"/>
    </row>
    <row r="920" spans="1:10" ht="12.75" x14ac:dyDescent="0.2">
      <c r="A920" s="194"/>
      <c r="B920" s="194"/>
      <c r="C920" s="194"/>
      <c r="D920" s="194"/>
      <c r="E920" s="194"/>
      <c r="F920" s="194"/>
      <c r="G920" s="194"/>
      <c r="H920" s="194"/>
      <c r="I920" s="194"/>
      <c r="J920" s="194"/>
    </row>
    <row r="921" spans="1:10" ht="12.75" x14ac:dyDescent="0.2">
      <c r="A921" s="194"/>
      <c r="B921" s="194"/>
      <c r="C921" s="194"/>
      <c r="D921" s="194"/>
      <c r="E921" s="194"/>
      <c r="F921" s="194"/>
      <c r="G921" s="194"/>
      <c r="H921" s="194"/>
      <c r="I921" s="194"/>
      <c r="J921" s="194"/>
    </row>
    <row r="922" spans="1:10" ht="12.75" x14ac:dyDescent="0.2">
      <c r="A922" s="194"/>
      <c r="B922" s="194"/>
      <c r="C922" s="194"/>
      <c r="D922" s="194"/>
      <c r="E922" s="194"/>
      <c r="F922" s="194"/>
      <c r="G922" s="194"/>
      <c r="H922" s="194"/>
      <c r="I922" s="194"/>
      <c r="J922" s="194"/>
    </row>
    <row r="923" spans="1:10" ht="12.75" x14ac:dyDescent="0.2">
      <c r="A923" s="194"/>
      <c r="B923" s="194"/>
      <c r="C923" s="194"/>
      <c r="D923" s="194"/>
      <c r="E923" s="194"/>
      <c r="F923" s="194"/>
      <c r="G923" s="194"/>
      <c r="H923" s="194"/>
      <c r="I923" s="194"/>
      <c r="J923" s="194"/>
    </row>
    <row r="924" spans="1:10" ht="12.75" x14ac:dyDescent="0.2">
      <c r="A924" s="194"/>
      <c r="B924" s="194"/>
      <c r="C924" s="194"/>
      <c r="D924" s="194"/>
      <c r="E924" s="194"/>
      <c r="F924" s="194"/>
      <c r="G924" s="194"/>
      <c r="H924" s="194"/>
      <c r="I924" s="194"/>
      <c r="J924" s="194"/>
    </row>
    <row r="925" spans="1:10" ht="12.75" x14ac:dyDescent="0.2">
      <c r="A925" s="194"/>
      <c r="B925" s="194"/>
      <c r="C925" s="194"/>
      <c r="D925" s="194"/>
      <c r="E925" s="194"/>
      <c r="F925" s="194"/>
      <c r="G925" s="194"/>
      <c r="H925" s="194"/>
      <c r="I925" s="194"/>
      <c r="J925" s="194"/>
    </row>
    <row r="926" spans="1:10" ht="12.75" x14ac:dyDescent="0.2">
      <c r="A926" s="194"/>
      <c r="B926" s="194"/>
      <c r="C926" s="194"/>
      <c r="D926" s="194"/>
      <c r="E926" s="194"/>
      <c r="F926" s="194"/>
      <c r="G926" s="194"/>
      <c r="H926" s="194"/>
      <c r="I926" s="194"/>
      <c r="J926" s="194"/>
    </row>
    <row r="927" spans="1:10" ht="12.75" x14ac:dyDescent="0.2">
      <c r="A927" s="194"/>
      <c r="B927" s="194"/>
      <c r="C927" s="194"/>
      <c r="D927" s="194"/>
      <c r="E927" s="194"/>
      <c r="F927" s="194"/>
      <c r="G927" s="194"/>
      <c r="H927" s="194"/>
      <c r="I927" s="194"/>
      <c r="J927" s="194"/>
    </row>
    <row r="928" spans="1:10" ht="12.75" x14ac:dyDescent="0.2">
      <c r="A928" s="194"/>
      <c r="B928" s="194"/>
      <c r="C928" s="194"/>
      <c r="D928" s="194"/>
      <c r="E928" s="194"/>
      <c r="F928" s="194"/>
      <c r="G928" s="194"/>
      <c r="H928" s="194"/>
      <c r="I928" s="194"/>
      <c r="J928" s="194"/>
    </row>
    <row r="929" spans="1:10" ht="12.75" x14ac:dyDescent="0.2">
      <c r="A929" s="194"/>
      <c r="B929" s="194"/>
      <c r="C929" s="194"/>
      <c r="D929" s="194"/>
      <c r="E929" s="194"/>
      <c r="F929" s="194"/>
      <c r="G929" s="194"/>
      <c r="H929" s="194"/>
      <c r="I929" s="194"/>
      <c r="J929" s="194"/>
    </row>
    <row r="930" spans="1:10" ht="12.75" x14ac:dyDescent="0.2">
      <c r="A930" s="194"/>
      <c r="B930" s="194"/>
      <c r="C930" s="194"/>
      <c r="D930" s="194"/>
      <c r="E930" s="194"/>
      <c r="F930" s="194"/>
      <c r="G930" s="194"/>
      <c r="H930" s="194"/>
      <c r="I930" s="194"/>
      <c r="J930" s="194"/>
    </row>
    <row r="931" spans="1:10" ht="12.75" x14ac:dyDescent="0.2">
      <c r="A931" s="194"/>
      <c r="B931" s="194"/>
      <c r="C931" s="194"/>
      <c r="D931" s="194"/>
      <c r="E931" s="194"/>
      <c r="F931" s="194"/>
      <c r="G931" s="194"/>
      <c r="H931" s="194"/>
      <c r="I931" s="194"/>
      <c r="J931" s="194"/>
    </row>
    <row r="932" spans="1:10" ht="12.75" x14ac:dyDescent="0.2">
      <c r="A932" s="194"/>
      <c r="B932" s="194"/>
      <c r="C932" s="194"/>
      <c r="D932" s="194"/>
      <c r="E932" s="194"/>
      <c r="F932" s="194"/>
      <c r="G932" s="194"/>
      <c r="H932" s="194"/>
      <c r="I932" s="194"/>
      <c r="J932" s="194"/>
    </row>
    <row r="933" spans="1:10" ht="12.75" x14ac:dyDescent="0.2">
      <c r="A933" s="194"/>
      <c r="B933" s="194"/>
      <c r="C933" s="194"/>
      <c r="D933" s="194"/>
      <c r="E933" s="194"/>
      <c r="F933" s="194"/>
      <c r="G933" s="194"/>
      <c r="H933" s="194"/>
      <c r="I933" s="194"/>
      <c r="J933" s="194"/>
    </row>
    <row r="934" spans="1:10" ht="12.75" x14ac:dyDescent="0.2">
      <c r="A934" s="194"/>
      <c r="B934" s="194"/>
      <c r="C934" s="194"/>
      <c r="D934" s="194"/>
      <c r="E934" s="194"/>
      <c r="F934" s="194"/>
      <c r="G934" s="194"/>
      <c r="H934" s="194"/>
      <c r="I934" s="194"/>
      <c r="J934" s="194"/>
    </row>
    <row r="935" spans="1:10" ht="12.75" x14ac:dyDescent="0.2">
      <c r="A935" s="194"/>
      <c r="B935" s="194"/>
      <c r="C935" s="194"/>
      <c r="D935" s="194"/>
      <c r="E935" s="194"/>
      <c r="F935" s="194"/>
      <c r="G935" s="194"/>
      <c r="H935" s="194"/>
      <c r="I935" s="194"/>
      <c r="J935" s="194"/>
    </row>
    <row r="936" spans="1:10" ht="12.75" x14ac:dyDescent="0.2">
      <c r="A936" s="194"/>
      <c r="B936" s="194"/>
      <c r="C936" s="194"/>
      <c r="D936" s="194"/>
      <c r="E936" s="194"/>
      <c r="F936" s="194"/>
      <c r="G936" s="194"/>
      <c r="H936" s="194"/>
      <c r="I936" s="194"/>
      <c r="J936" s="194"/>
    </row>
    <row r="937" spans="1:10" ht="12.75" x14ac:dyDescent="0.2">
      <c r="A937" s="194"/>
      <c r="B937" s="194"/>
      <c r="C937" s="194"/>
      <c r="D937" s="194"/>
      <c r="E937" s="194"/>
      <c r="F937" s="194"/>
      <c r="G937" s="194"/>
      <c r="H937" s="194"/>
      <c r="I937" s="194"/>
      <c r="J937" s="194"/>
    </row>
    <row r="938" spans="1:10" ht="12.75" x14ac:dyDescent="0.2">
      <c r="A938" s="194"/>
      <c r="B938" s="194"/>
      <c r="C938" s="194"/>
      <c r="D938" s="194"/>
      <c r="E938" s="194"/>
      <c r="F938" s="194"/>
      <c r="G938" s="194"/>
      <c r="H938" s="194"/>
      <c r="I938" s="194"/>
      <c r="J938" s="194"/>
    </row>
    <row r="939" spans="1:10" ht="12.75" x14ac:dyDescent="0.2">
      <c r="A939" s="194"/>
      <c r="B939" s="194"/>
      <c r="C939" s="194"/>
      <c r="D939" s="194"/>
      <c r="E939" s="194"/>
      <c r="F939" s="194"/>
      <c r="G939" s="194"/>
      <c r="H939" s="194"/>
      <c r="I939" s="194"/>
      <c r="J939" s="194"/>
    </row>
    <row r="940" spans="1:10" ht="12.75" x14ac:dyDescent="0.2">
      <c r="A940" s="194"/>
      <c r="B940" s="194"/>
      <c r="C940" s="194"/>
      <c r="D940" s="194"/>
      <c r="E940" s="194"/>
      <c r="F940" s="194"/>
      <c r="G940" s="194"/>
      <c r="H940" s="194"/>
      <c r="I940" s="194"/>
      <c r="J940" s="194"/>
    </row>
    <row r="941" spans="1:10" ht="12.75" x14ac:dyDescent="0.2">
      <c r="A941" s="194"/>
      <c r="B941" s="194"/>
      <c r="C941" s="194"/>
      <c r="D941" s="194"/>
      <c r="E941" s="194"/>
      <c r="F941" s="194"/>
      <c r="G941" s="194"/>
      <c r="H941" s="194"/>
      <c r="I941" s="194"/>
      <c r="J941" s="194"/>
    </row>
    <row r="942" spans="1:10" ht="12.75" x14ac:dyDescent="0.2">
      <c r="A942" s="194"/>
      <c r="B942" s="194"/>
      <c r="C942" s="194"/>
      <c r="D942" s="194"/>
      <c r="E942" s="194"/>
      <c r="F942" s="194"/>
      <c r="G942" s="194"/>
      <c r="H942" s="194"/>
      <c r="I942" s="194"/>
      <c r="J942" s="194"/>
    </row>
    <row r="943" spans="1:10" ht="12.75" x14ac:dyDescent="0.2">
      <c r="A943" s="194"/>
      <c r="B943" s="194"/>
      <c r="C943" s="194"/>
      <c r="D943" s="194"/>
      <c r="E943" s="194"/>
      <c r="F943" s="194"/>
      <c r="G943" s="194"/>
      <c r="H943" s="194"/>
      <c r="I943" s="194"/>
      <c r="J943" s="194"/>
    </row>
    <row r="944" spans="1:10" ht="12.75" x14ac:dyDescent="0.2">
      <c r="A944" s="194"/>
      <c r="B944" s="194"/>
      <c r="C944" s="194"/>
      <c r="D944" s="194"/>
      <c r="E944" s="194"/>
      <c r="F944" s="194"/>
      <c r="G944" s="194"/>
      <c r="H944" s="194"/>
      <c r="I944" s="194"/>
      <c r="J944" s="194"/>
    </row>
    <row r="945" spans="1:10" ht="12.75" x14ac:dyDescent="0.2">
      <c r="A945" s="194"/>
      <c r="B945" s="194"/>
      <c r="C945" s="194"/>
      <c r="D945" s="194"/>
      <c r="E945" s="194"/>
      <c r="F945" s="194"/>
      <c r="G945" s="194"/>
      <c r="H945" s="194"/>
      <c r="I945" s="194"/>
      <c r="J945" s="194"/>
    </row>
    <row r="946" spans="1:10" ht="12.75" x14ac:dyDescent="0.2">
      <c r="A946" s="194"/>
      <c r="B946" s="194"/>
      <c r="C946" s="194"/>
      <c r="D946" s="194"/>
      <c r="E946" s="194"/>
      <c r="F946" s="194"/>
      <c r="G946" s="194"/>
      <c r="H946" s="194"/>
      <c r="I946" s="194"/>
      <c r="J946" s="194"/>
    </row>
    <row r="947" spans="1:10" ht="12.75" x14ac:dyDescent="0.2">
      <c r="A947" s="194"/>
      <c r="B947" s="194"/>
      <c r="C947" s="194"/>
      <c r="D947" s="194"/>
      <c r="E947" s="194"/>
      <c r="F947" s="194"/>
      <c r="G947" s="194"/>
      <c r="H947" s="194"/>
      <c r="I947" s="194"/>
      <c r="J947" s="194"/>
    </row>
    <row r="948" spans="1:10" ht="12.75" x14ac:dyDescent="0.2">
      <c r="A948" s="194"/>
      <c r="B948" s="194"/>
      <c r="C948" s="194"/>
      <c r="D948" s="194"/>
      <c r="E948" s="194"/>
      <c r="F948" s="194"/>
      <c r="G948" s="194"/>
      <c r="H948" s="194"/>
      <c r="I948" s="194"/>
      <c r="J948" s="194"/>
    </row>
    <row r="949" spans="1:10" ht="12.75" x14ac:dyDescent="0.2">
      <c r="A949" s="194"/>
      <c r="B949" s="194"/>
      <c r="C949" s="194"/>
      <c r="D949" s="194"/>
      <c r="E949" s="194"/>
      <c r="F949" s="194"/>
      <c r="G949" s="194"/>
      <c r="H949" s="194"/>
      <c r="I949" s="194"/>
      <c r="J949" s="194"/>
    </row>
    <row r="950" spans="1:10" ht="12.75" x14ac:dyDescent="0.2">
      <c r="A950" s="194"/>
      <c r="F950" s="194"/>
      <c r="G950" s="194"/>
      <c r="H950" s="194"/>
      <c r="I950" s="194"/>
      <c r="J950" s="194"/>
    </row>
    <row r="951" spans="1:10" ht="12.75" x14ac:dyDescent="0.2">
      <c r="A951" s="194"/>
      <c r="F951" s="194"/>
      <c r="G951" s="194"/>
      <c r="H951" s="194"/>
      <c r="I951" s="194"/>
      <c r="J951" s="194"/>
    </row>
    <row r="952" spans="1:10" ht="12.75" x14ac:dyDescent="0.2">
      <c r="A952" s="194"/>
      <c r="F952" s="194"/>
      <c r="G952" s="194"/>
      <c r="H952" s="194"/>
      <c r="I952" s="194"/>
      <c r="J952" s="194"/>
    </row>
    <row r="953" spans="1:10" ht="12.75" x14ac:dyDescent="0.2">
      <c r="A953" s="194"/>
      <c r="F953" s="194"/>
      <c r="G953" s="194"/>
      <c r="H953" s="194"/>
      <c r="I953" s="194"/>
      <c r="J953" s="194"/>
    </row>
    <row r="954" spans="1:10" ht="12.75" x14ac:dyDescent="0.2">
      <c r="A954" s="194"/>
      <c r="F954" s="194"/>
      <c r="G954" s="194"/>
      <c r="H954" s="194"/>
      <c r="I954" s="194"/>
      <c r="J954" s="194"/>
    </row>
    <row r="955" spans="1:10" ht="12.75" x14ac:dyDescent="0.2">
      <c r="A955" s="194"/>
      <c r="F955" s="194"/>
      <c r="G955" s="194"/>
      <c r="H955" s="194"/>
      <c r="I955" s="194"/>
      <c r="J955" s="194"/>
    </row>
    <row r="956" spans="1:10" ht="12.75" x14ac:dyDescent="0.2">
      <c r="A956" s="194"/>
      <c r="F956" s="194"/>
      <c r="G956" s="194"/>
      <c r="H956" s="194"/>
      <c r="I956" s="194"/>
      <c r="J956" s="194"/>
    </row>
    <row r="957" spans="1:10" ht="12.75" x14ac:dyDescent="0.2">
      <c r="A957" s="194"/>
      <c r="F957" s="194"/>
    </row>
    <row r="958" spans="1:10" ht="12.75" x14ac:dyDescent="0.2">
      <c r="A958" s="194"/>
      <c r="F958" s="194"/>
    </row>
    <row r="959" spans="1:10" ht="12.75" x14ac:dyDescent="0.2">
      <c r="A959" s="194"/>
      <c r="F959" s="194"/>
    </row>
    <row r="960" spans="1:10" ht="12.75" x14ac:dyDescent="0.2">
      <c r="A960" s="194"/>
      <c r="F960" s="194"/>
    </row>
    <row r="961" spans="1:6" ht="12.75" x14ac:dyDescent="0.2">
      <c r="A961" s="194"/>
      <c r="F961" s="194"/>
    </row>
    <row r="962" spans="1:6" ht="12.75" x14ac:dyDescent="0.2">
      <c r="A962" s="194"/>
      <c r="F962" s="194"/>
    </row>
    <row r="963" spans="1:6" ht="12.75" x14ac:dyDescent="0.2">
      <c r="A963" s="194"/>
      <c r="F963" s="194"/>
    </row>
    <row r="964" spans="1:6" ht="12.75" x14ac:dyDescent="0.2">
      <c r="A964" s="194"/>
      <c r="F964" s="194"/>
    </row>
    <row r="965" spans="1:6" ht="12.75" x14ac:dyDescent="0.2">
      <c r="A965" s="194"/>
      <c r="F965" s="194"/>
    </row>
    <row r="966" spans="1:6" ht="12.75" x14ac:dyDescent="0.2">
      <c r="A966" s="194"/>
      <c r="F966" s="194"/>
    </row>
    <row r="967" spans="1:6" ht="12.75" x14ac:dyDescent="0.2">
      <c r="A967" s="194"/>
      <c r="F967" s="194"/>
    </row>
    <row r="968" spans="1:6" ht="12.75" x14ac:dyDescent="0.2">
      <c r="A968" s="194"/>
      <c r="F968" s="194"/>
    </row>
    <row r="969" spans="1:6" ht="12.75" x14ac:dyDescent="0.2">
      <c r="A969" s="194"/>
      <c r="F969" s="194"/>
    </row>
    <row r="970" spans="1:6" ht="12.75" x14ac:dyDescent="0.2">
      <c r="A970" s="194"/>
      <c r="F970" s="194"/>
    </row>
    <row r="971" spans="1:6" ht="12.75" x14ac:dyDescent="0.2">
      <c r="A971" s="194"/>
      <c r="F971" s="194"/>
    </row>
    <row r="972" spans="1:6" ht="12.75" x14ac:dyDescent="0.2">
      <c r="A972" s="194"/>
      <c r="F972" s="194"/>
    </row>
    <row r="973" spans="1:6" ht="12.75" x14ac:dyDescent="0.2">
      <c r="A973" s="194"/>
      <c r="F973" s="194"/>
    </row>
    <row r="974" spans="1:6" ht="12.75" x14ac:dyDescent="0.2">
      <c r="A974" s="194"/>
      <c r="F974" s="194"/>
    </row>
    <row r="975" spans="1:6" ht="12.75" x14ac:dyDescent="0.2">
      <c r="A975" s="194"/>
      <c r="F975" s="194"/>
    </row>
    <row r="976" spans="1:6" ht="12.75" x14ac:dyDescent="0.2">
      <c r="A976" s="194"/>
      <c r="F976" s="194"/>
    </row>
    <row r="977" spans="1:6" ht="12.75" x14ac:dyDescent="0.2">
      <c r="A977" s="194"/>
      <c r="F977" s="194"/>
    </row>
    <row r="978" spans="1:6" ht="12.75" x14ac:dyDescent="0.2">
      <c r="A978" s="194"/>
      <c r="F978" s="194"/>
    </row>
    <row r="979" spans="1:6" ht="12.75" x14ac:dyDescent="0.2">
      <c r="A979" s="194"/>
      <c r="F979" s="194"/>
    </row>
    <row r="980" spans="1:6" ht="12.75" x14ac:dyDescent="0.2">
      <c r="A980" s="194"/>
      <c r="F980" s="194"/>
    </row>
    <row r="981" spans="1:6" ht="12.75" x14ac:dyDescent="0.2">
      <c r="A981" s="194"/>
      <c r="F981" s="194"/>
    </row>
    <row r="982" spans="1:6" ht="12.75" x14ac:dyDescent="0.2">
      <c r="A982" s="194"/>
      <c r="F982" s="194"/>
    </row>
    <row r="983" spans="1:6" ht="12.75" x14ac:dyDescent="0.2">
      <c r="A983" s="194"/>
      <c r="F983" s="194"/>
    </row>
    <row r="984" spans="1:6" ht="12.75" x14ac:dyDescent="0.2">
      <c r="A984" s="194"/>
      <c r="F984" s="194"/>
    </row>
    <row r="985" spans="1:6" ht="12.75" x14ac:dyDescent="0.2">
      <c r="A985" s="194"/>
      <c r="F985" s="194"/>
    </row>
    <row r="986" spans="1:6" ht="12.75" x14ac:dyDescent="0.2">
      <c r="A986" s="194"/>
      <c r="F986" s="194"/>
    </row>
    <row r="987" spans="1:6" ht="12.75" x14ac:dyDescent="0.2">
      <c r="A987" s="194"/>
      <c r="F987" s="194"/>
    </row>
    <row r="988" spans="1:6" ht="0" hidden="1" customHeight="1" x14ac:dyDescent="0.2">
      <c r="F988" s="193"/>
    </row>
    <row r="989" spans="1:6" ht="0" hidden="1" customHeight="1" x14ac:dyDescent="0.2">
      <c r="F989" s="193"/>
    </row>
    <row r="990" spans="1:6" ht="0" hidden="1" customHeight="1" x14ac:dyDescent="0.2">
      <c r="F990" s="193"/>
    </row>
    <row r="991" spans="1:6" ht="0" hidden="1" customHeight="1" x14ac:dyDescent="0.2">
      <c r="F991" s="193"/>
    </row>
    <row r="992" spans="1:6" ht="0" hidden="1" customHeight="1" x14ac:dyDescent="0.2">
      <c r="F992" s="193"/>
    </row>
    <row r="993" spans="6:6" ht="0" hidden="1" customHeight="1" x14ac:dyDescent="0.2">
      <c r="F993" s="193"/>
    </row>
    <row r="994" spans="6:6" ht="0" hidden="1" customHeight="1" x14ac:dyDescent="0.2">
      <c r="F994" s="193"/>
    </row>
    <row r="995" spans="6:6" ht="0" hidden="1" customHeight="1" x14ac:dyDescent="0.2">
      <c r="F995" s="193"/>
    </row>
    <row r="996" spans="6:6" ht="0" hidden="1" customHeight="1" x14ac:dyDescent="0.2">
      <c r="F996" s="193"/>
    </row>
    <row r="997" spans="6:6" ht="0" hidden="1" customHeight="1" x14ac:dyDescent="0.2">
      <c r="F997" s="193"/>
    </row>
    <row r="998" spans="6:6" ht="0" hidden="1" customHeight="1" x14ac:dyDescent="0.2">
      <c r="F998" s="193"/>
    </row>
    <row r="999" spans="6:6" ht="0" hidden="1" customHeight="1" x14ac:dyDescent="0.2">
      <c r="F999" s="193"/>
    </row>
    <row r="1000" spans="6:6" ht="0" hidden="1" customHeight="1" x14ac:dyDescent="0.2">
      <c r="F1000" s="193"/>
    </row>
    <row r="1001" spans="6:6" ht="0" hidden="1" customHeight="1" x14ac:dyDescent="0.2">
      <c r="F1001" s="193"/>
    </row>
    <row r="1002" spans="6:6" ht="0" hidden="1" customHeight="1" x14ac:dyDescent="0.2">
      <c r="F1002" s="193"/>
    </row>
    <row r="1003" spans="6:6" ht="0" hidden="1" customHeight="1" x14ac:dyDescent="0.2">
      <c r="F1003" s="193"/>
    </row>
    <row r="1004" spans="6:6" ht="0" hidden="1" customHeight="1" x14ac:dyDescent="0.2">
      <c r="F1004" s="193"/>
    </row>
    <row r="1005" spans="6:6" ht="0" hidden="1" customHeight="1" x14ac:dyDescent="0.2">
      <c r="F1005" s="193"/>
    </row>
    <row r="1006" spans="6:6" ht="0" hidden="1" customHeight="1" x14ac:dyDescent="0.2">
      <c r="F1006" s="193"/>
    </row>
    <row r="1007" spans="6:6" ht="0" hidden="1" customHeight="1" x14ac:dyDescent="0.2">
      <c r="F1007" s="193"/>
    </row>
    <row r="1008" spans="6:6" ht="0" hidden="1" customHeight="1" x14ac:dyDescent="0.2">
      <c r="F1008" s="193"/>
    </row>
    <row r="1009" spans="6:6" ht="0" hidden="1" customHeight="1" x14ac:dyDescent="0.2">
      <c r="F1009" s="193"/>
    </row>
    <row r="1010" spans="6:6" ht="0" hidden="1" customHeight="1" x14ac:dyDescent="0.2">
      <c r="F1010" s="193"/>
    </row>
    <row r="1011" spans="6:6" ht="0" hidden="1" customHeight="1" x14ac:dyDescent="0.2">
      <c r="F1011" s="193"/>
    </row>
    <row r="1012" spans="6:6" ht="0" hidden="1" customHeight="1" x14ac:dyDescent="0.2">
      <c r="F1012" s="193"/>
    </row>
    <row r="1013" spans="6:6" ht="0" hidden="1" customHeight="1" x14ac:dyDescent="0.2">
      <c r="F1013" s="193"/>
    </row>
    <row r="1014" spans="6:6" ht="0" hidden="1" customHeight="1" x14ac:dyDescent="0.2">
      <c r="F1014" s="193"/>
    </row>
    <row r="1015" spans="6:6" ht="0" hidden="1" customHeight="1" x14ac:dyDescent="0.2">
      <c r="F1015" s="193"/>
    </row>
    <row r="1016" spans="6:6" ht="0" hidden="1" customHeight="1" x14ac:dyDescent="0.2">
      <c r="F1016" s="193"/>
    </row>
    <row r="1017" spans="6:6" ht="0" hidden="1" customHeight="1" x14ac:dyDescent="0.2">
      <c r="F1017" s="193"/>
    </row>
    <row r="1018" spans="6:6" ht="0" hidden="1" customHeight="1" x14ac:dyDescent="0.2">
      <c r="F1018" s="193"/>
    </row>
    <row r="1019" spans="6:6" ht="0" hidden="1" customHeight="1" x14ac:dyDescent="0.2">
      <c r="F1019" s="193"/>
    </row>
    <row r="1020" spans="6:6" ht="0" hidden="1" customHeight="1" x14ac:dyDescent="0.2">
      <c r="F1020" s="193"/>
    </row>
    <row r="1021" spans="6:6" ht="0" hidden="1" customHeight="1" x14ac:dyDescent="0.2">
      <c r="F1021" s="193"/>
    </row>
    <row r="1022" spans="6:6" ht="0" hidden="1" customHeight="1" x14ac:dyDescent="0.2">
      <c r="F1022" s="193"/>
    </row>
    <row r="1023" spans="6:6" ht="0" hidden="1" customHeight="1" x14ac:dyDescent="0.2">
      <c r="F1023" s="193"/>
    </row>
    <row r="1024" spans="6:6" ht="0" hidden="1" customHeight="1" x14ac:dyDescent="0.2">
      <c r="F1024" s="193"/>
    </row>
    <row r="1025" spans="6:6" ht="0" hidden="1" customHeight="1" x14ac:dyDescent="0.2">
      <c r="F1025" s="193"/>
    </row>
    <row r="1026" spans="6:6" ht="0" hidden="1" customHeight="1" x14ac:dyDescent="0.2">
      <c r="F1026" s="193"/>
    </row>
    <row r="1027" spans="6:6" ht="0" hidden="1" customHeight="1" x14ac:dyDescent="0.2">
      <c r="F1027" s="193"/>
    </row>
    <row r="1028" spans="6:6" ht="0" hidden="1" customHeight="1" x14ac:dyDescent="0.2">
      <c r="F1028" s="193"/>
    </row>
    <row r="1029" spans="6:6" ht="0" hidden="1" customHeight="1" x14ac:dyDescent="0.2">
      <c r="F1029" s="193"/>
    </row>
    <row r="1030" spans="6:6" ht="0" hidden="1" customHeight="1" x14ac:dyDescent="0.2">
      <c r="F1030" s="193"/>
    </row>
    <row r="1031" spans="6:6" ht="0" hidden="1" customHeight="1" x14ac:dyDescent="0.2">
      <c r="F1031" s="193"/>
    </row>
    <row r="1032" spans="6:6" ht="0" hidden="1" customHeight="1" x14ac:dyDescent="0.2">
      <c r="F1032" s="193"/>
    </row>
    <row r="1033" spans="6:6" ht="0" hidden="1" customHeight="1" x14ac:dyDescent="0.2">
      <c r="F1033" s="193"/>
    </row>
    <row r="1034" spans="6:6" ht="0" hidden="1" customHeight="1" x14ac:dyDescent="0.2">
      <c r="F1034" s="193"/>
    </row>
    <row r="1035" spans="6:6" ht="0" hidden="1" customHeight="1" x14ac:dyDescent="0.2">
      <c r="F1035" s="193"/>
    </row>
    <row r="1036" spans="6:6" ht="0" hidden="1" customHeight="1" x14ac:dyDescent="0.2">
      <c r="F1036" s="193"/>
    </row>
    <row r="1037" spans="6:6" ht="0" hidden="1" customHeight="1" x14ac:dyDescent="0.2">
      <c r="F1037" s="193"/>
    </row>
    <row r="1038" spans="6:6" ht="0" hidden="1" customHeight="1" x14ac:dyDescent="0.2">
      <c r="F1038" s="193"/>
    </row>
    <row r="1039" spans="6:6" ht="0" hidden="1" customHeight="1" x14ac:dyDescent="0.2">
      <c r="F1039" s="193"/>
    </row>
    <row r="1040" spans="6:6" ht="0" hidden="1" customHeight="1" x14ac:dyDescent="0.2">
      <c r="F1040" s="193"/>
    </row>
    <row r="1041" spans="6:6" ht="0" hidden="1" customHeight="1" x14ac:dyDescent="0.2">
      <c r="F1041" s="193"/>
    </row>
    <row r="1042" spans="6:6" ht="0" hidden="1" customHeight="1" x14ac:dyDescent="0.2">
      <c r="F1042" s="193"/>
    </row>
    <row r="1043" spans="6:6" ht="0" hidden="1" customHeight="1" x14ac:dyDescent="0.2">
      <c r="F1043" s="193"/>
    </row>
    <row r="1044" spans="6:6" ht="0" hidden="1" customHeight="1" x14ac:dyDescent="0.2">
      <c r="F1044" s="193"/>
    </row>
    <row r="1045" spans="6:6" ht="0" hidden="1" customHeight="1" x14ac:dyDescent="0.2">
      <c r="F1045" s="193"/>
    </row>
    <row r="1046" spans="6:6" ht="0" hidden="1" customHeight="1" x14ac:dyDescent="0.2">
      <c r="F1046" s="193"/>
    </row>
    <row r="1047" spans="6:6" ht="0" hidden="1" customHeight="1" x14ac:dyDescent="0.2">
      <c r="F1047" s="193"/>
    </row>
    <row r="1048" spans="6:6" ht="0" hidden="1" customHeight="1" x14ac:dyDescent="0.2">
      <c r="F1048" s="193"/>
    </row>
    <row r="1049" spans="6:6" ht="0" hidden="1" customHeight="1" x14ac:dyDescent="0.2">
      <c r="F1049" s="193"/>
    </row>
    <row r="1050" spans="6:6" ht="0" hidden="1" customHeight="1" x14ac:dyDescent="0.2">
      <c r="F1050" s="193"/>
    </row>
    <row r="1051" spans="6:6" ht="0" hidden="1" customHeight="1" x14ac:dyDescent="0.2">
      <c r="F1051" s="193"/>
    </row>
    <row r="1052" spans="6:6" ht="0" hidden="1" customHeight="1" x14ac:dyDescent="0.2">
      <c r="F1052" s="193"/>
    </row>
    <row r="1053" spans="6:6" ht="0" hidden="1" customHeight="1" x14ac:dyDescent="0.2">
      <c r="F1053" s="193"/>
    </row>
    <row r="1054" spans="6:6" ht="0" hidden="1" customHeight="1" x14ac:dyDescent="0.2">
      <c r="F1054" s="193"/>
    </row>
    <row r="1055" spans="6:6" ht="0" hidden="1" customHeight="1" x14ac:dyDescent="0.2">
      <c r="F1055" s="193"/>
    </row>
    <row r="1056" spans="6:6" ht="0" hidden="1" customHeight="1" x14ac:dyDescent="0.2">
      <c r="F1056" s="193"/>
    </row>
    <row r="1057" spans="6:6" ht="0" hidden="1" customHeight="1" x14ac:dyDescent="0.2">
      <c r="F1057" s="193"/>
    </row>
    <row r="1058" spans="6:6" ht="0" hidden="1" customHeight="1" x14ac:dyDescent="0.2">
      <c r="F1058" s="193"/>
    </row>
    <row r="1059" spans="6:6" ht="0" hidden="1" customHeight="1" x14ac:dyDescent="0.2">
      <c r="F1059" s="193"/>
    </row>
    <row r="1060" spans="6:6" ht="0" hidden="1" customHeight="1" x14ac:dyDescent="0.2">
      <c r="F1060" s="193"/>
    </row>
    <row r="1061" spans="6:6" ht="0" hidden="1" customHeight="1" x14ac:dyDescent="0.2">
      <c r="F1061" s="193"/>
    </row>
    <row r="1062" spans="6:6" ht="0" hidden="1" customHeight="1" x14ac:dyDescent="0.2">
      <c r="F1062" s="193"/>
    </row>
    <row r="1063" spans="6:6" ht="0" hidden="1" customHeight="1" x14ac:dyDescent="0.2">
      <c r="F1063" s="193"/>
    </row>
    <row r="1064" spans="6:6" ht="0" hidden="1" customHeight="1" x14ac:dyDescent="0.2">
      <c r="F1064" s="193"/>
    </row>
    <row r="1065" spans="6:6" ht="0" hidden="1" customHeight="1" x14ac:dyDescent="0.2">
      <c r="F1065" s="193"/>
    </row>
    <row r="1066" spans="6:6" ht="0" hidden="1" customHeight="1" x14ac:dyDescent="0.2">
      <c r="F1066" s="193"/>
    </row>
    <row r="1067" spans="6:6" ht="0" hidden="1" customHeight="1" x14ac:dyDescent="0.2">
      <c r="F1067" s="193"/>
    </row>
    <row r="1068" spans="6:6" ht="0" hidden="1" customHeight="1" x14ac:dyDescent="0.2">
      <c r="F1068" s="193"/>
    </row>
    <row r="1069" spans="6:6" ht="0" hidden="1" customHeight="1" x14ac:dyDescent="0.2">
      <c r="F1069" s="193"/>
    </row>
    <row r="1070" spans="6:6" ht="0" hidden="1" customHeight="1" x14ac:dyDescent="0.2">
      <c r="F1070" s="193"/>
    </row>
    <row r="1071" spans="6:6" ht="0" hidden="1" customHeight="1" x14ac:dyDescent="0.2">
      <c r="F1071" s="193"/>
    </row>
    <row r="1072" spans="6:6" ht="0" hidden="1" customHeight="1" x14ac:dyDescent="0.2">
      <c r="F1072" s="193"/>
    </row>
    <row r="1073" spans="6:6" ht="0" hidden="1" customHeight="1" x14ac:dyDescent="0.2">
      <c r="F1073" s="193"/>
    </row>
    <row r="1074" spans="6:6" ht="0" hidden="1" customHeight="1" x14ac:dyDescent="0.2">
      <c r="F1074" s="193"/>
    </row>
    <row r="1075" spans="6:6" ht="0" hidden="1" customHeight="1" x14ac:dyDescent="0.2">
      <c r="F1075" s="193"/>
    </row>
    <row r="1076" spans="6:6" ht="0" hidden="1" customHeight="1" x14ac:dyDescent="0.2">
      <c r="F1076" s="193"/>
    </row>
    <row r="1077" spans="6:6" ht="0" hidden="1" customHeight="1" x14ac:dyDescent="0.2">
      <c r="F1077" s="193"/>
    </row>
    <row r="1078" spans="6:6" ht="0" hidden="1" customHeight="1" x14ac:dyDescent="0.2">
      <c r="F1078" s="193"/>
    </row>
    <row r="1079" spans="6:6" ht="0" hidden="1" customHeight="1" x14ac:dyDescent="0.2">
      <c r="F1079" s="193"/>
    </row>
    <row r="1080" spans="6:6" ht="0" hidden="1" customHeight="1" x14ac:dyDescent="0.2">
      <c r="F1080" s="193"/>
    </row>
    <row r="1081" spans="6:6" ht="0" hidden="1" customHeight="1" x14ac:dyDescent="0.2">
      <c r="F1081" s="193"/>
    </row>
    <row r="1082" spans="6:6" ht="0" hidden="1" customHeight="1" x14ac:dyDescent="0.2">
      <c r="F1082" s="193"/>
    </row>
    <row r="1083" spans="6:6" ht="0" hidden="1" customHeight="1" x14ac:dyDescent="0.2">
      <c r="F1083" s="193"/>
    </row>
    <row r="1084" spans="6:6" ht="0" hidden="1" customHeight="1" x14ac:dyDescent="0.2">
      <c r="F1084" s="193"/>
    </row>
    <row r="1085" spans="6:6" ht="0" hidden="1" customHeight="1" x14ac:dyDescent="0.2">
      <c r="F1085" s="193"/>
    </row>
    <row r="1086" spans="6:6" ht="0" hidden="1" customHeight="1" x14ac:dyDescent="0.2">
      <c r="F1086" s="193"/>
    </row>
    <row r="1087" spans="6:6" ht="0" hidden="1" customHeight="1" x14ac:dyDescent="0.2">
      <c r="F1087" s="193"/>
    </row>
    <row r="1088" spans="6:6" ht="0" hidden="1" customHeight="1" x14ac:dyDescent="0.2">
      <c r="F1088" s="193"/>
    </row>
    <row r="1089" spans="6:6" ht="0" hidden="1" customHeight="1" x14ac:dyDescent="0.2">
      <c r="F1089" s="193"/>
    </row>
    <row r="1090" spans="6:6" ht="0" hidden="1" customHeight="1" x14ac:dyDescent="0.2">
      <c r="F1090" s="193"/>
    </row>
    <row r="1091" spans="6:6" ht="0" hidden="1" customHeight="1" x14ac:dyDescent="0.2">
      <c r="F1091" s="193"/>
    </row>
    <row r="1092" spans="6:6" ht="0" hidden="1" customHeight="1" x14ac:dyDescent="0.2">
      <c r="F1092" s="193"/>
    </row>
    <row r="1093" spans="6:6" ht="0" hidden="1" customHeight="1" x14ac:dyDescent="0.2">
      <c r="F1093" s="193"/>
    </row>
    <row r="1094" spans="6:6" ht="0" hidden="1" customHeight="1" x14ac:dyDescent="0.2">
      <c r="F1094" s="193"/>
    </row>
    <row r="1095" spans="6:6" ht="0" hidden="1" customHeight="1" x14ac:dyDescent="0.2">
      <c r="F1095" s="193"/>
    </row>
    <row r="1096" spans="6:6" ht="0" hidden="1" customHeight="1" x14ac:dyDescent="0.2">
      <c r="F1096" s="193"/>
    </row>
    <row r="1097" spans="6:6" ht="0" hidden="1" customHeight="1" x14ac:dyDescent="0.2">
      <c r="F1097" s="193"/>
    </row>
    <row r="1098" spans="6:6" ht="0" hidden="1" customHeight="1" x14ac:dyDescent="0.2">
      <c r="F1098" s="193"/>
    </row>
    <row r="1099" spans="6:6" ht="0" hidden="1" customHeight="1" x14ac:dyDescent="0.2">
      <c r="F1099" s="193"/>
    </row>
    <row r="1100" spans="6:6" ht="0" hidden="1" customHeight="1" x14ac:dyDescent="0.2">
      <c r="F1100" s="193"/>
    </row>
    <row r="1101" spans="6:6" ht="0" hidden="1" customHeight="1" x14ac:dyDescent="0.2">
      <c r="F1101" s="193"/>
    </row>
    <row r="1102" spans="6:6" ht="0" hidden="1" customHeight="1" x14ac:dyDescent="0.2">
      <c r="F1102" s="193"/>
    </row>
    <row r="1103" spans="6:6" ht="0" hidden="1" customHeight="1" x14ac:dyDescent="0.2">
      <c r="F1103" s="193"/>
    </row>
    <row r="1104" spans="6:6" ht="0" hidden="1" customHeight="1" x14ac:dyDescent="0.2">
      <c r="F1104" s="193"/>
    </row>
    <row r="1105" spans="6:6" ht="0" hidden="1" customHeight="1" x14ac:dyDescent="0.2">
      <c r="F1105" s="193"/>
    </row>
    <row r="1106" spans="6:6" ht="0" hidden="1" customHeight="1" x14ac:dyDescent="0.2">
      <c r="F1106" s="193"/>
    </row>
    <row r="1107" spans="6:6" ht="0" hidden="1" customHeight="1" x14ac:dyDescent="0.2">
      <c r="F1107" s="193"/>
    </row>
    <row r="1108" spans="6:6" ht="0" hidden="1" customHeight="1" x14ac:dyDescent="0.2">
      <c r="F1108" s="193"/>
    </row>
    <row r="1109" spans="6:6" ht="0" hidden="1" customHeight="1" x14ac:dyDescent="0.2">
      <c r="F1109" s="193"/>
    </row>
    <row r="1110" spans="6:6" ht="0" hidden="1" customHeight="1" x14ac:dyDescent="0.2">
      <c r="F1110" s="193"/>
    </row>
    <row r="1111" spans="6:6" ht="0" hidden="1" customHeight="1" x14ac:dyDescent="0.2">
      <c r="F1111" s="193"/>
    </row>
    <row r="1112" spans="6:6" ht="0" hidden="1" customHeight="1" x14ac:dyDescent="0.2">
      <c r="F1112" s="193"/>
    </row>
    <row r="1113" spans="6:6" ht="0" hidden="1" customHeight="1" x14ac:dyDescent="0.2">
      <c r="F1113" s="193"/>
    </row>
  </sheetData>
  <sortState xmlns:xlrd2="http://schemas.microsoft.com/office/spreadsheetml/2017/richdata2" ref="BJ25:BL25">
    <sortCondition ref="BL25"/>
  </sortState>
  <mergeCells count="25">
    <mergeCell ref="BS11:BV11"/>
    <mergeCell ref="BN11:BQ11"/>
    <mergeCell ref="BD11:BG11"/>
    <mergeCell ref="BI11:BL11"/>
    <mergeCell ref="AT3:AW3"/>
    <mergeCell ref="AT4:AW4"/>
    <mergeCell ref="AO11:AR11"/>
    <mergeCell ref="AT11:AW11"/>
    <mergeCell ref="AY11:BB11"/>
    <mergeCell ref="AT21:AT25"/>
    <mergeCell ref="AY25:AY26"/>
    <mergeCell ref="AJ21:AJ22"/>
    <mergeCell ref="B28:E28"/>
    <mergeCell ref="G29:G30"/>
    <mergeCell ref="AO25:AO26"/>
    <mergeCell ref="AT29:AT33"/>
    <mergeCell ref="AJ26:AJ27"/>
    <mergeCell ref="AJ11:AM11"/>
    <mergeCell ref="AE11:AH11"/>
    <mergeCell ref="D2:E2"/>
    <mergeCell ref="B11:E11"/>
    <mergeCell ref="G11:J11"/>
    <mergeCell ref="U11:X11"/>
    <mergeCell ref="Z11:AC11"/>
    <mergeCell ref="L11:O11"/>
  </mergeCells>
  <phoneticPr fontId="60" type="noConversion"/>
  <printOptions horizontalCentered="1" verticalCentered="1"/>
  <pageMargins left="0.51181102362204722" right="0.47244094488188981" top="0.55118110236220474" bottom="0.59055118110236227" header="0" footer="0"/>
  <pageSetup scale="28" orientation="landscape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4D2E-A1A8-4FC6-B4DA-DBB387463319}">
  <sheetPr codeName="Hoja15">
    <pageSetUpPr fitToPage="1"/>
  </sheetPr>
  <dimension ref="A1:AE177"/>
  <sheetViews>
    <sheetView showGridLines="0" zoomScale="80" zoomScaleNormal="80" workbookViewId="0">
      <pane xSplit="2" ySplit="6" topLeftCell="C120" activePane="bottomRight" state="frozen"/>
      <selection activeCell="H13" sqref="H13"/>
      <selection pane="topRight" activeCell="H13" sqref="H13"/>
      <selection pane="bottomLeft" activeCell="H13" sqref="H13"/>
      <selection pane="bottomRight" activeCell="N144" sqref="N144:W163"/>
    </sheetView>
  </sheetViews>
  <sheetFormatPr baseColWidth="10" defaultColWidth="11.42578125" defaultRowHeight="12.75" x14ac:dyDescent="0.2"/>
  <cols>
    <col min="1" max="1" width="0.7109375" style="198" customWidth="1"/>
    <col min="2" max="2" width="29.42578125" style="194" customWidth="1"/>
    <col min="3" max="3" width="0.7109375" style="194" customWidth="1"/>
    <col min="4" max="4" width="8.5703125" style="194" customWidth="1"/>
    <col min="5" max="5" width="15" style="194" bestFit="1" customWidth="1"/>
    <col min="6" max="6" width="7.5703125" style="194" bestFit="1" customWidth="1"/>
    <col min="7" max="7" width="0.28515625" style="194" customWidth="1"/>
    <col min="8" max="8" width="8.5703125" style="238" customWidth="1"/>
    <col min="9" max="9" width="15.5703125" style="238" bestFit="1" customWidth="1"/>
    <col min="10" max="10" width="7.42578125" style="238" bestFit="1" customWidth="1"/>
    <col min="11" max="11" width="0.42578125" style="238" customWidth="1"/>
    <col min="12" max="12" width="8.28515625" style="241" bestFit="1" customWidth="1"/>
    <col min="13" max="13" width="15.5703125" style="238" customWidth="1"/>
    <col min="14" max="14" width="7.42578125" style="238" bestFit="1" customWidth="1"/>
    <col min="15" max="15" width="0.42578125" style="238" customWidth="1"/>
    <col min="16" max="16" width="0.28515625" style="238" hidden="1" customWidth="1"/>
    <col min="17" max="17" width="16.5703125" style="238" customWidth="1"/>
    <col min="18" max="18" width="13.85546875" style="238" bestFit="1" customWidth="1"/>
    <col min="19" max="19" width="12.7109375" style="238" customWidth="1"/>
    <col min="20" max="20" width="11.28515625" style="238" bestFit="1" customWidth="1"/>
    <col min="21" max="21" width="14.85546875" style="238" customWidth="1"/>
    <col min="22" max="22" width="0.42578125" style="238" customWidth="1"/>
    <col min="23" max="23" width="15" style="238" bestFit="1" customWidth="1"/>
    <col min="24" max="24" width="15.42578125" style="238" customWidth="1"/>
    <col min="25" max="25" width="13.7109375" style="238" bestFit="1" customWidth="1"/>
    <col min="26" max="26" width="12.42578125" style="194" bestFit="1" customWidth="1"/>
    <col min="27" max="27" width="15" style="194" bestFit="1" customWidth="1"/>
    <col min="28" max="28" width="12.42578125" style="194" bestFit="1" customWidth="1"/>
    <col min="29" max="29" width="12.5703125" style="194" bestFit="1" customWidth="1"/>
    <col min="30" max="30" width="13.7109375" style="194" customWidth="1"/>
    <col min="31" max="31" width="3.5703125" style="194" customWidth="1"/>
    <col min="32" max="16384" width="11.42578125" style="198"/>
  </cols>
  <sheetData>
    <row r="1" spans="1:31" s="184" customFormat="1" ht="18.75" x14ac:dyDescent="0.2">
      <c r="A1" s="181"/>
      <c r="B1" s="182"/>
      <c r="C1" s="183"/>
      <c r="D1" s="808" t="s">
        <v>1</v>
      </c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  <c r="AA1" s="809"/>
      <c r="AB1" s="809"/>
      <c r="AC1" s="809"/>
      <c r="AD1" s="809"/>
      <c r="AE1" s="183"/>
    </row>
    <row r="2" spans="1:31" s="188" customFormat="1" ht="21" x14ac:dyDescent="0.2">
      <c r="A2" s="185"/>
      <c r="B2" s="186"/>
      <c r="C2" s="187"/>
      <c r="D2" s="809"/>
      <c r="E2" s="809"/>
      <c r="F2" s="809"/>
      <c r="G2" s="809"/>
      <c r="H2" s="809"/>
      <c r="I2" s="809"/>
      <c r="J2" s="809"/>
      <c r="K2" s="809"/>
      <c r="L2" s="809"/>
      <c r="M2" s="809"/>
      <c r="N2" s="809"/>
      <c r="O2" s="809"/>
      <c r="P2" s="809"/>
      <c r="Q2" s="809"/>
      <c r="R2" s="809"/>
      <c r="S2" s="809"/>
      <c r="T2" s="809"/>
      <c r="U2" s="809"/>
      <c r="V2" s="809"/>
      <c r="W2" s="809"/>
      <c r="X2" s="809"/>
      <c r="Y2" s="809"/>
      <c r="Z2" s="809"/>
      <c r="AA2" s="809"/>
      <c r="AB2" s="809"/>
      <c r="AC2" s="809"/>
      <c r="AD2" s="809"/>
      <c r="AE2" s="187"/>
    </row>
    <row r="3" spans="1:31" s="184" customFormat="1" ht="18.75" x14ac:dyDescent="0.2">
      <c r="A3" s="181"/>
      <c r="B3" s="189"/>
      <c r="C3" s="183"/>
      <c r="D3" s="190"/>
      <c r="E3" s="811">
        <v>45900</v>
      </c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811"/>
      <c r="Y3" s="811"/>
      <c r="Z3" s="811"/>
      <c r="AA3" s="811"/>
      <c r="AB3" s="811"/>
      <c r="AC3" s="811"/>
      <c r="AD3" s="811"/>
      <c r="AE3" s="183"/>
    </row>
    <row r="4" spans="1:31" s="184" customFormat="1" ht="18.75" x14ac:dyDescent="0.2">
      <c r="A4" s="181"/>
      <c r="B4" s="191"/>
      <c r="C4" s="183"/>
      <c r="D4" s="189"/>
      <c r="E4" s="189"/>
      <c r="F4" s="189"/>
      <c r="G4" s="183"/>
      <c r="H4" s="189"/>
      <c r="I4" s="189"/>
      <c r="J4" s="189"/>
      <c r="K4" s="183"/>
      <c r="L4" s="189"/>
      <c r="M4" s="189"/>
      <c r="N4" s="189"/>
      <c r="O4" s="189"/>
      <c r="P4" s="192"/>
      <c r="Q4" s="189"/>
      <c r="R4" s="189"/>
      <c r="S4" s="189"/>
      <c r="T4" s="189"/>
      <c r="U4" s="189"/>
      <c r="V4" s="183"/>
      <c r="W4" s="189"/>
      <c r="X4" s="189"/>
      <c r="Y4" s="189"/>
      <c r="Z4" s="189"/>
      <c r="AA4" s="189"/>
      <c r="AB4" s="189"/>
      <c r="AC4" s="189"/>
      <c r="AD4" s="189"/>
      <c r="AE4" s="183"/>
    </row>
    <row r="5" spans="1:31" ht="15.75" x14ac:dyDescent="0.2">
      <c r="A5" s="193"/>
      <c r="B5" s="193"/>
      <c r="D5" s="810" t="s">
        <v>2</v>
      </c>
      <c r="E5" s="810"/>
      <c r="F5" s="810"/>
      <c r="H5" s="810" t="s">
        <v>3</v>
      </c>
      <c r="I5" s="810"/>
      <c r="J5" s="810"/>
      <c r="K5" s="194"/>
      <c r="L5" s="810" t="s">
        <v>4</v>
      </c>
      <c r="M5" s="810"/>
      <c r="N5" s="810"/>
      <c r="O5" s="193"/>
      <c r="P5" s="195"/>
      <c r="Q5" s="193"/>
      <c r="R5" s="193"/>
      <c r="S5" s="193"/>
      <c r="T5" s="193"/>
      <c r="U5" s="193"/>
      <c r="V5" s="194"/>
      <c r="W5" s="196" t="s">
        <v>5</v>
      </c>
      <c r="X5" s="196"/>
      <c r="Y5" s="193"/>
      <c r="Z5" s="193"/>
      <c r="AA5" s="193"/>
      <c r="AB5" s="193"/>
      <c r="AC5" s="193"/>
      <c r="AD5" s="193"/>
      <c r="AE5" s="197"/>
    </row>
    <row r="6" spans="1:31" ht="25.5" x14ac:dyDescent="0.2">
      <c r="A6" s="193"/>
      <c r="B6" s="199" t="s">
        <v>799</v>
      </c>
      <c r="D6" s="176" t="s">
        <v>6</v>
      </c>
      <c r="E6" s="176" t="s">
        <v>7</v>
      </c>
      <c r="F6" s="177" t="s">
        <v>8</v>
      </c>
      <c r="H6" s="176" t="s">
        <v>6</v>
      </c>
      <c r="I6" s="176" t="s">
        <v>9</v>
      </c>
      <c r="J6" s="177" t="s">
        <v>8</v>
      </c>
      <c r="K6" s="194"/>
      <c r="L6" s="176" t="s">
        <v>6</v>
      </c>
      <c r="M6" s="176" t="s">
        <v>10</v>
      </c>
      <c r="N6" s="177" t="s">
        <v>8</v>
      </c>
      <c r="O6" s="193"/>
      <c r="P6" s="195"/>
      <c r="Q6" s="176" t="s">
        <v>11</v>
      </c>
      <c r="R6" s="176" t="s">
        <v>801</v>
      </c>
      <c r="S6" s="176" t="s">
        <v>12</v>
      </c>
      <c r="T6" s="176" t="s">
        <v>2438</v>
      </c>
      <c r="U6" s="176" t="s">
        <v>13</v>
      </c>
      <c r="V6" s="200"/>
      <c r="W6" s="176" t="s">
        <v>14</v>
      </c>
      <c r="X6" s="551" t="s">
        <v>802</v>
      </c>
      <c r="Y6" s="176" t="s">
        <v>15</v>
      </c>
      <c r="Z6" s="176" t="s">
        <v>16</v>
      </c>
      <c r="AA6" s="176" t="s">
        <v>17</v>
      </c>
      <c r="AB6" s="176" t="s">
        <v>18</v>
      </c>
      <c r="AC6" s="176" t="s">
        <v>19</v>
      </c>
      <c r="AD6" s="176" t="s">
        <v>20</v>
      </c>
      <c r="AE6" s="197"/>
    </row>
    <row r="7" spans="1:31" ht="15" x14ac:dyDescent="0.2">
      <c r="A7" s="194"/>
      <c r="D7" s="201"/>
      <c r="E7" s="201"/>
      <c r="F7" s="202"/>
      <c r="H7" s="201"/>
      <c r="I7" s="201"/>
      <c r="J7" s="202"/>
      <c r="K7" s="194"/>
      <c r="L7" s="201"/>
      <c r="M7" s="201"/>
      <c r="N7" s="202"/>
      <c r="O7" s="194"/>
      <c r="P7" s="195"/>
      <c r="Q7" s="203"/>
      <c r="R7" s="203"/>
      <c r="S7" s="204"/>
      <c r="T7" s="204"/>
      <c r="U7" s="203"/>
      <c r="V7" s="200"/>
      <c r="W7" s="201"/>
      <c r="X7" s="201"/>
      <c r="Y7" s="201"/>
      <c r="Z7" s="201"/>
      <c r="AA7" s="201"/>
      <c r="AB7" s="201"/>
      <c r="AC7" s="201"/>
      <c r="AD7" s="201"/>
      <c r="AE7" s="197"/>
    </row>
    <row r="8" spans="1:31" s="210" customFormat="1" ht="15" x14ac:dyDescent="0.2">
      <c r="A8" s="205"/>
      <c r="B8" s="576" t="s">
        <v>1098</v>
      </c>
      <c r="C8" s="194"/>
      <c r="D8" s="178">
        <v>20</v>
      </c>
      <c r="E8" s="178">
        <v>9946333</v>
      </c>
      <c r="F8" s="179">
        <v>2202</v>
      </c>
      <c r="G8" s="180"/>
      <c r="H8" s="178">
        <v>0</v>
      </c>
      <c r="I8" s="178">
        <v>0</v>
      </c>
      <c r="J8" s="179">
        <v>0</v>
      </c>
      <c r="K8" s="180"/>
      <c r="L8" s="178">
        <v>20</v>
      </c>
      <c r="M8" s="178">
        <v>9946333.398</v>
      </c>
      <c r="N8" s="179">
        <v>2202.1800000000003</v>
      </c>
      <c r="O8" s="207"/>
      <c r="P8" s="195"/>
      <c r="Q8" s="178">
        <v>8992480.9879999999</v>
      </c>
      <c r="R8" s="178">
        <v>1763852.41</v>
      </c>
      <c r="S8" s="178">
        <v>0</v>
      </c>
      <c r="T8" s="178">
        <v>0</v>
      </c>
      <c r="U8" s="178">
        <v>10756333</v>
      </c>
      <c r="V8" s="200"/>
      <c r="W8" s="178">
        <v>0</v>
      </c>
      <c r="X8" s="178">
        <v>0</v>
      </c>
      <c r="Y8" s="178">
        <v>0</v>
      </c>
      <c r="Z8" s="178">
        <v>0</v>
      </c>
      <c r="AA8" s="178">
        <v>0</v>
      </c>
      <c r="AB8" s="178">
        <v>0</v>
      </c>
      <c r="AC8" s="178">
        <v>0</v>
      </c>
      <c r="AD8" s="178">
        <v>0</v>
      </c>
      <c r="AE8" s="209"/>
    </row>
    <row r="9" spans="1:31" s="210" customFormat="1" ht="15" x14ac:dyDescent="0.2">
      <c r="A9" s="205"/>
      <c r="B9" s="576" t="s">
        <v>1099</v>
      </c>
      <c r="C9" s="194"/>
      <c r="D9" s="178">
        <v>20</v>
      </c>
      <c r="E9" s="178">
        <v>8103584</v>
      </c>
      <c r="F9" s="179">
        <v>1794</v>
      </c>
      <c r="G9" s="180"/>
      <c r="H9" s="178">
        <v>0</v>
      </c>
      <c r="I9" s="178">
        <v>0</v>
      </c>
      <c r="J9" s="179">
        <v>0</v>
      </c>
      <c r="K9" s="180"/>
      <c r="L9" s="178">
        <v>20</v>
      </c>
      <c r="M9" s="178">
        <v>8103583.6040000003</v>
      </c>
      <c r="N9" s="179">
        <v>1794.12</v>
      </c>
      <c r="O9" s="207"/>
      <c r="P9" s="195"/>
      <c r="Q9" s="178">
        <v>7186364.5449999999</v>
      </c>
      <c r="R9" s="178">
        <v>1585219.058</v>
      </c>
      <c r="S9" s="178">
        <v>1E-3</v>
      </c>
      <c r="T9" s="178">
        <v>0</v>
      </c>
      <c r="U9" s="178">
        <v>8771584</v>
      </c>
      <c r="V9" s="200"/>
      <c r="W9" s="178">
        <v>0</v>
      </c>
      <c r="X9" s="178">
        <v>0</v>
      </c>
      <c r="Y9" s="178">
        <v>0</v>
      </c>
      <c r="Z9" s="178">
        <v>0</v>
      </c>
      <c r="AA9" s="178">
        <v>0</v>
      </c>
      <c r="AB9" s="178">
        <v>0</v>
      </c>
      <c r="AC9" s="178">
        <v>0</v>
      </c>
      <c r="AD9" s="178">
        <v>0</v>
      </c>
      <c r="AE9" s="209"/>
    </row>
    <row r="10" spans="1:31" s="210" customFormat="1" ht="15" x14ac:dyDescent="0.2">
      <c r="A10" s="205"/>
      <c r="B10" s="576" t="s">
        <v>1100</v>
      </c>
      <c r="C10" s="194"/>
      <c r="D10" s="178">
        <v>20</v>
      </c>
      <c r="E10" s="178">
        <v>8505145</v>
      </c>
      <c r="F10" s="179">
        <v>1793</v>
      </c>
      <c r="G10" s="180"/>
      <c r="H10" s="178">
        <v>0</v>
      </c>
      <c r="I10" s="178">
        <v>0</v>
      </c>
      <c r="J10" s="179">
        <v>0</v>
      </c>
      <c r="K10" s="180"/>
      <c r="L10" s="178">
        <v>20</v>
      </c>
      <c r="M10" s="178">
        <v>8505144.5069999993</v>
      </c>
      <c r="N10" s="179">
        <v>1792.5</v>
      </c>
      <c r="O10" s="207"/>
      <c r="P10" s="195"/>
      <c r="Q10" s="178">
        <v>6417693.3760000002</v>
      </c>
      <c r="R10" s="178">
        <v>2746243.5750000002</v>
      </c>
      <c r="S10" s="178">
        <v>1207.556</v>
      </c>
      <c r="T10" s="178">
        <v>0</v>
      </c>
      <c r="U10" s="178">
        <v>9165145</v>
      </c>
      <c r="V10" s="200"/>
      <c r="W10" s="178">
        <v>0</v>
      </c>
      <c r="X10" s="178">
        <v>0</v>
      </c>
      <c r="Y10" s="178">
        <v>0</v>
      </c>
      <c r="Z10" s="178">
        <v>0</v>
      </c>
      <c r="AA10" s="178">
        <v>0</v>
      </c>
      <c r="AB10" s="178">
        <v>0</v>
      </c>
      <c r="AC10" s="178">
        <v>0</v>
      </c>
      <c r="AD10" s="178">
        <v>0</v>
      </c>
      <c r="AE10" s="209"/>
    </row>
    <row r="11" spans="1:31" s="210" customFormat="1" ht="15" x14ac:dyDescent="0.2">
      <c r="A11" s="205"/>
      <c r="B11" s="576" t="s">
        <v>1101</v>
      </c>
      <c r="C11" s="194"/>
      <c r="D11" s="178">
        <v>30</v>
      </c>
      <c r="E11" s="178">
        <v>9355642</v>
      </c>
      <c r="F11" s="179">
        <v>1636</v>
      </c>
      <c r="G11" s="180"/>
      <c r="H11" s="178">
        <v>0</v>
      </c>
      <c r="I11" s="178">
        <v>0</v>
      </c>
      <c r="J11" s="179">
        <v>0</v>
      </c>
      <c r="K11" s="180"/>
      <c r="L11" s="178">
        <v>30</v>
      </c>
      <c r="M11" s="178">
        <v>9355642.4179999996</v>
      </c>
      <c r="N11" s="179">
        <v>1635.9700000000003</v>
      </c>
      <c r="O11" s="207"/>
      <c r="P11" s="195"/>
      <c r="Q11" s="178">
        <v>8327533.3059999999</v>
      </c>
      <c r="R11" s="178">
        <v>1841515.2749999999</v>
      </c>
      <c r="S11" s="178">
        <v>4844.4369999999999</v>
      </c>
      <c r="T11" s="178">
        <v>0</v>
      </c>
      <c r="U11" s="178">
        <v>10173893</v>
      </c>
      <c r="V11" s="200"/>
      <c r="W11" s="178">
        <v>0</v>
      </c>
      <c r="X11" s="178">
        <v>0</v>
      </c>
      <c r="Y11" s="178">
        <v>0</v>
      </c>
      <c r="Z11" s="178">
        <v>0</v>
      </c>
      <c r="AA11" s="178">
        <v>0</v>
      </c>
      <c r="AB11" s="178">
        <v>0</v>
      </c>
      <c r="AC11" s="178">
        <v>0</v>
      </c>
      <c r="AD11" s="178">
        <v>0</v>
      </c>
      <c r="AE11" s="209"/>
    </row>
    <row r="12" spans="1:31" s="210" customFormat="1" ht="15" x14ac:dyDescent="0.2">
      <c r="A12" s="205"/>
      <c r="B12" s="576" t="s">
        <v>1102</v>
      </c>
      <c r="C12" s="194"/>
      <c r="D12" s="178">
        <v>20</v>
      </c>
      <c r="E12" s="178">
        <v>8420060</v>
      </c>
      <c r="F12" s="179">
        <v>1869</v>
      </c>
      <c r="G12" s="180"/>
      <c r="H12" s="178">
        <v>0</v>
      </c>
      <c r="I12" s="178">
        <v>0</v>
      </c>
      <c r="J12" s="179">
        <v>0</v>
      </c>
      <c r="K12" s="180"/>
      <c r="L12" s="178">
        <v>20</v>
      </c>
      <c r="M12" s="178">
        <v>8420059.5250000004</v>
      </c>
      <c r="N12" s="179">
        <v>1868.85</v>
      </c>
      <c r="O12" s="207"/>
      <c r="P12" s="195"/>
      <c r="Q12" s="178">
        <v>8196051.1749999998</v>
      </c>
      <c r="R12" s="178">
        <v>916860.84699999995</v>
      </c>
      <c r="S12" s="178">
        <v>37147.502999999997</v>
      </c>
      <c r="T12" s="178">
        <v>0</v>
      </c>
      <c r="U12" s="178">
        <v>9150060</v>
      </c>
      <c r="V12" s="200"/>
      <c r="W12" s="178">
        <v>0</v>
      </c>
      <c r="X12" s="178">
        <v>0</v>
      </c>
      <c r="Y12" s="178">
        <v>0</v>
      </c>
      <c r="Z12" s="178">
        <v>0</v>
      </c>
      <c r="AA12" s="178">
        <v>0</v>
      </c>
      <c r="AB12" s="178">
        <v>0</v>
      </c>
      <c r="AC12" s="178">
        <v>0</v>
      </c>
      <c r="AD12" s="178">
        <v>0</v>
      </c>
      <c r="AE12" s="209"/>
    </row>
    <row r="13" spans="1:31" s="210" customFormat="1" ht="15" x14ac:dyDescent="0.2">
      <c r="A13" s="205"/>
      <c r="B13" s="576" t="s">
        <v>1103</v>
      </c>
      <c r="C13" s="194"/>
      <c r="D13" s="178">
        <v>20</v>
      </c>
      <c r="E13" s="178">
        <v>9916639</v>
      </c>
      <c r="F13" s="179">
        <v>2078</v>
      </c>
      <c r="G13" s="180"/>
      <c r="H13" s="178">
        <v>0</v>
      </c>
      <c r="I13" s="178">
        <v>0</v>
      </c>
      <c r="J13" s="179">
        <v>0</v>
      </c>
      <c r="K13" s="180"/>
      <c r="L13" s="178">
        <v>20</v>
      </c>
      <c r="M13" s="178">
        <v>9916638.8399999999</v>
      </c>
      <c r="N13" s="179">
        <v>2078.35</v>
      </c>
      <c r="O13" s="207"/>
      <c r="P13" s="195"/>
      <c r="Q13" s="178">
        <v>8563205.4069999997</v>
      </c>
      <c r="R13" s="178">
        <v>2066676.4350000001</v>
      </c>
      <c r="S13" s="178">
        <v>71756.998000000007</v>
      </c>
      <c r="T13" s="178">
        <v>0</v>
      </c>
      <c r="U13" s="178">
        <v>10701639</v>
      </c>
      <c r="V13" s="200"/>
      <c r="W13" s="178">
        <v>0</v>
      </c>
      <c r="X13" s="178">
        <v>0</v>
      </c>
      <c r="Y13" s="178">
        <v>0</v>
      </c>
      <c r="Z13" s="178">
        <v>0</v>
      </c>
      <c r="AA13" s="178">
        <v>0</v>
      </c>
      <c r="AB13" s="178">
        <v>0</v>
      </c>
      <c r="AC13" s="178">
        <v>0</v>
      </c>
      <c r="AD13" s="178">
        <v>0</v>
      </c>
      <c r="AE13" s="209"/>
    </row>
    <row r="14" spans="1:31" s="210" customFormat="1" ht="15" x14ac:dyDescent="0.2">
      <c r="A14" s="205"/>
      <c r="B14" s="578" t="s">
        <v>1116</v>
      </c>
      <c r="C14" s="194"/>
      <c r="D14" s="178">
        <v>20</v>
      </c>
      <c r="E14" s="178">
        <v>10227515</v>
      </c>
      <c r="F14" s="179">
        <v>1688</v>
      </c>
      <c r="G14" s="180"/>
      <c r="H14" s="178">
        <v>0</v>
      </c>
      <c r="I14" s="178">
        <v>0</v>
      </c>
      <c r="J14" s="179">
        <v>0</v>
      </c>
      <c r="K14" s="180"/>
      <c r="L14" s="178">
        <v>20</v>
      </c>
      <c r="M14" s="178">
        <v>10227514.809</v>
      </c>
      <c r="N14" s="179">
        <v>1688.4699999999996</v>
      </c>
      <c r="O14" s="207"/>
      <c r="P14" s="195"/>
      <c r="Q14" s="178">
        <v>7740248.4529999997</v>
      </c>
      <c r="R14" s="178">
        <v>3242266.3560000001</v>
      </c>
      <c r="S14" s="178">
        <v>0</v>
      </c>
      <c r="T14" s="178">
        <v>0</v>
      </c>
      <c r="U14" s="178">
        <v>10982515</v>
      </c>
      <c r="V14" s="200"/>
      <c r="W14" s="178">
        <v>0</v>
      </c>
      <c r="X14" s="178">
        <v>0</v>
      </c>
      <c r="Y14" s="178">
        <v>0</v>
      </c>
      <c r="Z14" s="178">
        <v>0</v>
      </c>
      <c r="AA14" s="178">
        <v>0</v>
      </c>
      <c r="AB14" s="178">
        <v>0</v>
      </c>
      <c r="AC14" s="178">
        <v>0</v>
      </c>
      <c r="AD14" s="178">
        <v>0</v>
      </c>
      <c r="AE14" s="209"/>
    </row>
    <row r="15" spans="1:31" s="210" customFormat="1" ht="15" x14ac:dyDescent="0.2">
      <c r="A15" s="205"/>
      <c r="B15" s="578" t="s">
        <v>1117</v>
      </c>
      <c r="C15" s="194"/>
      <c r="D15" s="178">
        <v>20</v>
      </c>
      <c r="E15" s="178">
        <v>10564911</v>
      </c>
      <c r="F15" s="179">
        <v>1619</v>
      </c>
      <c r="G15" s="180"/>
      <c r="H15" s="178">
        <v>0</v>
      </c>
      <c r="I15" s="178">
        <v>0</v>
      </c>
      <c r="J15" s="179">
        <v>0</v>
      </c>
      <c r="K15" s="180"/>
      <c r="L15" s="178">
        <v>20</v>
      </c>
      <c r="M15" s="178">
        <v>10564911.277000001</v>
      </c>
      <c r="N15" s="179">
        <v>1619.3299999999997</v>
      </c>
      <c r="O15" s="207"/>
      <c r="P15" s="195"/>
      <c r="Q15" s="178">
        <v>8797549.0040000007</v>
      </c>
      <c r="R15" s="178">
        <v>1760784.453</v>
      </c>
      <c r="S15" s="178">
        <v>0</v>
      </c>
      <c r="T15" s="178">
        <v>415000</v>
      </c>
      <c r="U15" s="178">
        <v>10973333</v>
      </c>
      <c r="V15" s="200"/>
      <c r="W15" s="178">
        <v>261578</v>
      </c>
      <c r="X15" s="178">
        <v>190629.56200000001</v>
      </c>
      <c r="Y15" s="178">
        <v>0</v>
      </c>
      <c r="Z15" s="178">
        <v>70948</v>
      </c>
      <c r="AA15" s="178">
        <v>45000</v>
      </c>
      <c r="AB15" s="178">
        <v>0</v>
      </c>
      <c r="AC15" s="178">
        <v>25948.258000000002</v>
      </c>
      <c r="AD15" s="178">
        <v>0</v>
      </c>
      <c r="AE15" s="209"/>
    </row>
    <row r="16" spans="1:31" s="210" customFormat="1" ht="15" x14ac:dyDescent="0.2">
      <c r="A16" s="205"/>
      <c r="B16" s="578" t="s">
        <v>1118</v>
      </c>
      <c r="C16" s="194"/>
      <c r="D16" s="178">
        <v>20</v>
      </c>
      <c r="E16" s="178">
        <v>9934887</v>
      </c>
      <c r="F16" s="179">
        <v>1764</v>
      </c>
      <c r="G16" s="180"/>
      <c r="H16" s="178">
        <v>0</v>
      </c>
      <c r="I16" s="178">
        <v>0</v>
      </c>
      <c r="J16" s="179">
        <v>0</v>
      </c>
      <c r="K16" s="180"/>
      <c r="L16" s="178">
        <v>20</v>
      </c>
      <c r="M16" s="178">
        <v>9934886.9179999996</v>
      </c>
      <c r="N16" s="179">
        <v>1764.4199999999994</v>
      </c>
      <c r="O16" s="207"/>
      <c r="P16" s="195"/>
      <c r="Q16" s="178">
        <v>8011733.9289999995</v>
      </c>
      <c r="R16" s="178">
        <v>2661152.9890000001</v>
      </c>
      <c r="S16" s="178">
        <v>0</v>
      </c>
      <c r="T16" s="178">
        <v>0</v>
      </c>
      <c r="U16" s="178">
        <v>10672887</v>
      </c>
      <c r="V16" s="200"/>
      <c r="W16" s="178">
        <v>8000</v>
      </c>
      <c r="X16" s="178">
        <v>0</v>
      </c>
      <c r="Y16" s="178">
        <v>0</v>
      </c>
      <c r="Z16" s="178">
        <v>8000</v>
      </c>
      <c r="AA16" s="178">
        <v>8000</v>
      </c>
      <c r="AB16" s="178">
        <v>0</v>
      </c>
      <c r="AC16" s="178">
        <v>0</v>
      </c>
      <c r="AD16" s="178">
        <v>0</v>
      </c>
      <c r="AE16" s="209"/>
    </row>
    <row r="17" spans="1:31" s="210" customFormat="1" ht="15" x14ac:dyDescent="0.2">
      <c r="A17" s="205"/>
      <c r="B17" s="578" t="s">
        <v>1119</v>
      </c>
      <c r="C17" s="194"/>
      <c r="D17" s="178">
        <v>20</v>
      </c>
      <c r="E17" s="178">
        <v>11802878</v>
      </c>
      <c r="F17" s="179">
        <v>2211</v>
      </c>
      <c r="G17" s="180"/>
      <c r="H17" s="178">
        <v>0</v>
      </c>
      <c r="I17" s="178">
        <v>0</v>
      </c>
      <c r="J17" s="179">
        <v>0</v>
      </c>
      <c r="K17" s="180"/>
      <c r="L17" s="178">
        <v>20</v>
      </c>
      <c r="M17" s="178">
        <v>11802877.581</v>
      </c>
      <c r="N17" s="179">
        <v>2210.8599999999997</v>
      </c>
      <c r="O17" s="207"/>
      <c r="P17" s="195"/>
      <c r="Q17" s="178">
        <v>11420528.493000001</v>
      </c>
      <c r="R17" s="178">
        <v>1135301.916</v>
      </c>
      <c r="S17" s="178">
        <v>47.171999999999997</v>
      </c>
      <c r="T17" s="178">
        <v>0</v>
      </c>
      <c r="U17" s="178">
        <v>12555878</v>
      </c>
      <c r="V17" s="200"/>
      <c r="W17" s="178">
        <v>0</v>
      </c>
      <c r="X17" s="178">
        <v>0</v>
      </c>
      <c r="Y17" s="178">
        <v>0</v>
      </c>
      <c r="Z17" s="178">
        <v>0</v>
      </c>
      <c r="AA17" s="178">
        <v>0</v>
      </c>
      <c r="AB17" s="178">
        <v>0</v>
      </c>
      <c r="AC17" s="178">
        <v>0</v>
      </c>
      <c r="AD17" s="178">
        <v>0</v>
      </c>
      <c r="AE17" s="209"/>
    </row>
    <row r="18" spans="1:31" s="210" customFormat="1" ht="15" x14ac:dyDescent="0.2">
      <c r="A18" s="205"/>
      <c r="B18" s="589" t="s">
        <v>1228</v>
      </c>
      <c r="C18" s="194"/>
      <c r="D18" s="178">
        <v>20</v>
      </c>
      <c r="E18" s="178">
        <v>12442901</v>
      </c>
      <c r="F18" s="179">
        <v>1648</v>
      </c>
      <c r="G18" s="180"/>
      <c r="H18" s="178">
        <v>2</v>
      </c>
      <c r="I18" s="178">
        <v>1527773.5</v>
      </c>
      <c r="J18" s="179">
        <v>159.15</v>
      </c>
      <c r="K18" s="180"/>
      <c r="L18" s="178">
        <v>18</v>
      </c>
      <c r="M18" s="178">
        <v>10915127.173</v>
      </c>
      <c r="N18" s="179">
        <v>1488.4700000000003</v>
      </c>
      <c r="O18" s="207"/>
      <c r="P18" s="195"/>
      <c r="Q18" s="178">
        <v>6539266.0089999996</v>
      </c>
      <c r="R18" s="178">
        <v>1649587.199</v>
      </c>
      <c r="S18" s="178">
        <v>0</v>
      </c>
      <c r="T18" s="178">
        <v>0</v>
      </c>
      <c r="U18" s="178">
        <v>8188853</v>
      </c>
      <c r="V18" s="200"/>
      <c r="W18" s="178">
        <v>3366274</v>
      </c>
      <c r="X18" s="178">
        <v>2710742.9870000002</v>
      </c>
      <c r="Y18" s="178">
        <v>655530.97900000005</v>
      </c>
      <c r="Z18" s="178">
        <v>0</v>
      </c>
      <c r="AA18" s="178">
        <v>0</v>
      </c>
      <c r="AB18" s="178">
        <v>0</v>
      </c>
      <c r="AC18" s="178">
        <v>0</v>
      </c>
      <c r="AD18" s="178">
        <v>0</v>
      </c>
      <c r="AE18" s="209"/>
    </row>
    <row r="19" spans="1:31" s="210" customFormat="1" ht="15" x14ac:dyDescent="0.2">
      <c r="A19" s="205"/>
      <c r="B19" s="589" t="s">
        <v>1229</v>
      </c>
      <c r="C19" s="194"/>
      <c r="D19" s="178">
        <v>30</v>
      </c>
      <c r="E19" s="178">
        <v>14988233</v>
      </c>
      <c r="F19" s="179">
        <v>1870</v>
      </c>
      <c r="G19" s="180"/>
      <c r="H19" s="178">
        <v>0</v>
      </c>
      <c r="I19" s="178">
        <v>0</v>
      </c>
      <c r="J19" s="179">
        <v>0</v>
      </c>
      <c r="K19" s="180"/>
      <c r="L19" s="178">
        <v>30</v>
      </c>
      <c r="M19" s="178">
        <v>14988232.727</v>
      </c>
      <c r="N19" s="179">
        <v>1869.9999999999998</v>
      </c>
      <c r="O19" s="207"/>
      <c r="P19" s="195"/>
      <c r="Q19" s="178">
        <v>8482312.0160000008</v>
      </c>
      <c r="R19" s="178">
        <v>945132.40899999999</v>
      </c>
      <c r="S19" s="178">
        <v>51102.957999999999</v>
      </c>
      <c r="T19" s="178">
        <v>0</v>
      </c>
      <c r="U19" s="178">
        <v>9478548</v>
      </c>
      <c r="V19" s="200"/>
      <c r="W19" s="178">
        <v>6494685</v>
      </c>
      <c r="X19" s="178">
        <v>4993010.4869999997</v>
      </c>
      <c r="Y19" s="178">
        <v>846443.46299999999</v>
      </c>
      <c r="Z19" s="178">
        <v>655231</v>
      </c>
      <c r="AA19" s="178">
        <v>651731.39399999997</v>
      </c>
      <c r="AB19" s="178">
        <v>0</v>
      </c>
      <c r="AC19" s="178">
        <v>0</v>
      </c>
      <c r="AD19" s="178">
        <v>3500</v>
      </c>
      <c r="AE19" s="209"/>
    </row>
    <row r="20" spans="1:31" s="210" customFormat="1" ht="15" x14ac:dyDescent="0.2">
      <c r="A20" s="205"/>
      <c r="B20" s="589" t="s">
        <v>1230</v>
      </c>
      <c r="C20" s="194"/>
      <c r="D20" s="178">
        <v>20</v>
      </c>
      <c r="E20" s="178">
        <v>15662768</v>
      </c>
      <c r="F20" s="179">
        <v>2121</v>
      </c>
      <c r="G20" s="180"/>
      <c r="H20" s="178">
        <v>5</v>
      </c>
      <c r="I20" s="178">
        <v>4379131.1289999997</v>
      </c>
      <c r="J20" s="179">
        <v>489.5</v>
      </c>
      <c r="K20" s="180"/>
      <c r="L20" s="178">
        <v>15</v>
      </c>
      <c r="M20" s="178">
        <v>11283636.679</v>
      </c>
      <c r="N20" s="179">
        <v>1631.5500000000002</v>
      </c>
      <c r="O20" s="207"/>
      <c r="P20" s="195"/>
      <c r="Q20" s="178">
        <v>7296674.4289999995</v>
      </c>
      <c r="R20" s="178">
        <v>1037000</v>
      </c>
      <c r="S20" s="178">
        <v>2460.5529999999999</v>
      </c>
      <c r="T20" s="178">
        <v>0</v>
      </c>
      <c r="U20" s="178">
        <v>8336135</v>
      </c>
      <c r="V20" s="200"/>
      <c r="W20" s="178">
        <v>3532502</v>
      </c>
      <c r="X20" s="178">
        <v>2790569.4530000002</v>
      </c>
      <c r="Y20" s="178">
        <v>173608.07500000001</v>
      </c>
      <c r="Z20" s="178">
        <v>568324</v>
      </c>
      <c r="AA20" s="178">
        <v>568324.16899999999</v>
      </c>
      <c r="AB20" s="178">
        <v>0</v>
      </c>
      <c r="AC20" s="178">
        <v>0</v>
      </c>
      <c r="AD20" s="178">
        <v>0</v>
      </c>
      <c r="AE20" s="209"/>
    </row>
    <row r="21" spans="1:31" s="210" customFormat="1" ht="15" x14ac:dyDescent="0.2">
      <c r="A21" s="205"/>
      <c r="B21" s="589" t="s">
        <v>1231</v>
      </c>
      <c r="C21" s="194"/>
      <c r="D21" s="178">
        <v>20</v>
      </c>
      <c r="E21" s="178">
        <v>14547596</v>
      </c>
      <c r="F21" s="179">
        <v>2158</v>
      </c>
      <c r="G21" s="180"/>
      <c r="H21" s="178">
        <v>1</v>
      </c>
      <c r="I21" s="178">
        <v>832423.03700000001</v>
      </c>
      <c r="J21" s="179">
        <v>92.29</v>
      </c>
      <c r="K21" s="180"/>
      <c r="L21" s="178">
        <v>19</v>
      </c>
      <c r="M21" s="178">
        <v>13715172.482999999</v>
      </c>
      <c r="N21" s="179">
        <v>2065.5100000000002</v>
      </c>
      <c r="O21" s="207"/>
      <c r="P21" s="195"/>
      <c r="Q21" s="178">
        <v>10095554.198999999</v>
      </c>
      <c r="R21" s="178">
        <v>1869162.7779999999</v>
      </c>
      <c r="S21" s="178">
        <v>2.1970000000000001</v>
      </c>
      <c r="T21" s="178">
        <v>0</v>
      </c>
      <c r="U21" s="178">
        <v>11964719</v>
      </c>
      <c r="V21" s="200"/>
      <c r="W21" s="178">
        <v>2510453</v>
      </c>
      <c r="X21" s="178">
        <v>1541676.1839999999</v>
      </c>
      <c r="Y21" s="178">
        <v>620630.67500000005</v>
      </c>
      <c r="Z21" s="178">
        <v>348146</v>
      </c>
      <c r="AA21" s="178">
        <v>341726.94799999997</v>
      </c>
      <c r="AB21" s="178">
        <v>6419.5020000000004</v>
      </c>
      <c r="AC21" s="178">
        <v>0</v>
      </c>
      <c r="AD21" s="178">
        <v>0</v>
      </c>
      <c r="AE21" s="209"/>
    </row>
    <row r="22" spans="1:31" s="210" customFormat="1" ht="15" x14ac:dyDescent="0.2">
      <c r="A22" s="205"/>
      <c r="B22" s="206"/>
      <c r="C22" s="194"/>
      <c r="D22" s="178"/>
      <c r="E22" s="178"/>
      <c r="F22" s="179"/>
      <c r="G22" s="180"/>
      <c r="H22" s="178"/>
      <c r="I22" s="178"/>
      <c r="J22" s="179"/>
      <c r="K22" s="180"/>
      <c r="L22" s="178"/>
      <c r="M22" s="178"/>
      <c r="N22" s="179"/>
      <c r="O22" s="207"/>
      <c r="P22" s="195"/>
      <c r="Q22" s="178"/>
      <c r="R22" s="178"/>
      <c r="S22" s="178"/>
      <c r="T22" s="178"/>
      <c r="U22" s="178">
        <v>0</v>
      </c>
      <c r="V22" s="200"/>
      <c r="W22" s="178">
        <v>0</v>
      </c>
      <c r="X22" s="178"/>
      <c r="Y22" s="178"/>
      <c r="Z22" s="178">
        <v>0</v>
      </c>
      <c r="AA22" s="178"/>
      <c r="AB22" s="178"/>
      <c r="AC22" s="178"/>
      <c r="AD22" s="178"/>
      <c r="AE22" s="209"/>
    </row>
    <row r="23" spans="1:31" s="262" customFormat="1" ht="18.75" x14ac:dyDescent="0.2">
      <c r="A23" s="259"/>
      <c r="B23" s="266" t="s">
        <v>913</v>
      </c>
      <c r="C23" s="260"/>
      <c r="D23" s="264">
        <v>300</v>
      </c>
      <c r="E23" s="263">
        <v>154419092</v>
      </c>
      <c r="F23" s="265">
        <v>26451</v>
      </c>
      <c r="G23" s="180"/>
      <c r="H23" s="264">
        <v>8</v>
      </c>
      <c r="I23" s="263">
        <v>6739327.6659999993</v>
      </c>
      <c r="J23" s="265">
        <v>740.93999999999994</v>
      </c>
      <c r="K23" s="180"/>
      <c r="L23" s="264">
        <v>292</v>
      </c>
      <c r="M23" s="263">
        <v>147679762.93899998</v>
      </c>
      <c r="N23" s="265">
        <v>25710.58</v>
      </c>
      <c r="O23" s="261"/>
      <c r="P23" s="195"/>
      <c r="Q23" s="263">
        <v>116067195.32900001</v>
      </c>
      <c r="R23" s="263">
        <v>25220755.700000007</v>
      </c>
      <c r="S23" s="263">
        <v>168569.375</v>
      </c>
      <c r="T23" s="263">
        <v>415000</v>
      </c>
      <c r="U23" s="263">
        <v>141871522</v>
      </c>
      <c r="V23" s="200"/>
      <c r="W23" s="263">
        <v>16173492</v>
      </c>
      <c r="X23" s="263">
        <v>12226628.673</v>
      </c>
      <c r="Y23" s="263">
        <v>2296213.1919999998</v>
      </c>
      <c r="Z23" s="263">
        <v>1650649</v>
      </c>
      <c r="AA23" s="263">
        <v>1614782.5109999999</v>
      </c>
      <c r="AB23" s="263">
        <v>6419.5020000000004</v>
      </c>
      <c r="AC23" s="263">
        <v>25948.258000000002</v>
      </c>
      <c r="AD23" s="263">
        <v>3500</v>
      </c>
    </row>
    <row r="24" spans="1:31" s="210" customFormat="1" ht="15" x14ac:dyDescent="0.2">
      <c r="A24" s="209"/>
      <c r="B24" s="217" t="s">
        <v>201</v>
      </c>
      <c r="C24" s="194"/>
      <c r="D24" s="211"/>
      <c r="E24" s="212"/>
      <c r="F24" s="213"/>
      <c r="G24" s="194"/>
      <c r="H24" s="211"/>
      <c r="I24" s="212"/>
      <c r="J24" s="213"/>
      <c r="K24" s="194"/>
      <c r="L24" s="211"/>
      <c r="M24" s="212"/>
      <c r="N24" s="213"/>
      <c r="O24" s="214"/>
      <c r="P24" s="195"/>
      <c r="Q24" s="212"/>
      <c r="R24" s="212"/>
      <c r="S24" s="216"/>
      <c r="T24" s="216"/>
      <c r="U24" s="212"/>
      <c r="V24" s="200"/>
      <c r="W24" s="212"/>
      <c r="X24" s="212"/>
      <c r="Y24" s="212"/>
      <c r="Z24" s="212"/>
      <c r="AA24" s="212"/>
      <c r="AB24" s="212"/>
      <c r="AC24" s="212"/>
      <c r="AD24" s="212"/>
      <c r="AE24" s="209"/>
    </row>
    <row r="25" spans="1:31" s="210" customFormat="1" ht="15" x14ac:dyDescent="0.2">
      <c r="A25" s="209"/>
      <c r="B25" s="270" t="s">
        <v>50</v>
      </c>
      <c r="C25" s="194"/>
      <c r="D25" s="211"/>
      <c r="E25" s="212"/>
      <c r="F25" s="213"/>
      <c r="G25" s="194"/>
      <c r="H25" s="211"/>
      <c r="I25" s="212"/>
      <c r="J25" s="213"/>
      <c r="K25" s="194"/>
      <c r="L25" s="211"/>
      <c r="M25" s="212"/>
      <c r="N25" s="213"/>
      <c r="O25" s="214"/>
      <c r="P25" s="195"/>
      <c r="Q25" s="212"/>
      <c r="R25" s="212"/>
      <c r="S25" s="216"/>
      <c r="T25" s="216"/>
      <c r="U25" s="212"/>
      <c r="V25" s="200"/>
      <c r="W25" s="212"/>
      <c r="X25" s="212"/>
      <c r="Y25" s="212"/>
      <c r="Z25" s="212"/>
      <c r="AA25" s="212"/>
      <c r="AB25" s="212"/>
      <c r="AC25" s="212"/>
      <c r="AD25" s="212"/>
      <c r="AE25" s="209"/>
    </row>
    <row r="26" spans="1:31" s="210" customFormat="1" ht="15" x14ac:dyDescent="0.2">
      <c r="A26" s="209"/>
      <c r="B26" s="577" t="s">
        <v>1104</v>
      </c>
      <c r="C26" s="194"/>
      <c r="D26" s="208">
        <v>27</v>
      </c>
      <c r="E26" s="208">
        <v>810000</v>
      </c>
      <c r="F26" s="213"/>
      <c r="G26" s="194"/>
      <c r="H26" s="208">
        <v>0</v>
      </c>
      <c r="I26" s="208">
        <v>0</v>
      </c>
      <c r="J26" s="213"/>
      <c r="K26" s="194"/>
      <c r="L26" s="208">
        <v>27</v>
      </c>
      <c r="M26" s="208">
        <v>810000</v>
      </c>
      <c r="N26" s="213"/>
      <c r="O26" s="214"/>
      <c r="P26" s="195"/>
      <c r="Q26" s="560"/>
      <c r="R26" s="212"/>
      <c r="S26" s="216"/>
      <c r="T26" s="216"/>
      <c r="U26" s="212"/>
      <c r="V26" s="200"/>
      <c r="W26" s="212"/>
      <c r="X26" s="212"/>
      <c r="Y26" s="212"/>
      <c r="Z26" s="212"/>
      <c r="AA26" s="212"/>
      <c r="AB26" s="212"/>
      <c r="AC26" s="212"/>
      <c r="AD26" s="212"/>
      <c r="AE26" s="209"/>
    </row>
    <row r="27" spans="1:31" s="210" customFormat="1" ht="15" x14ac:dyDescent="0.2">
      <c r="A27" s="209"/>
      <c r="B27" s="577" t="s">
        <v>1105</v>
      </c>
      <c r="C27" s="194"/>
      <c r="D27" s="223">
        <v>20</v>
      </c>
      <c r="E27" s="223">
        <v>660000</v>
      </c>
      <c r="F27" s="213"/>
      <c r="G27" s="194"/>
      <c r="H27" s="208">
        <v>0</v>
      </c>
      <c r="I27" s="208">
        <v>0</v>
      </c>
      <c r="J27" s="213"/>
      <c r="K27" s="194"/>
      <c r="L27" s="208">
        <v>20</v>
      </c>
      <c r="M27" s="208">
        <v>660000</v>
      </c>
      <c r="N27" s="213"/>
      <c r="O27" s="220"/>
      <c r="P27" s="195"/>
      <c r="Q27" s="561"/>
      <c r="R27" s="193"/>
      <c r="S27" s="193"/>
      <c r="T27" s="193"/>
      <c r="U27" s="193"/>
      <c r="V27" s="200"/>
      <c r="W27" s="193"/>
      <c r="X27" s="193"/>
      <c r="Y27" s="193"/>
      <c r="Z27" s="193"/>
      <c r="AA27" s="193"/>
      <c r="AB27" s="193"/>
      <c r="AC27" s="193"/>
      <c r="AD27" s="193"/>
      <c r="AE27" s="209"/>
    </row>
    <row r="28" spans="1:31" s="210" customFormat="1" ht="15" x14ac:dyDescent="0.2">
      <c r="A28" s="209"/>
      <c r="B28" s="577" t="s">
        <v>2216</v>
      </c>
      <c r="C28" s="194"/>
      <c r="D28" s="223">
        <v>2</v>
      </c>
      <c r="E28" s="223">
        <v>8000</v>
      </c>
      <c r="F28" s="213"/>
      <c r="G28" s="194"/>
      <c r="H28" s="208">
        <v>0</v>
      </c>
      <c r="I28" s="208">
        <v>0</v>
      </c>
      <c r="J28" s="213"/>
      <c r="K28" s="194"/>
      <c r="L28" s="208">
        <v>2</v>
      </c>
      <c r="M28" s="208">
        <v>8000</v>
      </c>
      <c r="N28" s="213"/>
      <c r="O28" s="220"/>
      <c r="P28" s="195"/>
      <c r="Q28" s="561"/>
      <c r="R28" s="193"/>
      <c r="S28" s="193"/>
      <c r="T28" s="193"/>
      <c r="U28" s="193"/>
      <c r="V28" s="200"/>
      <c r="W28" s="193"/>
      <c r="X28" s="193"/>
      <c r="Y28" s="193"/>
      <c r="Z28" s="193"/>
      <c r="AA28" s="193"/>
      <c r="AB28" s="193"/>
      <c r="AC28" s="193"/>
      <c r="AD28" s="193"/>
      <c r="AE28" s="209"/>
    </row>
    <row r="29" spans="1:31" s="210" customFormat="1" ht="15" x14ac:dyDescent="0.2">
      <c r="A29" s="209"/>
      <c r="B29" s="577" t="s">
        <v>1106</v>
      </c>
      <c r="C29" s="194"/>
      <c r="D29" s="208">
        <v>20</v>
      </c>
      <c r="E29" s="208">
        <v>660000</v>
      </c>
      <c r="F29" s="213"/>
      <c r="G29" s="194"/>
      <c r="H29" s="208">
        <v>0</v>
      </c>
      <c r="I29" s="208">
        <v>0</v>
      </c>
      <c r="J29" s="213"/>
      <c r="K29" s="194"/>
      <c r="L29" s="208">
        <v>20</v>
      </c>
      <c r="M29" s="208">
        <v>660000</v>
      </c>
      <c r="N29" s="213"/>
      <c r="O29" s="220"/>
      <c r="P29" s="195"/>
      <c r="Q29" s="561"/>
      <c r="R29" s="193"/>
      <c r="S29" s="193"/>
      <c r="T29" s="193"/>
      <c r="U29" s="193"/>
      <c r="V29" s="200"/>
      <c r="W29" s="193"/>
      <c r="X29" s="193"/>
      <c r="Y29" s="193"/>
      <c r="Z29" s="193"/>
      <c r="AA29" s="193"/>
      <c r="AB29" s="193"/>
      <c r="AC29" s="193"/>
      <c r="AD29" s="193"/>
      <c r="AE29" s="209"/>
    </row>
    <row r="30" spans="1:31" s="210" customFormat="1" ht="15" x14ac:dyDescent="0.2">
      <c r="A30" s="209"/>
      <c r="B30" s="577" t="s">
        <v>1107</v>
      </c>
      <c r="C30" s="194"/>
      <c r="D30" s="223">
        <v>32</v>
      </c>
      <c r="E30" s="223">
        <v>808251</v>
      </c>
      <c r="F30" s="213"/>
      <c r="G30" s="194"/>
      <c r="H30" s="208">
        <v>0</v>
      </c>
      <c r="I30" s="208">
        <v>0</v>
      </c>
      <c r="J30" s="213"/>
      <c r="K30" s="194"/>
      <c r="L30" s="208">
        <v>32</v>
      </c>
      <c r="M30" s="208">
        <v>808250.6</v>
      </c>
      <c r="N30" s="213"/>
      <c r="O30" s="220"/>
      <c r="P30" s="195"/>
      <c r="Q30" s="561"/>
      <c r="R30" s="193"/>
      <c r="S30" s="193"/>
      <c r="T30" s="193"/>
      <c r="U30" s="193"/>
      <c r="V30" s="200"/>
      <c r="W30" s="193"/>
      <c r="X30" s="193"/>
      <c r="Y30" s="193"/>
      <c r="Z30" s="193"/>
      <c r="AA30" s="193"/>
      <c r="AB30" s="193"/>
      <c r="AC30" s="193"/>
      <c r="AD30" s="193"/>
      <c r="AE30" s="209"/>
    </row>
    <row r="31" spans="1:31" s="210" customFormat="1" ht="15" x14ac:dyDescent="0.2">
      <c r="A31" s="209"/>
      <c r="B31" s="577" t="s">
        <v>2217</v>
      </c>
      <c r="C31" s="194"/>
      <c r="D31" s="223">
        <v>1</v>
      </c>
      <c r="E31" s="223">
        <v>10000</v>
      </c>
      <c r="F31" s="213"/>
      <c r="G31" s="194"/>
      <c r="H31" s="208">
        <v>0</v>
      </c>
      <c r="I31" s="208">
        <v>0</v>
      </c>
      <c r="J31" s="213"/>
      <c r="K31" s="194"/>
      <c r="L31" s="208">
        <v>1</v>
      </c>
      <c r="M31" s="208">
        <v>10000</v>
      </c>
      <c r="N31" s="213"/>
      <c r="O31" s="220"/>
      <c r="P31" s="195"/>
      <c r="Q31" s="561"/>
      <c r="R31" s="193"/>
      <c r="S31" s="193"/>
      <c r="T31" s="193"/>
      <c r="U31" s="193"/>
      <c r="V31" s="200"/>
      <c r="W31" s="193"/>
      <c r="X31" s="193"/>
      <c r="Y31" s="193"/>
      <c r="Z31" s="193"/>
      <c r="AA31" s="193"/>
      <c r="AB31" s="193"/>
      <c r="AC31" s="193"/>
      <c r="AD31" s="193"/>
      <c r="AE31" s="209"/>
    </row>
    <row r="32" spans="1:31" s="210" customFormat="1" ht="15" x14ac:dyDescent="0.2">
      <c r="A32" s="209"/>
      <c r="B32" s="577" t="s">
        <v>1108</v>
      </c>
      <c r="C32" s="194"/>
      <c r="D32" s="208">
        <v>22</v>
      </c>
      <c r="E32" s="208">
        <v>720000</v>
      </c>
      <c r="F32" s="213"/>
      <c r="G32" s="194"/>
      <c r="H32" s="208">
        <v>0</v>
      </c>
      <c r="I32" s="208">
        <v>0</v>
      </c>
      <c r="J32" s="213"/>
      <c r="K32" s="194"/>
      <c r="L32" s="208">
        <v>22</v>
      </c>
      <c r="M32" s="208">
        <v>720000</v>
      </c>
      <c r="N32" s="213"/>
      <c r="O32" s="224"/>
      <c r="P32" s="195"/>
      <c r="Q32" s="561"/>
      <c r="R32" s="193"/>
      <c r="S32" s="193"/>
      <c r="T32" s="193"/>
      <c r="U32" s="193"/>
      <c r="V32" s="200"/>
      <c r="W32" s="193"/>
      <c r="X32" s="193"/>
      <c r="Y32" s="193"/>
      <c r="Z32" s="193"/>
      <c r="AA32" s="193"/>
      <c r="AB32" s="193"/>
      <c r="AC32" s="193"/>
      <c r="AD32" s="193"/>
      <c r="AE32" s="209"/>
    </row>
    <row r="33" spans="1:31" s="210" customFormat="1" ht="15" x14ac:dyDescent="0.2">
      <c r="A33" s="209"/>
      <c r="B33" s="577" t="s">
        <v>2219</v>
      </c>
      <c r="C33" s="194"/>
      <c r="D33" s="208">
        <v>1</v>
      </c>
      <c r="E33" s="208">
        <v>10000</v>
      </c>
      <c r="F33" s="213"/>
      <c r="G33" s="194"/>
      <c r="H33" s="208">
        <v>0</v>
      </c>
      <c r="I33" s="208">
        <v>0</v>
      </c>
      <c r="J33" s="213"/>
      <c r="K33" s="194"/>
      <c r="L33" s="208">
        <v>1</v>
      </c>
      <c r="M33" s="208">
        <v>10000</v>
      </c>
      <c r="N33" s="213"/>
      <c r="O33" s="224"/>
      <c r="P33" s="195"/>
      <c r="Q33" s="561"/>
      <c r="R33" s="193"/>
      <c r="S33" s="193"/>
      <c r="T33" s="193"/>
      <c r="U33" s="193"/>
      <c r="V33" s="200"/>
      <c r="W33" s="193"/>
      <c r="X33" s="193"/>
      <c r="Y33" s="193"/>
      <c r="Z33" s="193"/>
      <c r="AA33" s="193"/>
      <c r="AB33" s="193"/>
      <c r="AC33" s="193"/>
      <c r="AD33" s="193"/>
      <c r="AE33" s="209"/>
    </row>
    <row r="34" spans="1:31" s="210" customFormat="1" ht="15" x14ac:dyDescent="0.2">
      <c r="A34" s="209"/>
      <c r="B34" s="577" t="s">
        <v>1109</v>
      </c>
      <c r="C34" s="194"/>
      <c r="D34" s="223">
        <v>24</v>
      </c>
      <c r="E34" s="223">
        <v>775000</v>
      </c>
      <c r="F34" s="213"/>
      <c r="G34" s="194"/>
      <c r="H34" s="208">
        <v>0</v>
      </c>
      <c r="I34" s="548">
        <v>0</v>
      </c>
      <c r="J34" s="213"/>
      <c r="K34" s="194"/>
      <c r="L34" s="208">
        <v>24</v>
      </c>
      <c r="M34" s="208">
        <v>775000</v>
      </c>
      <c r="N34" s="213"/>
      <c r="O34" s="220"/>
      <c r="P34" s="195"/>
      <c r="Q34" s="561"/>
      <c r="R34" s="193"/>
      <c r="S34" s="193"/>
      <c r="T34" s="193"/>
      <c r="U34" s="193"/>
      <c r="V34" s="200"/>
      <c r="W34" s="193"/>
      <c r="X34" s="193"/>
      <c r="Y34" s="193"/>
      <c r="Z34" s="193"/>
      <c r="AA34" s="193"/>
      <c r="AB34" s="193"/>
      <c r="AC34" s="193"/>
      <c r="AD34" s="193"/>
      <c r="AE34" s="209"/>
    </row>
    <row r="35" spans="1:31" s="210" customFormat="1" ht="15" x14ac:dyDescent="0.2">
      <c r="A35" s="209"/>
      <c r="B35" s="577" t="s">
        <v>2220</v>
      </c>
      <c r="C35" s="194"/>
      <c r="D35" s="223">
        <v>1</v>
      </c>
      <c r="E35" s="223">
        <v>10000</v>
      </c>
      <c r="F35" s="213"/>
      <c r="G35" s="194"/>
      <c r="H35" s="208">
        <v>0</v>
      </c>
      <c r="I35" s="548">
        <v>0</v>
      </c>
      <c r="J35" s="213"/>
      <c r="K35" s="194"/>
      <c r="L35" s="208">
        <v>1</v>
      </c>
      <c r="M35" s="208">
        <v>10000</v>
      </c>
      <c r="N35" s="213"/>
      <c r="O35" s="220"/>
      <c r="P35" s="195"/>
      <c r="Q35" s="561"/>
      <c r="R35" s="193"/>
      <c r="S35" s="193"/>
      <c r="T35" s="193"/>
      <c r="U35" s="193"/>
      <c r="V35" s="200"/>
      <c r="W35" s="193"/>
      <c r="X35" s="193"/>
      <c r="Y35" s="193"/>
      <c r="Z35" s="193"/>
      <c r="AA35" s="193"/>
      <c r="AB35" s="193"/>
      <c r="AC35" s="193"/>
      <c r="AD35" s="193"/>
      <c r="AE35" s="209"/>
    </row>
    <row r="36" spans="1:31" s="210" customFormat="1" ht="15" x14ac:dyDescent="0.2">
      <c r="A36" s="209"/>
      <c r="B36" s="579" t="s">
        <v>1120</v>
      </c>
      <c r="C36" s="194"/>
      <c r="D36" s="208">
        <v>25</v>
      </c>
      <c r="E36" s="208">
        <v>775000</v>
      </c>
      <c r="F36" s="213"/>
      <c r="G36" s="194"/>
      <c r="H36" s="208">
        <v>1</v>
      </c>
      <c r="I36" s="208">
        <v>20000</v>
      </c>
      <c r="J36" s="213"/>
      <c r="K36" s="194"/>
      <c r="L36" s="208">
        <v>24</v>
      </c>
      <c r="M36" s="208">
        <v>755000</v>
      </c>
      <c r="N36" s="213"/>
      <c r="O36" s="220"/>
      <c r="P36" s="195"/>
      <c r="Q36" s="561"/>
      <c r="R36" s="193"/>
      <c r="S36" s="193"/>
      <c r="T36" s="193"/>
      <c r="U36" s="193"/>
      <c r="V36" s="200"/>
      <c r="W36" s="193"/>
      <c r="X36" s="193"/>
      <c r="Y36" s="193"/>
      <c r="Z36" s="193"/>
      <c r="AA36" s="193"/>
      <c r="AB36" s="193"/>
      <c r="AC36" s="193"/>
      <c r="AD36" s="193"/>
      <c r="AE36" s="209"/>
    </row>
    <row r="37" spans="1:31" s="210" customFormat="1" ht="15" x14ac:dyDescent="0.2">
      <c r="A37" s="209"/>
      <c r="B37" s="579" t="s">
        <v>1121</v>
      </c>
      <c r="C37" s="194"/>
      <c r="D37" s="223">
        <v>20</v>
      </c>
      <c r="E37" s="223">
        <v>670000</v>
      </c>
      <c r="F37" s="213"/>
      <c r="G37" s="194"/>
      <c r="H37" s="208">
        <v>0</v>
      </c>
      <c r="I37" s="208">
        <v>0</v>
      </c>
      <c r="J37" s="213"/>
      <c r="K37" s="194"/>
      <c r="L37" s="208">
        <v>20</v>
      </c>
      <c r="M37" s="208">
        <v>670000</v>
      </c>
      <c r="N37" s="213"/>
      <c r="O37" s="220"/>
      <c r="P37" s="195"/>
      <c r="Q37" s="561"/>
      <c r="R37" s="193"/>
      <c r="S37" s="193"/>
      <c r="T37" s="193"/>
      <c r="U37" s="193"/>
      <c r="V37" s="200"/>
      <c r="W37" s="193"/>
      <c r="X37" s="193"/>
      <c r="Y37" s="193"/>
      <c r="Z37" s="193"/>
      <c r="AA37" s="193"/>
      <c r="AB37" s="193"/>
      <c r="AC37" s="193"/>
      <c r="AD37" s="193"/>
      <c r="AE37" s="209"/>
    </row>
    <row r="38" spans="1:31" s="210" customFormat="1" ht="15" x14ac:dyDescent="0.2">
      <c r="A38" s="209"/>
      <c r="B38" s="579" t="s">
        <v>1122</v>
      </c>
      <c r="C38" s="194"/>
      <c r="D38" s="208">
        <v>20</v>
      </c>
      <c r="E38" s="208">
        <v>730000</v>
      </c>
      <c r="F38" s="213"/>
      <c r="G38" s="194"/>
      <c r="H38" s="208">
        <v>0</v>
      </c>
      <c r="I38" s="208">
        <v>0</v>
      </c>
      <c r="J38" s="213"/>
      <c r="K38" s="194"/>
      <c r="L38" s="208">
        <v>20</v>
      </c>
      <c r="M38" s="208">
        <v>730000</v>
      </c>
      <c r="N38" s="221"/>
      <c r="O38" s="220"/>
      <c r="P38" s="195"/>
      <c r="Q38" s="561"/>
      <c r="R38" s="193"/>
      <c r="S38" s="193"/>
      <c r="T38" s="193"/>
      <c r="U38" s="193"/>
      <c r="V38" s="200"/>
      <c r="W38" s="193"/>
      <c r="X38" s="193"/>
      <c r="Y38" s="193"/>
      <c r="Z38" s="193"/>
      <c r="AA38" s="193"/>
      <c r="AB38" s="193"/>
      <c r="AC38" s="193"/>
      <c r="AD38" s="193"/>
      <c r="AE38" s="209"/>
    </row>
    <row r="39" spans="1:31" s="210" customFormat="1" ht="15" x14ac:dyDescent="0.2">
      <c r="A39" s="209"/>
      <c r="B39" s="579" t="s">
        <v>2527</v>
      </c>
      <c r="C39" s="194"/>
      <c r="D39" s="208">
        <v>2</v>
      </c>
      <c r="E39" s="208">
        <v>16000</v>
      </c>
      <c r="F39" s="213"/>
      <c r="G39" s="194"/>
      <c r="H39" s="208">
        <v>0</v>
      </c>
      <c r="I39" s="548">
        <v>0</v>
      </c>
      <c r="J39" s="213"/>
      <c r="K39" s="194"/>
      <c r="L39" s="208">
        <v>2</v>
      </c>
      <c r="M39" s="208">
        <v>16000</v>
      </c>
      <c r="N39" s="221"/>
      <c r="O39" s="220"/>
      <c r="P39" s="195"/>
      <c r="Q39" s="561"/>
      <c r="R39" s="193"/>
      <c r="S39" s="193"/>
      <c r="T39" s="193"/>
      <c r="U39" s="193"/>
      <c r="V39" s="200"/>
      <c r="W39" s="193"/>
      <c r="X39" s="193"/>
      <c r="Y39" s="193"/>
      <c r="Z39" s="193"/>
      <c r="AA39" s="193"/>
      <c r="AB39" s="193"/>
      <c r="AC39" s="193"/>
      <c r="AD39" s="193"/>
      <c r="AE39" s="209"/>
    </row>
    <row r="40" spans="1:31" s="210" customFormat="1" ht="15" x14ac:dyDescent="0.2">
      <c r="A40" s="209"/>
      <c r="B40" s="579" t="s">
        <v>1123</v>
      </c>
      <c r="C40" s="194"/>
      <c r="D40" s="223">
        <v>22</v>
      </c>
      <c r="E40" s="223">
        <v>785000</v>
      </c>
      <c r="F40" s="213"/>
      <c r="G40" s="194"/>
      <c r="H40" s="208">
        <v>1</v>
      </c>
      <c r="I40" s="208">
        <v>40000</v>
      </c>
      <c r="J40" s="213"/>
      <c r="K40" s="194"/>
      <c r="L40" s="208">
        <v>21</v>
      </c>
      <c r="M40" s="208">
        <v>745000</v>
      </c>
      <c r="N40" s="221"/>
      <c r="O40" s="220"/>
      <c r="P40" s="195"/>
      <c r="Q40" s="561"/>
      <c r="R40" s="193"/>
      <c r="S40" s="193"/>
      <c r="T40" s="193"/>
      <c r="U40" s="193"/>
      <c r="V40" s="200"/>
      <c r="W40" s="193"/>
      <c r="X40" s="193"/>
      <c r="Y40" s="193"/>
      <c r="Z40" s="193"/>
      <c r="AA40" s="193"/>
      <c r="AB40" s="193"/>
      <c r="AC40" s="193"/>
      <c r="AD40" s="193"/>
      <c r="AE40" s="209"/>
    </row>
    <row r="41" spans="1:31" s="210" customFormat="1" ht="15" x14ac:dyDescent="0.2">
      <c r="A41" s="209"/>
      <c r="B41" s="579" t="s">
        <v>2218</v>
      </c>
      <c r="C41" s="194"/>
      <c r="D41" s="223">
        <v>1</v>
      </c>
      <c r="E41" s="223">
        <v>8000</v>
      </c>
      <c r="F41" s="213"/>
      <c r="G41" s="194"/>
      <c r="H41" s="208">
        <v>0</v>
      </c>
      <c r="I41" s="208">
        <v>0</v>
      </c>
      <c r="J41" s="213"/>
      <c r="K41" s="194"/>
      <c r="L41" s="208">
        <v>1</v>
      </c>
      <c r="M41" s="208">
        <v>8000</v>
      </c>
      <c r="N41" s="221"/>
      <c r="O41" s="220"/>
      <c r="P41" s="195"/>
      <c r="Q41" s="561"/>
      <c r="R41" s="193"/>
      <c r="S41" s="193"/>
      <c r="T41" s="193"/>
      <c r="U41" s="193"/>
      <c r="V41" s="200"/>
      <c r="W41" s="193"/>
      <c r="X41" s="193"/>
      <c r="Y41" s="193"/>
      <c r="Z41" s="193"/>
      <c r="AA41" s="193"/>
      <c r="AB41" s="193"/>
      <c r="AC41" s="193"/>
      <c r="AD41" s="193"/>
      <c r="AE41" s="209"/>
    </row>
    <row r="42" spans="1:31" s="210" customFormat="1" ht="15" x14ac:dyDescent="0.2">
      <c r="A42" s="209"/>
      <c r="B42" s="590" t="s">
        <v>1224</v>
      </c>
      <c r="C42" s="194"/>
      <c r="D42" s="208">
        <v>21</v>
      </c>
      <c r="E42" s="208">
        <v>720000</v>
      </c>
      <c r="F42" s="213"/>
      <c r="G42" s="194"/>
      <c r="H42" s="208">
        <v>2</v>
      </c>
      <c r="I42" s="208">
        <v>80000</v>
      </c>
      <c r="J42" s="213"/>
      <c r="K42" s="194"/>
      <c r="L42" s="208">
        <v>19</v>
      </c>
      <c r="M42" s="208">
        <v>640000</v>
      </c>
      <c r="N42" s="213"/>
      <c r="O42" s="220"/>
      <c r="P42" s="195"/>
      <c r="Q42" s="561"/>
      <c r="R42" s="193"/>
      <c r="S42" s="193"/>
      <c r="T42" s="193"/>
      <c r="U42" s="193"/>
      <c r="V42" s="200"/>
      <c r="W42" s="193"/>
      <c r="X42" s="193"/>
      <c r="Y42" s="193"/>
      <c r="Z42" s="193"/>
      <c r="AA42" s="193"/>
      <c r="AB42" s="193"/>
      <c r="AC42" s="193"/>
      <c r="AD42" s="193"/>
      <c r="AE42" s="209"/>
    </row>
    <row r="43" spans="1:31" s="210" customFormat="1" ht="15" x14ac:dyDescent="0.2">
      <c r="A43" s="209"/>
      <c r="B43" s="590" t="s">
        <v>1225</v>
      </c>
      <c r="C43" s="194"/>
      <c r="D43" s="223">
        <v>33</v>
      </c>
      <c r="E43" s="223">
        <v>1025000</v>
      </c>
      <c r="F43" s="213"/>
      <c r="G43" s="194"/>
      <c r="H43" s="208">
        <v>2</v>
      </c>
      <c r="I43" s="208">
        <v>40000</v>
      </c>
      <c r="J43" s="213"/>
      <c r="K43" s="194"/>
      <c r="L43" s="208">
        <v>31</v>
      </c>
      <c r="M43" s="208">
        <v>985000</v>
      </c>
      <c r="N43" s="213"/>
      <c r="O43" s="220"/>
      <c r="P43" s="195"/>
      <c r="Q43" s="561"/>
      <c r="R43" s="193"/>
      <c r="S43" s="193"/>
      <c r="T43" s="193"/>
      <c r="U43" s="193"/>
      <c r="V43" s="200"/>
      <c r="W43" s="193"/>
      <c r="X43" s="193"/>
      <c r="Y43" s="193"/>
      <c r="Z43" s="193"/>
      <c r="AA43" s="193"/>
      <c r="AB43" s="193"/>
      <c r="AC43" s="193"/>
      <c r="AD43" s="193"/>
      <c r="AE43" s="209"/>
    </row>
    <row r="44" spans="1:31" s="210" customFormat="1" ht="15" x14ac:dyDescent="0.2">
      <c r="A44" s="209"/>
      <c r="B44" s="590" t="s">
        <v>1226</v>
      </c>
      <c r="C44" s="194"/>
      <c r="D44" s="208">
        <v>22</v>
      </c>
      <c r="E44" s="208">
        <v>785000</v>
      </c>
      <c r="F44" s="213"/>
      <c r="G44" s="194"/>
      <c r="H44" s="208">
        <v>5</v>
      </c>
      <c r="I44" s="208">
        <v>200000</v>
      </c>
      <c r="J44" s="213"/>
      <c r="K44" s="194"/>
      <c r="L44" s="208">
        <v>17</v>
      </c>
      <c r="M44" s="208">
        <v>585000</v>
      </c>
      <c r="N44" s="213"/>
      <c r="O44" s="220"/>
      <c r="P44" s="195"/>
      <c r="Q44" s="561"/>
      <c r="R44" s="193"/>
      <c r="S44" s="193"/>
      <c r="T44" s="193"/>
      <c r="U44" s="193"/>
      <c r="V44" s="200"/>
      <c r="W44" s="193"/>
      <c r="X44" s="193"/>
      <c r="Y44" s="193"/>
      <c r="Z44" s="193"/>
      <c r="AA44" s="193"/>
      <c r="AB44" s="193"/>
      <c r="AC44" s="193"/>
      <c r="AD44" s="193"/>
      <c r="AE44" s="209"/>
    </row>
    <row r="45" spans="1:31" s="210" customFormat="1" ht="15" x14ac:dyDescent="0.2">
      <c r="A45" s="209"/>
      <c r="B45" s="590" t="s">
        <v>1227</v>
      </c>
      <c r="C45" s="194"/>
      <c r="D45" s="736">
        <v>22</v>
      </c>
      <c r="E45" s="736">
        <v>840000</v>
      </c>
      <c r="F45" s="213"/>
      <c r="G45" s="194"/>
      <c r="H45" s="737">
        <v>2</v>
      </c>
      <c r="I45" s="737">
        <v>80000</v>
      </c>
      <c r="J45" s="213"/>
      <c r="K45" s="194"/>
      <c r="L45" s="737">
        <v>20</v>
      </c>
      <c r="M45" s="737">
        <v>760000</v>
      </c>
      <c r="N45" s="213"/>
      <c r="O45" s="220"/>
      <c r="P45" s="195"/>
      <c r="Q45" s="561"/>
      <c r="R45" s="193"/>
      <c r="S45" s="193"/>
      <c r="T45" s="193"/>
      <c r="U45" s="193"/>
      <c r="V45" s="200"/>
      <c r="W45" s="193"/>
      <c r="X45" s="193"/>
      <c r="Y45" s="193"/>
      <c r="Z45" s="193"/>
      <c r="AA45" s="193"/>
      <c r="AB45" s="193"/>
      <c r="AC45" s="193"/>
      <c r="AD45" s="193"/>
      <c r="AE45" s="209"/>
    </row>
    <row r="46" spans="1:31" s="210" customFormat="1" ht="15" x14ac:dyDescent="0.2">
      <c r="A46" s="209"/>
      <c r="B46" s="739" t="s">
        <v>2390</v>
      </c>
      <c r="C46" s="194"/>
      <c r="D46" s="738">
        <v>338</v>
      </c>
      <c r="E46" s="738">
        <v>10825251</v>
      </c>
      <c r="F46" s="738">
        <v>0</v>
      </c>
      <c r="G46" s="738">
        <v>0</v>
      </c>
      <c r="H46" s="738">
        <v>13</v>
      </c>
      <c r="I46" s="738">
        <v>460000</v>
      </c>
      <c r="J46" s="738">
        <v>0</v>
      </c>
      <c r="K46" s="738">
        <v>0</v>
      </c>
      <c r="L46" s="738">
        <v>325</v>
      </c>
      <c r="M46" s="738">
        <v>10365250.6</v>
      </c>
      <c r="N46" s="221"/>
      <c r="O46" s="220"/>
      <c r="P46" s="195"/>
      <c r="Q46" s="193"/>
      <c r="R46" s="193"/>
      <c r="S46" s="193"/>
      <c r="T46" s="193"/>
      <c r="U46" s="193"/>
      <c r="V46" s="200"/>
      <c r="W46" s="193"/>
      <c r="X46" s="193"/>
      <c r="Y46" s="193"/>
      <c r="Z46" s="193"/>
      <c r="AA46" s="193"/>
      <c r="AB46" s="193"/>
      <c r="AC46" s="193"/>
      <c r="AD46" s="193"/>
      <c r="AE46" s="209"/>
    </row>
    <row r="47" spans="1:31" s="210" customFormat="1" ht="15" x14ac:dyDescent="0.2">
      <c r="A47" s="209"/>
      <c r="B47" s="218"/>
      <c r="C47" s="194"/>
      <c r="D47" s="219"/>
      <c r="E47" s="220"/>
      <c r="F47" s="221"/>
      <c r="G47" s="194"/>
      <c r="H47" s="219"/>
      <c r="I47" s="220"/>
      <c r="J47" s="221"/>
      <c r="K47" s="194"/>
      <c r="L47" s="219"/>
      <c r="M47" s="220"/>
      <c r="N47" s="221"/>
      <c r="O47" s="220"/>
      <c r="P47" s="195"/>
      <c r="Q47" s="193"/>
      <c r="R47" s="193"/>
      <c r="S47" s="193"/>
      <c r="T47" s="193"/>
      <c r="U47" s="193"/>
      <c r="V47" s="200"/>
      <c r="W47" s="193"/>
      <c r="X47" s="193"/>
      <c r="Y47" s="193"/>
      <c r="Z47" s="193"/>
      <c r="AA47" s="193"/>
      <c r="AB47" s="193"/>
      <c r="AC47" s="193"/>
      <c r="AD47" s="193"/>
      <c r="AE47" s="209"/>
    </row>
    <row r="48" spans="1:31" s="210" customFormat="1" ht="15" x14ac:dyDescent="0.2">
      <c r="A48" s="205"/>
      <c r="B48" s="576" t="s">
        <v>1110</v>
      </c>
      <c r="C48" s="194"/>
      <c r="D48" s="178">
        <v>20</v>
      </c>
      <c r="E48" s="178">
        <v>10756333.398</v>
      </c>
      <c r="F48" s="179">
        <v>2202.1800000000003</v>
      </c>
      <c r="G48" s="180"/>
      <c r="H48" s="178">
        <v>0</v>
      </c>
      <c r="I48" s="178">
        <v>0</v>
      </c>
      <c r="J48" s="179">
        <v>0</v>
      </c>
      <c r="K48" s="180"/>
      <c r="L48" s="178">
        <v>20</v>
      </c>
      <c r="M48" s="178">
        <v>10756333.398</v>
      </c>
      <c r="N48" s="179">
        <v>2202.1800000000003</v>
      </c>
      <c r="O48" s="207"/>
      <c r="P48" s="195"/>
      <c r="Q48" s="178">
        <v>8992480.9879999999</v>
      </c>
      <c r="R48" s="178">
        <v>1763852.41</v>
      </c>
      <c r="S48" s="178">
        <v>0</v>
      </c>
      <c r="T48" s="178">
        <v>0</v>
      </c>
      <c r="U48" s="178">
        <v>10756333</v>
      </c>
      <c r="V48" s="200"/>
      <c r="W48" s="178">
        <v>0</v>
      </c>
      <c r="X48" s="178">
        <v>0</v>
      </c>
      <c r="Y48" s="178">
        <v>0</v>
      </c>
      <c r="Z48" s="178">
        <v>0</v>
      </c>
      <c r="AA48" s="178">
        <v>0</v>
      </c>
      <c r="AB48" s="178">
        <v>0</v>
      </c>
      <c r="AC48" s="178">
        <v>0</v>
      </c>
      <c r="AD48" s="178">
        <v>0</v>
      </c>
      <c r="AE48" s="209"/>
    </row>
    <row r="49" spans="1:31" s="210" customFormat="1" ht="15" x14ac:dyDescent="0.2">
      <c r="A49" s="205"/>
      <c r="B49" s="576" t="s">
        <v>1111</v>
      </c>
      <c r="C49" s="194"/>
      <c r="D49" s="178">
        <v>20</v>
      </c>
      <c r="E49" s="178">
        <v>8771583.6040000003</v>
      </c>
      <c r="F49" s="179">
        <v>1794.12</v>
      </c>
      <c r="G49" s="180"/>
      <c r="H49" s="178">
        <v>0</v>
      </c>
      <c r="I49" s="178">
        <v>0</v>
      </c>
      <c r="J49" s="179">
        <v>0</v>
      </c>
      <c r="K49" s="180"/>
      <c r="L49" s="178">
        <v>20</v>
      </c>
      <c r="M49" s="178">
        <v>8771583.6040000003</v>
      </c>
      <c r="N49" s="179">
        <v>1794.12</v>
      </c>
      <c r="O49" s="207"/>
      <c r="P49" s="195"/>
      <c r="Q49" s="178">
        <v>7186364.5449999999</v>
      </c>
      <c r="R49" s="178">
        <v>1585219.058</v>
      </c>
      <c r="S49" s="178">
        <v>1E-3</v>
      </c>
      <c r="T49" s="178">
        <v>0</v>
      </c>
      <c r="U49" s="178">
        <v>8771584</v>
      </c>
      <c r="V49" s="200"/>
      <c r="W49" s="178">
        <v>0</v>
      </c>
      <c r="X49" s="178">
        <v>0</v>
      </c>
      <c r="Y49" s="178">
        <v>0</v>
      </c>
      <c r="Z49" s="178">
        <v>0</v>
      </c>
      <c r="AA49" s="178">
        <v>0</v>
      </c>
      <c r="AB49" s="178">
        <v>0</v>
      </c>
      <c r="AC49" s="178">
        <v>0</v>
      </c>
      <c r="AD49" s="178">
        <v>0</v>
      </c>
      <c r="AE49" s="209"/>
    </row>
    <row r="50" spans="1:31" s="210" customFormat="1" ht="15" x14ac:dyDescent="0.2">
      <c r="A50" s="205"/>
      <c r="B50" s="576" t="s">
        <v>1112</v>
      </c>
      <c r="C50" s="194"/>
      <c r="D50" s="178">
        <v>20</v>
      </c>
      <c r="E50" s="178">
        <v>9165144.5069999993</v>
      </c>
      <c r="F50" s="179">
        <v>1792.5</v>
      </c>
      <c r="G50" s="180"/>
      <c r="H50" s="178">
        <v>0</v>
      </c>
      <c r="I50" s="178">
        <v>0</v>
      </c>
      <c r="J50" s="179">
        <v>0</v>
      </c>
      <c r="K50" s="180"/>
      <c r="L50" s="178">
        <v>20</v>
      </c>
      <c r="M50" s="178">
        <v>9165144.5069999993</v>
      </c>
      <c r="N50" s="179">
        <v>1792.5</v>
      </c>
      <c r="O50" s="207"/>
      <c r="P50" s="195"/>
      <c r="Q50" s="178">
        <v>6417693.3760000002</v>
      </c>
      <c r="R50" s="178">
        <v>2746243.5750000002</v>
      </c>
      <c r="S50" s="178">
        <v>1207.556</v>
      </c>
      <c r="T50" s="178">
        <v>0</v>
      </c>
      <c r="U50" s="178">
        <v>9165145</v>
      </c>
      <c r="V50" s="200"/>
      <c r="W50" s="178">
        <v>0</v>
      </c>
      <c r="X50" s="178">
        <v>0</v>
      </c>
      <c r="Y50" s="178">
        <v>0</v>
      </c>
      <c r="Z50" s="178">
        <v>0</v>
      </c>
      <c r="AA50" s="178">
        <v>0</v>
      </c>
      <c r="AB50" s="178">
        <v>0</v>
      </c>
      <c r="AC50" s="178">
        <v>0</v>
      </c>
      <c r="AD50" s="178">
        <v>0</v>
      </c>
      <c r="AE50" s="209"/>
    </row>
    <row r="51" spans="1:31" s="210" customFormat="1" ht="15" x14ac:dyDescent="0.2">
      <c r="A51" s="205"/>
      <c r="B51" s="576" t="s">
        <v>1113</v>
      </c>
      <c r="C51" s="194"/>
      <c r="D51" s="178">
        <v>30</v>
      </c>
      <c r="E51" s="178">
        <v>10173893.017999999</v>
      </c>
      <c r="F51" s="179">
        <v>1635.9700000000003</v>
      </c>
      <c r="G51" s="180"/>
      <c r="H51" s="178">
        <v>0</v>
      </c>
      <c r="I51" s="178">
        <v>0</v>
      </c>
      <c r="J51" s="179">
        <v>0</v>
      </c>
      <c r="K51" s="180"/>
      <c r="L51" s="178">
        <v>30</v>
      </c>
      <c r="M51" s="178">
        <v>10173893.017999999</v>
      </c>
      <c r="N51" s="179">
        <v>1635.9700000000003</v>
      </c>
      <c r="O51" s="207"/>
      <c r="P51" s="195"/>
      <c r="Q51" s="178">
        <v>8327533.3059999999</v>
      </c>
      <c r="R51" s="178">
        <v>1841515.2749999999</v>
      </c>
      <c r="S51" s="178">
        <v>4844.4369999999999</v>
      </c>
      <c r="T51" s="178">
        <v>0</v>
      </c>
      <c r="U51" s="178">
        <v>10173893</v>
      </c>
      <c r="V51" s="200"/>
      <c r="W51" s="178">
        <v>0</v>
      </c>
      <c r="X51" s="178">
        <v>0</v>
      </c>
      <c r="Y51" s="178">
        <v>0</v>
      </c>
      <c r="Z51" s="178">
        <v>0</v>
      </c>
      <c r="AA51" s="178">
        <v>0</v>
      </c>
      <c r="AB51" s="178">
        <v>0</v>
      </c>
      <c r="AC51" s="178">
        <v>0</v>
      </c>
      <c r="AD51" s="178">
        <v>0</v>
      </c>
      <c r="AE51" s="209"/>
    </row>
    <row r="52" spans="1:31" s="210" customFormat="1" ht="15" x14ac:dyDescent="0.2">
      <c r="A52" s="205"/>
      <c r="B52" s="576" t="s">
        <v>1114</v>
      </c>
      <c r="C52" s="194"/>
      <c r="D52" s="178">
        <v>20</v>
      </c>
      <c r="E52" s="178">
        <v>9150059.5250000004</v>
      </c>
      <c r="F52" s="179">
        <v>1868.85</v>
      </c>
      <c r="G52" s="180"/>
      <c r="H52" s="178">
        <v>0</v>
      </c>
      <c r="I52" s="178">
        <v>0</v>
      </c>
      <c r="J52" s="179">
        <v>0</v>
      </c>
      <c r="K52" s="180"/>
      <c r="L52" s="178">
        <v>20</v>
      </c>
      <c r="M52" s="178">
        <v>9150059.5250000004</v>
      </c>
      <c r="N52" s="179">
        <v>1868.85</v>
      </c>
      <c r="O52" s="207"/>
      <c r="P52" s="195"/>
      <c r="Q52" s="178">
        <v>8196051.1749999998</v>
      </c>
      <c r="R52" s="178">
        <v>916860.84699999995</v>
      </c>
      <c r="S52" s="178">
        <v>37147.502999999997</v>
      </c>
      <c r="T52" s="178">
        <v>0</v>
      </c>
      <c r="U52" s="178">
        <v>9150060</v>
      </c>
      <c r="V52" s="200"/>
      <c r="W52" s="178">
        <v>0</v>
      </c>
      <c r="X52" s="178">
        <v>0</v>
      </c>
      <c r="Y52" s="178">
        <v>0</v>
      </c>
      <c r="Z52" s="178">
        <v>0</v>
      </c>
      <c r="AA52" s="178">
        <v>0</v>
      </c>
      <c r="AB52" s="178">
        <v>0</v>
      </c>
      <c r="AC52" s="178">
        <v>0</v>
      </c>
      <c r="AD52" s="178">
        <v>0</v>
      </c>
      <c r="AE52" s="209"/>
    </row>
    <row r="53" spans="1:31" s="210" customFormat="1" ht="15" x14ac:dyDescent="0.2">
      <c r="A53" s="205"/>
      <c r="B53" s="576" t="s">
        <v>1115</v>
      </c>
      <c r="C53" s="194"/>
      <c r="D53" s="648">
        <v>20</v>
      </c>
      <c r="E53" s="648">
        <v>10701638.84</v>
      </c>
      <c r="F53" s="649">
        <v>2078.35</v>
      </c>
      <c r="G53" s="180"/>
      <c r="H53" s="648">
        <v>0</v>
      </c>
      <c r="I53" s="648">
        <v>0</v>
      </c>
      <c r="J53" s="649">
        <v>0</v>
      </c>
      <c r="K53" s="180"/>
      <c r="L53" s="648">
        <v>20</v>
      </c>
      <c r="M53" s="648">
        <v>10701638.84</v>
      </c>
      <c r="N53" s="649">
        <v>2078.35</v>
      </c>
      <c r="O53" s="207"/>
      <c r="P53" s="195"/>
      <c r="Q53" s="648">
        <v>8563205.4069999997</v>
      </c>
      <c r="R53" s="648">
        <v>2066676.4350000001</v>
      </c>
      <c r="S53" s="648">
        <v>71756.998000000007</v>
      </c>
      <c r="T53" s="648">
        <v>0</v>
      </c>
      <c r="U53" s="648">
        <v>10701639</v>
      </c>
      <c r="V53" s="200"/>
      <c r="W53" s="648">
        <v>0</v>
      </c>
      <c r="X53" s="648">
        <v>0</v>
      </c>
      <c r="Y53" s="648">
        <v>0</v>
      </c>
      <c r="Z53" s="648">
        <v>0</v>
      </c>
      <c r="AA53" s="648">
        <v>0</v>
      </c>
      <c r="AB53" s="648">
        <v>0</v>
      </c>
      <c r="AC53" s="648">
        <v>0</v>
      </c>
      <c r="AD53" s="648">
        <v>0</v>
      </c>
      <c r="AE53" s="209"/>
    </row>
    <row r="54" spans="1:31" s="210" customFormat="1" ht="15" x14ac:dyDescent="0.2">
      <c r="A54" s="205"/>
      <c r="B54" s="652" t="s">
        <v>1124</v>
      </c>
      <c r="C54" s="653"/>
      <c r="D54" s="654">
        <v>20</v>
      </c>
      <c r="E54" s="654">
        <v>11002514.809</v>
      </c>
      <c r="F54" s="655">
        <v>1688.4699999999996</v>
      </c>
      <c r="G54" s="656"/>
      <c r="H54" s="654">
        <v>0</v>
      </c>
      <c r="I54" s="654">
        <v>20000</v>
      </c>
      <c r="J54" s="655">
        <v>0</v>
      </c>
      <c r="K54" s="656"/>
      <c r="L54" s="654">
        <v>20</v>
      </c>
      <c r="M54" s="654">
        <v>10982514.809</v>
      </c>
      <c r="N54" s="655">
        <v>1688.4699999999996</v>
      </c>
      <c r="O54" s="657"/>
      <c r="P54" s="658"/>
      <c r="Q54" s="654">
        <v>7740248.4529999997</v>
      </c>
      <c r="R54" s="654">
        <v>3242266.3560000001</v>
      </c>
      <c r="S54" s="654">
        <v>0</v>
      </c>
      <c r="T54" s="654">
        <v>0</v>
      </c>
      <c r="U54" s="654">
        <v>10982515</v>
      </c>
      <c r="V54" s="659"/>
      <c r="W54" s="654">
        <v>0</v>
      </c>
      <c r="X54" s="654">
        <v>0</v>
      </c>
      <c r="Y54" s="654">
        <v>0</v>
      </c>
      <c r="Z54" s="654">
        <v>0</v>
      </c>
      <c r="AA54" s="654">
        <v>0</v>
      </c>
      <c r="AB54" s="654">
        <v>0</v>
      </c>
      <c r="AC54" s="654">
        <v>0</v>
      </c>
      <c r="AD54" s="654">
        <v>0</v>
      </c>
      <c r="AE54" s="209"/>
    </row>
    <row r="55" spans="1:31" s="210" customFormat="1" ht="15" x14ac:dyDescent="0.2">
      <c r="A55" s="205"/>
      <c r="B55" s="578" t="s">
        <v>1125</v>
      </c>
      <c r="C55" s="194"/>
      <c r="D55" s="178">
        <v>20</v>
      </c>
      <c r="E55" s="178">
        <v>11234911.277000001</v>
      </c>
      <c r="F55" s="179">
        <v>1619.3299999999997</v>
      </c>
      <c r="G55" s="180"/>
      <c r="H55" s="178">
        <v>0</v>
      </c>
      <c r="I55" s="178">
        <v>0</v>
      </c>
      <c r="J55" s="179">
        <v>0</v>
      </c>
      <c r="K55" s="180"/>
      <c r="L55" s="178">
        <v>20</v>
      </c>
      <c r="M55" s="178">
        <v>11234911.277000001</v>
      </c>
      <c r="N55" s="179">
        <v>1619.3299999999997</v>
      </c>
      <c r="O55" s="207"/>
      <c r="P55" s="195"/>
      <c r="Q55" s="178">
        <v>8797549.0040000007</v>
      </c>
      <c r="R55" s="178">
        <v>1760784.453</v>
      </c>
      <c r="S55" s="178">
        <v>0</v>
      </c>
      <c r="T55" s="178">
        <v>415000</v>
      </c>
      <c r="U55" s="178">
        <v>10973333</v>
      </c>
      <c r="V55" s="200"/>
      <c r="W55" s="178">
        <v>261578</v>
      </c>
      <c r="X55" s="178">
        <v>190629.56200000001</v>
      </c>
      <c r="Y55" s="178">
        <v>0</v>
      </c>
      <c r="Z55" s="178">
        <v>70948</v>
      </c>
      <c r="AA55" s="178">
        <v>45000</v>
      </c>
      <c r="AB55" s="178">
        <v>0</v>
      </c>
      <c r="AC55" s="178">
        <v>25948.258000000002</v>
      </c>
      <c r="AD55" s="178">
        <v>0</v>
      </c>
      <c r="AE55" s="209"/>
    </row>
    <row r="56" spans="1:31" s="210" customFormat="1" ht="15" x14ac:dyDescent="0.2">
      <c r="A56" s="205"/>
      <c r="B56" s="578" t="s">
        <v>1126</v>
      </c>
      <c r="C56" s="194"/>
      <c r="D56" s="178">
        <v>20</v>
      </c>
      <c r="E56" s="178">
        <v>10680886.918</v>
      </c>
      <c r="F56" s="179">
        <v>1764.4199999999994</v>
      </c>
      <c r="G56" s="180"/>
      <c r="H56" s="178">
        <v>0</v>
      </c>
      <c r="I56" s="178">
        <v>0</v>
      </c>
      <c r="J56" s="179">
        <v>0</v>
      </c>
      <c r="K56" s="180"/>
      <c r="L56" s="178">
        <v>20</v>
      </c>
      <c r="M56" s="178">
        <v>10680886.918</v>
      </c>
      <c r="N56" s="179">
        <v>1764.4199999999994</v>
      </c>
      <c r="O56" s="207"/>
      <c r="P56" s="195"/>
      <c r="Q56" s="178">
        <v>8011733.9289999995</v>
      </c>
      <c r="R56" s="178">
        <v>2661152.9890000001</v>
      </c>
      <c r="S56" s="178">
        <v>0</v>
      </c>
      <c r="T56" s="178">
        <v>0</v>
      </c>
      <c r="U56" s="178">
        <v>10672887</v>
      </c>
      <c r="V56" s="200"/>
      <c r="W56" s="178">
        <v>8000</v>
      </c>
      <c r="X56" s="178">
        <v>0</v>
      </c>
      <c r="Y56" s="178">
        <v>0</v>
      </c>
      <c r="Z56" s="178">
        <v>8000</v>
      </c>
      <c r="AA56" s="178">
        <v>8000</v>
      </c>
      <c r="AB56" s="178">
        <v>0</v>
      </c>
      <c r="AC56" s="178">
        <v>0</v>
      </c>
      <c r="AD56" s="178">
        <v>0</v>
      </c>
      <c r="AE56" s="209"/>
    </row>
    <row r="57" spans="1:31" s="210" customFormat="1" ht="15" x14ac:dyDescent="0.2">
      <c r="A57" s="205"/>
      <c r="B57" s="660" t="s">
        <v>1127</v>
      </c>
      <c r="C57" s="661"/>
      <c r="D57" s="662">
        <v>20</v>
      </c>
      <c r="E57" s="662">
        <v>12595877.581</v>
      </c>
      <c r="F57" s="663">
        <v>2210.8599999999997</v>
      </c>
      <c r="G57" s="664"/>
      <c r="H57" s="662">
        <v>0</v>
      </c>
      <c r="I57" s="662">
        <v>40000</v>
      </c>
      <c r="J57" s="663">
        <v>0</v>
      </c>
      <c r="K57" s="664"/>
      <c r="L57" s="662">
        <v>20</v>
      </c>
      <c r="M57" s="662">
        <v>12555877.581</v>
      </c>
      <c r="N57" s="663">
        <v>2210.8599999999997</v>
      </c>
      <c r="O57" s="665"/>
      <c r="P57" s="666"/>
      <c r="Q57" s="662">
        <v>11420528.493000001</v>
      </c>
      <c r="R57" s="662">
        <v>1135301.916</v>
      </c>
      <c r="S57" s="662">
        <v>47.171999999999997</v>
      </c>
      <c r="T57" s="662">
        <v>0</v>
      </c>
      <c r="U57" s="662">
        <v>12555878</v>
      </c>
      <c r="V57" s="667"/>
      <c r="W57" s="662">
        <v>0</v>
      </c>
      <c r="X57" s="662">
        <v>0</v>
      </c>
      <c r="Y57" s="662">
        <v>0</v>
      </c>
      <c r="Z57" s="662">
        <v>0</v>
      </c>
      <c r="AA57" s="662">
        <v>0</v>
      </c>
      <c r="AB57" s="662">
        <v>0</v>
      </c>
      <c r="AC57" s="662">
        <v>0</v>
      </c>
      <c r="AD57" s="662">
        <v>0</v>
      </c>
      <c r="AE57" s="209"/>
    </row>
    <row r="58" spans="1:31" s="210" customFormat="1" ht="15" x14ac:dyDescent="0.2">
      <c r="A58" s="205"/>
      <c r="B58" s="589" t="s">
        <v>1220</v>
      </c>
      <c r="C58" s="194"/>
      <c r="D58" s="650">
        <v>20</v>
      </c>
      <c r="E58" s="650">
        <v>13162900.673</v>
      </c>
      <c r="F58" s="651">
        <v>1647.6200000000003</v>
      </c>
      <c r="G58" s="180"/>
      <c r="H58" s="650">
        <v>2</v>
      </c>
      <c r="I58" s="650">
        <v>1607773.5</v>
      </c>
      <c r="J58" s="651">
        <v>159.15</v>
      </c>
      <c r="K58" s="180"/>
      <c r="L58" s="650">
        <v>18</v>
      </c>
      <c r="M58" s="650">
        <v>11555127.173</v>
      </c>
      <c r="N58" s="651">
        <v>1488.4700000000003</v>
      </c>
      <c r="O58" s="207"/>
      <c r="P58" s="195"/>
      <c r="Q58" s="650">
        <v>6539266.0089999996</v>
      </c>
      <c r="R58" s="178">
        <v>1649587.199</v>
      </c>
      <c r="S58" s="650">
        <v>0</v>
      </c>
      <c r="T58" s="650">
        <v>0</v>
      </c>
      <c r="U58" s="650">
        <v>8188853</v>
      </c>
      <c r="V58" s="200"/>
      <c r="W58" s="650">
        <v>3366274</v>
      </c>
      <c r="X58" s="650">
        <v>2710742.9870000002</v>
      </c>
      <c r="Y58" s="650">
        <v>655530.97900000005</v>
      </c>
      <c r="Z58" s="650">
        <v>0</v>
      </c>
      <c r="AA58" s="650">
        <v>0</v>
      </c>
      <c r="AB58" s="650">
        <v>0</v>
      </c>
      <c r="AC58" s="650">
        <v>0</v>
      </c>
      <c r="AD58" s="650">
        <v>0</v>
      </c>
      <c r="AE58" s="209"/>
    </row>
    <row r="59" spans="1:31" s="210" customFormat="1" ht="15" x14ac:dyDescent="0.2">
      <c r="A59" s="205"/>
      <c r="B59" s="589" t="s">
        <v>1221</v>
      </c>
      <c r="C59" s="194"/>
      <c r="D59" s="178">
        <v>30</v>
      </c>
      <c r="E59" s="178">
        <v>16013232.727</v>
      </c>
      <c r="F59" s="179">
        <v>1869.9999999999998</v>
      </c>
      <c r="G59" s="180"/>
      <c r="H59" s="178">
        <v>0</v>
      </c>
      <c r="I59" s="178">
        <v>40000</v>
      </c>
      <c r="J59" s="179">
        <v>0</v>
      </c>
      <c r="K59" s="180"/>
      <c r="L59" s="178">
        <v>30</v>
      </c>
      <c r="M59" s="178">
        <v>15973232.727</v>
      </c>
      <c r="N59" s="179">
        <v>1869.9999999999998</v>
      </c>
      <c r="O59" s="207"/>
      <c r="P59" s="195"/>
      <c r="Q59" s="178">
        <v>8482312.0160000008</v>
      </c>
      <c r="R59" s="178">
        <v>945132.40899999999</v>
      </c>
      <c r="S59" s="178">
        <v>51102.957999999999</v>
      </c>
      <c r="T59" s="178">
        <v>0</v>
      </c>
      <c r="U59" s="178">
        <v>9478548</v>
      </c>
      <c r="V59" s="200"/>
      <c r="W59" s="178">
        <v>6494685</v>
      </c>
      <c r="X59" s="178">
        <v>4993010.4869999997</v>
      </c>
      <c r="Y59" s="178">
        <v>846443.46299999999</v>
      </c>
      <c r="Z59" s="178">
        <v>655231</v>
      </c>
      <c r="AA59" s="178">
        <v>651731.39399999997</v>
      </c>
      <c r="AB59" s="178">
        <v>0</v>
      </c>
      <c r="AC59" s="178">
        <v>0</v>
      </c>
      <c r="AD59" s="178">
        <v>3500</v>
      </c>
      <c r="AE59" s="209"/>
    </row>
    <row r="60" spans="1:31" s="210" customFormat="1" ht="15" x14ac:dyDescent="0.2">
      <c r="A60" s="205"/>
      <c r="B60" s="589" t="s">
        <v>1222</v>
      </c>
      <c r="C60" s="194"/>
      <c r="D60" s="178">
        <v>20</v>
      </c>
      <c r="E60" s="178">
        <v>16447767.807999998</v>
      </c>
      <c r="F60" s="179">
        <v>2121.0500000000002</v>
      </c>
      <c r="G60" s="180"/>
      <c r="H60" s="178">
        <v>5</v>
      </c>
      <c r="I60" s="178">
        <v>4579131.1289999997</v>
      </c>
      <c r="J60" s="179">
        <v>489.5</v>
      </c>
      <c r="K60" s="180"/>
      <c r="L60" s="178">
        <v>15</v>
      </c>
      <c r="M60" s="178">
        <v>11868636.679</v>
      </c>
      <c r="N60" s="179">
        <v>1631.5500000000002</v>
      </c>
      <c r="O60" s="207"/>
      <c r="P60" s="195"/>
      <c r="Q60" s="178">
        <v>7296674.4289999995</v>
      </c>
      <c r="R60" s="178">
        <v>1037000</v>
      </c>
      <c r="S60" s="178">
        <v>2460.5529999999999</v>
      </c>
      <c r="T60" s="178">
        <v>0</v>
      </c>
      <c r="U60" s="178">
        <v>8336135</v>
      </c>
      <c r="V60" s="200"/>
      <c r="W60" s="178">
        <v>3532502</v>
      </c>
      <c r="X60" s="178">
        <v>2790569.4530000002</v>
      </c>
      <c r="Y60" s="178">
        <v>173608.07500000001</v>
      </c>
      <c r="Z60" s="178">
        <v>568324</v>
      </c>
      <c r="AA60" s="178">
        <v>568324.16899999999</v>
      </c>
      <c r="AB60" s="178">
        <v>0</v>
      </c>
      <c r="AC60" s="178">
        <v>0</v>
      </c>
      <c r="AD60" s="178">
        <v>0</v>
      </c>
      <c r="AE60" s="209"/>
    </row>
    <row r="61" spans="1:31" s="210" customFormat="1" ht="15" x14ac:dyDescent="0.2">
      <c r="A61" s="205"/>
      <c r="B61" s="589" t="s">
        <v>1223</v>
      </c>
      <c r="C61" s="194"/>
      <c r="D61" s="178">
        <v>20</v>
      </c>
      <c r="E61" s="178">
        <v>15387595.52</v>
      </c>
      <c r="F61" s="179">
        <v>2157.8000000000002</v>
      </c>
      <c r="G61" s="180"/>
      <c r="H61" s="178">
        <v>1</v>
      </c>
      <c r="I61" s="178">
        <v>912423.03700000001</v>
      </c>
      <c r="J61" s="179">
        <v>92.29</v>
      </c>
      <c r="K61" s="180"/>
      <c r="L61" s="178">
        <v>19</v>
      </c>
      <c r="M61" s="178">
        <v>14475172.482999999</v>
      </c>
      <c r="N61" s="179">
        <v>2065.5100000000002</v>
      </c>
      <c r="O61" s="207"/>
      <c r="P61" s="195"/>
      <c r="Q61" s="178">
        <v>10095554.198999999</v>
      </c>
      <c r="R61" s="178">
        <v>1869162.7779999999</v>
      </c>
      <c r="S61" s="178">
        <v>2.1970000000000001</v>
      </c>
      <c r="T61" s="178">
        <v>0</v>
      </c>
      <c r="U61" s="178">
        <v>11964719</v>
      </c>
      <c r="V61" s="200"/>
      <c r="W61" s="178">
        <v>2510453</v>
      </c>
      <c r="X61" s="178">
        <v>1541676.1839999999</v>
      </c>
      <c r="Y61" s="178">
        <v>620630.67500000005</v>
      </c>
      <c r="Z61" s="178">
        <v>348146</v>
      </c>
      <c r="AA61" s="178">
        <v>341726.94799999997</v>
      </c>
      <c r="AB61" s="178">
        <v>6419.5020000000004</v>
      </c>
      <c r="AC61" s="178">
        <v>0</v>
      </c>
      <c r="AD61" s="178">
        <v>0</v>
      </c>
      <c r="AE61" s="209"/>
    </row>
    <row r="62" spans="1:31" s="210" customFormat="1" ht="3.75" customHeight="1" x14ac:dyDescent="0.2">
      <c r="A62" s="205"/>
      <c r="B62" s="206"/>
      <c r="C62" s="194"/>
      <c r="D62" s="535"/>
      <c r="E62" s="535"/>
      <c r="F62" s="536"/>
      <c r="G62" s="180"/>
      <c r="H62" s="535"/>
      <c r="I62" s="178"/>
      <c r="J62" s="179"/>
      <c r="K62" s="180"/>
      <c r="L62" s="178">
        <v>0</v>
      </c>
      <c r="M62" s="535"/>
      <c r="N62" s="536"/>
      <c r="O62" s="207"/>
      <c r="P62" s="195"/>
      <c r="Q62" s="535"/>
      <c r="R62" s="535"/>
      <c r="S62" s="535"/>
      <c r="T62" s="535"/>
      <c r="U62" s="178">
        <v>0</v>
      </c>
      <c r="V62" s="499"/>
      <c r="W62" s="537"/>
      <c r="X62" s="535"/>
      <c r="Y62" s="535"/>
      <c r="Z62" s="535"/>
      <c r="AA62" s="535"/>
      <c r="AB62" s="535"/>
      <c r="AC62" s="535"/>
      <c r="AD62" s="535"/>
      <c r="AE62" s="209"/>
    </row>
    <row r="63" spans="1:31" s="262" customFormat="1" ht="18.75" x14ac:dyDescent="0.2">
      <c r="A63" s="259"/>
      <c r="B63" s="266" t="s">
        <v>1128</v>
      </c>
      <c r="C63" s="260"/>
      <c r="D63" s="264">
        <v>300</v>
      </c>
      <c r="E63" s="263">
        <v>165244340.20499998</v>
      </c>
      <c r="F63" s="265">
        <v>26451</v>
      </c>
      <c r="G63" s="180"/>
      <c r="H63" s="264">
        <v>8</v>
      </c>
      <c r="I63" s="263">
        <v>7199327.6659999993</v>
      </c>
      <c r="J63" s="265">
        <v>740.93999999999994</v>
      </c>
      <c r="K63" s="180"/>
      <c r="L63" s="264">
        <v>292</v>
      </c>
      <c r="M63" s="263">
        <v>158045012.53899997</v>
      </c>
      <c r="N63" s="265">
        <v>25710.58</v>
      </c>
      <c r="O63" s="261"/>
      <c r="P63" s="195"/>
      <c r="Q63" s="263">
        <v>116067195.32900001</v>
      </c>
      <c r="R63" s="263">
        <v>25220755.700000007</v>
      </c>
      <c r="S63" s="263">
        <v>168569.375</v>
      </c>
      <c r="T63" s="263">
        <v>415000</v>
      </c>
      <c r="U63" s="263">
        <v>141871522</v>
      </c>
      <c r="V63" s="200"/>
      <c r="W63" s="263">
        <v>16173492</v>
      </c>
      <c r="X63" s="263">
        <v>12226628.673</v>
      </c>
      <c r="Y63" s="263">
        <v>2296213.1919999998</v>
      </c>
      <c r="Z63" s="263">
        <v>1650649</v>
      </c>
      <c r="AA63" s="263">
        <v>1614782.5109999999</v>
      </c>
      <c r="AB63" s="263">
        <v>6419.5020000000004</v>
      </c>
      <c r="AC63" s="263">
        <v>25948.258000000002</v>
      </c>
      <c r="AD63" s="263">
        <v>3500</v>
      </c>
    </row>
    <row r="64" spans="1:31" s="262" customFormat="1" ht="18.75" x14ac:dyDescent="0.2">
      <c r="A64" s="259"/>
      <c r="B64" s="465"/>
      <c r="C64" s="260"/>
      <c r="D64" s="466"/>
      <c r="E64" s="467"/>
      <c r="F64" s="468"/>
      <c r="G64" s="180"/>
      <c r="H64" s="466"/>
      <c r="I64" s="467"/>
      <c r="J64" s="468"/>
      <c r="K64" s="180"/>
      <c r="L64" s="466"/>
      <c r="M64" s="467"/>
      <c r="N64" s="468"/>
      <c r="O64" s="180"/>
      <c r="P64" s="215"/>
      <c r="Q64" s="467"/>
      <c r="R64" s="467"/>
      <c r="S64" s="467"/>
      <c r="T64" s="467"/>
      <c r="U64" s="467"/>
      <c r="V64" s="200"/>
      <c r="W64" s="467"/>
      <c r="X64" s="467"/>
      <c r="Y64" s="467"/>
      <c r="Z64" s="467"/>
      <c r="AA64" s="467"/>
      <c r="AB64" s="467"/>
      <c r="AC64" s="467"/>
      <c r="AD64" s="467"/>
    </row>
    <row r="65" spans="1:31" s="210" customFormat="1" ht="15" hidden="1" x14ac:dyDescent="0.2">
      <c r="A65" s="209"/>
      <c r="B65" s="226" t="s">
        <v>436</v>
      </c>
      <c r="C65" s="194"/>
      <c r="D65" s="227"/>
      <c r="E65" s="227">
        <v>0</v>
      </c>
      <c r="F65" s="228"/>
      <c r="G65" s="194"/>
      <c r="H65" s="227"/>
      <c r="I65" s="227"/>
      <c r="J65" s="228"/>
      <c r="K65" s="194"/>
      <c r="L65" s="229"/>
      <c r="M65" s="227">
        <v>0</v>
      </c>
      <c r="N65" s="228"/>
      <c r="O65" s="224"/>
      <c r="P65" s="195"/>
      <c r="Q65" s="227">
        <v>0</v>
      </c>
      <c r="R65" s="227"/>
      <c r="S65" s="227"/>
      <c r="T65" s="227"/>
      <c r="U65" s="227">
        <v>0</v>
      </c>
      <c r="V65" s="200"/>
      <c r="W65" s="227">
        <v>0</v>
      </c>
      <c r="X65" s="227"/>
      <c r="Y65" s="227">
        <v>0</v>
      </c>
      <c r="Z65" s="227">
        <v>0</v>
      </c>
      <c r="AA65" s="227">
        <v>0</v>
      </c>
      <c r="AB65" s="227">
        <v>0</v>
      </c>
      <c r="AC65" s="227">
        <v>0</v>
      </c>
      <c r="AD65" s="227">
        <v>0</v>
      </c>
      <c r="AE65" s="209"/>
    </row>
    <row r="66" spans="1:31" s="210" customFormat="1" ht="15" x14ac:dyDescent="0.2">
      <c r="A66" s="209"/>
      <c r="B66" s="576" t="s">
        <v>953</v>
      </c>
      <c r="C66" s="194"/>
      <c r="D66" s="227"/>
      <c r="E66" s="227">
        <v>217061</v>
      </c>
      <c r="F66" s="179"/>
      <c r="G66" s="194"/>
      <c r="H66" s="227"/>
      <c r="I66" s="227">
        <v>0</v>
      </c>
      <c r="J66" s="228"/>
      <c r="K66" s="194"/>
      <c r="L66" s="229"/>
      <c r="M66" s="227">
        <v>217061.07199999999</v>
      </c>
      <c r="N66" s="228"/>
      <c r="O66" s="224"/>
      <c r="P66" s="195"/>
      <c r="Q66" s="227">
        <v>217061.07199999999</v>
      </c>
      <c r="R66" s="227">
        <v>0</v>
      </c>
      <c r="S66" s="702">
        <v>0</v>
      </c>
      <c r="T66" s="227"/>
      <c r="U66" s="227">
        <v>217061.07199999999</v>
      </c>
      <c r="V66" s="200"/>
      <c r="W66" s="227">
        <v>0</v>
      </c>
      <c r="X66" s="227"/>
      <c r="Y66" s="227">
        <v>0</v>
      </c>
      <c r="Z66" s="227">
        <v>0</v>
      </c>
      <c r="AA66" s="227">
        <v>0</v>
      </c>
      <c r="AB66" s="227">
        <v>0</v>
      </c>
      <c r="AC66" s="227">
        <v>0</v>
      </c>
      <c r="AD66" s="227">
        <v>0</v>
      </c>
      <c r="AE66" s="209"/>
    </row>
    <row r="67" spans="1:31" s="210" customFormat="1" ht="15" x14ac:dyDescent="0.2">
      <c r="A67" s="209"/>
      <c r="B67" s="576" t="s">
        <v>954</v>
      </c>
      <c r="C67" s="194"/>
      <c r="D67" s="227"/>
      <c r="E67" s="227">
        <v>155379</v>
      </c>
      <c r="F67" s="179"/>
      <c r="G67" s="194"/>
      <c r="H67" s="227"/>
      <c r="I67" s="227">
        <v>0</v>
      </c>
      <c r="J67" s="228"/>
      <c r="K67" s="194"/>
      <c r="L67" s="229"/>
      <c r="M67" s="227">
        <v>155379.35</v>
      </c>
      <c r="N67" s="228"/>
      <c r="O67" s="224"/>
      <c r="P67" s="195"/>
      <c r="Q67" s="227">
        <v>155379.35</v>
      </c>
      <c r="R67" s="227">
        <v>0</v>
      </c>
      <c r="S67" s="702">
        <v>0</v>
      </c>
      <c r="T67" s="227"/>
      <c r="U67" s="227">
        <v>155379.35</v>
      </c>
      <c r="V67" s="200"/>
      <c r="W67" s="227">
        <v>0</v>
      </c>
      <c r="X67" s="227"/>
      <c r="Y67" s="227">
        <v>0</v>
      </c>
      <c r="Z67" s="227">
        <v>0</v>
      </c>
      <c r="AA67" s="227">
        <v>0</v>
      </c>
      <c r="AB67" s="227">
        <v>0</v>
      </c>
      <c r="AC67" s="227">
        <v>0</v>
      </c>
      <c r="AD67" s="227">
        <v>0</v>
      </c>
      <c r="AE67" s="209"/>
    </row>
    <row r="68" spans="1:31" s="210" customFormat="1" ht="15" x14ac:dyDescent="0.2">
      <c r="A68" s="209"/>
      <c r="B68" s="576" t="s">
        <v>955</v>
      </c>
      <c r="C68" s="194"/>
      <c r="D68" s="227"/>
      <c r="E68" s="227">
        <v>160070</v>
      </c>
      <c r="F68" s="179"/>
      <c r="G68" s="194"/>
      <c r="H68" s="227"/>
      <c r="I68" s="227">
        <v>0</v>
      </c>
      <c r="J68" s="228"/>
      <c r="K68" s="194"/>
      <c r="L68" s="229"/>
      <c r="M68" s="227">
        <v>160069.74400000001</v>
      </c>
      <c r="N68" s="228"/>
      <c r="O68" s="224"/>
      <c r="P68" s="195"/>
      <c r="Q68" s="227">
        <v>146361.08199999999</v>
      </c>
      <c r="R68" s="227">
        <v>13708.662</v>
      </c>
      <c r="S68" s="702">
        <v>0</v>
      </c>
      <c r="T68" s="227"/>
      <c r="U68" s="227">
        <v>160069.74400000001</v>
      </c>
      <c r="V68" s="200"/>
      <c r="W68" s="227">
        <v>0</v>
      </c>
      <c r="X68" s="227"/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09"/>
    </row>
    <row r="69" spans="1:31" s="210" customFormat="1" ht="15" x14ac:dyDescent="0.2">
      <c r="A69" s="209"/>
      <c r="B69" s="576" t="s">
        <v>1270</v>
      </c>
      <c r="C69" s="194"/>
      <c r="D69" s="227"/>
      <c r="E69" s="227">
        <v>58839</v>
      </c>
      <c r="F69" s="179"/>
      <c r="G69" s="194"/>
      <c r="H69" s="227"/>
      <c r="I69" s="227">
        <v>0</v>
      </c>
      <c r="J69" s="228"/>
      <c r="K69" s="194"/>
      <c r="L69" s="229"/>
      <c r="M69" s="227">
        <v>58838.953999999998</v>
      </c>
      <c r="N69" s="228"/>
      <c r="O69" s="224"/>
      <c r="P69" s="195"/>
      <c r="Q69" s="227">
        <v>58838.953999999998</v>
      </c>
      <c r="R69" s="227">
        <v>0</v>
      </c>
      <c r="S69" s="702">
        <v>0</v>
      </c>
      <c r="T69" s="227"/>
      <c r="U69" s="227">
        <v>58838.953999999998</v>
      </c>
      <c r="V69" s="200"/>
      <c r="W69" s="227">
        <v>0</v>
      </c>
      <c r="X69" s="227"/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09"/>
    </row>
    <row r="70" spans="1:31" s="210" customFormat="1" ht="15" x14ac:dyDescent="0.2">
      <c r="A70" s="209"/>
      <c r="B70" s="576" t="s">
        <v>1267</v>
      </c>
      <c r="C70" s="194"/>
      <c r="D70" s="227"/>
      <c r="E70" s="227">
        <v>142240</v>
      </c>
      <c r="F70" s="179"/>
      <c r="G70" s="194"/>
      <c r="H70" s="227"/>
      <c r="I70" s="227">
        <v>0</v>
      </c>
      <c r="J70" s="228"/>
      <c r="K70" s="194"/>
      <c r="L70" s="229"/>
      <c r="M70" s="227">
        <v>142239.59299999999</v>
      </c>
      <c r="N70" s="228"/>
      <c r="O70" s="224"/>
      <c r="P70" s="195"/>
      <c r="Q70" s="227">
        <v>142239.59299999999</v>
      </c>
      <c r="R70" s="227">
        <v>0</v>
      </c>
      <c r="S70" s="702">
        <v>0</v>
      </c>
      <c r="T70" s="227"/>
      <c r="U70" s="227">
        <v>142239.59299999999</v>
      </c>
      <c r="V70" s="200"/>
      <c r="W70" s="227">
        <v>0</v>
      </c>
      <c r="X70" s="227"/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09"/>
    </row>
    <row r="71" spans="1:31" s="210" customFormat="1" ht="15" x14ac:dyDescent="0.2">
      <c r="A71" s="209"/>
      <c r="B71" s="576" t="s">
        <v>1268</v>
      </c>
      <c r="C71" s="194"/>
      <c r="D71" s="668"/>
      <c r="E71" s="668">
        <v>210794</v>
      </c>
      <c r="F71" s="649"/>
      <c r="G71" s="194"/>
      <c r="H71" s="668"/>
      <c r="I71" s="668">
        <v>0</v>
      </c>
      <c r="J71" s="669"/>
      <c r="K71" s="194"/>
      <c r="L71" s="670"/>
      <c r="M71" s="668">
        <v>210794.43100000001</v>
      </c>
      <c r="N71" s="669"/>
      <c r="O71" s="224"/>
      <c r="P71" s="195"/>
      <c r="Q71" s="668">
        <v>210794.43100000001</v>
      </c>
      <c r="R71" s="668">
        <v>0</v>
      </c>
      <c r="S71" s="703">
        <v>0</v>
      </c>
      <c r="T71" s="668"/>
      <c r="U71" s="668">
        <v>210794.43100000001</v>
      </c>
      <c r="V71" s="200"/>
      <c r="W71" s="668">
        <v>0</v>
      </c>
      <c r="X71" s="668"/>
      <c r="Y71" s="668">
        <v>0</v>
      </c>
      <c r="Z71" s="668">
        <v>0</v>
      </c>
      <c r="AA71" s="668">
        <v>0</v>
      </c>
      <c r="AB71" s="668">
        <v>0</v>
      </c>
      <c r="AC71" s="668">
        <v>0</v>
      </c>
      <c r="AD71" s="668">
        <v>0</v>
      </c>
      <c r="AE71" s="209"/>
    </row>
    <row r="72" spans="1:31" s="210" customFormat="1" ht="15" x14ac:dyDescent="0.2">
      <c r="A72" s="209"/>
      <c r="B72" s="652" t="s">
        <v>1274</v>
      </c>
      <c r="C72" s="653"/>
      <c r="D72" s="671"/>
      <c r="E72" s="671">
        <v>101431</v>
      </c>
      <c r="F72" s="655"/>
      <c r="G72" s="653"/>
      <c r="H72" s="671"/>
      <c r="I72" s="671">
        <v>0</v>
      </c>
      <c r="J72" s="672"/>
      <c r="K72" s="653"/>
      <c r="L72" s="673"/>
      <c r="M72" s="671">
        <v>101430.65700000001</v>
      </c>
      <c r="N72" s="672"/>
      <c r="O72" s="674"/>
      <c r="P72" s="658"/>
      <c r="Q72" s="671">
        <v>101430.65700000001</v>
      </c>
      <c r="R72" s="671">
        <v>0</v>
      </c>
      <c r="S72" s="671">
        <v>0</v>
      </c>
      <c r="T72" s="671"/>
      <c r="U72" s="671">
        <v>101430.65700000001</v>
      </c>
      <c r="V72" s="659"/>
      <c r="W72" s="671">
        <v>0</v>
      </c>
      <c r="X72" s="671"/>
      <c r="Y72" s="671">
        <v>0</v>
      </c>
      <c r="Z72" s="671">
        <v>0</v>
      </c>
      <c r="AA72" s="671">
        <v>0</v>
      </c>
      <c r="AB72" s="671">
        <v>0</v>
      </c>
      <c r="AC72" s="671">
        <v>0</v>
      </c>
      <c r="AD72" s="671">
        <v>0</v>
      </c>
      <c r="AE72" s="209"/>
    </row>
    <row r="73" spans="1:31" s="210" customFormat="1" ht="15" x14ac:dyDescent="0.2">
      <c r="A73" s="209"/>
      <c r="B73" s="578" t="s">
        <v>1279</v>
      </c>
      <c r="C73" s="194"/>
      <c r="D73" s="227"/>
      <c r="E73" s="227">
        <v>144141</v>
      </c>
      <c r="F73" s="179"/>
      <c r="G73" s="194"/>
      <c r="H73" s="227"/>
      <c r="I73" s="227">
        <v>0</v>
      </c>
      <c r="J73" s="228"/>
      <c r="K73" s="194"/>
      <c r="L73" s="229"/>
      <c r="M73" s="227">
        <v>144140.992</v>
      </c>
      <c r="N73" s="228"/>
      <c r="O73" s="224"/>
      <c r="P73" s="195"/>
      <c r="Q73" s="227">
        <v>142062.579</v>
      </c>
      <c r="R73" s="227">
        <v>0</v>
      </c>
      <c r="S73" s="227">
        <v>2078.413</v>
      </c>
      <c r="T73" s="227"/>
      <c r="U73" s="227">
        <v>144140.992</v>
      </c>
      <c r="V73" s="200"/>
      <c r="W73" s="227">
        <v>0</v>
      </c>
      <c r="X73" s="227"/>
      <c r="Y73" s="227">
        <v>0</v>
      </c>
      <c r="Z73" s="227">
        <v>0</v>
      </c>
      <c r="AA73" s="227">
        <v>0</v>
      </c>
      <c r="AB73" s="227">
        <v>0</v>
      </c>
      <c r="AC73" s="227">
        <v>0</v>
      </c>
      <c r="AD73" s="227">
        <v>0</v>
      </c>
      <c r="AE73" s="209"/>
    </row>
    <row r="74" spans="1:31" s="210" customFormat="1" ht="15" x14ac:dyDescent="0.2">
      <c r="A74" s="209"/>
      <c r="B74" s="578" t="s">
        <v>1301</v>
      </c>
      <c r="C74" s="194"/>
      <c r="D74" s="227"/>
      <c r="E74" s="227">
        <v>149408</v>
      </c>
      <c r="F74" s="179"/>
      <c r="G74" s="194"/>
      <c r="H74" s="227"/>
      <c r="I74" s="227">
        <v>0</v>
      </c>
      <c r="J74" s="228"/>
      <c r="K74" s="194"/>
      <c r="L74" s="229"/>
      <c r="M74" s="227">
        <v>149407.71299999999</v>
      </c>
      <c r="N74" s="228"/>
      <c r="O74" s="224"/>
      <c r="P74" s="195"/>
      <c r="Q74" s="227">
        <v>149407.71299999999</v>
      </c>
      <c r="R74" s="227">
        <v>0</v>
      </c>
      <c r="S74" s="227">
        <v>0</v>
      </c>
      <c r="T74" s="227"/>
      <c r="U74" s="227">
        <v>149407.71299999999</v>
      </c>
      <c r="V74" s="200"/>
      <c r="W74" s="227">
        <v>0</v>
      </c>
      <c r="X74" s="227"/>
      <c r="Y74" s="227">
        <v>0</v>
      </c>
      <c r="Z74" s="227">
        <v>0</v>
      </c>
      <c r="AA74" s="227">
        <v>0</v>
      </c>
      <c r="AB74" s="227">
        <v>0</v>
      </c>
      <c r="AC74" s="227">
        <v>0</v>
      </c>
      <c r="AD74" s="227">
        <v>0</v>
      </c>
      <c r="AE74" s="209"/>
    </row>
    <row r="75" spans="1:31" s="210" customFormat="1" ht="15" x14ac:dyDescent="0.2">
      <c r="A75" s="209"/>
      <c r="B75" s="660" t="s">
        <v>1278</v>
      </c>
      <c r="C75" s="661"/>
      <c r="D75" s="675"/>
      <c r="E75" s="675">
        <v>152283</v>
      </c>
      <c r="F75" s="663"/>
      <c r="G75" s="661"/>
      <c r="H75" s="675"/>
      <c r="I75" s="675">
        <v>0</v>
      </c>
      <c r="J75" s="676"/>
      <c r="K75" s="661"/>
      <c r="L75" s="677"/>
      <c r="M75" s="675">
        <v>152282.647</v>
      </c>
      <c r="N75" s="676"/>
      <c r="O75" s="678"/>
      <c r="P75" s="666"/>
      <c r="Q75" s="675">
        <v>152282.61900000001</v>
      </c>
      <c r="R75" s="675">
        <v>0</v>
      </c>
      <c r="S75" s="675">
        <v>2.8000000000000001E-2</v>
      </c>
      <c r="T75" s="675"/>
      <c r="U75" s="675">
        <v>152282.647</v>
      </c>
      <c r="V75" s="667"/>
      <c r="W75" s="675">
        <v>0</v>
      </c>
      <c r="X75" s="675"/>
      <c r="Y75" s="675">
        <v>0</v>
      </c>
      <c r="Z75" s="675">
        <v>0</v>
      </c>
      <c r="AA75" s="675">
        <v>0</v>
      </c>
      <c r="AB75" s="675">
        <v>0</v>
      </c>
      <c r="AC75" s="675">
        <v>0</v>
      </c>
      <c r="AD75" s="675">
        <v>0</v>
      </c>
      <c r="AE75" s="209"/>
    </row>
    <row r="76" spans="1:31" s="210" customFormat="1" ht="15" x14ac:dyDescent="0.2">
      <c r="A76" s="209"/>
      <c r="B76" s="576" t="s">
        <v>1297</v>
      </c>
      <c r="C76" s="194"/>
      <c r="D76" s="227"/>
      <c r="E76" s="227">
        <v>267541</v>
      </c>
      <c r="F76" s="651"/>
      <c r="G76" s="194"/>
      <c r="H76" s="227"/>
      <c r="I76" s="227">
        <v>0</v>
      </c>
      <c r="J76" s="228"/>
      <c r="K76" s="194"/>
      <c r="L76" s="229"/>
      <c r="M76" s="227">
        <v>267541.03700000001</v>
      </c>
      <c r="N76" s="228"/>
      <c r="O76" s="224"/>
      <c r="P76" s="195"/>
      <c r="Q76" s="227">
        <v>243673.86300000001</v>
      </c>
      <c r="R76" s="227">
        <v>0</v>
      </c>
      <c r="S76" s="227">
        <v>0</v>
      </c>
      <c r="T76" s="227"/>
      <c r="U76" s="227">
        <v>243673.86300000001</v>
      </c>
      <c r="V76" s="200"/>
      <c r="W76" s="227">
        <v>23867</v>
      </c>
      <c r="X76" s="227"/>
      <c r="Y76" s="227">
        <v>23867.173999999999</v>
      </c>
      <c r="Z76" s="227">
        <v>0</v>
      </c>
      <c r="AA76" s="227">
        <v>0</v>
      </c>
      <c r="AB76" s="227">
        <v>0</v>
      </c>
      <c r="AC76" s="227">
        <v>0</v>
      </c>
      <c r="AD76" s="227">
        <v>0</v>
      </c>
      <c r="AE76" s="209"/>
    </row>
    <row r="77" spans="1:31" s="210" customFormat="1" ht="15" x14ac:dyDescent="0.2">
      <c r="A77" s="209"/>
      <c r="B77" s="576" t="s">
        <v>1298</v>
      </c>
      <c r="C77" s="194"/>
      <c r="D77" s="227"/>
      <c r="E77" s="227">
        <v>270839</v>
      </c>
      <c r="F77" s="179"/>
      <c r="G77" s="194"/>
      <c r="H77" s="227"/>
      <c r="I77" s="227">
        <v>0</v>
      </c>
      <c r="J77" s="228"/>
      <c r="K77" s="194"/>
      <c r="L77" s="229"/>
      <c r="M77" s="227">
        <v>270838.84999999998</v>
      </c>
      <c r="N77" s="228"/>
      <c r="O77" s="224"/>
      <c r="P77" s="195"/>
      <c r="Q77" s="227">
        <v>236282.296</v>
      </c>
      <c r="R77" s="227">
        <v>0</v>
      </c>
      <c r="S77" s="227"/>
      <c r="T77" s="227"/>
      <c r="U77" s="227">
        <v>236282.296</v>
      </c>
      <c r="V77" s="200"/>
      <c r="W77" s="227">
        <v>34557</v>
      </c>
      <c r="X77" s="227"/>
      <c r="Y77" s="227">
        <v>14449.657999999999</v>
      </c>
      <c r="Z77" s="227">
        <v>20107</v>
      </c>
      <c r="AA77" s="227">
        <v>19012.59</v>
      </c>
      <c r="AB77" s="227">
        <v>0</v>
      </c>
      <c r="AC77" s="227">
        <v>0</v>
      </c>
      <c r="AD77" s="227">
        <v>1094.306</v>
      </c>
      <c r="AE77" s="209"/>
    </row>
    <row r="78" spans="1:31" s="210" customFormat="1" ht="15" x14ac:dyDescent="0.2">
      <c r="A78" s="209"/>
      <c r="B78" s="576" t="s">
        <v>1299</v>
      </c>
      <c r="C78" s="194"/>
      <c r="D78" s="227"/>
      <c r="E78" s="227">
        <v>284118</v>
      </c>
      <c r="F78" s="179"/>
      <c r="G78" s="194"/>
      <c r="H78" s="227"/>
      <c r="I78" s="227">
        <v>0</v>
      </c>
      <c r="J78" s="228"/>
      <c r="K78" s="194"/>
      <c r="L78" s="229"/>
      <c r="M78" s="227">
        <v>284117.86300000001</v>
      </c>
      <c r="N78" s="228"/>
      <c r="O78" s="224"/>
      <c r="P78" s="195"/>
      <c r="Q78" s="227">
        <v>282678.24900000001</v>
      </c>
      <c r="R78" s="227">
        <v>0</v>
      </c>
      <c r="S78" s="227"/>
      <c r="T78" s="227"/>
      <c r="U78" s="227">
        <v>282678.24900000001</v>
      </c>
      <c r="V78" s="200"/>
      <c r="W78" s="227">
        <v>1440</v>
      </c>
      <c r="X78" s="227"/>
      <c r="Y78" s="227">
        <v>0</v>
      </c>
      <c r="Z78" s="227">
        <v>1440</v>
      </c>
      <c r="AA78" s="227">
        <v>0</v>
      </c>
      <c r="AB78" s="227">
        <v>1439.614</v>
      </c>
      <c r="AC78" s="227">
        <v>0</v>
      </c>
      <c r="AD78" s="227">
        <v>0</v>
      </c>
      <c r="AE78" s="209"/>
    </row>
    <row r="79" spans="1:31" s="210" customFormat="1" ht="15" x14ac:dyDescent="0.2">
      <c r="A79" s="209"/>
      <c r="B79" s="576" t="s">
        <v>1300</v>
      </c>
      <c r="C79" s="194"/>
      <c r="D79" s="227"/>
      <c r="E79" s="227">
        <v>372716</v>
      </c>
      <c r="F79" s="179"/>
      <c r="G79" s="194"/>
      <c r="H79" s="227"/>
      <c r="I79" s="227">
        <v>0</v>
      </c>
      <c r="J79" s="228"/>
      <c r="K79" s="194"/>
      <c r="L79" s="229"/>
      <c r="M79" s="227">
        <v>372716.33900000004</v>
      </c>
      <c r="N79" s="228"/>
      <c r="O79" s="224"/>
      <c r="P79" s="195"/>
      <c r="Q79" s="227">
        <v>341901.64899999998</v>
      </c>
      <c r="R79" s="227">
        <v>0</v>
      </c>
      <c r="S79" s="227">
        <v>6585.2420000000002</v>
      </c>
      <c r="T79" s="227"/>
      <c r="U79" s="227">
        <v>348486.891</v>
      </c>
      <c r="V79" s="200"/>
      <c r="W79" s="227">
        <v>24229</v>
      </c>
      <c r="X79" s="227"/>
      <c r="Y79" s="227">
        <v>15956.396000000001</v>
      </c>
      <c r="Z79" s="227">
        <v>8273</v>
      </c>
      <c r="AA79" s="227">
        <v>8273.0519999999997</v>
      </c>
      <c r="AB79" s="227">
        <v>0</v>
      </c>
      <c r="AC79" s="227">
        <v>0</v>
      </c>
      <c r="AD79" s="227">
        <v>0</v>
      </c>
      <c r="AE79" s="209"/>
    </row>
    <row r="80" spans="1:31" s="210" customFormat="1" ht="15" hidden="1" x14ac:dyDescent="0.2">
      <c r="A80" s="209"/>
      <c r="B80" s="226"/>
      <c r="C80" s="194"/>
      <c r="D80" s="227"/>
      <c r="E80" s="227">
        <v>0</v>
      </c>
      <c r="F80" s="228"/>
      <c r="G80" s="194"/>
      <c r="H80" s="227"/>
      <c r="I80" s="227"/>
      <c r="J80" s="228"/>
      <c r="K80" s="194"/>
      <c r="L80" s="229"/>
      <c r="M80" s="227"/>
      <c r="N80" s="228"/>
      <c r="O80" s="224"/>
      <c r="P80" s="195"/>
      <c r="Q80" s="227"/>
      <c r="R80" s="227"/>
      <c r="S80" s="227"/>
      <c r="T80" s="227"/>
      <c r="U80" s="227"/>
      <c r="V80" s="200"/>
      <c r="W80" s="227"/>
      <c r="X80" s="227"/>
      <c r="Y80" s="227"/>
      <c r="Z80" s="227"/>
      <c r="AA80" s="227"/>
      <c r="AB80" s="227"/>
      <c r="AC80" s="227"/>
      <c r="AD80" s="227"/>
      <c r="AE80" s="209"/>
    </row>
    <row r="81" spans="1:31" s="210" customFormat="1" ht="15" hidden="1" x14ac:dyDescent="0.2">
      <c r="A81" s="209"/>
      <c r="B81" s="226"/>
      <c r="C81" s="194"/>
      <c r="D81" s="227"/>
      <c r="E81" s="227">
        <v>0</v>
      </c>
      <c r="F81" s="228"/>
      <c r="G81" s="194"/>
      <c r="H81" s="227"/>
      <c r="I81" s="227"/>
      <c r="J81" s="228"/>
      <c r="K81" s="194"/>
      <c r="L81" s="229"/>
      <c r="M81" s="227"/>
      <c r="N81" s="228"/>
      <c r="O81" s="224"/>
      <c r="P81" s="195"/>
      <c r="Q81" s="227"/>
      <c r="R81" s="227"/>
      <c r="S81" s="227"/>
      <c r="T81" s="227"/>
      <c r="U81" s="227"/>
      <c r="V81" s="200"/>
      <c r="W81" s="227"/>
      <c r="X81" s="227"/>
      <c r="Y81" s="227"/>
      <c r="Z81" s="227"/>
      <c r="AA81" s="227"/>
      <c r="AB81" s="227"/>
      <c r="AC81" s="227"/>
      <c r="AD81" s="227"/>
      <c r="AE81" s="209"/>
    </row>
    <row r="82" spans="1:31" s="210" customFormat="1" ht="15" hidden="1" x14ac:dyDescent="0.2">
      <c r="A82" s="209"/>
      <c r="B82" s="226"/>
      <c r="C82" s="194"/>
      <c r="D82" s="227"/>
      <c r="E82" s="227">
        <v>0</v>
      </c>
      <c r="F82" s="228"/>
      <c r="G82" s="194"/>
      <c r="H82" s="227"/>
      <c r="I82" s="227"/>
      <c r="J82" s="228"/>
      <c r="K82" s="194"/>
      <c r="L82" s="229"/>
      <c r="M82" s="227"/>
      <c r="N82" s="228"/>
      <c r="O82" s="224"/>
      <c r="P82" s="195"/>
      <c r="Q82" s="227"/>
      <c r="R82" s="227"/>
      <c r="S82" s="227"/>
      <c r="T82" s="227"/>
      <c r="U82" s="227"/>
      <c r="V82" s="200"/>
      <c r="W82" s="227"/>
      <c r="X82" s="227"/>
      <c r="Y82" s="227"/>
      <c r="Z82" s="227"/>
      <c r="AA82" s="227"/>
      <c r="AB82" s="227"/>
      <c r="AC82" s="227"/>
      <c r="AD82" s="227"/>
      <c r="AE82" s="209"/>
    </row>
    <row r="83" spans="1:31" s="210" customFormat="1" ht="15" hidden="1" x14ac:dyDescent="0.2">
      <c r="A83" s="209"/>
      <c r="B83" s="226"/>
      <c r="C83" s="194"/>
      <c r="D83" s="227"/>
      <c r="E83" s="227">
        <v>0</v>
      </c>
      <c r="F83" s="228"/>
      <c r="G83" s="194"/>
      <c r="H83" s="227"/>
      <c r="I83" s="227"/>
      <c r="J83" s="228"/>
      <c r="K83" s="194"/>
      <c r="L83" s="229"/>
      <c r="M83" s="227"/>
      <c r="N83" s="228"/>
      <c r="O83" s="224"/>
      <c r="P83" s="195"/>
      <c r="Q83" s="227"/>
      <c r="R83" s="227"/>
      <c r="S83" s="227"/>
      <c r="T83" s="227"/>
      <c r="U83" s="227"/>
      <c r="V83" s="200"/>
      <c r="W83" s="227"/>
      <c r="X83" s="227"/>
      <c r="Y83" s="227"/>
      <c r="Z83" s="227"/>
      <c r="AA83" s="227"/>
      <c r="AB83" s="227"/>
      <c r="AC83" s="227"/>
      <c r="AD83" s="227"/>
      <c r="AE83" s="209"/>
    </row>
    <row r="84" spans="1:31" s="210" customFormat="1" ht="15" hidden="1" x14ac:dyDescent="0.2">
      <c r="A84" s="209"/>
      <c r="B84" s="226"/>
      <c r="C84" s="194"/>
      <c r="D84" s="538"/>
      <c r="E84" s="227">
        <v>0</v>
      </c>
      <c r="F84" s="539"/>
      <c r="G84" s="194"/>
      <c r="H84" s="538"/>
      <c r="I84" s="538"/>
      <c r="J84" s="539"/>
      <c r="K84" s="194"/>
      <c r="L84" s="540"/>
      <c r="M84" s="538"/>
      <c r="N84" s="539"/>
      <c r="O84" s="224"/>
      <c r="P84" s="195"/>
      <c r="Q84" s="538"/>
      <c r="R84" s="538"/>
      <c r="S84" s="538"/>
      <c r="T84" s="538"/>
      <c r="U84" s="538"/>
      <c r="V84" s="200"/>
      <c r="W84" s="538"/>
      <c r="X84" s="538"/>
      <c r="Y84" s="538"/>
      <c r="Z84" s="538"/>
      <c r="AA84" s="538"/>
      <c r="AB84" s="538"/>
      <c r="AC84" s="538"/>
      <c r="AD84" s="538"/>
      <c r="AE84" s="209"/>
    </row>
    <row r="85" spans="1:31" s="210" customFormat="1" ht="15" hidden="1" x14ac:dyDescent="0.2">
      <c r="A85" s="209"/>
      <c r="B85" s="226"/>
      <c r="C85" s="194"/>
      <c r="D85" s="538"/>
      <c r="E85" s="538"/>
      <c r="F85" s="539"/>
      <c r="G85" s="194"/>
      <c r="H85" s="538"/>
      <c r="I85" s="538"/>
      <c r="J85" s="539"/>
      <c r="K85" s="194"/>
      <c r="L85" s="540"/>
      <c r="M85" s="538"/>
      <c r="N85" s="539"/>
      <c r="O85" s="224"/>
      <c r="P85" s="195"/>
      <c r="Q85" s="538"/>
      <c r="R85" s="538"/>
      <c r="S85" s="538"/>
      <c r="T85" s="538"/>
      <c r="U85" s="538"/>
      <c r="V85" s="200"/>
      <c r="W85" s="538"/>
      <c r="X85" s="538"/>
      <c r="Y85" s="538"/>
      <c r="Z85" s="538"/>
      <c r="AA85" s="538"/>
      <c r="AB85" s="538"/>
      <c r="AC85" s="538"/>
      <c r="AD85" s="538"/>
      <c r="AE85" s="209"/>
    </row>
    <row r="86" spans="1:31" s="210" customFormat="1" ht="15" hidden="1" x14ac:dyDescent="0.2">
      <c r="A86" s="209"/>
      <c r="B86" s="226"/>
      <c r="C86" s="194"/>
      <c r="D86" s="538"/>
      <c r="E86" s="538"/>
      <c r="F86" s="539"/>
      <c r="G86" s="194"/>
      <c r="H86" s="538"/>
      <c r="I86" s="538"/>
      <c r="J86" s="539"/>
      <c r="K86" s="194"/>
      <c r="L86" s="540"/>
      <c r="M86" s="538"/>
      <c r="N86" s="539"/>
      <c r="O86" s="224"/>
      <c r="P86" s="195"/>
      <c r="Q86" s="538"/>
      <c r="R86" s="538"/>
      <c r="S86" s="538"/>
      <c r="T86" s="538"/>
      <c r="U86" s="538"/>
      <c r="V86" s="200"/>
      <c r="W86" s="538"/>
      <c r="X86" s="538"/>
      <c r="Y86" s="538"/>
      <c r="Z86" s="538"/>
      <c r="AA86" s="538"/>
      <c r="AB86" s="538"/>
      <c r="AC86" s="538"/>
      <c r="AD86" s="538"/>
      <c r="AE86" s="209"/>
    </row>
    <row r="87" spans="1:31" s="262" customFormat="1" ht="18.75" x14ac:dyDescent="0.2">
      <c r="A87" s="259"/>
      <c r="B87" s="267" t="s">
        <v>914</v>
      </c>
      <c r="C87" s="260"/>
      <c r="D87" s="264"/>
      <c r="E87" s="263">
        <v>2686860</v>
      </c>
      <c r="F87" s="265"/>
      <c r="G87" s="180"/>
      <c r="H87" s="264"/>
      <c r="I87" s="263">
        <v>0</v>
      </c>
      <c r="J87" s="265"/>
      <c r="K87" s="180"/>
      <c r="L87" s="264"/>
      <c r="M87" s="263">
        <v>2686859.2420000001</v>
      </c>
      <c r="N87" s="265"/>
      <c r="O87" s="261"/>
      <c r="P87" s="195"/>
      <c r="Q87" s="263">
        <v>2580394.1069999998</v>
      </c>
      <c r="R87" s="263">
        <v>13708.662</v>
      </c>
      <c r="S87" s="263">
        <v>8663.6830000000009</v>
      </c>
      <c r="T87" s="263">
        <v>0</v>
      </c>
      <c r="U87" s="263">
        <v>2602766.4519999996</v>
      </c>
      <c r="V87" s="200"/>
      <c r="W87" s="263">
        <v>84093</v>
      </c>
      <c r="X87" s="263">
        <v>0</v>
      </c>
      <c r="Y87" s="263">
        <v>54273.227999999996</v>
      </c>
      <c r="Z87" s="263">
        <v>29820</v>
      </c>
      <c r="AA87" s="263">
        <v>27285.642</v>
      </c>
      <c r="AB87" s="263">
        <v>1439.614</v>
      </c>
      <c r="AC87" s="263">
        <v>0</v>
      </c>
      <c r="AD87" s="263">
        <v>1094.306</v>
      </c>
    </row>
    <row r="88" spans="1:31" x14ac:dyDescent="0.2">
      <c r="A88" s="193"/>
      <c r="B88" s="230"/>
      <c r="D88" s="231"/>
      <c r="E88" s="232"/>
      <c r="F88" s="233"/>
      <c r="H88" s="231"/>
      <c r="I88" s="234"/>
      <c r="J88" s="233"/>
      <c r="K88" s="194"/>
      <c r="L88" s="235"/>
      <c r="M88" s="236"/>
      <c r="N88" s="233"/>
      <c r="O88" s="261"/>
      <c r="P88" s="195"/>
      <c r="Q88" s="234"/>
      <c r="R88" s="234"/>
      <c r="S88" s="234"/>
      <c r="T88" s="234"/>
      <c r="U88" s="234"/>
      <c r="V88" s="200"/>
      <c r="W88" s="234"/>
      <c r="X88" s="234"/>
      <c r="Y88" s="234"/>
      <c r="Z88" s="234"/>
      <c r="AA88" s="234"/>
      <c r="AB88" s="234"/>
      <c r="AC88" s="234"/>
      <c r="AD88" s="234"/>
      <c r="AE88" s="222"/>
    </row>
    <row r="89" spans="1:31" ht="15" x14ac:dyDescent="0.2">
      <c r="A89" s="193"/>
      <c r="B89" s="576" t="s">
        <v>1280</v>
      </c>
      <c r="D89" s="644">
        <v>20</v>
      </c>
      <c r="E89" s="638">
        <v>10973394.398</v>
      </c>
      <c r="F89" s="179">
        <v>2202.1800000000003</v>
      </c>
      <c r="H89" s="644">
        <v>0</v>
      </c>
      <c r="I89" s="638">
        <v>0</v>
      </c>
      <c r="J89" s="179">
        <v>0</v>
      </c>
      <c r="K89" s="194"/>
      <c r="L89" s="644">
        <v>20</v>
      </c>
      <c r="M89" s="638">
        <v>10973394.470000001</v>
      </c>
      <c r="N89" s="179">
        <v>2202.1800000000003</v>
      </c>
      <c r="O89" s="261"/>
      <c r="P89" s="195"/>
      <c r="Q89" s="638">
        <v>9209542.0600000005</v>
      </c>
      <c r="R89" s="638">
        <v>1763852.41</v>
      </c>
      <c r="S89" s="638">
        <v>0</v>
      </c>
      <c r="T89" s="638">
        <v>0</v>
      </c>
      <c r="U89" s="638">
        <v>10973394.072000001</v>
      </c>
      <c r="V89" s="200"/>
      <c r="W89" s="638">
        <v>0</v>
      </c>
      <c r="X89" s="638">
        <v>0</v>
      </c>
      <c r="Y89" s="638">
        <v>0</v>
      </c>
      <c r="Z89" s="638">
        <v>0</v>
      </c>
      <c r="AA89" s="638">
        <v>0</v>
      </c>
      <c r="AB89" s="638">
        <v>0</v>
      </c>
      <c r="AC89" s="638">
        <v>0</v>
      </c>
      <c r="AD89" s="638">
        <v>0</v>
      </c>
      <c r="AE89" s="222"/>
    </row>
    <row r="90" spans="1:31" ht="15" x14ac:dyDescent="0.2">
      <c r="A90" s="193"/>
      <c r="B90" s="576" t="s">
        <v>1281</v>
      </c>
      <c r="D90" s="644">
        <v>20</v>
      </c>
      <c r="E90" s="638">
        <v>8926962.6040000003</v>
      </c>
      <c r="F90" s="179">
        <v>1794.12</v>
      </c>
      <c r="H90" s="644">
        <v>0</v>
      </c>
      <c r="I90" s="638">
        <v>0</v>
      </c>
      <c r="J90" s="179">
        <v>0</v>
      </c>
      <c r="K90" s="194"/>
      <c r="L90" s="644">
        <v>20</v>
      </c>
      <c r="M90" s="638">
        <v>8926962.9539999999</v>
      </c>
      <c r="N90" s="179">
        <v>1794.12</v>
      </c>
      <c r="O90" s="261"/>
      <c r="P90" s="195"/>
      <c r="Q90" s="638">
        <v>7341743.8949999996</v>
      </c>
      <c r="R90" s="638">
        <v>1585219.058</v>
      </c>
      <c r="S90" s="638">
        <v>1E-3</v>
      </c>
      <c r="T90" s="638">
        <v>0</v>
      </c>
      <c r="U90" s="638">
        <v>8926963.3499999996</v>
      </c>
      <c r="V90" s="200"/>
      <c r="W90" s="638">
        <v>0</v>
      </c>
      <c r="X90" s="638">
        <v>0</v>
      </c>
      <c r="Y90" s="638">
        <v>0</v>
      </c>
      <c r="Z90" s="638">
        <v>0</v>
      </c>
      <c r="AA90" s="638">
        <v>0</v>
      </c>
      <c r="AB90" s="638">
        <v>0</v>
      </c>
      <c r="AC90" s="638">
        <v>0</v>
      </c>
      <c r="AD90" s="638">
        <v>0</v>
      </c>
      <c r="AE90" s="222"/>
    </row>
    <row r="91" spans="1:31" ht="15" x14ac:dyDescent="0.2">
      <c r="A91" s="193"/>
      <c r="B91" s="576" t="s">
        <v>1282</v>
      </c>
      <c r="D91" s="644">
        <v>20</v>
      </c>
      <c r="E91" s="638">
        <v>9325214.5069999993</v>
      </c>
      <c r="F91" s="179">
        <v>1792.5</v>
      </c>
      <c r="H91" s="644">
        <v>0</v>
      </c>
      <c r="I91" s="638">
        <v>0</v>
      </c>
      <c r="J91" s="179">
        <v>0</v>
      </c>
      <c r="K91" s="194"/>
      <c r="L91" s="644">
        <v>20</v>
      </c>
      <c r="M91" s="638">
        <v>9325214.2510000002</v>
      </c>
      <c r="N91" s="179">
        <v>1792.5</v>
      </c>
      <c r="O91" s="261"/>
      <c r="P91" s="195"/>
      <c r="Q91" s="638">
        <v>6564054.4580000006</v>
      </c>
      <c r="R91" s="638">
        <v>2759952.2370000002</v>
      </c>
      <c r="S91" s="638">
        <v>1207.556</v>
      </c>
      <c r="T91" s="638">
        <v>0</v>
      </c>
      <c r="U91" s="638">
        <v>9325213.7440000009</v>
      </c>
      <c r="V91" s="200"/>
      <c r="W91" s="638">
        <v>0</v>
      </c>
      <c r="X91" s="638">
        <v>0</v>
      </c>
      <c r="Y91" s="638">
        <v>0</v>
      </c>
      <c r="Z91" s="638">
        <v>0</v>
      </c>
      <c r="AA91" s="638">
        <v>0</v>
      </c>
      <c r="AB91" s="638">
        <v>0</v>
      </c>
      <c r="AC91" s="638">
        <v>0</v>
      </c>
      <c r="AD91" s="638">
        <v>0</v>
      </c>
      <c r="AE91" s="222"/>
    </row>
    <row r="92" spans="1:31" ht="15" x14ac:dyDescent="0.2">
      <c r="A92" s="193"/>
      <c r="B92" s="576" t="s">
        <v>1283</v>
      </c>
      <c r="D92" s="644">
        <v>30</v>
      </c>
      <c r="E92" s="638">
        <v>10232732.017999999</v>
      </c>
      <c r="F92" s="179">
        <v>1635.9700000000003</v>
      </c>
      <c r="H92" s="644">
        <v>0</v>
      </c>
      <c r="I92" s="638">
        <v>0</v>
      </c>
      <c r="J92" s="179">
        <v>0</v>
      </c>
      <c r="K92" s="194"/>
      <c r="L92" s="644">
        <v>30</v>
      </c>
      <c r="M92" s="638">
        <v>10232731.971999999</v>
      </c>
      <c r="N92" s="179">
        <v>1635.9700000000003</v>
      </c>
      <c r="O92" s="261"/>
      <c r="P92" s="195"/>
      <c r="Q92" s="638">
        <v>8386372.2599999998</v>
      </c>
      <c r="R92" s="638">
        <v>1841515.2749999999</v>
      </c>
      <c r="S92" s="638">
        <v>4844.4369999999999</v>
      </c>
      <c r="T92" s="638">
        <v>0</v>
      </c>
      <c r="U92" s="638">
        <v>10232731.954</v>
      </c>
      <c r="V92" s="200"/>
      <c r="W92" s="638">
        <v>0</v>
      </c>
      <c r="X92" s="638">
        <v>0</v>
      </c>
      <c r="Y92" s="638">
        <v>0</v>
      </c>
      <c r="Z92" s="638">
        <v>0</v>
      </c>
      <c r="AA92" s="638">
        <v>0</v>
      </c>
      <c r="AB92" s="638">
        <v>0</v>
      </c>
      <c r="AC92" s="638">
        <v>0</v>
      </c>
      <c r="AD92" s="638">
        <v>0</v>
      </c>
      <c r="AE92" s="222"/>
    </row>
    <row r="93" spans="1:31" ht="15" x14ac:dyDescent="0.2">
      <c r="A93" s="193"/>
      <c r="B93" s="576" t="s">
        <v>1284</v>
      </c>
      <c r="D93" s="644">
        <v>20</v>
      </c>
      <c r="E93" s="638">
        <v>9292299.5250000004</v>
      </c>
      <c r="F93" s="179">
        <v>1868.85</v>
      </c>
      <c r="H93" s="644">
        <v>0</v>
      </c>
      <c r="I93" s="638">
        <v>0</v>
      </c>
      <c r="J93" s="179">
        <v>0</v>
      </c>
      <c r="K93" s="194"/>
      <c r="L93" s="644">
        <v>20</v>
      </c>
      <c r="M93" s="638">
        <v>9292299.1180000007</v>
      </c>
      <c r="N93" s="179">
        <v>1868.85</v>
      </c>
      <c r="O93" s="261"/>
      <c r="P93" s="195"/>
      <c r="Q93" s="638">
        <v>8338290.7680000002</v>
      </c>
      <c r="R93" s="638">
        <v>916860.84699999995</v>
      </c>
      <c r="S93" s="638">
        <v>37147.502999999997</v>
      </c>
      <c r="T93" s="638">
        <v>0</v>
      </c>
      <c r="U93" s="638">
        <v>9292298.5930000003</v>
      </c>
      <c r="V93" s="200"/>
      <c r="W93" s="638">
        <v>0</v>
      </c>
      <c r="X93" s="638">
        <v>0</v>
      </c>
      <c r="Y93" s="638">
        <v>0</v>
      </c>
      <c r="Z93" s="638">
        <v>0</v>
      </c>
      <c r="AA93" s="638">
        <v>0</v>
      </c>
      <c r="AB93" s="638">
        <v>0</v>
      </c>
      <c r="AC93" s="638">
        <v>0</v>
      </c>
      <c r="AD93" s="638">
        <v>0</v>
      </c>
      <c r="AE93" s="222"/>
    </row>
    <row r="94" spans="1:31" ht="15" x14ac:dyDescent="0.2">
      <c r="A94" s="193"/>
      <c r="B94" s="576" t="s">
        <v>1285</v>
      </c>
      <c r="D94" s="644">
        <v>20</v>
      </c>
      <c r="E94" s="638">
        <v>10912432.84</v>
      </c>
      <c r="F94" s="179">
        <v>2078.35</v>
      </c>
      <c r="H94" s="644">
        <v>0</v>
      </c>
      <c r="I94" s="638">
        <v>0</v>
      </c>
      <c r="J94" s="179">
        <v>0</v>
      </c>
      <c r="K94" s="194"/>
      <c r="L94" s="644">
        <v>20</v>
      </c>
      <c r="M94" s="638">
        <v>10912433.271</v>
      </c>
      <c r="N94" s="179">
        <v>2078.35</v>
      </c>
      <c r="O94" s="261"/>
      <c r="P94" s="195"/>
      <c r="Q94" s="638">
        <v>8773999.8379999995</v>
      </c>
      <c r="R94" s="638">
        <v>2066676.4350000001</v>
      </c>
      <c r="S94" s="638">
        <v>71756.998000000007</v>
      </c>
      <c r="T94" s="638">
        <v>0</v>
      </c>
      <c r="U94" s="638">
        <v>10912433.431</v>
      </c>
      <c r="V94" s="200"/>
      <c r="W94" s="638">
        <v>0</v>
      </c>
      <c r="X94" s="638">
        <v>0</v>
      </c>
      <c r="Y94" s="638">
        <v>0</v>
      </c>
      <c r="Z94" s="638">
        <v>0</v>
      </c>
      <c r="AA94" s="638">
        <v>0</v>
      </c>
      <c r="AB94" s="638">
        <v>0</v>
      </c>
      <c r="AC94" s="638">
        <v>0</v>
      </c>
      <c r="AD94" s="638">
        <v>0</v>
      </c>
      <c r="AE94" s="222"/>
    </row>
    <row r="95" spans="1:31" ht="15" x14ac:dyDescent="0.2">
      <c r="A95" s="193"/>
      <c r="B95" s="636" t="s">
        <v>1290</v>
      </c>
      <c r="C95" s="639"/>
      <c r="D95" s="640">
        <v>130</v>
      </c>
      <c r="E95" s="263">
        <v>59663035.89199999</v>
      </c>
      <c r="F95" s="265">
        <v>11371.970000000001</v>
      </c>
      <c r="G95" s="639"/>
      <c r="H95" s="640">
        <v>0</v>
      </c>
      <c r="I95" s="263">
        <v>0</v>
      </c>
      <c r="J95" s="265">
        <v>0</v>
      </c>
      <c r="K95" s="639"/>
      <c r="L95" s="640">
        <v>130</v>
      </c>
      <c r="M95" s="263">
        <v>59663036.035999998</v>
      </c>
      <c r="N95" s="265">
        <v>11371.970000000001</v>
      </c>
      <c r="O95" s="641"/>
      <c r="P95" s="642"/>
      <c r="Q95" s="263">
        <v>48614003.278999999</v>
      </c>
      <c r="R95" s="263">
        <v>10934076.262</v>
      </c>
      <c r="S95" s="263">
        <v>114956.495</v>
      </c>
      <c r="T95" s="263">
        <v>0</v>
      </c>
      <c r="U95" s="263">
        <v>59663036.144000009</v>
      </c>
      <c r="V95" s="643"/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22"/>
    </row>
    <row r="96" spans="1:31" ht="15" x14ac:dyDescent="0.2">
      <c r="A96" s="193"/>
      <c r="B96" s="578" t="s">
        <v>1286</v>
      </c>
      <c r="D96" s="644">
        <v>20</v>
      </c>
      <c r="E96" s="638">
        <v>11103945.809</v>
      </c>
      <c r="F96" s="179">
        <v>1688.4699999999996</v>
      </c>
      <c r="H96" s="644">
        <v>0</v>
      </c>
      <c r="I96" s="638">
        <v>20000</v>
      </c>
      <c r="J96" s="179">
        <v>0</v>
      </c>
      <c r="K96" s="194"/>
      <c r="L96" s="644">
        <v>20</v>
      </c>
      <c r="M96" s="638">
        <v>11083945.466</v>
      </c>
      <c r="N96" s="179">
        <v>1688.4699999999996</v>
      </c>
      <c r="O96" s="261"/>
      <c r="P96" s="195"/>
      <c r="Q96" s="638">
        <v>7841679.1099999994</v>
      </c>
      <c r="R96" s="638">
        <v>3242266.3560000001</v>
      </c>
      <c r="S96" s="638">
        <v>0</v>
      </c>
      <c r="T96" s="638">
        <v>0</v>
      </c>
      <c r="U96" s="638">
        <v>11083944.657</v>
      </c>
      <c r="V96" s="200"/>
      <c r="W96" s="638">
        <v>0</v>
      </c>
      <c r="X96" s="638">
        <v>0</v>
      </c>
      <c r="Y96" s="638">
        <v>0</v>
      </c>
      <c r="Z96" s="638">
        <v>0</v>
      </c>
      <c r="AA96" s="638">
        <v>0</v>
      </c>
      <c r="AB96" s="638">
        <v>0</v>
      </c>
      <c r="AC96" s="638">
        <v>0</v>
      </c>
      <c r="AD96" s="638">
        <v>0</v>
      </c>
      <c r="AE96" s="222"/>
    </row>
    <row r="97" spans="1:31" ht="15" x14ac:dyDescent="0.2">
      <c r="A97" s="193"/>
      <c r="B97" s="578" t="s">
        <v>1287</v>
      </c>
      <c r="D97" s="644">
        <v>20</v>
      </c>
      <c r="E97" s="638">
        <v>11379052.277000001</v>
      </c>
      <c r="F97" s="179">
        <v>1619.3299999999997</v>
      </c>
      <c r="H97" s="644">
        <v>0</v>
      </c>
      <c r="I97" s="638">
        <v>0</v>
      </c>
      <c r="J97" s="179">
        <v>0</v>
      </c>
      <c r="K97" s="194"/>
      <c r="L97" s="644">
        <v>20</v>
      </c>
      <c r="M97" s="638">
        <v>11379052.269000001</v>
      </c>
      <c r="N97" s="179">
        <v>1619.3299999999997</v>
      </c>
      <c r="O97" s="261"/>
      <c r="P97" s="195"/>
      <c r="Q97" s="638">
        <v>8939611.5830000006</v>
      </c>
      <c r="R97" s="638">
        <v>1760784.453</v>
      </c>
      <c r="S97" s="638">
        <v>2078.413</v>
      </c>
      <c r="T97" s="638">
        <v>415000</v>
      </c>
      <c r="U97" s="638">
        <v>11117473.992000001</v>
      </c>
      <c r="V97" s="200"/>
      <c r="W97" s="638">
        <v>261578</v>
      </c>
      <c r="X97" s="638">
        <v>190629.56200000001</v>
      </c>
      <c r="Y97" s="638">
        <v>0</v>
      </c>
      <c r="Z97" s="638">
        <v>70948</v>
      </c>
      <c r="AA97" s="638">
        <v>45000</v>
      </c>
      <c r="AB97" s="638">
        <v>0</v>
      </c>
      <c r="AC97" s="638">
        <v>25948.258000000002</v>
      </c>
      <c r="AD97" s="638">
        <v>0</v>
      </c>
      <c r="AE97" s="222"/>
    </row>
    <row r="98" spans="1:31" ht="15" x14ac:dyDescent="0.2">
      <c r="A98" s="193"/>
      <c r="B98" s="578" t="s">
        <v>1288</v>
      </c>
      <c r="D98" s="644">
        <v>20</v>
      </c>
      <c r="E98" s="638">
        <v>10830294.918</v>
      </c>
      <c r="F98" s="179">
        <v>1764.4199999999994</v>
      </c>
      <c r="H98" s="644">
        <v>0</v>
      </c>
      <c r="I98" s="638">
        <v>0</v>
      </c>
      <c r="J98" s="179">
        <v>0</v>
      </c>
      <c r="K98" s="194"/>
      <c r="L98" s="644">
        <v>20</v>
      </c>
      <c r="M98" s="638">
        <v>10830294.630999999</v>
      </c>
      <c r="N98" s="179">
        <v>1764.4199999999994</v>
      </c>
      <c r="O98" s="261"/>
      <c r="P98" s="195"/>
      <c r="Q98" s="638">
        <v>8161141.6419999991</v>
      </c>
      <c r="R98" s="638">
        <v>2661152.9890000001</v>
      </c>
      <c r="S98" s="638">
        <v>0</v>
      </c>
      <c r="T98" s="638">
        <v>0</v>
      </c>
      <c r="U98" s="638">
        <v>10822294.713</v>
      </c>
      <c r="V98" s="200"/>
      <c r="W98" s="638">
        <v>8000</v>
      </c>
      <c r="X98" s="638">
        <v>0</v>
      </c>
      <c r="Y98" s="638">
        <v>0</v>
      </c>
      <c r="Z98" s="638">
        <v>8000</v>
      </c>
      <c r="AA98" s="638">
        <v>8000</v>
      </c>
      <c r="AB98" s="638">
        <v>0</v>
      </c>
      <c r="AC98" s="638">
        <v>0</v>
      </c>
      <c r="AD98" s="638">
        <v>0</v>
      </c>
      <c r="AE98" s="222"/>
    </row>
    <row r="99" spans="1:31" ht="15" x14ac:dyDescent="0.2">
      <c r="A99" s="193"/>
      <c r="B99" s="578" t="s">
        <v>1289</v>
      </c>
      <c r="D99" s="645">
        <v>20</v>
      </c>
      <c r="E99" s="638">
        <v>12748160.581</v>
      </c>
      <c r="F99" s="179">
        <v>2210.8599999999997</v>
      </c>
      <c r="H99" s="645">
        <v>0</v>
      </c>
      <c r="I99" s="638">
        <v>40000</v>
      </c>
      <c r="J99" s="179">
        <v>0</v>
      </c>
      <c r="K99" s="194"/>
      <c r="L99" s="645">
        <v>20</v>
      </c>
      <c r="M99" s="638">
        <v>12708160.228</v>
      </c>
      <c r="N99" s="179">
        <v>2210.8599999999997</v>
      </c>
      <c r="O99" s="261"/>
      <c r="P99" s="195"/>
      <c r="Q99" s="638">
        <v>11572811.112000002</v>
      </c>
      <c r="R99" s="638">
        <v>1135301.916</v>
      </c>
      <c r="S99" s="638">
        <v>47.199999999999996</v>
      </c>
      <c r="T99" s="638">
        <v>0</v>
      </c>
      <c r="U99" s="638">
        <v>12708159.647</v>
      </c>
      <c r="V99" s="200"/>
      <c r="W99" s="638">
        <v>0</v>
      </c>
      <c r="X99" s="638">
        <v>0</v>
      </c>
      <c r="Y99" s="638">
        <v>0</v>
      </c>
      <c r="Z99" s="638">
        <v>0</v>
      </c>
      <c r="AA99" s="638">
        <v>0</v>
      </c>
      <c r="AB99" s="638">
        <v>0</v>
      </c>
      <c r="AC99" s="638">
        <v>0</v>
      </c>
      <c r="AD99" s="638">
        <v>0</v>
      </c>
      <c r="AE99" s="222"/>
    </row>
    <row r="100" spans="1:31" ht="15" x14ac:dyDescent="0.2">
      <c r="A100" s="193"/>
      <c r="B100" s="647" t="s">
        <v>1291</v>
      </c>
      <c r="C100" s="637"/>
      <c r="D100" s="640">
        <v>80</v>
      </c>
      <c r="E100" s="263">
        <v>46061453.585000001</v>
      </c>
      <c r="F100" s="265">
        <v>7283.0799999999981</v>
      </c>
      <c r="H100" s="640">
        <v>0</v>
      </c>
      <c r="I100" s="263">
        <v>60000</v>
      </c>
      <c r="J100" s="265">
        <v>0</v>
      </c>
      <c r="K100" s="194"/>
      <c r="L100" s="640">
        <v>80</v>
      </c>
      <c r="M100" s="263">
        <v>46001452.593999997</v>
      </c>
      <c r="N100" s="265">
        <v>7283.0799999999981</v>
      </c>
      <c r="O100" s="261"/>
      <c r="P100" s="195"/>
      <c r="Q100" s="263">
        <v>36515243.447000004</v>
      </c>
      <c r="R100" s="263">
        <v>8799505.7139999997</v>
      </c>
      <c r="S100" s="263">
        <v>2125.6129999999998</v>
      </c>
      <c r="T100" s="263">
        <v>415000</v>
      </c>
      <c r="U100" s="263">
        <v>45731875.009000003</v>
      </c>
      <c r="V100" s="200"/>
      <c r="W100" s="263">
        <v>269578</v>
      </c>
      <c r="X100" s="263">
        <v>190629.56200000001</v>
      </c>
      <c r="Y100" s="263">
        <v>0</v>
      </c>
      <c r="Z100" s="263">
        <v>78948</v>
      </c>
      <c r="AA100" s="263">
        <v>53000</v>
      </c>
      <c r="AB100" s="263">
        <v>0</v>
      </c>
      <c r="AC100" s="263">
        <v>25948.258000000002</v>
      </c>
      <c r="AD100" s="263">
        <v>0</v>
      </c>
      <c r="AE100" s="222"/>
    </row>
    <row r="101" spans="1:31" ht="15" x14ac:dyDescent="0.2">
      <c r="A101" s="193"/>
      <c r="B101" s="576" t="s">
        <v>1292</v>
      </c>
      <c r="D101" s="646">
        <v>20</v>
      </c>
      <c r="E101" s="638">
        <v>13430441.673</v>
      </c>
      <c r="F101" s="179">
        <v>1647.6200000000003</v>
      </c>
      <c r="H101" s="646">
        <v>2</v>
      </c>
      <c r="I101" s="638">
        <v>1607773.5</v>
      </c>
      <c r="J101" s="179">
        <v>159.15</v>
      </c>
      <c r="K101" s="194"/>
      <c r="L101" s="646">
        <v>18</v>
      </c>
      <c r="M101" s="638">
        <v>11822668.210000001</v>
      </c>
      <c r="N101" s="179">
        <v>1488.4700000000003</v>
      </c>
      <c r="O101" s="261"/>
      <c r="P101" s="195"/>
      <c r="Q101" s="638">
        <v>6782939.8719999995</v>
      </c>
      <c r="R101" s="638">
        <v>1649587.199</v>
      </c>
      <c r="S101" s="638">
        <v>0</v>
      </c>
      <c r="T101" s="638">
        <v>0</v>
      </c>
      <c r="U101" s="638">
        <v>8432526.8629999999</v>
      </c>
      <c r="V101" s="200"/>
      <c r="W101" s="638">
        <v>3390141</v>
      </c>
      <c r="X101" s="638">
        <v>2710742.9870000002</v>
      </c>
      <c r="Y101" s="638">
        <v>679398.15300000005</v>
      </c>
      <c r="Z101" s="638">
        <v>0</v>
      </c>
      <c r="AA101" s="638">
        <v>0</v>
      </c>
      <c r="AB101" s="638">
        <v>0</v>
      </c>
      <c r="AC101" s="638">
        <v>0</v>
      </c>
      <c r="AD101" s="638">
        <v>0</v>
      </c>
      <c r="AE101" s="222"/>
    </row>
    <row r="102" spans="1:31" ht="15" x14ac:dyDescent="0.2">
      <c r="A102" s="193"/>
      <c r="B102" s="576" t="s">
        <v>1293</v>
      </c>
      <c r="D102" s="646">
        <v>30</v>
      </c>
      <c r="E102" s="638">
        <v>16284071.727</v>
      </c>
      <c r="F102" s="179">
        <v>1869.9999999999998</v>
      </c>
      <c r="H102" s="646">
        <v>0</v>
      </c>
      <c r="I102" s="638">
        <v>40000</v>
      </c>
      <c r="J102" s="179">
        <v>0</v>
      </c>
      <c r="K102" s="194"/>
      <c r="L102" s="646">
        <v>30</v>
      </c>
      <c r="M102" s="638">
        <v>16244071.577</v>
      </c>
      <c r="N102" s="179">
        <v>1869.9999999999998</v>
      </c>
      <c r="O102" s="261"/>
      <c r="P102" s="195"/>
      <c r="Q102" s="638">
        <v>8718594.3120000008</v>
      </c>
      <c r="R102" s="638">
        <v>945132.40899999999</v>
      </c>
      <c r="S102" s="638">
        <v>51102.957999999999</v>
      </c>
      <c r="T102" s="638">
        <v>0</v>
      </c>
      <c r="U102" s="638">
        <v>9714830.2960000001</v>
      </c>
      <c r="V102" s="200"/>
      <c r="W102" s="638">
        <v>6529242</v>
      </c>
      <c r="X102" s="638">
        <v>4993010.4869999997</v>
      </c>
      <c r="Y102" s="638">
        <v>860893.12100000004</v>
      </c>
      <c r="Z102" s="638">
        <v>675338</v>
      </c>
      <c r="AA102" s="638">
        <v>670743.98399999994</v>
      </c>
      <c r="AB102" s="638">
        <v>0</v>
      </c>
      <c r="AC102" s="638">
        <v>0</v>
      </c>
      <c r="AD102" s="638">
        <v>4594.3060000000005</v>
      </c>
      <c r="AE102" s="222"/>
    </row>
    <row r="103" spans="1:31" ht="15" x14ac:dyDescent="0.2">
      <c r="A103" s="193"/>
      <c r="B103" s="576" t="s">
        <v>1294</v>
      </c>
      <c r="D103" s="646">
        <v>20</v>
      </c>
      <c r="E103" s="638">
        <v>16731885.807999998</v>
      </c>
      <c r="F103" s="179">
        <v>2121.0500000000002</v>
      </c>
      <c r="H103" s="646">
        <v>5</v>
      </c>
      <c r="I103" s="638">
        <v>4579131.1289999997</v>
      </c>
      <c r="J103" s="179">
        <v>489.5</v>
      </c>
      <c r="K103" s="194"/>
      <c r="L103" s="646">
        <v>15</v>
      </c>
      <c r="M103" s="638">
        <v>12152754.541999999</v>
      </c>
      <c r="N103" s="179">
        <v>1631.5500000000002</v>
      </c>
      <c r="O103" s="261"/>
      <c r="P103" s="195"/>
      <c r="Q103" s="638">
        <v>7579352.6779999994</v>
      </c>
      <c r="R103" s="638">
        <v>1037000</v>
      </c>
      <c r="S103" s="638">
        <v>2460.5529999999999</v>
      </c>
      <c r="T103" s="638">
        <v>0</v>
      </c>
      <c r="U103" s="638">
        <v>8618813.2489999998</v>
      </c>
      <c r="V103" s="200"/>
      <c r="W103" s="638">
        <v>3533942</v>
      </c>
      <c r="X103" s="638">
        <v>2790569.4530000002</v>
      </c>
      <c r="Y103" s="638">
        <v>173608.07500000001</v>
      </c>
      <c r="Z103" s="638">
        <v>569764</v>
      </c>
      <c r="AA103" s="638">
        <v>568324.16899999999</v>
      </c>
      <c r="AB103" s="638">
        <v>1439.614</v>
      </c>
      <c r="AC103" s="638">
        <v>0</v>
      </c>
      <c r="AD103" s="638">
        <v>0</v>
      </c>
      <c r="AE103" s="222"/>
    </row>
    <row r="104" spans="1:31" ht="15" x14ac:dyDescent="0.2">
      <c r="A104" s="193"/>
      <c r="B104" s="576" t="s">
        <v>1295</v>
      </c>
      <c r="D104" s="679">
        <v>20</v>
      </c>
      <c r="E104" s="638">
        <v>15760311.52</v>
      </c>
      <c r="F104" s="179">
        <v>2157.8000000000002</v>
      </c>
      <c r="H104" s="679">
        <v>1</v>
      </c>
      <c r="I104" s="638">
        <v>912423.03700000001</v>
      </c>
      <c r="J104" s="179">
        <v>92.29</v>
      </c>
      <c r="K104" s="194"/>
      <c r="L104" s="679">
        <v>19</v>
      </c>
      <c r="M104" s="638">
        <v>14847888.821999999</v>
      </c>
      <c r="N104" s="179">
        <v>2065.5100000000002</v>
      </c>
      <c r="O104" s="261"/>
      <c r="P104" s="195"/>
      <c r="Q104" s="638">
        <v>10437455.847999999</v>
      </c>
      <c r="R104" s="638">
        <v>1869162.7779999999</v>
      </c>
      <c r="S104" s="638">
        <v>6587.4390000000003</v>
      </c>
      <c r="T104" s="638">
        <v>0</v>
      </c>
      <c r="U104" s="638">
        <v>12313206.891000001</v>
      </c>
      <c r="V104" s="200"/>
      <c r="W104" s="638">
        <v>2534682</v>
      </c>
      <c r="X104" s="638">
        <v>1541676.1839999999</v>
      </c>
      <c r="Y104" s="638">
        <v>636587.071</v>
      </c>
      <c r="Z104" s="638">
        <v>356419</v>
      </c>
      <c r="AA104" s="638">
        <v>350000</v>
      </c>
      <c r="AB104" s="638">
        <v>6419.5020000000004</v>
      </c>
      <c r="AC104" s="638">
        <v>0</v>
      </c>
      <c r="AD104" s="638">
        <v>0</v>
      </c>
      <c r="AE104" s="222"/>
    </row>
    <row r="105" spans="1:31" ht="15" x14ac:dyDescent="0.2">
      <c r="A105" s="193"/>
      <c r="B105" s="636" t="s">
        <v>1296</v>
      </c>
      <c r="C105" s="637"/>
      <c r="D105" s="640">
        <v>90</v>
      </c>
      <c r="E105" s="263">
        <v>62206710.728</v>
      </c>
      <c r="F105" s="265">
        <v>7796.47</v>
      </c>
      <c r="H105" s="640">
        <v>8</v>
      </c>
      <c r="I105" s="263">
        <v>7139327.6659999993</v>
      </c>
      <c r="J105" s="265">
        <v>740.93999999999994</v>
      </c>
      <c r="K105" s="194"/>
      <c r="L105" s="640">
        <v>82</v>
      </c>
      <c r="M105" s="263">
        <v>55067383.150999993</v>
      </c>
      <c r="N105" s="265">
        <v>7055.5300000000007</v>
      </c>
      <c r="O105" s="261"/>
      <c r="P105" s="195"/>
      <c r="Q105" s="263">
        <v>33518342.710000001</v>
      </c>
      <c r="R105" s="263">
        <v>5500882.3859999999</v>
      </c>
      <c r="S105" s="263">
        <v>60150.95</v>
      </c>
      <c r="T105" s="263">
        <v>0</v>
      </c>
      <c r="U105" s="263">
        <v>39079376.299000002</v>
      </c>
      <c r="V105" s="200"/>
      <c r="W105" s="263">
        <v>15988007</v>
      </c>
      <c r="X105" s="263">
        <v>12035999.111</v>
      </c>
      <c r="Y105" s="263">
        <v>2350486.42</v>
      </c>
      <c r="Z105" s="263">
        <v>1601521</v>
      </c>
      <c r="AA105" s="263">
        <v>1589068.1529999999</v>
      </c>
      <c r="AB105" s="263">
        <v>7859.116</v>
      </c>
      <c r="AC105" s="263">
        <v>0</v>
      </c>
      <c r="AD105" s="263">
        <v>4594.3060000000005</v>
      </c>
      <c r="AE105" s="222"/>
    </row>
    <row r="106" spans="1:31" s="210" customFormat="1" ht="15.75" thickBot="1" x14ac:dyDescent="0.25">
      <c r="A106" s="205"/>
      <c r="B106" s="680" t="s">
        <v>1302</v>
      </c>
      <c r="C106" s="194"/>
      <c r="D106" s="681">
        <v>300</v>
      </c>
      <c r="E106" s="268">
        <v>167931200.20499998</v>
      </c>
      <c r="F106" s="269">
        <v>26451.52</v>
      </c>
      <c r="G106" s="194"/>
      <c r="H106" s="681">
        <v>8</v>
      </c>
      <c r="I106" s="268">
        <v>7199327.6659999993</v>
      </c>
      <c r="J106" s="269">
        <v>740.93999999999994</v>
      </c>
      <c r="K106" s="194"/>
      <c r="L106" s="681">
        <v>292</v>
      </c>
      <c r="M106" s="268">
        <v>160731871.78099999</v>
      </c>
      <c r="N106" s="269">
        <v>25710.58</v>
      </c>
      <c r="O106" s="261"/>
      <c r="P106" s="195"/>
      <c r="Q106" s="268">
        <v>118647589.436</v>
      </c>
      <c r="R106" s="268">
        <v>25234464.362</v>
      </c>
      <c r="S106" s="268">
        <v>177233.05799999999</v>
      </c>
      <c r="T106" s="268">
        <v>415000</v>
      </c>
      <c r="U106" s="268">
        <v>144474287.45200002</v>
      </c>
      <c r="V106" s="200"/>
      <c r="W106" s="268">
        <v>16257585</v>
      </c>
      <c r="X106" s="268">
        <v>12226628.673</v>
      </c>
      <c r="Y106" s="268">
        <v>2350486.42</v>
      </c>
      <c r="Z106" s="268">
        <v>1680469</v>
      </c>
      <c r="AA106" s="268">
        <v>1642068.1529999999</v>
      </c>
      <c r="AB106" s="268">
        <v>7859.116</v>
      </c>
      <c r="AC106" s="268">
        <v>25948.258000000002</v>
      </c>
      <c r="AD106" s="268">
        <v>4594.3060000000005</v>
      </c>
      <c r="AE106" s="209"/>
    </row>
    <row r="107" spans="1:31" s="210" customFormat="1" ht="13.5" thickTop="1" x14ac:dyDescent="0.2">
      <c r="A107" s="205"/>
      <c r="B107" s="209"/>
      <c r="C107" s="194"/>
      <c r="D107" s="209"/>
      <c r="E107" s="209"/>
      <c r="F107" s="209"/>
      <c r="G107" s="194"/>
      <c r="H107" s="209"/>
      <c r="I107" s="209"/>
      <c r="J107" s="209"/>
      <c r="K107" s="194"/>
      <c r="L107" s="209"/>
      <c r="M107" s="209"/>
      <c r="N107" s="209"/>
      <c r="O107" s="261"/>
      <c r="P107" s="195"/>
      <c r="Q107" s="209"/>
      <c r="R107" s="209"/>
      <c r="S107" s="209"/>
      <c r="T107" s="209"/>
      <c r="U107" s="209"/>
      <c r="V107" s="200"/>
      <c r="W107" s="209"/>
      <c r="X107" s="209"/>
      <c r="Y107" s="209"/>
      <c r="Z107" s="209"/>
      <c r="AA107" s="209"/>
      <c r="AB107" s="209"/>
      <c r="AC107" s="209"/>
      <c r="AD107" s="209"/>
      <c r="AE107" s="209"/>
    </row>
    <row r="108" spans="1:31" s="210" customFormat="1" x14ac:dyDescent="0.2">
      <c r="A108" s="205"/>
      <c r="B108" s="254" t="s">
        <v>904</v>
      </c>
      <c r="C108" s="194"/>
      <c r="D108" s="209"/>
      <c r="E108" s="209"/>
      <c r="F108" s="209"/>
      <c r="G108" s="194"/>
      <c r="H108" s="209"/>
      <c r="I108" s="209"/>
      <c r="J108" s="209"/>
      <c r="K108" s="194"/>
      <c r="L108" s="209"/>
      <c r="M108" s="209"/>
      <c r="N108" s="209"/>
      <c r="O108" s="261"/>
      <c r="P108" s="195"/>
      <c r="Q108" s="209"/>
      <c r="R108" s="209"/>
      <c r="S108" s="209"/>
      <c r="T108" s="209"/>
      <c r="U108" s="209"/>
      <c r="V108" s="200"/>
      <c r="W108" s="209"/>
      <c r="X108" s="209"/>
      <c r="Y108" s="209"/>
      <c r="Z108" s="209"/>
      <c r="AA108" s="209"/>
      <c r="AB108" s="209"/>
      <c r="AC108" s="209"/>
      <c r="AD108" s="209"/>
      <c r="AE108" s="209"/>
    </row>
    <row r="109" spans="1:31" s="210" customFormat="1" ht="15" x14ac:dyDescent="0.2">
      <c r="A109" s="205"/>
      <c r="B109" s="206" t="s">
        <v>2229</v>
      </c>
      <c r="C109" s="194"/>
      <c r="D109" s="178"/>
      <c r="E109" s="178">
        <v>28240.17</v>
      </c>
      <c r="F109" s="179"/>
      <c r="G109" s="180"/>
      <c r="H109" s="178"/>
      <c r="I109" s="178">
        <v>0</v>
      </c>
      <c r="J109" s="179"/>
      <c r="K109" s="180"/>
      <c r="L109" s="178">
        <v>0</v>
      </c>
      <c r="M109" s="178">
        <v>28240.17</v>
      </c>
      <c r="N109" s="179"/>
      <c r="O109" s="261"/>
      <c r="P109" s="195"/>
      <c r="Q109" s="178">
        <v>28240.17</v>
      </c>
      <c r="R109" s="178"/>
      <c r="S109" s="178">
        <v>0</v>
      </c>
      <c r="T109" s="178"/>
      <c r="U109" s="178">
        <v>28240</v>
      </c>
      <c r="V109" s="200"/>
      <c r="W109" s="178">
        <v>0</v>
      </c>
      <c r="X109" s="178">
        <v>0</v>
      </c>
      <c r="Y109" s="178">
        <v>0</v>
      </c>
      <c r="Z109" s="227">
        <v>0</v>
      </c>
      <c r="AA109" s="178">
        <v>0</v>
      </c>
      <c r="AB109" s="178">
        <v>0</v>
      </c>
      <c r="AC109" s="178">
        <v>0</v>
      </c>
      <c r="AD109" s="178">
        <v>0</v>
      </c>
      <c r="AE109" s="209"/>
    </row>
    <row r="110" spans="1:31" s="210" customFormat="1" ht="15" x14ac:dyDescent="0.2">
      <c r="A110" s="205"/>
      <c r="B110" s="206" t="s">
        <v>2230</v>
      </c>
      <c r="C110" s="194"/>
      <c r="D110" s="178"/>
      <c r="E110" s="178">
        <v>3384.3330000000001</v>
      </c>
      <c r="F110" s="179"/>
      <c r="G110" s="180"/>
      <c r="H110" s="178"/>
      <c r="I110" s="178">
        <v>0</v>
      </c>
      <c r="J110" s="179"/>
      <c r="K110" s="180"/>
      <c r="L110" s="178">
        <v>0</v>
      </c>
      <c r="M110" s="178">
        <v>3384.3330000000001</v>
      </c>
      <c r="N110" s="179"/>
      <c r="O110" s="261"/>
      <c r="P110" s="195"/>
      <c r="Q110" s="178">
        <v>1930.231</v>
      </c>
      <c r="R110" s="178"/>
      <c r="S110" s="178">
        <v>0</v>
      </c>
      <c r="T110" s="178"/>
      <c r="U110" s="178">
        <v>1930</v>
      </c>
      <c r="V110" s="200"/>
      <c r="W110" s="178">
        <v>1454</v>
      </c>
      <c r="X110" s="178">
        <v>0</v>
      </c>
      <c r="Y110" s="178">
        <v>0</v>
      </c>
      <c r="Z110" s="227">
        <v>1454</v>
      </c>
      <c r="AA110" s="178">
        <v>0</v>
      </c>
      <c r="AB110" s="178">
        <v>0</v>
      </c>
      <c r="AC110" s="178">
        <v>0</v>
      </c>
      <c r="AD110" s="178">
        <v>1454.1020000000001</v>
      </c>
      <c r="AE110" s="209"/>
    </row>
    <row r="111" spans="1:31" s="210" customFormat="1" ht="15" x14ac:dyDescent="0.2">
      <c r="A111" s="205"/>
      <c r="B111" s="206" t="s">
        <v>2231</v>
      </c>
      <c r="C111" s="194"/>
      <c r="D111" s="178"/>
      <c r="E111" s="178">
        <v>13063.132</v>
      </c>
      <c r="F111" s="179"/>
      <c r="G111" s="180"/>
      <c r="H111" s="178"/>
      <c r="I111" s="178">
        <v>0</v>
      </c>
      <c r="J111" s="179"/>
      <c r="K111" s="180"/>
      <c r="L111" s="178">
        <v>0</v>
      </c>
      <c r="M111" s="178">
        <v>13063.132</v>
      </c>
      <c r="N111" s="179"/>
      <c r="O111" s="261"/>
      <c r="P111" s="195"/>
      <c r="Q111" s="178">
        <v>13063.132</v>
      </c>
      <c r="R111" s="178"/>
      <c r="S111" s="178">
        <v>0</v>
      </c>
      <c r="T111" s="178"/>
      <c r="U111" s="178">
        <v>13063</v>
      </c>
      <c r="V111" s="200"/>
      <c r="W111" s="178">
        <v>0</v>
      </c>
      <c r="X111" s="178">
        <v>0</v>
      </c>
      <c r="Y111" s="178">
        <v>0</v>
      </c>
      <c r="Z111" s="227">
        <v>0</v>
      </c>
      <c r="AA111" s="178">
        <v>0</v>
      </c>
      <c r="AB111" s="178">
        <v>0</v>
      </c>
      <c r="AC111" s="178">
        <v>0</v>
      </c>
      <c r="AD111" s="178">
        <v>0</v>
      </c>
      <c r="AE111" s="209"/>
    </row>
    <row r="112" spans="1:31" s="210" customFormat="1" ht="15" x14ac:dyDescent="0.2">
      <c r="A112" s="205"/>
      <c r="B112" s="206" t="s">
        <v>2343</v>
      </c>
      <c r="C112" s="194"/>
      <c r="D112" s="178"/>
      <c r="E112" s="178">
        <v>5900.5680000000002</v>
      </c>
      <c r="F112" s="179"/>
      <c r="G112" s="180"/>
      <c r="H112" s="178"/>
      <c r="I112" s="178">
        <v>0</v>
      </c>
      <c r="J112" s="179"/>
      <c r="K112" s="180"/>
      <c r="L112" s="178">
        <v>0</v>
      </c>
      <c r="M112" s="178">
        <v>5900.5680000000002</v>
      </c>
      <c r="N112" s="179"/>
      <c r="O112" s="261"/>
      <c r="P112" s="195"/>
      <c r="Q112" s="178">
        <v>5900.5680000000002</v>
      </c>
      <c r="R112" s="178"/>
      <c r="S112" s="178">
        <v>0</v>
      </c>
      <c r="T112" s="178"/>
      <c r="U112" s="178">
        <v>5901</v>
      </c>
      <c r="V112" s="200"/>
      <c r="W112" s="178">
        <v>0</v>
      </c>
      <c r="X112" s="178">
        <v>0</v>
      </c>
      <c r="Y112" s="178">
        <v>0</v>
      </c>
      <c r="Z112" s="227">
        <v>0</v>
      </c>
      <c r="AA112" s="178">
        <v>0</v>
      </c>
      <c r="AB112" s="178">
        <v>0</v>
      </c>
      <c r="AC112" s="178">
        <v>0</v>
      </c>
      <c r="AD112" s="178">
        <v>0</v>
      </c>
      <c r="AE112" s="209"/>
    </row>
    <row r="113" spans="1:31" s="210" customFormat="1" ht="15" x14ac:dyDescent="0.2">
      <c r="A113" s="205"/>
      <c r="B113" s="206" t="s">
        <v>2342</v>
      </c>
      <c r="C113" s="194"/>
      <c r="D113" s="178"/>
      <c r="E113" s="178">
        <v>1756.068</v>
      </c>
      <c r="F113" s="179"/>
      <c r="G113" s="180"/>
      <c r="H113" s="178"/>
      <c r="I113" s="178">
        <v>0</v>
      </c>
      <c r="J113" s="179"/>
      <c r="K113" s="180"/>
      <c r="L113" s="178">
        <v>0</v>
      </c>
      <c r="M113" s="178">
        <v>1756.068</v>
      </c>
      <c r="N113" s="179"/>
      <c r="O113" s="261"/>
      <c r="P113" s="195"/>
      <c r="Q113" s="178">
        <v>1756.068</v>
      </c>
      <c r="R113" s="178"/>
      <c r="S113" s="178">
        <v>0</v>
      </c>
      <c r="T113" s="178"/>
      <c r="U113" s="178">
        <v>1756</v>
      </c>
      <c r="V113" s="200"/>
      <c r="W113" s="178">
        <v>0</v>
      </c>
      <c r="X113" s="178">
        <v>0</v>
      </c>
      <c r="Y113" s="178">
        <v>0</v>
      </c>
      <c r="Z113" s="227">
        <v>0</v>
      </c>
      <c r="AA113" s="178">
        <v>0</v>
      </c>
      <c r="AB113" s="178">
        <v>0</v>
      </c>
      <c r="AC113" s="178">
        <v>0</v>
      </c>
      <c r="AD113" s="178">
        <v>0</v>
      </c>
      <c r="AE113" s="209"/>
    </row>
    <row r="114" spans="1:31" s="210" customFormat="1" ht="15" x14ac:dyDescent="0.2">
      <c r="A114" s="205"/>
      <c r="B114" s="206" t="s">
        <v>2341</v>
      </c>
      <c r="C114" s="194"/>
      <c r="D114" s="178"/>
      <c r="E114" s="178">
        <v>58.63</v>
      </c>
      <c r="F114" s="179"/>
      <c r="G114" s="180"/>
      <c r="H114" s="178"/>
      <c r="I114" s="178">
        <v>0</v>
      </c>
      <c r="J114" s="179"/>
      <c r="K114" s="180"/>
      <c r="L114" s="178">
        <v>0</v>
      </c>
      <c r="M114" s="178">
        <v>58.63</v>
      </c>
      <c r="N114" s="179"/>
      <c r="O114" s="261"/>
      <c r="P114" s="195"/>
      <c r="Q114" s="178">
        <v>58.63</v>
      </c>
      <c r="R114" s="178"/>
      <c r="S114" s="178">
        <v>0</v>
      </c>
      <c r="T114" s="178"/>
      <c r="U114" s="178">
        <v>59</v>
      </c>
      <c r="V114" s="200"/>
      <c r="W114" s="178">
        <v>0</v>
      </c>
      <c r="X114" s="178">
        <v>0</v>
      </c>
      <c r="Y114" s="178">
        <v>0</v>
      </c>
      <c r="Z114" s="227">
        <v>0</v>
      </c>
      <c r="AA114" s="178">
        <v>0</v>
      </c>
      <c r="AB114" s="178">
        <v>0</v>
      </c>
      <c r="AC114" s="178">
        <v>0</v>
      </c>
      <c r="AD114" s="178">
        <v>0</v>
      </c>
      <c r="AE114" s="209"/>
    </row>
    <row r="115" spans="1:31" s="210" customFormat="1" ht="15" hidden="1" x14ac:dyDescent="0.2">
      <c r="A115" s="205"/>
      <c r="B115" s="206" t="s">
        <v>2517</v>
      </c>
      <c r="C115" s="194"/>
      <c r="D115" s="178"/>
      <c r="E115" s="178">
        <v>0</v>
      </c>
      <c r="F115" s="179"/>
      <c r="G115" s="180"/>
      <c r="H115" s="178"/>
      <c r="I115" s="178">
        <v>0</v>
      </c>
      <c r="J115" s="179"/>
      <c r="K115" s="180"/>
      <c r="L115" s="178">
        <v>0</v>
      </c>
      <c r="M115" s="178">
        <v>0</v>
      </c>
      <c r="N115" s="179"/>
      <c r="O115" s="261"/>
      <c r="P115" s="195"/>
      <c r="Q115" s="178">
        <v>0</v>
      </c>
      <c r="R115" s="178"/>
      <c r="S115" s="178">
        <v>0</v>
      </c>
      <c r="T115" s="178"/>
      <c r="U115" s="178">
        <v>0</v>
      </c>
      <c r="V115" s="200"/>
      <c r="W115" s="178">
        <v>0</v>
      </c>
      <c r="X115" s="178">
        <v>0</v>
      </c>
      <c r="Y115" s="178">
        <v>0</v>
      </c>
      <c r="Z115" s="227">
        <v>0</v>
      </c>
      <c r="AA115" s="178">
        <v>0</v>
      </c>
      <c r="AB115" s="178">
        <v>0</v>
      </c>
      <c r="AC115" s="178">
        <v>0</v>
      </c>
      <c r="AD115" s="178">
        <v>0</v>
      </c>
      <c r="AE115" s="209"/>
    </row>
    <row r="116" spans="1:31" s="210" customFormat="1" ht="15" x14ac:dyDescent="0.2">
      <c r="A116" s="205"/>
      <c r="B116" s="206" t="s">
        <v>2400</v>
      </c>
      <c r="C116" s="194"/>
      <c r="D116" s="178"/>
      <c r="E116" s="178">
        <v>5023.8</v>
      </c>
      <c r="F116" s="179"/>
      <c r="G116" s="180"/>
      <c r="H116" s="178"/>
      <c r="I116" s="178">
        <v>0</v>
      </c>
      <c r="J116" s="179"/>
      <c r="K116" s="180"/>
      <c r="L116" s="178">
        <v>0</v>
      </c>
      <c r="M116" s="178">
        <v>5023.8</v>
      </c>
      <c r="N116" s="179"/>
      <c r="O116" s="261"/>
      <c r="P116" s="195"/>
      <c r="Q116" s="178">
        <v>4484.8909999999996</v>
      </c>
      <c r="R116" s="178"/>
      <c r="S116" s="178">
        <v>0</v>
      </c>
      <c r="T116" s="178"/>
      <c r="U116" s="178">
        <v>4485</v>
      </c>
      <c r="V116" s="200"/>
      <c r="W116" s="178">
        <v>539</v>
      </c>
      <c r="X116" s="178">
        <v>0</v>
      </c>
      <c r="Y116" s="178">
        <v>538.90899999999999</v>
      </c>
      <c r="Z116" s="227">
        <v>0</v>
      </c>
      <c r="AA116" s="178">
        <v>0</v>
      </c>
      <c r="AB116" s="178">
        <v>0</v>
      </c>
      <c r="AC116" s="178">
        <v>0</v>
      </c>
      <c r="AD116" s="178">
        <v>0</v>
      </c>
      <c r="AE116" s="209"/>
    </row>
    <row r="117" spans="1:31" s="210" customFormat="1" ht="15" x14ac:dyDescent="0.2">
      <c r="A117" s="205"/>
      <c r="B117" s="206" t="s">
        <v>2563</v>
      </c>
      <c r="C117" s="194"/>
      <c r="D117" s="178"/>
      <c r="E117" s="178">
        <v>5004.3029999999999</v>
      </c>
      <c r="F117" s="179"/>
      <c r="G117" s="180"/>
      <c r="H117" s="178"/>
      <c r="I117" s="178">
        <v>0</v>
      </c>
      <c r="J117" s="179"/>
      <c r="K117" s="180"/>
      <c r="L117" s="178">
        <v>0</v>
      </c>
      <c r="M117" s="178">
        <v>5004.3029999999999</v>
      </c>
      <c r="N117" s="179"/>
      <c r="O117" s="261"/>
      <c r="P117" s="195"/>
      <c r="Q117" s="178">
        <v>5004.3029999999999</v>
      </c>
      <c r="R117" s="178"/>
      <c r="S117" s="178">
        <v>0</v>
      </c>
      <c r="T117" s="178"/>
      <c r="U117" s="178">
        <v>5004</v>
      </c>
      <c r="V117" s="200"/>
      <c r="W117" s="178">
        <v>0</v>
      </c>
      <c r="X117" s="178">
        <v>0</v>
      </c>
      <c r="Y117" s="178">
        <v>0</v>
      </c>
      <c r="Z117" s="227">
        <v>0</v>
      </c>
      <c r="AA117" s="178">
        <v>0</v>
      </c>
      <c r="AB117" s="178">
        <v>0</v>
      </c>
      <c r="AC117" s="178">
        <v>0</v>
      </c>
      <c r="AD117" s="178">
        <v>0</v>
      </c>
      <c r="AE117" s="209"/>
    </row>
    <row r="118" spans="1:31" s="210" customFormat="1" ht="15" x14ac:dyDescent="0.2">
      <c r="A118" s="205"/>
      <c r="B118" s="206" t="s">
        <v>2340</v>
      </c>
      <c r="C118" s="194"/>
      <c r="D118" s="178"/>
      <c r="E118" s="178">
        <v>1100.671</v>
      </c>
      <c r="F118" s="179"/>
      <c r="G118" s="180"/>
      <c r="H118" s="178"/>
      <c r="I118" s="178">
        <v>0</v>
      </c>
      <c r="J118" s="179"/>
      <c r="K118" s="180"/>
      <c r="L118" s="178">
        <v>0</v>
      </c>
      <c r="M118" s="178">
        <v>1100.671</v>
      </c>
      <c r="N118" s="179"/>
      <c r="O118" s="261"/>
      <c r="P118" s="195"/>
      <c r="Q118" s="178">
        <v>1100.671</v>
      </c>
      <c r="R118" s="178"/>
      <c r="S118" s="178">
        <v>0</v>
      </c>
      <c r="T118" s="178"/>
      <c r="U118" s="178">
        <v>1101</v>
      </c>
      <c r="V118" s="200"/>
      <c r="W118" s="178">
        <v>0</v>
      </c>
      <c r="X118" s="178">
        <v>0</v>
      </c>
      <c r="Y118" s="178">
        <v>0</v>
      </c>
      <c r="Z118" s="227">
        <v>0</v>
      </c>
      <c r="AA118" s="178">
        <v>0</v>
      </c>
      <c r="AB118" s="178">
        <v>0</v>
      </c>
      <c r="AC118" s="178">
        <v>0</v>
      </c>
      <c r="AD118" s="178">
        <v>0</v>
      </c>
      <c r="AE118" s="209"/>
    </row>
    <row r="119" spans="1:31" s="210" customFormat="1" ht="15" x14ac:dyDescent="0.2">
      <c r="A119" s="205"/>
      <c r="B119" s="206" t="s">
        <v>2339</v>
      </c>
      <c r="C119" s="194"/>
      <c r="D119" s="178"/>
      <c r="E119" s="178">
        <v>5368.3770000000004</v>
      </c>
      <c r="F119" s="179"/>
      <c r="G119" s="180"/>
      <c r="H119" s="178"/>
      <c r="I119" s="178">
        <v>0</v>
      </c>
      <c r="J119" s="179"/>
      <c r="K119" s="180"/>
      <c r="L119" s="178">
        <v>0</v>
      </c>
      <c r="M119" s="178">
        <v>5368.3770000000004</v>
      </c>
      <c r="N119" s="179"/>
      <c r="O119" s="261"/>
      <c r="P119" s="195"/>
      <c r="Q119" s="178">
        <v>5368.3770000000004</v>
      </c>
      <c r="R119" s="178"/>
      <c r="S119" s="178">
        <v>0</v>
      </c>
      <c r="T119" s="178"/>
      <c r="U119" s="178">
        <v>5368</v>
      </c>
      <c r="V119" s="200"/>
      <c r="W119" s="178">
        <v>0</v>
      </c>
      <c r="X119" s="178">
        <v>0</v>
      </c>
      <c r="Y119" s="178">
        <v>0</v>
      </c>
      <c r="Z119" s="227">
        <v>0</v>
      </c>
      <c r="AA119" s="178">
        <v>0</v>
      </c>
      <c r="AB119" s="178">
        <v>0</v>
      </c>
      <c r="AC119" s="178">
        <v>0</v>
      </c>
      <c r="AD119" s="178">
        <v>0</v>
      </c>
      <c r="AE119" s="209"/>
    </row>
    <row r="120" spans="1:31" s="210" customFormat="1" ht="15" x14ac:dyDescent="0.2">
      <c r="A120" s="205"/>
      <c r="B120" s="206" t="s">
        <v>2338</v>
      </c>
      <c r="C120" s="194"/>
      <c r="D120" s="178"/>
      <c r="E120" s="178">
        <v>630.87</v>
      </c>
      <c r="F120" s="179"/>
      <c r="G120" s="180"/>
      <c r="H120" s="178"/>
      <c r="I120" s="178">
        <v>0</v>
      </c>
      <c r="J120" s="179"/>
      <c r="K120" s="180"/>
      <c r="L120" s="178">
        <v>0</v>
      </c>
      <c r="M120" s="178">
        <v>630.87</v>
      </c>
      <c r="N120" s="179"/>
      <c r="O120" s="261"/>
      <c r="P120" s="195"/>
      <c r="Q120" s="178">
        <v>630.87</v>
      </c>
      <c r="R120" s="178"/>
      <c r="S120" s="178">
        <v>0</v>
      </c>
      <c r="T120" s="178"/>
      <c r="U120" s="178">
        <v>631</v>
      </c>
      <c r="V120" s="200"/>
      <c r="W120" s="178">
        <v>0</v>
      </c>
      <c r="X120" s="178">
        <v>0</v>
      </c>
      <c r="Y120" s="178">
        <v>0</v>
      </c>
      <c r="Z120" s="227">
        <v>0</v>
      </c>
      <c r="AA120" s="178">
        <v>0</v>
      </c>
      <c r="AB120" s="178">
        <v>0</v>
      </c>
      <c r="AC120" s="178">
        <v>0</v>
      </c>
      <c r="AD120" s="178">
        <v>0</v>
      </c>
      <c r="AE120" s="209"/>
    </row>
    <row r="121" spans="1:31" s="210" customFormat="1" ht="15" x14ac:dyDescent="0.2">
      <c r="A121" s="205"/>
      <c r="B121" s="206" t="s">
        <v>2232</v>
      </c>
      <c r="C121" s="194"/>
      <c r="D121" s="178"/>
      <c r="E121" s="178">
        <v>4000</v>
      </c>
      <c r="F121" s="179"/>
      <c r="G121" s="180"/>
      <c r="H121" s="178"/>
      <c r="I121" s="178">
        <v>0</v>
      </c>
      <c r="J121" s="179"/>
      <c r="K121" s="180"/>
      <c r="L121" s="178">
        <v>0</v>
      </c>
      <c r="M121" s="178">
        <v>4000</v>
      </c>
      <c r="N121" s="179"/>
      <c r="O121" s="261"/>
      <c r="P121" s="195"/>
      <c r="Q121" s="178">
        <v>4000</v>
      </c>
      <c r="R121" s="178"/>
      <c r="S121" s="178">
        <v>0</v>
      </c>
      <c r="T121" s="178"/>
      <c r="U121" s="178">
        <v>4000</v>
      </c>
      <c r="V121" s="200"/>
      <c r="W121" s="178">
        <v>0</v>
      </c>
      <c r="X121" s="178">
        <v>0</v>
      </c>
      <c r="Y121" s="178">
        <v>0</v>
      </c>
      <c r="Z121" s="227">
        <v>0</v>
      </c>
      <c r="AA121" s="178">
        <v>0</v>
      </c>
      <c r="AB121" s="178">
        <v>0</v>
      </c>
      <c r="AC121" s="178">
        <v>0</v>
      </c>
      <c r="AD121" s="178">
        <v>0</v>
      </c>
      <c r="AE121" s="209"/>
    </row>
    <row r="122" spans="1:31" s="210" customFormat="1" ht="15" x14ac:dyDescent="0.2">
      <c r="A122" s="205"/>
      <c r="B122" s="206" t="s">
        <v>2344</v>
      </c>
      <c r="C122" s="194"/>
      <c r="D122" s="178"/>
      <c r="E122" s="178">
        <v>39832.485000000001</v>
      </c>
      <c r="F122" s="179"/>
      <c r="G122" s="180"/>
      <c r="H122" s="178"/>
      <c r="I122" s="178">
        <v>0</v>
      </c>
      <c r="J122" s="179"/>
      <c r="K122" s="180"/>
      <c r="L122" s="178">
        <v>0</v>
      </c>
      <c r="M122" s="178">
        <v>39832.485000000001</v>
      </c>
      <c r="N122" s="179"/>
      <c r="O122" s="261"/>
      <c r="P122" s="195"/>
      <c r="Q122" s="178">
        <v>38018.99</v>
      </c>
      <c r="R122" s="178"/>
      <c r="S122" s="178">
        <v>0</v>
      </c>
      <c r="T122" s="178"/>
      <c r="U122" s="178">
        <v>38019</v>
      </c>
      <c r="V122" s="200"/>
      <c r="W122" s="178">
        <v>1813</v>
      </c>
      <c r="X122" s="178">
        <v>0</v>
      </c>
      <c r="Y122" s="178">
        <v>0</v>
      </c>
      <c r="Z122" s="227">
        <v>1813</v>
      </c>
      <c r="AA122" s="178">
        <v>0</v>
      </c>
      <c r="AB122" s="178">
        <v>0</v>
      </c>
      <c r="AC122" s="178">
        <v>0</v>
      </c>
      <c r="AD122" s="178">
        <v>1813.4949999999999</v>
      </c>
      <c r="AE122" s="209"/>
    </row>
    <row r="123" spans="1:31" s="210" customFormat="1" ht="15" x14ac:dyDescent="0.2">
      <c r="A123" s="205"/>
      <c r="B123" s="206" t="s">
        <v>2345</v>
      </c>
      <c r="C123" s="194"/>
      <c r="D123" s="178"/>
      <c r="E123" s="178">
        <v>29447.758999999998</v>
      </c>
      <c r="F123" s="179"/>
      <c r="G123" s="180"/>
      <c r="H123" s="178"/>
      <c r="I123" s="178">
        <v>0</v>
      </c>
      <c r="J123" s="179"/>
      <c r="K123" s="180"/>
      <c r="L123" s="178">
        <v>0</v>
      </c>
      <c r="M123" s="178">
        <v>29447.758999999998</v>
      </c>
      <c r="N123" s="179"/>
      <c r="O123" s="261"/>
      <c r="P123" s="195"/>
      <c r="Q123" s="178">
        <v>28083.966</v>
      </c>
      <c r="R123" s="178"/>
      <c r="S123" s="178">
        <v>0</v>
      </c>
      <c r="T123" s="178"/>
      <c r="U123" s="178">
        <v>28084</v>
      </c>
      <c r="V123" s="200"/>
      <c r="W123" s="178">
        <v>1364</v>
      </c>
      <c r="X123" s="178">
        <v>0</v>
      </c>
      <c r="Y123" s="178">
        <v>0</v>
      </c>
      <c r="Z123" s="227">
        <v>1364</v>
      </c>
      <c r="AA123" s="178">
        <v>0</v>
      </c>
      <c r="AB123" s="178">
        <v>0</v>
      </c>
      <c r="AC123" s="178">
        <v>0</v>
      </c>
      <c r="AD123" s="178">
        <v>1363.7929999999999</v>
      </c>
      <c r="AE123" s="209"/>
    </row>
    <row r="124" spans="1:31" s="210" customFormat="1" ht="15" x14ac:dyDescent="0.2">
      <c r="A124" s="205"/>
      <c r="B124" s="206" t="s">
        <v>2346</v>
      </c>
      <c r="C124" s="194"/>
      <c r="D124" s="178"/>
      <c r="E124" s="178">
        <v>30282.554</v>
      </c>
      <c r="F124" s="179"/>
      <c r="G124" s="180"/>
      <c r="H124" s="178"/>
      <c r="I124" s="178">
        <v>0</v>
      </c>
      <c r="J124" s="179"/>
      <c r="K124" s="180"/>
      <c r="L124" s="178">
        <v>0</v>
      </c>
      <c r="M124" s="178">
        <v>30282.554</v>
      </c>
      <c r="N124" s="179"/>
      <c r="O124" s="261"/>
      <c r="P124" s="195"/>
      <c r="Q124" s="178">
        <v>29932.628000000001</v>
      </c>
      <c r="R124" s="178"/>
      <c r="S124" s="178">
        <v>349.92599999999999</v>
      </c>
      <c r="T124" s="178"/>
      <c r="U124" s="178">
        <v>30283</v>
      </c>
      <c r="V124" s="200"/>
      <c r="W124" s="178">
        <v>0</v>
      </c>
      <c r="X124" s="178">
        <v>0</v>
      </c>
      <c r="Y124" s="178">
        <v>0</v>
      </c>
      <c r="Z124" s="227">
        <v>0</v>
      </c>
      <c r="AA124" s="178">
        <v>0</v>
      </c>
      <c r="AB124" s="178">
        <v>0</v>
      </c>
      <c r="AC124" s="178">
        <v>0</v>
      </c>
      <c r="AD124" s="178">
        <v>0</v>
      </c>
      <c r="AE124" s="209"/>
    </row>
    <row r="125" spans="1:31" s="210" customFormat="1" ht="15" x14ac:dyDescent="0.2">
      <c r="A125" s="205"/>
      <c r="B125" s="206" t="s">
        <v>2347</v>
      </c>
      <c r="C125" s="194"/>
      <c r="D125" s="178"/>
      <c r="E125" s="178">
        <v>30992.710999999999</v>
      </c>
      <c r="F125" s="179"/>
      <c r="G125" s="180"/>
      <c r="H125" s="178"/>
      <c r="I125" s="178">
        <v>0</v>
      </c>
      <c r="J125" s="179"/>
      <c r="K125" s="180"/>
      <c r="L125" s="178">
        <v>0</v>
      </c>
      <c r="M125" s="178">
        <v>30992.710999999999</v>
      </c>
      <c r="N125" s="179"/>
      <c r="O125" s="261"/>
      <c r="P125" s="195"/>
      <c r="Q125" s="178">
        <v>30992.708999999999</v>
      </c>
      <c r="R125" s="178"/>
      <c r="S125" s="178">
        <v>1E-3</v>
      </c>
      <c r="T125" s="178"/>
      <c r="U125" s="178">
        <v>30993</v>
      </c>
      <c r="V125" s="200"/>
      <c r="W125" s="178">
        <v>0</v>
      </c>
      <c r="X125" s="178">
        <v>0</v>
      </c>
      <c r="Y125" s="178">
        <v>0</v>
      </c>
      <c r="Z125" s="227">
        <v>0</v>
      </c>
      <c r="AA125" s="178">
        <v>0</v>
      </c>
      <c r="AB125" s="178">
        <v>0</v>
      </c>
      <c r="AC125" s="178">
        <v>0</v>
      </c>
      <c r="AD125" s="178">
        <v>2E-3</v>
      </c>
      <c r="AE125" s="209"/>
    </row>
    <row r="126" spans="1:31" s="210" customFormat="1" ht="15" x14ac:dyDescent="0.2">
      <c r="A126" s="205"/>
      <c r="B126" s="206" t="s">
        <v>2393</v>
      </c>
      <c r="C126" s="194"/>
      <c r="D126" s="178"/>
      <c r="E126" s="178">
        <v>9553.7960000000003</v>
      </c>
      <c r="F126" s="179"/>
      <c r="G126" s="180"/>
      <c r="H126" s="178"/>
      <c r="I126" s="178">
        <v>0</v>
      </c>
      <c r="J126" s="179"/>
      <c r="K126" s="180">
        <v>0</v>
      </c>
      <c r="L126" s="178">
        <v>0</v>
      </c>
      <c r="M126" s="178">
        <v>9553.7960000000003</v>
      </c>
      <c r="N126" s="179"/>
      <c r="O126" s="261"/>
      <c r="P126" s="195"/>
      <c r="Q126" s="178">
        <v>9553.7960000000003</v>
      </c>
      <c r="R126" s="178"/>
      <c r="S126" s="178">
        <v>1E-3</v>
      </c>
      <c r="T126" s="178"/>
      <c r="U126" s="178">
        <v>9554</v>
      </c>
      <c r="V126" s="200"/>
      <c r="W126" s="178">
        <v>0</v>
      </c>
      <c r="X126" s="178">
        <v>0</v>
      </c>
      <c r="Y126" s="178">
        <v>0</v>
      </c>
      <c r="Z126" s="227">
        <v>0</v>
      </c>
      <c r="AA126" s="178">
        <v>0</v>
      </c>
      <c r="AB126" s="178">
        <v>0</v>
      </c>
      <c r="AC126" s="178">
        <v>0</v>
      </c>
      <c r="AD126" s="178">
        <v>0</v>
      </c>
      <c r="AE126" s="209"/>
    </row>
    <row r="127" spans="1:31" s="210" customFormat="1" ht="15" x14ac:dyDescent="0.2">
      <c r="A127" s="205"/>
      <c r="B127" s="206" t="s">
        <v>2387</v>
      </c>
      <c r="C127" s="194"/>
      <c r="D127" s="178"/>
      <c r="E127" s="178">
        <v>10406.839</v>
      </c>
      <c r="F127" s="179"/>
      <c r="G127" s="180"/>
      <c r="H127" s="178"/>
      <c r="I127" s="178">
        <v>0</v>
      </c>
      <c r="J127" s="179"/>
      <c r="K127" s="180"/>
      <c r="L127" s="178">
        <v>0</v>
      </c>
      <c r="M127" s="178">
        <v>10406.839</v>
      </c>
      <c r="N127" s="179"/>
      <c r="O127" s="261"/>
      <c r="P127" s="195"/>
      <c r="Q127" s="178">
        <v>10406.839</v>
      </c>
      <c r="R127" s="178"/>
      <c r="S127" s="178">
        <v>0</v>
      </c>
      <c r="T127" s="178"/>
      <c r="U127" s="178">
        <v>10407</v>
      </c>
      <c r="V127" s="200"/>
      <c r="W127" s="178">
        <v>0</v>
      </c>
      <c r="X127" s="178">
        <v>0</v>
      </c>
      <c r="Y127" s="178">
        <v>0</v>
      </c>
      <c r="Z127" s="227">
        <v>0</v>
      </c>
      <c r="AA127" s="178">
        <v>0</v>
      </c>
      <c r="AB127" s="178">
        <v>0</v>
      </c>
      <c r="AC127" s="178">
        <v>0</v>
      </c>
      <c r="AD127" s="178">
        <v>0</v>
      </c>
      <c r="AE127" s="209"/>
    </row>
    <row r="128" spans="1:31" s="210" customFormat="1" ht="15" x14ac:dyDescent="0.2">
      <c r="A128" s="205"/>
      <c r="B128" s="206" t="s">
        <v>2548</v>
      </c>
      <c r="C128" s="194"/>
      <c r="D128" s="178"/>
      <c r="E128" s="178">
        <v>855.85500000000002</v>
      </c>
      <c r="F128" s="179"/>
      <c r="G128" s="180"/>
      <c r="H128" s="178"/>
      <c r="I128" s="178">
        <v>0</v>
      </c>
      <c r="J128" s="179"/>
      <c r="K128" s="180"/>
      <c r="L128" s="178">
        <v>0</v>
      </c>
      <c r="M128" s="178">
        <v>855.85500000000002</v>
      </c>
      <c r="N128" s="179"/>
      <c r="O128" s="261"/>
      <c r="P128" s="195"/>
      <c r="Q128" s="178">
        <v>855.85500000000002</v>
      </c>
      <c r="R128" s="178"/>
      <c r="S128" s="178">
        <v>0</v>
      </c>
      <c r="T128" s="178"/>
      <c r="U128" s="178">
        <v>856</v>
      </c>
      <c r="V128" s="200"/>
      <c r="W128" s="178">
        <v>0</v>
      </c>
      <c r="X128" s="178">
        <v>0</v>
      </c>
      <c r="Y128" s="178">
        <v>0</v>
      </c>
      <c r="Z128" s="227">
        <v>0</v>
      </c>
      <c r="AA128" s="178">
        <v>0</v>
      </c>
      <c r="AB128" s="178">
        <v>0</v>
      </c>
      <c r="AC128" s="178">
        <v>0</v>
      </c>
      <c r="AD128" s="178">
        <v>0</v>
      </c>
      <c r="AE128" s="209"/>
    </row>
    <row r="129" spans="1:31" s="210" customFormat="1" ht="15" x14ac:dyDescent="0.2">
      <c r="A129" s="205"/>
      <c r="B129" s="206" t="s">
        <v>2549</v>
      </c>
      <c r="C129" s="194"/>
      <c r="D129" s="178"/>
      <c r="E129" s="178">
        <v>324.303</v>
      </c>
      <c r="F129" s="179"/>
      <c r="G129" s="180"/>
      <c r="H129" s="178"/>
      <c r="I129" s="178">
        <v>0</v>
      </c>
      <c r="J129" s="179"/>
      <c r="K129" s="180"/>
      <c r="L129" s="178">
        <v>0</v>
      </c>
      <c r="M129" s="178">
        <v>324.303</v>
      </c>
      <c r="N129" s="179"/>
      <c r="O129" s="261"/>
      <c r="P129" s="195"/>
      <c r="Q129" s="178">
        <v>324.303</v>
      </c>
      <c r="R129" s="178"/>
      <c r="S129" s="178">
        <v>0</v>
      </c>
      <c r="T129" s="178"/>
      <c r="U129" s="178">
        <v>324</v>
      </c>
      <c r="V129" s="200"/>
      <c r="W129" s="178">
        <v>0</v>
      </c>
      <c r="X129" s="178">
        <v>0</v>
      </c>
      <c r="Y129" s="178">
        <v>0</v>
      </c>
      <c r="Z129" s="227">
        <v>0</v>
      </c>
      <c r="AA129" s="178">
        <v>0</v>
      </c>
      <c r="AB129" s="178">
        <v>0</v>
      </c>
      <c r="AC129" s="178">
        <v>0</v>
      </c>
      <c r="AD129" s="178">
        <v>0</v>
      </c>
      <c r="AE129" s="209"/>
    </row>
    <row r="130" spans="1:31" s="210" customFormat="1" ht="15" x14ac:dyDescent="0.2">
      <c r="A130" s="205"/>
      <c r="B130" s="206" t="s">
        <v>2550</v>
      </c>
      <c r="C130" s="194"/>
      <c r="D130" s="178"/>
      <c r="E130" s="178">
        <v>150.40100000000001</v>
      </c>
      <c r="F130" s="179"/>
      <c r="G130" s="180"/>
      <c r="H130" s="178"/>
      <c r="I130" s="178">
        <v>0</v>
      </c>
      <c r="J130" s="179"/>
      <c r="K130" s="180"/>
      <c r="L130" s="178">
        <v>0</v>
      </c>
      <c r="M130" s="178">
        <v>150.40100000000001</v>
      </c>
      <c r="N130" s="179"/>
      <c r="O130" s="261"/>
      <c r="P130" s="195"/>
      <c r="Q130" s="178">
        <v>150.40100000000001</v>
      </c>
      <c r="R130" s="178"/>
      <c r="S130" s="178">
        <v>0</v>
      </c>
      <c r="T130" s="178"/>
      <c r="U130" s="178">
        <v>150</v>
      </c>
      <c r="V130" s="200"/>
      <c r="W130" s="178">
        <v>0</v>
      </c>
      <c r="X130" s="178">
        <v>0</v>
      </c>
      <c r="Y130" s="178">
        <v>0</v>
      </c>
      <c r="Z130" s="227">
        <v>0</v>
      </c>
      <c r="AA130" s="178">
        <v>0</v>
      </c>
      <c r="AB130" s="178">
        <v>0</v>
      </c>
      <c r="AC130" s="178">
        <v>0</v>
      </c>
      <c r="AD130" s="178">
        <v>0</v>
      </c>
      <c r="AE130" s="209"/>
    </row>
    <row r="131" spans="1:31" s="210" customFormat="1" ht="15" x14ac:dyDescent="0.2">
      <c r="A131" s="205"/>
      <c r="B131" s="206" t="s">
        <v>2551</v>
      </c>
      <c r="C131" s="194"/>
      <c r="D131" s="178"/>
      <c r="E131" s="178">
        <v>651.83699999999999</v>
      </c>
      <c r="F131" s="179"/>
      <c r="G131" s="180"/>
      <c r="H131" s="178"/>
      <c r="I131" s="178">
        <v>0</v>
      </c>
      <c r="J131" s="179"/>
      <c r="K131" s="180"/>
      <c r="L131" s="178">
        <v>0</v>
      </c>
      <c r="M131" s="178">
        <v>651.83699999999999</v>
      </c>
      <c r="N131" s="179"/>
      <c r="O131" s="261"/>
      <c r="P131" s="195"/>
      <c r="Q131" s="178">
        <v>651.83699999999999</v>
      </c>
      <c r="R131" s="178"/>
      <c r="S131" s="178">
        <v>0</v>
      </c>
      <c r="T131" s="178"/>
      <c r="U131" s="178">
        <v>652</v>
      </c>
      <c r="V131" s="200"/>
      <c r="W131" s="178">
        <v>0</v>
      </c>
      <c r="X131" s="178">
        <v>0</v>
      </c>
      <c r="Y131" s="178">
        <v>0</v>
      </c>
      <c r="Z131" s="227">
        <v>0</v>
      </c>
      <c r="AA131" s="178">
        <v>0</v>
      </c>
      <c r="AB131" s="178">
        <v>0</v>
      </c>
      <c r="AC131" s="178">
        <v>0</v>
      </c>
      <c r="AD131" s="178">
        <v>0</v>
      </c>
      <c r="AE131" s="209"/>
    </row>
    <row r="132" spans="1:31" s="210" customFormat="1" ht="15" x14ac:dyDescent="0.2">
      <c r="A132" s="205"/>
      <c r="B132" s="206" t="s">
        <v>2388</v>
      </c>
      <c r="C132" s="194"/>
      <c r="D132" s="178"/>
      <c r="E132" s="178">
        <v>12451.383</v>
      </c>
      <c r="F132" s="179"/>
      <c r="G132" s="180"/>
      <c r="H132" s="178"/>
      <c r="I132" s="178">
        <v>0</v>
      </c>
      <c r="J132" s="179"/>
      <c r="K132" s="180"/>
      <c r="L132" s="178">
        <v>0</v>
      </c>
      <c r="M132" s="178">
        <v>12451.383</v>
      </c>
      <c r="N132" s="179"/>
      <c r="O132" s="261"/>
      <c r="P132" s="195"/>
      <c r="Q132" s="178">
        <v>12003.313</v>
      </c>
      <c r="R132" s="178"/>
      <c r="S132" s="178">
        <v>0</v>
      </c>
      <c r="T132" s="178"/>
      <c r="U132" s="178">
        <v>12003</v>
      </c>
      <c r="V132" s="200"/>
      <c r="W132" s="178">
        <v>448</v>
      </c>
      <c r="X132" s="178">
        <v>0</v>
      </c>
      <c r="Y132" s="178">
        <v>0</v>
      </c>
      <c r="Z132" s="227">
        <v>448</v>
      </c>
      <c r="AA132" s="178">
        <v>0</v>
      </c>
      <c r="AB132" s="178">
        <v>0</v>
      </c>
      <c r="AC132" s="178">
        <v>0</v>
      </c>
      <c r="AD132" s="178">
        <v>448.07</v>
      </c>
      <c r="AE132" s="209"/>
    </row>
    <row r="133" spans="1:31" s="210" customFormat="1" ht="15" x14ac:dyDescent="0.2">
      <c r="A133" s="205"/>
      <c r="B133" s="206" t="s">
        <v>2389</v>
      </c>
      <c r="C133" s="194"/>
      <c r="D133" s="178"/>
      <c r="E133" s="178">
        <v>16553.060000000001</v>
      </c>
      <c r="F133" s="179"/>
      <c r="G133" s="180"/>
      <c r="H133" s="178"/>
      <c r="I133" s="178">
        <v>0</v>
      </c>
      <c r="J133" s="179"/>
      <c r="K133" s="180"/>
      <c r="L133" s="178">
        <v>0</v>
      </c>
      <c r="M133" s="178">
        <v>16553.060000000001</v>
      </c>
      <c r="N133" s="179"/>
      <c r="O133" s="261"/>
      <c r="P133" s="195"/>
      <c r="Q133" s="178">
        <v>16553.060000000001</v>
      </c>
      <c r="R133" s="178"/>
      <c r="S133" s="178">
        <v>0</v>
      </c>
      <c r="T133" s="178"/>
      <c r="U133" s="178">
        <v>16553</v>
      </c>
      <c r="V133" s="200"/>
      <c r="W133" s="178">
        <v>0</v>
      </c>
      <c r="X133" s="178">
        <v>0</v>
      </c>
      <c r="Y133" s="178">
        <v>0</v>
      </c>
      <c r="Z133" s="227">
        <v>0</v>
      </c>
      <c r="AA133" s="178">
        <v>0</v>
      </c>
      <c r="AB133" s="178">
        <v>0</v>
      </c>
      <c r="AC133" s="178">
        <v>0</v>
      </c>
      <c r="AD133" s="178">
        <v>0</v>
      </c>
      <c r="AE133" s="209"/>
    </row>
    <row r="134" spans="1:31" s="210" customFormat="1" ht="15" x14ac:dyDescent="0.2">
      <c r="A134" s="205"/>
      <c r="B134" s="206" t="s">
        <v>2348</v>
      </c>
      <c r="C134" s="194"/>
      <c r="D134" s="178"/>
      <c r="E134" s="178">
        <v>30185.366999999998</v>
      </c>
      <c r="F134" s="179"/>
      <c r="G134" s="180"/>
      <c r="H134" s="178"/>
      <c r="I134" s="178">
        <v>0</v>
      </c>
      <c r="J134" s="179"/>
      <c r="K134" s="180"/>
      <c r="L134" s="178">
        <v>0</v>
      </c>
      <c r="M134" s="178">
        <v>30185.366999999998</v>
      </c>
      <c r="N134" s="179"/>
      <c r="O134" s="261"/>
      <c r="P134" s="195"/>
      <c r="Q134" s="178">
        <v>30185.366999999998</v>
      </c>
      <c r="R134" s="178"/>
      <c r="S134" s="178">
        <v>0</v>
      </c>
      <c r="T134" s="178"/>
      <c r="U134" s="178">
        <v>30185</v>
      </c>
      <c r="V134" s="200"/>
      <c r="W134" s="178">
        <v>0</v>
      </c>
      <c r="X134" s="178">
        <v>0</v>
      </c>
      <c r="Y134" s="178">
        <v>0</v>
      </c>
      <c r="Z134" s="227">
        <v>0</v>
      </c>
      <c r="AA134" s="178">
        <v>0</v>
      </c>
      <c r="AB134" s="178">
        <v>0</v>
      </c>
      <c r="AC134" s="178">
        <v>0</v>
      </c>
      <c r="AD134" s="178">
        <v>0</v>
      </c>
      <c r="AE134" s="209"/>
    </row>
    <row r="135" spans="1:31" s="210" customFormat="1" ht="15" x14ac:dyDescent="0.2">
      <c r="A135" s="205"/>
      <c r="B135" s="206" t="s">
        <v>2349</v>
      </c>
      <c r="C135" s="194"/>
      <c r="D135" s="178"/>
      <c r="E135" s="178">
        <v>37098.881999999998</v>
      </c>
      <c r="F135" s="179"/>
      <c r="G135" s="180"/>
      <c r="H135" s="178"/>
      <c r="I135" s="178">
        <v>0</v>
      </c>
      <c r="J135" s="179"/>
      <c r="K135" s="180"/>
      <c r="L135" s="178">
        <v>0</v>
      </c>
      <c r="M135" s="178">
        <v>37098.881999999998</v>
      </c>
      <c r="N135" s="179"/>
      <c r="O135" s="261"/>
      <c r="P135" s="195"/>
      <c r="Q135" s="178">
        <v>35608.483</v>
      </c>
      <c r="R135" s="178"/>
      <c r="S135" s="178">
        <v>0</v>
      </c>
      <c r="T135" s="178"/>
      <c r="U135" s="178">
        <v>35608</v>
      </c>
      <c r="V135" s="200"/>
      <c r="W135" s="178">
        <v>1491</v>
      </c>
      <c r="X135" s="178">
        <v>0</v>
      </c>
      <c r="Y135" s="178">
        <v>0</v>
      </c>
      <c r="Z135" s="227">
        <v>1490</v>
      </c>
      <c r="AA135" s="178">
        <v>0</v>
      </c>
      <c r="AB135" s="178">
        <v>0</v>
      </c>
      <c r="AC135" s="178">
        <v>0</v>
      </c>
      <c r="AD135" s="178">
        <v>1490.3989999999999</v>
      </c>
      <c r="AE135" s="209"/>
    </row>
    <row r="136" spans="1:31" s="210" customFormat="1" ht="15" x14ac:dyDescent="0.2">
      <c r="A136" s="205"/>
      <c r="B136" s="206" t="s">
        <v>2420</v>
      </c>
      <c r="C136" s="194"/>
      <c r="D136" s="178"/>
      <c r="E136" s="178">
        <v>11735.781999999999</v>
      </c>
      <c r="F136" s="179"/>
      <c r="G136" s="180"/>
      <c r="H136" s="178"/>
      <c r="I136" s="178">
        <v>0</v>
      </c>
      <c r="J136" s="179"/>
      <c r="K136" s="180"/>
      <c r="L136" s="178">
        <v>0</v>
      </c>
      <c r="M136" s="178">
        <v>11735.781999999999</v>
      </c>
      <c r="N136" s="179"/>
      <c r="O136" s="261"/>
      <c r="P136" s="195"/>
      <c r="Q136" s="178">
        <v>11735.781999999999</v>
      </c>
      <c r="R136" s="178"/>
      <c r="S136" s="178">
        <v>0</v>
      </c>
      <c r="T136" s="178"/>
      <c r="U136" s="178">
        <v>11736</v>
      </c>
      <c r="V136" s="200"/>
      <c r="W136" s="178">
        <v>0</v>
      </c>
      <c r="X136" s="178">
        <v>0</v>
      </c>
      <c r="Y136" s="178">
        <v>0</v>
      </c>
      <c r="Z136" s="227">
        <v>0</v>
      </c>
      <c r="AA136" s="178">
        <v>0</v>
      </c>
      <c r="AB136" s="178">
        <v>0</v>
      </c>
      <c r="AC136" s="178">
        <v>0</v>
      </c>
      <c r="AD136" s="178">
        <v>0</v>
      </c>
      <c r="AE136" s="209"/>
    </row>
    <row r="137" spans="1:31" s="210" customFormat="1" ht="15" x14ac:dyDescent="0.2">
      <c r="A137" s="205"/>
      <c r="B137" s="206" t="s">
        <v>1309</v>
      </c>
      <c r="C137" s="194"/>
      <c r="D137" s="178"/>
      <c r="E137" s="178">
        <v>82877.52</v>
      </c>
      <c r="F137" s="179"/>
      <c r="G137" s="180"/>
      <c r="H137" s="178"/>
      <c r="I137" s="178">
        <v>0</v>
      </c>
      <c r="J137" s="179"/>
      <c r="K137" s="180"/>
      <c r="L137" s="178">
        <v>0</v>
      </c>
      <c r="M137" s="178">
        <v>82877.52</v>
      </c>
      <c r="N137" s="179"/>
      <c r="O137" s="261"/>
      <c r="P137" s="195"/>
      <c r="Q137" s="178">
        <v>82877.52</v>
      </c>
      <c r="R137" s="178"/>
      <c r="S137" s="178">
        <v>0</v>
      </c>
      <c r="T137" s="178"/>
      <c r="U137" s="178">
        <v>82878</v>
      </c>
      <c r="V137" s="200"/>
      <c r="W137" s="178">
        <v>0</v>
      </c>
      <c r="X137" s="178">
        <v>0</v>
      </c>
      <c r="Y137" s="178">
        <v>0</v>
      </c>
      <c r="Z137" s="227">
        <v>0</v>
      </c>
      <c r="AA137" s="178">
        <v>0</v>
      </c>
      <c r="AB137" s="178">
        <v>0</v>
      </c>
      <c r="AC137" s="178">
        <v>0</v>
      </c>
      <c r="AD137" s="178">
        <v>0</v>
      </c>
      <c r="AE137" s="209"/>
    </row>
    <row r="138" spans="1:31" s="210" customFormat="1" ht="15" hidden="1" x14ac:dyDescent="0.2">
      <c r="A138" s="205"/>
      <c r="B138" s="206"/>
      <c r="C138" s="194"/>
      <c r="D138" s="178"/>
      <c r="E138" s="178"/>
      <c r="F138" s="179"/>
      <c r="G138" s="180"/>
      <c r="H138" s="178"/>
      <c r="I138" s="178"/>
      <c r="J138" s="179"/>
      <c r="K138" s="180"/>
      <c r="L138" s="178"/>
      <c r="M138" s="178"/>
      <c r="N138" s="179"/>
      <c r="O138" s="261"/>
      <c r="P138" s="195"/>
      <c r="Q138" s="178"/>
      <c r="R138" s="178"/>
      <c r="S138" s="178"/>
      <c r="T138" s="178"/>
      <c r="U138" s="178"/>
      <c r="V138" s="200"/>
      <c r="W138" s="178"/>
      <c r="X138" s="178"/>
      <c r="Y138" s="178"/>
      <c r="Z138" s="178"/>
      <c r="AA138" s="178"/>
      <c r="AB138" s="178"/>
      <c r="AC138" s="178"/>
      <c r="AD138" s="178"/>
      <c r="AE138" s="209"/>
    </row>
    <row r="139" spans="1:31" s="210" customFormat="1" ht="15" hidden="1" x14ac:dyDescent="0.2">
      <c r="A139" s="205"/>
      <c r="B139" s="206"/>
      <c r="C139" s="194"/>
      <c r="D139" s="178"/>
      <c r="E139" s="178"/>
      <c r="F139" s="179"/>
      <c r="G139" s="180"/>
      <c r="H139" s="178"/>
      <c r="I139" s="178"/>
      <c r="J139" s="179"/>
      <c r="K139" s="180"/>
      <c r="L139" s="178"/>
      <c r="M139" s="178"/>
      <c r="N139" s="179"/>
      <c r="O139" s="261"/>
      <c r="P139" s="195"/>
      <c r="Q139" s="178"/>
      <c r="R139" s="178"/>
      <c r="S139" s="178"/>
      <c r="T139" s="178"/>
      <c r="U139" s="178">
        <v>0</v>
      </c>
      <c r="V139" s="200"/>
      <c r="W139" s="178"/>
      <c r="X139" s="178"/>
      <c r="Y139" s="178"/>
      <c r="Z139" s="178"/>
      <c r="AA139" s="178"/>
      <c r="AB139" s="178"/>
      <c r="AC139" s="178"/>
      <c r="AD139" s="178"/>
      <c r="AE139" s="209"/>
    </row>
    <row r="140" spans="1:31" s="210" customFormat="1" ht="15" hidden="1" x14ac:dyDescent="0.2">
      <c r="A140" s="205"/>
      <c r="B140" s="206"/>
      <c r="C140" s="194"/>
      <c r="D140" s="178"/>
      <c r="E140" s="178"/>
      <c r="F140" s="179"/>
      <c r="G140" s="180"/>
      <c r="H140" s="178"/>
      <c r="I140" s="178"/>
      <c r="J140" s="179"/>
      <c r="K140" s="180"/>
      <c r="L140" s="178"/>
      <c r="M140" s="178"/>
      <c r="N140" s="179"/>
      <c r="O140" s="261"/>
      <c r="P140" s="195"/>
      <c r="Q140" s="178"/>
      <c r="R140" s="178"/>
      <c r="S140" s="178"/>
      <c r="T140" s="178"/>
      <c r="U140" s="178">
        <v>0</v>
      </c>
      <c r="V140" s="200"/>
      <c r="W140" s="178"/>
      <c r="X140" s="178"/>
      <c r="Y140" s="178"/>
      <c r="Z140" s="178"/>
      <c r="AA140" s="178"/>
      <c r="AB140" s="178"/>
      <c r="AC140" s="178"/>
      <c r="AD140" s="178"/>
      <c r="AE140" s="209"/>
    </row>
    <row r="141" spans="1:31" s="262" customFormat="1" ht="18.75" x14ac:dyDescent="0.2">
      <c r="A141" s="259"/>
      <c r="B141" s="267" t="s">
        <v>915</v>
      </c>
      <c r="C141" s="260"/>
      <c r="D141" s="264"/>
      <c r="E141" s="263">
        <v>416931.45600000006</v>
      </c>
      <c r="F141" s="265"/>
      <c r="G141" s="180"/>
      <c r="H141" s="264"/>
      <c r="I141" s="263">
        <v>0</v>
      </c>
      <c r="J141" s="265"/>
      <c r="K141" s="180"/>
      <c r="L141" s="264"/>
      <c r="M141" s="263">
        <v>416931.45600000006</v>
      </c>
      <c r="N141" s="265"/>
      <c r="O141" s="261"/>
      <c r="P141" s="195"/>
      <c r="Q141" s="263">
        <v>409472.76</v>
      </c>
      <c r="R141" s="263">
        <v>0</v>
      </c>
      <c r="S141" s="263">
        <v>349.92799999999994</v>
      </c>
      <c r="T141" s="263">
        <v>0</v>
      </c>
      <c r="U141" s="263">
        <v>409822</v>
      </c>
      <c r="V141" s="200"/>
      <c r="W141" s="263">
        <v>7109</v>
      </c>
      <c r="X141" s="263">
        <v>0</v>
      </c>
      <c r="Y141" s="263">
        <v>538.90899999999999</v>
      </c>
      <c r="Z141" s="263">
        <v>6569</v>
      </c>
      <c r="AA141" s="263">
        <v>0</v>
      </c>
      <c r="AB141" s="263">
        <v>0</v>
      </c>
      <c r="AC141" s="263">
        <v>0</v>
      </c>
      <c r="AD141" s="263">
        <v>6569.860999999999</v>
      </c>
    </row>
    <row r="142" spans="1:31" s="210" customFormat="1" ht="15.75" thickBot="1" x14ac:dyDescent="0.25">
      <c r="A142" s="205"/>
      <c r="B142" s="271" t="s">
        <v>23</v>
      </c>
      <c r="C142" s="194"/>
      <c r="D142" s="272">
        <v>300</v>
      </c>
      <c r="E142" s="273">
        <v>168348131.66099998</v>
      </c>
      <c r="F142" s="274">
        <v>26451</v>
      </c>
      <c r="G142" s="194"/>
      <c r="H142" s="272">
        <v>8</v>
      </c>
      <c r="I142" s="273">
        <v>7199327.6659999993</v>
      </c>
      <c r="J142" s="274">
        <v>740.93999999999994</v>
      </c>
      <c r="K142" s="194"/>
      <c r="L142" s="272">
        <v>292</v>
      </c>
      <c r="M142" s="273">
        <v>161148803.23699999</v>
      </c>
      <c r="N142" s="274">
        <v>25710.58</v>
      </c>
      <c r="O142" s="261"/>
      <c r="P142" s="240"/>
      <c r="Q142" s="273">
        <v>119057062.19600001</v>
      </c>
      <c r="R142" s="273">
        <v>25234464.362000007</v>
      </c>
      <c r="S142" s="273">
        <v>177582.986</v>
      </c>
      <c r="T142" s="273">
        <v>415000</v>
      </c>
      <c r="U142" s="273">
        <v>144884109.45199999</v>
      </c>
      <c r="V142" s="200"/>
      <c r="W142" s="273">
        <v>16264694</v>
      </c>
      <c r="X142" s="273">
        <v>12226628.673</v>
      </c>
      <c r="Y142" s="273">
        <v>2351025.3289999999</v>
      </c>
      <c r="Z142" s="273">
        <v>1687038</v>
      </c>
      <c r="AA142" s="273">
        <v>1642068.1529999999</v>
      </c>
      <c r="AB142" s="273">
        <v>7859.116</v>
      </c>
      <c r="AC142" s="273">
        <v>25948.258000000002</v>
      </c>
      <c r="AD142" s="273">
        <v>11164.166999999999</v>
      </c>
      <c r="AE142" s="209"/>
    </row>
    <row r="143" spans="1:31" x14ac:dyDescent="0.2">
      <c r="A143" s="193"/>
      <c r="B143" s="237"/>
      <c r="C143" s="238"/>
      <c r="D143" s="231"/>
      <c r="E143" s="237"/>
      <c r="F143" s="237"/>
      <c r="G143" s="237"/>
      <c r="H143" s="237"/>
      <c r="I143" s="237"/>
      <c r="J143" s="237"/>
      <c r="K143" s="241"/>
      <c r="M143" s="242"/>
      <c r="N143" s="243"/>
      <c r="O143" s="225"/>
      <c r="P143" s="225"/>
      <c r="Q143" s="243"/>
      <c r="R143" s="243"/>
      <c r="S143" s="225"/>
      <c r="T143" s="225"/>
      <c r="U143" s="237"/>
      <c r="V143" s="200"/>
      <c r="W143" s="225"/>
      <c r="X143" s="225"/>
      <c r="Y143" s="237"/>
      <c r="Z143" s="581">
        <v>0.10372393111115401</v>
      </c>
      <c r="AA143" s="244">
        <v>0.97334390393103176</v>
      </c>
      <c r="AB143" s="244">
        <v>4.6585293277329855E-3</v>
      </c>
      <c r="AC143" s="244">
        <v>1.5380956445557243E-2</v>
      </c>
      <c r="AD143" s="244">
        <v>6.6176144224374314E-3</v>
      </c>
    </row>
    <row r="144" spans="1:31" x14ac:dyDescent="0.2">
      <c r="A144" s="193"/>
      <c r="B144" s="237"/>
      <c r="C144" s="245"/>
      <c r="D144" s="231"/>
      <c r="E144" s="237"/>
      <c r="F144" s="237"/>
      <c r="G144" s="237"/>
      <c r="H144" s="237"/>
      <c r="I144" s="237"/>
      <c r="J144" s="246"/>
      <c r="K144" s="215"/>
      <c r="L144" s="247"/>
      <c r="M144" s="248"/>
      <c r="N144" s="225"/>
      <c r="O144" s="225"/>
      <c r="P144" s="225"/>
      <c r="Q144" s="225"/>
      <c r="R144" s="225"/>
      <c r="S144" s="225"/>
      <c r="T144" s="225"/>
      <c r="U144" s="249"/>
      <c r="V144" s="200"/>
      <c r="W144" s="237"/>
      <c r="X144" s="237"/>
      <c r="Y144" s="237"/>
      <c r="Z144" s="237"/>
      <c r="AA144" s="193"/>
      <c r="AB144" s="193"/>
      <c r="AC144" s="193"/>
      <c r="AD144" s="193"/>
      <c r="AE144" s="239"/>
    </row>
    <row r="145" spans="1:31" x14ac:dyDescent="0.2">
      <c r="A145" s="193"/>
      <c r="B145" s="237"/>
      <c r="D145" s="231"/>
      <c r="E145" s="231"/>
      <c r="F145" s="231"/>
      <c r="G145" s="231">
        <v>0</v>
      </c>
      <c r="H145" s="237"/>
      <c r="I145" s="237"/>
      <c r="J145" s="205"/>
      <c r="K145" s="215"/>
      <c r="L145" s="250"/>
      <c r="M145" s="251"/>
      <c r="N145" s="225"/>
      <c r="O145" s="225"/>
      <c r="P145" s="225"/>
      <c r="Q145" s="251"/>
      <c r="R145" s="225"/>
      <c r="S145" s="225"/>
      <c r="T145" s="225"/>
      <c r="U145" s="249"/>
      <c r="V145" s="200"/>
      <c r="W145" s="249"/>
      <c r="X145" s="249"/>
      <c r="Y145" s="237"/>
      <c r="Z145" s="237"/>
      <c r="AA145" s="193"/>
      <c r="AB145" s="193"/>
      <c r="AC145" s="193"/>
      <c r="AD145" s="193"/>
      <c r="AE145" s="239"/>
    </row>
    <row r="146" spans="1:31" x14ac:dyDescent="0.2">
      <c r="A146" s="193"/>
      <c r="B146" s="237"/>
      <c r="D146" s="231"/>
      <c r="E146" s="237"/>
      <c r="F146" s="237"/>
      <c r="G146" s="237"/>
      <c r="H146" s="237"/>
      <c r="I146" s="237"/>
      <c r="J146" s="205"/>
      <c r="K146" s="215"/>
      <c r="L146" s="250"/>
      <c r="M146" s="251"/>
      <c r="N146" s="225"/>
      <c r="O146" s="225"/>
      <c r="P146" s="252"/>
      <c r="Q146" s="251"/>
      <c r="R146" s="251"/>
      <c r="S146" s="225"/>
      <c r="T146" s="225"/>
      <c r="U146" s="249"/>
      <c r="V146" s="200"/>
      <c r="W146" s="249"/>
      <c r="X146" s="237"/>
      <c r="Y146" s="237"/>
      <c r="Z146" s="237"/>
      <c r="AA146" s="193"/>
      <c r="AB146" s="193"/>
      <c r="AC146" s="193"/>
      <c r="AD146" s="193"/>
      <c r="AE146" s="239"/>
    </row>
    <row r="147" spans="1:31" x14ac:dyDescent="0.2">
      <c r="A147" s="193"/>
      <c r="B147" s="237"/>
      <c r="D147" s="231"/>
      <c r="E147" s="237"/>
      <c r="F147" s="252"/>
      <c r="G147" s="237"/>
      <c r="H147" s="237"/>
      <c r="I147" s="237"/>
      <c r="J147" s="205"/>
      <c r="K147" s="215"/>
      <c r="L147" s="250"/>
      <c r="M147" s="251"/>
      <c r="N147" s="225"/>
      <c r="O147" s="225"/>
      <c r="P147" s="252"/>
      <c r="Q147" s="251"/>
      <c r="R147" s="251"/>
      <c r="S147" s="225"/>
      <c r="T147" s="225"/>
      <c r="U147" s="249"/>
      <c r="V147" s="200"/>
      <c r="W147" s="249"/>
      <c r="X147" s="562"/>
      <c r="Y147" s="237"/>
      <c r="Z147" s="237"/>
      <c r="AA147" s="193"/>
      <c r="AB147" s="193"/>
      <c r="AC147" s="193"/>
      <c r="AD147" s="193"/>
      <c r="AE147" s="239"/>
    </row>
    <row r="148" spans="1:31" x14ac:dyDescent="0.2">
      <c r="A148" s="193"/>
      <c r="B148" s="237"/>
      <c r="D148" s="231"/>
      <c r="E148" s="237"/>
      <c r="F148" s="237"/>
      <c r="G148" s="237"/>
      <c r="H148" s="237"/>
      <c r="I148" s="237"/>
      <c r="J148" s="205"/>
      <c r="K148" s="215"/>
      <c r="L148" s="250"/>
      <c r="M148" s="251"/>
      <c r="N148" s="225"/>
      <c r="O148" s="225"/>
      <c r="P148" s="252"/>
      <c r="Q148" s="251"/>
      <c r="R148" s="251"/>
      <c r="S148" s="225"/>
      <c r="T148" s="225"/>
      <c r="U148" s="249"/>
      <c r="V148" s="200"/>
      <c r="W148" s="249"/>
      <c r="X148" s="237"/>
      <c r="Y148" s="237"/>
      <c r="Z148" s="237"/>
      <c r="AA148" s="193"/>
      <c r="AB148" s="193"/>
      <c r="AC148" s="193"/>
      <c r="AD148" s="193"/>
      <c r="AE148" s="239"/>
    </row>
    <row r="149" spans="1:31" x14ac:dyDescent="0.2">
      <c r="B149" s="237"/>
      <c r="C149" s="245"/>
      <c r="D149" s="231"/>
      <c r="E149" s="237"/>
      <c r="F149" s="237"/>
      <c r="G149" s="237"/>
      <c r="H149" s="237"/>
      <c r="I149" s="237"/>
      <c r="J149" s="205"/>
      <c r="K149" s="215"/>
      <c r="L149" s="250"/>
      <c r="M149" s="251"/>
      <c r="N149" s="225"/>
      <c r="O149" s="225"/>
      <c r="P149" s="225"/>
      <c r="Q149" s="251"/>
      <c r="R149" s="225"/>
      <c r="S149" s="225"/>
      <c r="T149" s="253"/>
      <c r="U149" s="249"/>
      <c r="V149" s="200"/>
      <c r="W149" s="258"/>
      <c r="Z149" s="238"/>
    </row>
    <row r="150" spans="1:31" s="255" customFormat="1" x14ac:dyDescent="0.2">
      <c r="B150" s="238"/>
      <c r="C150" s="238"/>
      <c r="D150" s="238"/>
      <c r="E150" s="238"/>
      <c r="F150" s="253"/>
      <c r="G150" s="238"/>
      <c r="H150" s="238"/>
      <c r="I150" s="238"/>
      <c r="J150" s="238"/>
      <c r="K150" s="238"/>
      <c r="L150" s="256"/>
      <c r="M150" s="238"/>
      <c r="N150" s="238"/>
      <c r="O150" s="238"/>
      <c r="P150" s="238"/>
      <c r="Q150" s="251"/>
      <c r="R150" s="238"/>
      <c r="S150" s="238"/>
      <c r="T150" s="238"/>
      <c r="U150" s="249"/>
      <c r="V150" s="200"/>
      <c r="W150" s="258"/>
      <c r="X150" s="257"/>
      <c r="Y150" s="238"/>
      <c r="Z150" s="238"/>
      <c r="AA150" s="182"/>
      <c r="AB150" s="182"/>
      <c r="AC150" s="182"/>
      <c r="AD150" s="182"/>
      <c r="AE150" s="182"/>
    </row>
    <row r="151" spans="1:31" s="255" customFormat="1" x14ac:dyDescent="0.2">
      <c r="B151" s="238"/>
      <c r="C151" s="238"/>
      <c r="D151" s="238"/>
      <c r="E151" s="238"/>
      <c r="F151" s="238"/>
      <c r="G151" s="238"/>
      <c r="H151" s="238"/>
      <c r="I151" s="257"/>
      <c r="J151" s="238"/>
      <c r="K151" s="238"/>
      <c r="L151" s="241"/>
      <c r="M151" s="238"/>
      <c r="N151" s="238"/>
      <c r="O151" s="238"/>
      <c r="P151" s="238"/>
      <c r="Q151" s="254"/>
      <c r="R151" s="238"/>
      <c r="S151" s="238"/>
      <c r="T151" s="238"/>
      <c r="U151" s="249"/>
      <c r="V151" s="200"/>
      <c r="W151" s="258"/>
      <c r="X151" s="257"/>
      <c r="Y151" s="238"/>
      <c r="Z151" s="238"/>
      <c r="AA151" s="238"/>
      <c r="AB151" s="182"/>
      <c r="AC151" s="182"/>
      <c r="AD151" s="182"/>
      <c r="AE151" s="182"/>
    </row>
    <row r="152" spans="1:31" s="255" customFormat="1" x14ac:dyDescent="0.2">
      <c r="B152" s="238"/>
      <c r="C152" s="238"/>
      <c r="D152" s="238"/>
      <c r="E152" s="238"/>
      <c r="F152" s="238"/>
      <c r="G152" s="238"/>
      <c r="H152" s="238"/>
      <c r="I152" s="257"/>
      <c r="J152" s="238"/>
      <c r="K152" s="238"/>
      <c r="L152" s="241"/>
      <c r="M152" s="238"/>
      <c r="N152" s="238"/>
      <c r="O152" s="238"/>
      <c r="P152" s="238"/>
      <c r="Q152" s="254"/>
      <c r="R152" s="254"/>
      <c r="S152" s="238"/>
      <c r="T152" s="238"/>
      <c r="U152" s="249"/>
      <c r="V152" s="200"/>
      <c r="W152" s="258"/>
      <c r="X152" s="258"/>
      <c r="Y152" s="238"/>
      <c r="Z152" s="238"/>
      <c r="AA152" s="238"/>
      <c r="AB152" s="182"/>
      <c r="AC152" s="182"/>
      <c r="AD152" s="182"/>
      <c r="AE152" s="182"/>
    </row>
    <row r="153" spans="1:31" s="255" customFormat="1" x14ac:dyDescent="0.2">
      <c r="B153" s="238"/>
      <c r="C153" s="238"/>
      <c r="D153" s="238"/>
      <c r="E153" s="238"/>
      <c r="F153" s="238"/>
      <c r="G153" s="238"/>
      <c r="H153" s="238"/>
      <c r="I153" s="238"/>
      <c r="J153" s="238"/>
      <c r="K153" s="238"/>
      <c r="L153" s="241"/>
      <c r="M153" s="238"/>
      <c r="N153" s="238"/>
      <c r="O153" s="238"/>
      <c r="P153" s="238"/>
      <c r="Q153" s="254"/>
      <c r="R153" s="254"/>
      <c r="S153" s="238"/>
      <c r="T153" s="238"/>
      <c r="U153" s="249"/>
      <c r="V153" s="200"/>
      <c r="W153" s="258"/>
      <c r="X153" s="258"/>
      <c r="Y153" s="238"/>
      <c r="Z153" s="238"/>
      <c r="AA153" s="238"/>
      <c r="AB153" s="182"/>
      <c r="AC153" s="182"/>
      <c r="AD153" s="182"/>
      <c r="AE153" s="182"/>
    </row>
    <row r="154" spans="1:31" s="255" customFormat="1" x14ac:dyDescent="0.2">
      <c r="B154" s="238"/>
      <c r="C154" s="238"/>
      <c r="D154" s="238"/>
      <c r="E154" s="238"/>
      <c r="F154" s="238"/>
      <c r="G154" s="238"/>
      <c r="H154" s="238"/>
      <c r="I154" s="238"/>
      <c r="J154" s="238"/>
      <c r="K154" s="238"/>
      <c r="L154" s="241"/>
      <c r="M154" s="238"/>
      <c r="N154" s="238"/>
      <c r="O154" s="238"/>
      <c r="P154" s="238"/>
      <c r="Q154" s="254"/>
      <c r="R154" s="254"/>
      <c r="S154" s="238"/>
      <c r="T154" s="238"/>
      <c r="U154" s="249"/>
      <c r="V154" s="200"/>
      <c r="W154" s="258"/>
      <c r="X154" s="258"/>
      <c r="Y154" s="238"/>
      <c r="Z154" s="238"/>
      <c r="AA154" s="238"/>
      <c r="AB154" s="182"/>
      <c r="AC154" s="182"/>
      <c r="AD154" s="182"/>
      <c r="AE154" s="182"/>
    </row>
    <row r="155" spans="1:31" s="255" customFormat="1" x14ac:dyDescent="0.2">
      <c r="B155" s="238"/>
      <c r="C155" s="238"/>
      <c r="D155" s="238"/>
      <c r="E155" s="238"/>
      <c r="F155" s="238"/>
      <c r="G155" s="238"/>
      <c r="H155" s="238"/>
      <c r="I155" s="238"/>
      <c r="J155" s="238"/>
      <c r="K155" s="238"/>
      <c r="L155" s="241"/>
      <c r="M155" s="238"/>
      <c r="N155" s="238"/>
      <c r="O155" s="238"/>
      <c r="P155" s="238"/>
      <c r="Q155" s="238"/>
      <c r="R155" s="238"/>
      <c r="S155" s="238"/>
      <c r="T155" s="238"/>
      <c r="U155" s="249"/>
      <c r="V155" s="200"/>
      <c r="W155" s="258"/>
      <c r="X155" s="238"/>
      <c r="Y155" s="238"/>
      <c r="Z155" s="238"/>
      <c r="AA155" s="238"/>
      <c r="AB155" s="182"/>
      <c r="AC155" s="182"/>
      <c r="AD155" s="182"/>
      <c r="AE155" s="182"/>
    </row>
    <row r="156" spans="1:31" s="255" customFormat="1" x14ac:dyDescent="0.2">
      <c r="B156" s="238"/>
      <c r="C156" s="238"/>
      <c r="D156" s="238"/>
      <c r="E156" s="238"/>
      <c r="F156" s="238"/>
      <c r="G156" s="238"/>
      <c r="H156" s="238"/>
      <c r="I156" s="238"/>
      <c r="J156" s="238"/>
      <c r="K156" s="238"/>
      <c r="L156" s="241"/>
      <c r="M156" s="238"/>
      <c r="N156" s="238"/>
      <c r="O156" s="238"/>
      <c r="P156" s="238"/>
      <c r="Q156" s="238"/>
      <c r="R156" s="238"/>
      <c r="S156" s="238"/>
      <c r="T156" s="238"/>
      <c r="U156" s="249"/>
      <c r="V156" s="200"/>
      <c r="W156" s="258"/>
      <c r="X156" s="238"/>
      <c r="Y156" s="238"/>
      <c r="Z156" s="238"/>
      <c r="AA156" s="238"/>
      <c r="AB156" s="182"/>
      <c r="AC156" s="182"/>
      <c r="AD156" s="182"/>
      <c r="AE156" s="182"/>
    </row>
    <row r="157" spans="1:31" s="255" customFormat="1" x14ac:dyDescent="0.2">
      <c r="B157" s="238"/>
      <c r="C157" s="238"/>
      <c r="D157" s="238"/>
      <c r="E157" s="238"/>
      <c r="F157" s="238"/>
      <c r="G157" s="238"/>
      <c r="H157" s="238"/>
      <c r="I157" s="238"/>
      <c r="J157" s="238"/>
      <c r="K157" s="238"/>
      <c r="L157" s="241"/>
      <c r="M157" s="238"/>
      <c r="N157" s="238"/>
      <c r="O157" s="238"/>
      <c r="P157" s="238"/>
      <c r="Q157" s="238"/>
      <c r="R157" s="238"/>
      <c r="S157" s="238"/>
      <c r="T157" s="238"/>
      <c r="U157" s="249"/>
      <c r="V157" s="200"/>
      <c r="W157" s="258"/>
      <c r="X157" s="238"/>
      <c r="Y157" s="238"/>
      <c r="Z157" s="238"/>
      <c r="AA157" s="238"/>
      <c r="AB157" s="182"/>
      <c r="AC157" s="182"/>
      <c r="AD157" s="182"/>
      <c r="AE157" s="182"/>
    </row>
    <row r="158" spans="1:31" s="255" customFormat="1" x14ac:dyDescent="0.2">
      <c r="B158" s="238"/>
      <c r="C158" s="238"/>
      <c r="D158" s="238"/>
      <c r="E158" s="238"/>
      <c r="F158" s="238"/>
      <c r="G158" s="238"/>
      <c r="H158" s="238"/>
      <c r="I158" s="238"/>
      <c r="J158" s="238"/>
      <c r="K158" s="238"/>
      <c r="L158" s="241"/>
      <c r="M158" s="238"/>
      <c r="N158" s="238"/>
      <c r="O158" s="238"/>
      <c r="P158" s="238"/>
      <c r="Q158" s="238"/>
      <c r="R158" s="238"/>
      <c r="S158" s="238"/>
      <c r="T158" s="238"/>
      <c r="U158" s="249"/>
      <c r="V158" s="200"/>
      <c r="W158" s="258"/>
      <c r="X158" s="238"/>
      <c r="Y158" s="238"/>
      <c r="Z158" s="238"/>
      <c r="AA158" s="238"/>
      <c r="AB158" s="182"/>
      <c r="AC158" s="182"/>
      <c r="AD158" s="182"/>
      <c r="AE158" s="182"/>
    </row>
    <row r="159" spans="1:31" s="255" customFormat="1" x14ac:dyDescent="0.2">
      <c r="B159" s="238"/>
      <c r="C159" s="238"/>
      <c r="D159" s="238"/>
      <c r="E159" s="238"/>
      <c r="F159" s="238"/>
      <c r="G159" s="238"/>
      <c r="H159" s="238"/>
      <c r="I159" s="238"/>
      <c r="J159" s="238"/>
      <c r="K159" s="238"/>
      <c r="L159" s="241"/>
      <c r="M159" s="238"/>
      <c r="N159" s="238"/>
      <c r="O159" s="238"/>
      <c r="P159" s="238"/>
      <c r="Q159" s="238"/>
      <c r="R159" s="238"/>
      <c r="S159" s="238"/>
      <c r="T159" s="238"/>
      <c r="U159" s="238"/>
      <c r="V159" s="200"/>
      <c r="W159" s="238"/>
      <c r="X159" s="238"/>
      <c r="Y159" s="238"/>
      <c r="Z159" s="238"/>
      <c r="AA159" s="238"/>
      <c r="AB159" s="182"/>
      <c r="AC159" s="182"/>
      <c r="AD159" s="182"/>
      <c r="AE159" s="182"/>
    </row>
    <row r="160" spans="1:31" s="255" customFormat="1" x14ac:dyDescent="0.2">
      <c r="B160" s="238"/>
      <c r="C160" s="238"/>
      <c r="D160" s="238"/>
      <c r="E160" s="238"/>
      <c r="F160" s="238"/>
      <c r="G160" s="238"/>
      <c r="H160" s="238"/>
      <c r="I160" s="238"/>
      <c r="J160" s="238"/>
      <c r="K160" s="238"/>
      <c r="L160" s="241"/>
      <c r="M160" s="238"/>
      <c r="N160" s="238"/>
      <c r="O160" s="238"/>
      <c r="P160" s="238"/>
      <c r="Q160" s="238"/>
      <c r="R160" s="238"/>
      <c r="S160" s="238"/>
      <c r="T160" s="238"/>
      <c r="U160" s="238"/>
      <c r="V160" s="200"/>
      <c r="W160" s="238"/>
      <c r="X160" s="238"/>
      <c r="Y160" s="238"/>
      <c r="Z160" s="238"/>
      <c r="AA160" s="238"/>
      <c r="AB160" s="182"/>
      <c r="AC160" s="182"/>
      <c r="AD160" s="182"/>
      <c r="AE160" s="182"/>
    </row>
    <row r="161" spans="2:31" s="255" customFormat="1" x14ac:dyDescent="0.2">
      <c r="B161" s="238"/>
      <c r="C161" s="238"/>
      <c r="D161" s="238"/>
      <c r="E161" s="238"/>
      <c r="F161" s="238"/>
      <c r="G161" s="238"/>
      <c r="H161" s="238"/>
      <c r="I161" s="238"/>
      <c r="J161" s="238"/>
      <c r="K161" s="238"/>
      <c r="L161" s="241"/>
      <c r="M161" s="238"/>
      <c r="N161" s="238"/>
      <c r="O161" s="238"/>
      <c r="P161" s="238"/>
      <c r="Q161" s="238"/>
      <c r="R161" s="238"/>
      <c r="S161" s="238"/>
      <c r="T161" s="238"/>
      <c r="U161" s="238"/>
      <c r="V161" s="238"/>
      <c r="W161" s="238"/>
      <c r="X161" s="238"/>
      <c r="Y161" s="238"/>
      <c r="Z161" s="238"/>
      <c r="AA161" s="238"/>
      <c r="AB161" s="182"/>
      <c r="AC161" s="182"/>
      <c r="AD161" s="182"/>
      <c r="AE161" s="182"/>
    </row>
    <row r="162" spans="2:31" s="255" customFormat="1" x14ac:dyDescent="0.2">
      <c r="B162" s="238"/>
      <c r="C162" s="238"/>
      <c r="D162" s="238"/>
      <c r="E162" s="238"/>
      <c r="F162" s="238"/>
      <c r="G162" s="238"/>
      <c r="H162" s="238"/>
      <c r="I162" s="238"/>
      <c r="J162" s="238"/>
      <c r="K162" s="238"/>
      <c r="L162" s="241"/>
      <c r="M162" s="238"/>
      <c r="N162" s="238"/>
      <c r="O162" s="238"/>
      <c r="P162" s="238"/>
      <c r="Q162" s="238"/>
      <c r="R162" s="238"/>
      <c r="S162" s="238"/>
      <c r="T162" s="238"/>
      <c r="U162" s="238"/>
      <c r="V162" s="238"/>
      <c r="W162" s="238"/>
      <c r="X162" s="238"/>
      <c r="Y162" s="238"/>
      <c r="Z162" s="238"/>
      <c r="AA162" s="238"/>
      <c r="AB162" s="182"/>
      <c r="AC162" s="182"/>
      <c r="AD162" s="182"/>
      <c r="AE162" s="182"/>
    </row>
    <row r="163" spans="2:31" s="255" customFormat="1" x14ac:dyDescent="0.2">
      <c r="B163" s="238"/>
      <c r="C163" s="238"/>
      <c r="D163" s="238"/>
      <c r="E163" s="238"/>
      <c r="F163" s="238"/>
      <c r="G163" s="238"/>
      <c r="H163" s="238"/>
      <c r="I163" s="238"/>
      <c r="J163" s="238"/>
      <c r="K163" s="238"/>
      <c r="L163" s="241"/>
      <c r="M163" s="238"/>
      <c r="N163" s="238"/>
      <c r="O163" s="238"/>
      <c r="P163" s="238"/>
      <c r="Q163" s="238"/>
      <c r="R163" s="238"/>
      <c r="S163" s="238"/>
      <c r="T163" s="238"/>
      <c r="U163" s="238"/>
      <c r="V163" s="238"/>
      <c r="W163" s="238"/>
      <c r="X163" s="238"/>
      <c r="Y163" s="238"/>
      <c r="Z163" s="238"/>
      <c r="AA163" s="238"/>
      <c r="AB163" s="182"/>
      <c r="AC163" s="182"/>
      <c r="AD163" s="182"/>
      <c r="AE163" s="182"/>
    </row>
    <row r="164" spans="2:31" s="255" customFormat="1" x14ac:dyDescent="0.2">
      <c r="B164" s="238"/>
      <c r="C164" s="238"/>
      <c r="D164" s="238"/>
      <c r="E164" s="238"/>
      <c r="F164" s="238"/>
      <c r="G164" s="238"/>
      <c r="H164" s="238"/>
      <c r="I164" s="238"/>
      <c r="J164" s="238"/>
      <c r="K164" s="238"/>
      <c r="L164" s="241"/>
      <c r="M164" s="238"/>
      <c r="N164" s="238"/>
      <c r="O164" s="238"/>
      <c r="P164" s="238"/>
      <c r="Q164" s="238"/>
      <c r="R164" s="238"/>
      <c r="S164" s="238"/>
      <c r="T164" s="238"/>
      <c r="U164" s="238"/>
      <c r="V164" s="238"/>
      <c r="W164" s="238"/>
      <c r="X164" s="238"/>
      <c r="Y164" s="238"/>
      <c r="Z164" s="238"/>
      <c r="AA164" s="238"/>
      <c r="AB164" s="182"/>
      <c r="AC164" s="182"/>
      <c r="AD164" s="182"/>
      <c r="AE164" s="182"/>
    </row>
    <row r="165" spans="2:31" s="255" customFormat="1" x14ac:dyDescent="0.2">
      <c r="B165" s="238"/>
      <c r="C165" s="238"/>
      <c r="D165" s="238"/>
      <c r="E165" s="238"/>
      <c r="F165" s="238"/>
      <c r="G165" s="238"/>
      <c r="H165" s="238"/>
      <c r="I165" s="238"/>
      <c r="J165" s="238"/>
      <c r="K165" s="238"/>
      <c r="L165" s="241"/>
      <c r="M165" s="238"/>
      <c r="N165" s="238"/>
      <c r="O165" s="238"/>
      <c r="P165" s="238"/>
      <c r="Q165" s="238"/>
      <c r="R165" s="238"/>
      <c r="S165" s="238"/>
      <c r="T165" s="238"/>
      <c r="U165" s="238"/>
      <c r="V165" s="238"/>
      <c r="W165" s="238"/>
      <c r="X165" s="238"/>
      <c r="Y165" s="238"/>
      <c r="Z165" s="238"/>
      <c r="AA165" s="238"/>
      <c r="AB165" s="182"/>
      <c r="AC165" s="182"/>
      <c r="AD165" s="182"/>
      <c r="AE165" s="182"/>
    </row>
    <row r="166" spans="2:31" s="255" customFormat="1" x14ac:dyDescent="0.2">
      <c r="B166" s="238"/>
      <c r="C166" s="238"/>
      <c r="D166" s="238"/>
      <c r="E166" s="238"/>
      <c r="F166" s="238"/>
      <c r="G166" s="238"/>
      <c r="H166" s="238"/>
      <c r="I166" s="238"/>
      <c r="J166" s="238"/>
      <c r="K166" s="238"/>
      <c r="L166" s="241"/>
      <c r="M166" s="238"/>
      <c r="N166" s="238"/>
      <c r="O166" s="238"/>
      <c r="P166" s="238"/>
      <c r="Q166" s="238"/>
      <c r="R166" s="238"/>
      <c r="S166" s="238"/>
      <c r="T166" s="238"/>
      <c r="U166" s="238"/>
      <c r="V166" s="238"/>
      <c r="W166" s="238"/>
      <c r="X166" s="238"/>
      <c r="Y166" s="238"/>
      <c r="Z166" s="238"/>
      <c r="AA166" s="238"/>
      <c r="AB166" s="182"/>
      <c r="AC166" s="182"/>
      <c r="AD166" s="182"/>
      <c r="AE166" s="182"/>
    </row>
    <row r="167" spans="2:31" s="255" customFormat="1" x14ac:dyDescent="0.2">
      <c r="B167" s="238"/>
      <c r="C167" s="238"/>
      <c r="D167" s="238"/>
      <c r="E167" s="238"/>
      <c r="F167" s="238"/>
      <c r="G167" s="238"/>
      <c r="H167" s="238"/>
      <c r="I167" s="238"/>
      <c r="J167" s="238"/>
      <c r="K167" s="238"/>
      <c r="L167" s="241"/>
      <c r="M167" s="238"/>
      <c r="N167" s="238"/>
      <c r="O167" s="238"/>
      <c r="P167" s="238"/>
      <c r="Q167" s="238"/>
      <c r="R167" s="238"/>
      <c r="S167" s="238"/>
      <c r="T167" s="238"/>
      <c r="U167" s="238"/>
      <c r="V167" s="238"/>
      <c r="W167" s="238"/>
      <c r="X167" s="238"/>
      <c r="Y167" s="238"/>
      <c r="Z167" s="238"/>
      <c r="AA167" s="238"/>
      <c r="AB167" s="182"/>
      <c r="AC167" s="182"/>
      <c r="AD167" s="182"/>
      <c r="AE167" s="182"/>
    </row>
    <row r="168" spans="2:31" s="255" customFormat="1" x14ac:dyDescent="0.2">
      <c r="B168" s="238"/>
      <c r="C168" s="238"/>
      <c r="D168" s="238"/>
      <c r="E168" s="238"/>
      <c r="F168" s="238"/>
      <c r="G168" s="238"/>
      <c r="H168" s="238"/>
      <c r="I168" s="238"/>
      <c r="J168" s="238"/>
      <c r="K168" s="238"/>
      <c r="L168" s="241"/>
      <c r="M168" s="238"/>
      <c r="N168" s="238"/>
      <c r="O168" s="238"/>
      <c r="P168" s="238"/>
      <c r="Q168" s="238"/>
      <c r="R168" s="238"/>
      <c r="S168" s="238"/>
      <c r="T168" s="238"/>
      <c r="U168" s="238"/>
      <c r="V168" s="238"/>
      <c r="W168" s="238"/>
      <c r="X168" s="238"/>
      <c r="Y168" s="238"/>
      <c r="Z168" s="238"/>
      <c r="AA168" s="238"/>
      <c r="AB168" s="182"/>
      <c r="AC168" s="182"/>
      <c r="AD168" s="182"/>
      <c r="AE168" s="182"/>
    </row>
    <row r="169" spans="2:31" s="255" customFormat="1" x14ac:dyDescent="0.2">
      <c r="B169" s="238"/>
      <c r="C169" s="238"/>
      <c r="D169" s="238"/>
      <c r="E169" s="238"/>
      <c r="F169" s="238"/>
      <c r="G169" s="238"/>
      <c r="H169" s="238"/>
      <c r="I169" s="238"/>
      <c r="J169" s="238"/>
      <c r="K169" s="238"/>
      <c r="L169" s="241"/>
      <c r="M169" s="238"/>
      <c r="N169" s="238"/>
      <c r="O169" s="238"/>
      <c r="P169" s="238"/>
      <c r="Q169" s="238"/>
      <c r="R169" s="238"/>
      <c r="S169" s="238"/>
      <c r="T169" s="238"/>
      <c r="U169" s="238"/>
      <c r="V169" s="238"/>
      <c r="W169" s="238"/>
      <c r="X169" s="238"/>
      <c r="Y169" s="238"/>
      <c r="Z169" s="238"/>
      <c r="AA169" s="238"/>
      <c r="AB169" s="182"/>
      <c r="AC169" s="182"/>
      <c r="AD169" s="182"/>
      <c r="AE169" s="182"/>
    </row>
    <row r="170" spans="2:31" s="255" customFormat="1" x14ac:dyDescent="0.2">
      <c r="B170" s="238"/>
      <c r="C170" s="238"/>
      <c r="D170" s="238"/>
      <c r="E170" s="238"/>
      <c r="F170" s="238"/>
      <c r="G170" s="238"/>
      <c r="H170" s="238"/>
      <c r="I170" s="238"/>
      <c r="J170" s="238"/>
      <c r="K170" s="238"/>
      <c r="L170" s="241"/>
      <c r="M170" s="238"/>
      <c r="N170" s="238"/>
      <c r="O170" s="238"/>
      <c r="P170" s="238"/>
      <c r="Q170" s="238"/>
      <c r="R170" s="238"/>
      <c r="S170" s="238"/>
      <c r="T170" s="238"/>
      <c r="U170" s="238"/>
      <c r="V170" s="238"/>
      <c r="W170" s="238"/>
      <c r="X170" s="238"/>
      <c r="Y170" s="238"/>
      <c r="Z170" s="238"/>
      <c r="AA170" s="238"/>
      <c r="AB170" s="182"/>
      <c r="AC170" s="182"/>
      <c r="AD170" s="182"/>
      <c r="AE170" s="182"/>
    </row>
    <row r="171" spans="2:31" s="255" customFormat="1" x14ac:dyDescent="0.2">
      <c r="B171" s="238"/>
      <c r="C171" s="238"/>
      <c r="D171" s="238"/>
      <c r="E171" s="238"/>
      <c r="F171" s="238"/>
      <c r="G171" s="238"/>
      <c r="H171" s="238"/>
      <c r="I171" s="238"/>
      <c r="J171" s="238"/>
      <c r="K171" s="238"/>
      <c r="L171" s="241"/>
      <c r="M171" s="238"/>
      <c r="N171" s="238"/>
      <c r="O171" s="238"/>
      <c r="P171" s="238"/>
      <c r="Q171" s="238"/>
      <c r="R171" s="238"/>
      <c r="S171" s="238"/>
      <c r="T171" s="238"/>
      <c r="U171" s="238"/>
      <c r="V171" s="238"/>
      <c r="W171" s="238"/>
      <c r="X171" s="238"/>
      <c r="Y171" s="238"/>
      <c r="Z171" s="238"/>
      <c r="AA171" s="238"/>
      <c r="AB171" s="182"/>
      <c r="AC171" s="182"/>
      <c r="AD171" s="182"/>
      <c r="AE171" s="182"/>
    </row>
    <row r="172" spans="2:31" s="255" customFormat="1" x14ac:dyDescent="0.2">
      <c r="B172" s="238"/>
      <c r="C172" s="238"/>
      <c r="D172" s="238"/>
      <c r="E172" s="238"/>
      <c r="F172" s="238"/>
      <c r="G172" s="238"/>
      <c r="H172" s="238"/>
      <c r="I172" s="238"/>
      <c r="J172" s="238"/>
      <c r="K172" s="238"/>
      <c r="L172" s="241"/>
      <c r="M172" s="238"/>
      <c r="N172" s="238"/>
      <c r="O172" s="238"/>
      <c r="P172" s="238"/>
      <c r="Q172" s="238"/>
      <c r="R172" s="238"/>
      <c r="S172" s="238"/>
      <c r="T172" s="238"/>
      <c r="U172" s="238"/>
      <c r="V172" s="238"/>
      <c r="W172" s="238"/>
      <c r="X172" s="238"/>
      <c r="Y172" s="238"/>
      <c r="Z172" s="238"/>
      <c r="AA172" s="238"/>
      <c r="AB172" s="182"/>
      <c r="AC172" s="182"/>
      <c r="AD172" s="182"/>
      <c r="AE172" s="182"/>
    </row>
    <row r="173" spans="2:31" s="255" customFormat="1" x14ac:dyDescent="0.2">
      <c r="B173" s="238"/>
      <c r="C173" s="238"/>
      <c r="D173" s="238"/>
      <c r="E173" s="238"/>
      <c r="F173" s="238"/>
      <c r="G173" s="238"/>
      <c r="H173" s="238"/>
      <c r="I173" s="238"/>
      <c r="J173" s="238"/>
      <c r="K173" s="238"/>
      <c r="L173" s="241"/>
      <c r="M173" s="238"/>
      <c r="N173" s="238"/>
      <c r="O173" s="238"/>
      <c r="P173" s="238"/>
      <c r="Q173" s="238"/>
      <c r="R173" s="238"/>
      <c r="S173" s="238"/>
      <c r="T173" s="238"/>
      <c r="U173" s="238"/>
      <c r="V173" s="238"/>
      <c r="W173" s="238"/>
      <c r="X173" s="238"/>
      <c r="Y173" s="238"/>
      <c r="Z173" s="238"/>
      <c r="AA173" s="238"/>
      <c r="AB173" s="182"/>
      <c r="AC173" s="182"/>
      <c r="AD173" s="182"/>
      <c r="AE173" s="182"/>
    </row>
    <row r="174" spans="2:31" s="255" customFormat="1" x14ac:dyDescent="0.2">
      <c r="B174" s="238"/>
      <c r="C174" s="238"/>
      <c r="D174" s="238"/>
      <c r="E174" s="238"/>
      <c r="F174" s="238"/>
      <c r="G174" s="238"/>
      <c r="H174" s="238"/>
      <c r="I174" s="238"/>
      <c r="J174" s="238"/>
      <c r="K174" s="238"/>
      <c r="L174" s="241"/>
      <c r="M174" s="238"/>
      <c r="N174" s="238"/>
      <c r="O174" s="238"/>
      <c r="P174" s="238"/>
      <c r="Q174" s="238"/>
      <c r="R174" s="238"/>
      <c r="S174" s="238"/>
      <c r="T174" s="238"/>
      <c r="U174" s="238"/>
      <c r="V174" s="238"/>
      <c r="W174" s="238"/>
      <c r="X174" s="238"/>
      <c r="Y174" s="238"/>
      <c r="Z174" s="238"/>
      <c r="AA174" s="238"/>
      <c r="AB174" s="182"/>
      <c r="AC174" s="182"/>
      <c r="AD174" s="182"/>
      <c r="AE174" s="182"/>
    </row>
    <row r="175" spans="2:31" s="255" customFormat="1" x14ac:dyDescent="0.2">
      <c r="B175" s="238"/>
      <c r="C175" s="238"/>
      <c r="D175" s="238"/>
      <c r="E175" s="238"/>
      <c r="F175" s="238"/>
      <c r="G175" s="238"/>
      <c r="H175" s="238"/>
      <c r="I175" s="238"/>
      <c r="J175" s="238"/>
      <c r="K175" s="238"/>
      <c r="L175" s="241"/>
      <c r="M175" s="238"/>
      <c r="N175" s="238"/>
      <c r="O175" s="238"/>
      <c r="P175" s="238"/>
      <c r="Q175" s="238"/>
      <c r="R175" s="238"/>
      <c r="S175" s="238"/>
      <c r="T175" s="238"/>
      <c r="U175" s="238"/>
      <c r="V175" s="238"/>
      <c r="W175" s="238"/>
      <c r="X175" s="238"/>
      <c r="Y175" s="238"/>
      <c r="Z175" s="238"/>
      <c r="AA175" s="238"/>
      <c r="AB175" s="182"/>
      <c r="AC175" s="182"/>
      <c r="AD175" s="182"/>
      <c r="AE175" s="182"/>
    </row>
    <row r="176" spans="2:31" s="255" customFormat="1" x14ac:dyDescent="0.2">
      <c r="B176" s="238"/>
      <c r="C176" s="238"/>
      <c r="D176" s="238"/>
      <c r="E176" s="238"/>
      <c r="F176" s="238"/>
      <c r="G176" s="238"/>
      <c r="H176" s="238"/>
      <c r="I176" s="238"/>
      <c r="J176" s="238"/>
      <c r="K176" s="238"/>
      <c r="L176" s="241"/>
      <c r="M176" s="238"/>
      <c r="N176" s="238"/>
      <c r="O176" s="238"/>
      <c r="P176" s="238"/>
      <c r="Q176" s="238"/>
      <c r="R176" s="238"/>
      <c r="S176" s="238"/>
      <c r="T176" s="238"/>
      <c r="U176" s="238"/>
      <c r="V176" s="238"/>
      <c r="W176" s="238"/>
      <c r="X176" s="238"/>
      <c r="Y176" s="238"/>
      <c r="Z176" s="238"/>
      <c r="AA176" s="238"/>
      <c r="AB176" s="182"/>
      <c r="AC176" s="182"/>
      <c r="AD176" s="182"/>
      <c r="AE176" s="182"/>
    </row>
    <row r="177" spans="2:31" s="255" customFormat="1" x14ac:dyDescent="0.2">
      <c r="B177" s="238"/>
      <c r="C177" s="238"/>
      <c r="D177" s="238"/>
      <c r="E177" s="238"/>
      <c r="F177" s="238"/>
      <c r="G177" s="238"/>
      <c r="H177" s="238"/>
      <c r="I177" s="238"/>
      <c r="J177" s="238"/>
      <c r="K177" s="238"/>
      <c r="L177" s="241"/>
      <c r="M177" s="238"/>
      <c r="N177" s="238"/>
      <c r="O177" s="238"/>
      <c r="P177" s="238"/>
      <c r="Q177" s="238"/>
      <c r="R177" s="238"/>
      <c r="S177" s="238"/>
      <c r="T177" s="238"/>
      <c r="U177" s="238"/>
      <c r="V177" s="238"/>
      <c r="W177" s="238"/>
      <c r="X177" s="238"/>
      <c r="Y177" s="238"/>
      <c r="Z177" s="238"/>
      <c r="AA177" s="238"/>
      <c r="AB177" s="182"/>
      <c r="AC177" s="182"/>
      <c r="AD177" s="182"/>
      <c r="AE177" s="182"/>
    </row>
  </sheetData>
  <mergeCells count="5">
    <mergeCell ref="D1:AD2"/>
    <mergeCell ref="E3:AD3"/>
    <mergeCell ref="D5:F5"/>
    <mergeCell ref="H5:J5"/>
    <mergeCell ref="L5:N5"/>
  </mergeCells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807D-267A-4DF0-89B3-839CD8814C9D}">
  <sheetPr codeName="Hoja16">
    <pageSetUpPr fitToPage="1"/>
  </sheetPr>
  <dimension ref="A1:AE64"/>
  <sheetViews>
    <sheetView showGridLines="0" zoomScale="80" zoomScaleNormal="80" workbookViewId="0">
      <pane xSplit="2" ySplit="6" topLeftCell="C7" activePane="bottomRight" state="frozen"/>
      <selection activeCell="H13" sqref="H13"/>
      <selection pane="topRight" activeCell="H13" sqref="H13"/>
      <selection pane="bottomLeft" activeCell="H13" sqref="H13"/>
      <selection pane="bottomRight" activeCell="Q37" sqref="Q37:S41"/>
    </sheetView>
  </sheetViews>
  <sheetFormatPr baseColWidth="10" defaultColWidth="11.42578125" defaultRowHeight="12.75" x14ac:dyDescent="0.2"/>
  <cols>
    <col min="1" max="1" width="0.7109375" style="198" customWidth="1"/>
    <col min="2" max="2" width="21.85546875" style="194" customWidth="1"/>
    <col min="3" max="3" width="0.7109375" style="194" customWidth="1"/>
    <col min="4" max="4" width="8.5703125" style="194" customWidth="1"/>
    <col min="5" max="5" width="15" style="194" bestFit="1" customWidth="1"/>
    <col min="6" max="6" width="7.5703125" style="194" hidden="1" customWidth="1"/>
    <col min="7" max="7" width="0.28515625" style="194" customWidth="1"/>
    <col min="8" max="8" width="8.5703125" style="238" customWidth="1"/>
    <col min="9" max="9" width="15.5703125" style="238" bestFit="1" customWidth="1"/>
    <col min="10" max="10" width="7.42578125" style="238" hidden="1" customWidth="1"/>
    <col min="11" max="11" width="0.42578125" style="238" customWidth="1"/>
    <col min="12" max="12" width="8.28515625" style="241" bestFit="1" customWidth="1"/>
    <col min="13" max="13" width="15.5703125" style="238" customWidth="1"/>
    <col min="14" max="14" width="7.42578125" style="238" hidden="1" customWidth="1"/>
    <col min="15" max="15" width="0.42578125" style="238" customWidth="1"/>
    <col min="16" max="16" width="0.28515625" style="238" hidden="1" customWidth="1"/>
    <col min="17" max="17" width="16.5703125" style="238" customWidth="1"/>
    <col min="18" max="18" width="12.42578125" style="238" hidden="1" customWidth="1"/>
    <col min="19" max="19" width="14.42578125" style="238" bestFit="1" customWidth="1"/>
    <col min="20" max="20" width="7.28515625" style="238" hidden="1" customWidth="1"/>
    <col min="21" max="21" width="14.85546875" style="238" customWidth="1"/>
    <col min="22" max="22" width="0.42578125" style="238" customWidth="1"/>
    <col min="23" max="23" width="15" style="238" bestFit="1" customWidth="1"/>
    <col min="24" max="24" width="15.42578125" style="238" customWidth="1"/>
    <col min="25" max="25" width="13.5703125" style="238" customWidth="1"/>
    <col min="26" max="26" width="8" style="194" bestFit="1" customWidth="1"/>
    <col min="27" max="27" width="8.5703125" style="194" bestFit="1" customWidth="1"/>
    <col min="28" max="29" width="9.5703125" style="194" bestFit="1" customWidth="1"/>
    <col min="30" max="30" width="13.7109375" style="194" customWidth="1"/>
    <col min="31" max="31" width="3.5703125" style="194" customWidth="1"/>
    <col min="32" max="16384" width="11.42578125" style="198"/>
  </cols>
  <sheetData>
    <row r="1" spans="1:31" s="184" customFormat="1" ht="18.75" x14ac:dyDescent="0.2">
      <c r="A1" s="181"/>
      <c r="B1" s="182"/>
      <c r="C1" s="183"/>
      <c r="D1" s="808" t="s">
        <v>1</v>
      </c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  <c r="AA1" s="809"/>
      <c r="AB1" s="809"/>
      <c r="AC1" s="809"/>
      <c r="AD1" s="809"/>
      <c r="AE1" s="183"/>
    </row>
    <row r="2" spans="1:31" s="188" customFormat="1" ht="21" x14ac:dyDescent="0.2">
      <c r="A2" s="185"/>
      <c r="B2" s="186"/>
      <c r="C2" s="187"/>
      <c r="D2" s="809"/>
      <c r="E2" s="809"/>
      <c r="F2" s="809"/>
      <c r="G2" s="809"/>
      <c r="H2" s="809"/>
      <c r="I2" s="809"/>
      <c r="J2" s="809"/>
      <c r="K2" s="809"/>
      <c r="L2" s="809"/>
      <c r="M2" s="809"/>
      <c r="N2" s="809"/>
      <c r="O2" s="809"/>
      <c r="P2" s="809"/>
      <c r="Q2" s="809"/>
      <c r="R2" s="809"/>
      <c r="S2" s="809"/>
      <c r="T2" s="809"/>
      <c r="U2" s="809"/>
      <c r="V2" s="809"/>
      <c r="W2" s="809"/>
      <c r="X2" s="809"/>
      <c r="Y2" s="809"/>
      <c r="Z2" s="809"/>
      <c r="AA2" s="809"/>
      <c r="AB2" s="809"/>
      <c r="AC2" s="809"/>
      <c r="AD2" s="809"/>
      <c r="AE2" s="187"/>
    </row>
    <row r="3" spans="1:31" s="184" customFormat="1" ht="18.75" x14ac:dyDescent="0.2">
      <c r="A3" s="181"/>
      <c r="B3" s="189"/>
      <c r="C3" s="183"/>
      <c r="D3" s="190"/>
      <c r="E3" s="811">
        <v>45900</v>
      </c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811"/>
      <c r="Y3" s="811"/>
      <c r="Z3" s="811"/>
      <c r="AA3" s="811"/>
      <c r="AB3" s="811"/>
      <c r="AC3" s="811"/>
      <c r="AD3" s="811"/>
      <c r="AE3" s="183"/>
    </row>
    <row r="4" spans="1:31" s="184" customFormat="1" ht="18.75" x14ac:dyDescent="0.2">
      <c r="A4" s="181"/>
      <c r="B4" s="191"/>
      <c r="C4" s="183"/>
      <c r="D4" s="189"/>
      <c r="E4" s="189"/>
      <c r="F4" s="189"/>
      <c r="G4" s="183"/>
      <c r="H4" s="189"/>
      <c r="I4" s="189"/>
      <c r="J4" s="189"/>
      <c r="K4" s="183"/>
      <c r="L4" s="189"/>
      <c r="M4" s="189"/>
      <c r="N4" s="189"/>
      <c r="O4" s="189"/>
      <c r="P4" s="192"/>
      <c r="Q4" s="189"/>
      <c r="R4" s="189"/>
      <c r="S4" s="189"/>
      <c r="T4" s="189"/>
      <c r="U4" s="189"/>
      <c r="V4" s="183"/>
      <c r="W4" s="189"/>
      <c r="X4" s="189"/>
      <c r="Y4" s="189"/>
      <c r="Z4" s="189"/>
      <c r="AA4" s="189"/>
      <c r="AB4" s="189"/>
      <c r="AC4" s="189"/>
      <c r="AD4" s="189"/>
      <c r="AE4" s="183"/>
    </row>
    <row r="5" spans="1:31" ht="15.75" x14ac:dyDescent="0.2">
      <c r="A5" s="193"/>
      <c r="B5" s="193"/>
      <c r="D5" s="810" t="s">
        <v>2</v>
      </c>
      <c r="E5" s="810"/>
      <c r="F5" s="810"/>
      <c r="H5" s="810" t="s">
        <v>3</v>
      </c>
      <c r="I5" s="810"/>
      <c r="J5" s="810"/>
      <c r="K5" s="194"/>
      <c r="L5" s="810" t="s">
        <v>4</v>
      </c>
      <c r="M5" s="810"/>
      <c r="N5" s="810"/>
      <c r="O5" s="193"/>
      <c r="P5" s="195"/>
      <c r="Q5" s="193"/>
      <c r="R5" s="193"/>
      <c r="S5" s="193"/>
      <c r="T5" s="193"/>
      <c r="U5" s="193"/>
      <c r="V5" s="194"/>
      <c r="W5" s="196" t="s">
        <v>5</v>
      </c>
      <c r="X5" s="196"/>
      <c r="Y5" s="193"/>
      <c r="Z5" s="193"/>
      <c r="AA5" s="193"/>
      <c r="AB5" s="193"/>
      <c r="AC5" s="193"/>
      <c r="AD5" s="193"/>
      <c r="AE5" s="197"/>
    </row>
    <row r="6" spans="1:31" ht="25.5" x14ac:dyDescent="0.2">
      <c r="A6" s="193"/>
      <c r="B6" s="199" t="s">
        <v>799</v>
      </c>
      <c r="D6" s="176" t="s">
        <v>6</v>
      </c>
      <c r="E6" s="176" t="s">
        <v>7</v>
      </c>
      <c r="F6" s="177" t="s">
        <v>8</v>
      </c>
      <c r="H6" s="176" t="s">
        <v>6</v>
      </c>
      <c r="I6" s="176" t="s">
        <v>9</v>
      </c>
      <c r="J6" s="177" t="s">
        <v>8</v>
      </c>
      <c r="K6" s="194"/>
      <c r="L6" s="176" t="s">
        <v>6</v>
      </c>
      <c r="M6" s="176" t="s">
        <v>10</v>
      </c>
      <c r="N6" s="177" t="s">
        <v>8</v>
      </c>
      <c r="O6" s="193"/>
      <c r="P6" s="195"/>
      <c r="Q6" s="176" t="s">
        <v>11</v>
      </c>
      <c r="R6" s="176" t="s">
        <v>801</v>
      </c>
      <c r="S6" s="176" t="s">
        <v>12</v>
      </c>
      <c r="T6" s="176" t="s">
        <v>65</v>
      </c>
      <c r="U6" s="176" t="s">
        <v>13</v>
      </c>
      <c r="V6" s="200"/>
      <c r="W6" s="176" t="s">
        <v>14</v>
      </c>
      <c r="X6" s="551" t="s">
        <v>802</v>
      </c>
      <c r="Y6" s="176" t="s">
        <v>15</v>
      </c>
      <c r="Z6" s="176" t="s">
        <v>16</v>
      </c>
      <c r="AA6" s="176" t="s">
        <v>17</v>
      </c>
      <c r="AB6" s="176" t="s">
        <v>18</v>
      </c>
      <c r="AC6" s="176" t="s">
        <v>19</v>
      </c>
      <c r="AD6" s="176" t="s">
        <v>20</v>
      </c>
      <c r="AE6" s="197"/>
    </row>
    <row r="7" spans="1:31" ht="3" customHeight="1" x14ac:dyDescent="0.2">
      <c r="A7" s="194"/>
      <c r="D7" s="201"/>
      <c r="E7" s="201"/>
      <c r="F7" s="202"/>
      <c r="H7" s="201"/>
      <c r="I7" s="201"/>
      <c r="J7" s="202"/>
      <c r="K7" s="194"/>
      <c r="L7" s="201"/>
      <c r="M7" s="201"/>
      <c r="N7" s="202"/>
      <c r="O7" s="194"/>
      <c r="P7" s="195"/>
      <c r="Q7" s="203"/>
      <c r="R7" s="203"/>
      <c r="S7" s="204"/>
      <c r="T7" s="204"/>
      <c r="U7" s="203"/>
      <c r="V7" s="200"/>
      <c r="W7" s="201"/>
      <c r="X7" s="201"/>
      <c r="Y7" s="201"/>
      <c r="Z7" s="201"/>
      <c r="AA7" s="201"/>
      <c r="AB7" s="201"/>
      <c r="AC7" s="201"/>
      <c r="AD7" s="201"/>
      <c r="AE7" s="197"/>
    </row>
    <row r="8" spans="1:31" s="210" customFormat="1" ht="15" hidden="1" x14ac:dyDescent="0.2">
      <c r="A8" s="205"/>
      <c r="B8" s="576" t="s">
        <v>1098</v>
      </c>
      <c r="C8" s="194"/>
      <c r="D8" s="178">
        <v>0</v>
      </c>
      <c r="E8" s="178">
        <v>0</v>
      </c>
      <c r="F8" s="179">
        <v>0</v>
      </c>
      <c r="G8" s="180"/>
      <c r="H8" s="178"/>
      <c r="I8" s="178"/>
      <c r="J8" s="179"/>
      <c r="K8" s="180"/>
      <c r="L8" s="178"/>
      <c r="M8" s="178"/>
      <c r="N8" s="179"/>
      <c r="O8" s="207"/>
      <c r="P8" s="195"/>
      <c r="Q8" s="178"/>
      <c r="R8" s="178"/>
      <c r="S8" s="178"/>
      <c r="T8" s="178">
        <v>0</v>
      </c>
      <c r="U8" s="178">
        <v>0</v>
      </c>
      <c r="V8" s="200"/>
      <c r="W8" s="178">
        <v>0</v>
      </c>
      <c r="X8" s="178"/>
      <c r="Y8" s="178"/>
      <c r="Z8" s="178">
        <v>0</v>
      </c>
      <c r="AA8" s="178"/>
      <c r="AB8" s="178"/>
      <c r="AC8" s="178"/>
      <c r="AD8" s="178"/>
      <c r="AE8" s="209"/>
    </row>
    <row r="9" spans="1:31" s="210" customFormat="1" ht="15" hidden="1" x14ac:dyDescent="0.2">
      <c r="A9" s="205"/>
      <c r="B9" s="576" t="s">
        <v>1099</v>
      </c>
      <c r="C9" s="194"/>
      <c r="D9" s="178">
        <v>0</v>
      </c>
      <c r="E9" s="178">
        <v>0</v>
      </c>
      <c r="F9" s="179">
        <v>0</v>
      </c>
      <c r="G9" s="180"/>
      <c r="H9" s="178"/>
      <c r="I9" s="178"/>
      <c r="J9" s="179"/>
      <c r="K9" s="180"/>
      <c r="L9" s="178"/>
      <c r="M9" s="178"/>
      <c r="N9" s="179"/>
      <c r="O9" s="207"/>
      <c r="P9" s="195"/>
      <c r="Q9" s="178"/>
      <c r="R9" s="178"/>
      <c r="S9" s="178"/>
      <c r="T9" s="178">
        <v>0</v>
      </c>
      <c r="U9" s="178">
        <v>0</v>
      </c>
      <c r="V9" s="200"/>
      <c r="W9" s="178">
        <v>0</v>
      </c>
      <c r="X9" s="178"/>
      <c r="Y9" s="178"/>
      <c r="Z9" s="178">
        <v>0</v>
      </c>
      <c r="AA9" s="178"/>
      <c r="AB9" s="178"/>
      <c r="AC9" s="178"/>
      <c r="AD9" s="178"/>
      <c r="AE9" s="209"/>
    </row>
    <row r="10" spans="1:31" s="210" customFormat="1" ht="15" hidden="1" x14ac:dyDescent="0.2">
      <c r="A10" s="205"/>
      <c r="B10" s="576" t="s">
        <v>1100</v>
      </c>
      <c r="C10" s="194"/>
      <c r="D10" s="178">
        <v>0</v>
      </c>
      <c r="E10" s="178">
        <v>0</v>
      </c>
      <c r="F10" s="179">
        <v>0</v>
      </c>
      <c r="G10" s="180"/>
      <c r="H10" s="178"/>
      <c r="I10" s="178"/>
      <c r="J10" s="179"/>
      <c r="K10" s="180"/>
      <c r="L10" s="178"/>
      <c r="M10" s="178"/>
      <c r="N10" s="179"/>
      <c r="O10" s="207"/>
      <c r="P10" s="195"/>
      <c r="Q10" s="178"/>
      <c r="R10" s="178"/>
      <c r="S10" s="178"/>
      <c r="T10" s="178">
        <v>0</v>
      </c>
      <c r="U10" s="178">
        <v>0</v>
      </c>
      <c r="V10" s="200"/>
      <c r="W10" s="178">
        <v>0</v>
      </c>
      <c r="X10" s="178"/>
      <c r="Y10" s="178"/>
      <c r="Z10" s="178">
        <v>0</v>
      </c>
      <c r="AA10" s="178"/>
      <c r="AB10" s="178"/>
      <c r="AC10" s="178"/>
      <c r="AD10" s="178"/>
      <c r="AE10" s="209"/>
    </row>
    <row r="11" spans="1:31" s="210" customFormat="1" ht="29.25" customHeight="1" x14ac:dyDescent="0.2">
      <c r="A11" s="205"/>
      <c r="B11" s="576" t="s">
        <v>1101</v>
      </c>
      <c r="C11" s="194"/>
      <c r="D11" s="178">
        <v>2</v>
      </c>
      <c r="E11" s="178">
        <v>830000</v>
      </c>
      <c r="F11" s="179">
        <v>0</v>
      </c>
      <c r="G11" s="180"/>
      <c r="H11" s="178">
        <v>1</v>
      </c>
      <c r="I11" s="178">
        <v>415000</v>
      </c>
      <c r="J11" s="179"/>
      <c r="K11" s="180"/>
      <c r="L11" s="178">
        <v>1</v>
      </c>
      <c r="M11" s="178">
        <v>415000</v>
      </c>
      <c r="N11" s="179"/>
      <c r="O11" s="207"/>
      <c r="P11" s="195"/>
      <c r="Q11" s="178">
        <v>415000</v>
      </c>
      <c r="R11" s="178"/>
      <c r="S11" s="178">
        <v>0</v>
      </c>
      <c r="T11" s="178"/>
      <c r="U11" s="178">
        <v>415000</v>
      </c>
      <c r="V11" s="200"/>
      <c r="W11" s="178">
        <v>0</v>
      </c>
      <c r="X11" s="178"/>
      <c r="Y11" s="178"/>
      <c r="Z11" s="178">
        <v>0</v>
      </c>
      <c r="AA11" s="178"/>
      <c r="AB11" s="178"/>
      <c r="AC11" s="178"/>
      <c r="AD11" s="178"/>
      <c r="AE11" s="209"/>
    </row>
    <row r="12" spans="1:31" s="210" customFormat="1" ht="15" hidden="1" x14ac:dyDescent="0.2">
      <c r="A12" s="205"/>
      <c r="B12" s="576" t="s">
        <v>1102</v>
      </c>
      <c r="C12" s="194"/>
      <c r="D12" s="178">
        <v>0</v>
      </c>
      <c r="E12" s="178">
        <v>0</v>
      </c>
      <c r="F12" s="179">
        <v>0</v>
      </c>
      <c r="G12" s="180"/>
      <c r="H12" s="178"/>
      <c r="I12" s="178"/>
      <c r="J12" s="179"/>
      <c r="K12" s="180"/>
      <c r="L12" s="178"/>
      <c r="M12" s="178"/>
      <c r="N12" s="179"/>
      <c r="O12" s="207"/>
      <c r="P12" s="195"/>
      <c r="Q12" s="178"/>
      <c r="R12" s="178"/>
      <c r="S12" s="178"/>
      <c r="T12" s="178"/>
      <c r="U12" s="178">
        <v>0</v>
      </c>
      <c r="V12" s="200"/>
      <c r="W12" s="178">
        <v>0</v>
      </c>
      <c r="X12" s="178"/>
      <c r="Y12" s="178"/>
      <c r="Z12" s="178">
        <v>0</v>
      </c>
      <c r="AA12" s="178"/>
      <c r="AB12" s="178"/>
      <c r="AC12" s="178"/>
      <c r="AD12" s="178"/>
      <c r="AE12" s="209"/>
    </row>
    <row r="13" spans="1:31" s="210" customFormat="1" ht="15" hidden="1" x14ac:dyDescent="0.2">
      <c r="A13" s="205"/>
      <c r="B13" s="576" t="s">
        <v>1103</v>
      </c>
      <c r="C13" s="194"/>
      <c r="D13" s="178">
        <v>0</v>
      </c>
      <c r="E13" s="178">
        <v>0</v>
      </c>
      <c r="F13" s="179">
        <v>0</v>
      </c>
      <c r="G13" s="180"/>
      <c r="H13" s="178"/>
      <c r="I13" s="178"/>
      <c r="J13" s="179"/>
      <c r="K13" s="180"/>
      <c r="L13" s="178"/>
      <c r="M13" s="178"/>
      <c r="N13" s="179"/>
      <c r="O13" s="207"/>
      <c r="P13" s="195"/>
      <c r="Q13" s="178"/>
      <c r="R13" s="178"/>
      <c r="S13" s="178"/>
      <c r="T13" s="178"/>
      <c r="U13" s="178">
        <v>0</v>
      </c>
      <c r="V13" s="200"/>
      <c r="W13" s="178">
        <v>0</v>
      </c>
      <c r="X13" s="178"/>
      <c r="Y13" s="178"/>
      <c r="Z13" s="178">
        <v>0</v>
      </c>
      <c r="AA13" s="178"/>
      <c r="AB13" s="178"/>
      <c r="AC13" s="178"/>
      <c r="AD13" s="178"/>
      <c r="AE13" s="209"/>
    </row>
    <row r="14" spans="1:31" s="210" customFormat="1" ht="15" hidden="1" x14ac:dyDescent="0.2">
      <c r="A14" s="205"/>
      <c r="B14" s="578" t="s">
        <v>1116</v>
      </c>
      <c r="C14" s="194"/>
      <c r="D14" s="178">
        <v>0</v>
      </c>
      <c r="E14" s="178">
        <v>0</v>
      </c>
      <c r="F14" s="179">
        <v>0</v>
      </c>
      <c r="G14" s="180"/>
      <c r="H14" s="178"/>
      <c r="I14" s="178"/>
      <c r="J14" s="179"/>
      <c r="K14" s="180"/>
      <c r="L14" s="178"/>
      <c r="M14" s="178"/>
      <c r="N14" s="179"/>
      <c r="O14" s="207"/>
      <c r="P14" s="195"/>
      <c r="Q14" s="178"/>
      <c r="R14" s="178"/>
      <c r="S14" s="178"/>
      <c r="T14" s="178"/>
      <c r="U14" s="178">
        <v>0</v>
      </c>
      <c r="V14" s="200"/>
      <c r="W14" s="178">
        <v>0</v>
      </c>
      <c r="X14" s="178"/>
      <c r="Y14" s="178"/>
      <c r="Z14" s="178">
        <v>0</v>
      </c>
      <c r="AA14" s="178"/>
      <c r="AB14" s="178"/>
      <c r="AC14" s="178"/>
      <c r="AD14" s="178"/>
      <c r="AE14" s="209"/>
    </row>
    <row r="15" spans="1:31" s="210" customFormat="1" ht="15" hidden="1" x14ac:dyDescent="0.2">
      <c r="A15" s="205"/>
      <c r="B15" s="578" t="s">
        <v>1117</v>
      </c>
      <c r="C15" s="194"/>
      <c r="D15" s="178">
        <v>0</v>
      </c>
      <c r="E15" s="178">
        <v>0</v>
      </c>
      <c r="F15" s="179">
        <v>0</v>
      </c>
      <c r="G15" s="180"/>
      <c r="H15" s="178"/>
      <c r="I15" s="178"/>
      <c r="J15" s="179"/>
      <c r="K15" s="180"/>
      <c r="L15" s="178"/>
      <c r="M15" s="178"/>
      <c r="N15" s="179"/>
      <c r="O15" s="207"/>
      <c r="P15" s="195"/>
      <c r="Q15" s="178"/>
      <c r="R15" s="178"/>
      <c r="S15" s="178"/>
      <c r="T15" s="178"/>
      <c r="U15" s="178">
        <v>0</v>
      </c>
      <c r="V15" s="200"/>
      <c r="W15" s="178">
        <v>0</v>
      </c>
      <c r="X15" s="178"/>
      <c r="Y15" s="178"/>
      <c r="Z15" s="178">
        <v>0</v>
      </c>
      <c r="AA15" s="178"/>
      <c r="AB15" s="178"/>
      <c r="AC15" s="178"/>
      <c r="AD15" s="178"/>
      <c r="AE15" s="209"/>
    </row>
    <row r="16" spans="1:31" s="210" customFormat="1" ht="15" hidden="1" x14ac:dyDescent="0.2">
      <c r="A16" s="205"/>
      <c r="B16" s="578" t="s">
        <v>1118</v>
      </c>
      <c r="C16" s="194"/>
      <c r="D16" s="178">
        <v>0</v>
      </c>
      <c r="E16" s="178">
        <v>0</v>
      </c>
      <c r="F16" s="179">
        <v>0</v>
      </c>
      <c r="G16" s="180"/>
      <c r="H16" s="178"/>
      <c r="I16" s="178"/>
      <c r="J16" s="179"/>
      <c r="K16" s="180"/>
      <c r="L16" s="178"/>
      <c r="M16" s="178"/>
      <c r="N16" s="179"/>
      <c r="O16" s="207"/>
      <c r="P16" s="195"/>
      <c r="Q16" s="178"/>
      <c r="R16" s="178"/>
      <c r="S16" s="178"/>
      <c r="T16" s="178"/>
      <c r="U16" s="178">
        <v>0</v>
      </c>
      <c r="V16" s="200"/>
      <c r="W16" s="178">
        <v>0</v>
      </c>
      <c r="X16" s="178"/>
      <c r="Y16" s="178"/>
      <c r="Z16" s="178">
        <v>0</v>
      </c>
      <c r="AA16" s="178"/>
      <c r="AB16" s="178"/>
      <c r="AC16" s="178"/>
      <c r="AD16" s="178"/>
      <c r="AE16" s="209"/>
    </row>
    <row r="17" spans="1:31" s="210" customFormat="1" ht="15" hidden="1" x14ac:dyDescent="0.2">
      <c r="A17" s="205"/>
      <c r="B17" s="578" t="s">
        <v>1119</v>
      </c>
      <c r="C17" s="194"/>
      <c r="D17" s="178">
        <v>0</v>
      </c>
      <c r="E17" s="178">
        <v>0</v>
      </c>
      <c r="F17" s="179">
        <v>0</v>
      </c>
      <c r="G17" s="180"/>
      <c r="H17" s="178"/>
      <c r="I17" s="178"/>
      <c r="J17" s="179"/>
      <c r="K17" s="180"/>
      <c r="L17" s="178"/>
      <c r="M17" s="178"/>
      <c r="N17" s="179"/>
      <c r="O17" s="207"/>
      <c r="P17" s="195"/>
      <c r="Q17" s="178"/>
      <c r="R17" s="178"/>
      <c r="S17" s="178"/>
      <c r="T17" s="178"/>
      <c r="U17" s="178">
        <v>0</v>
      </c>
      <c r="V17" s="200"/>
      <c r="W17" s="178">
        <v>0</v>
      </c>
      <c r="X17" s="178"/>
      <c r="Y17" s="178"/>
      <c r="Z17" s="178">
        <v>0</v>
      </c>
      <c r="AA17" s="178"/>
      <c r="AB17" s="178"/>
      <c r="AC17" s="178"/>
      <c r="AD17" s="178"/>
      <c r="AE17" s="209"/>
    </row>
    <row r="18" spans="1:31" s="210" customFormat="1" ht="15" hidden="1" x14ac:dyDescent="0.2">
      <c r="A18" s="205"/>
      <c r="B18" s="589" t="s">
        <v>1228</v>
      </c>
      <c r="C18" s="194"/>
      <c r="D18" s="178">
        <v>0</v>
      </c>
      <c r="E18" s="178">
        <v>0</v>
      </c>
      <c r="F18" s="179">
        <v>0</v>
      </c>
      <c r="G18" s="180"/>
      <c r="H18" s="178"/>
      <c r="I18" s="178"/>
      <c r="J18" s="179"/>
      <c r="K18" s="180"/>
      <c r="L18" s="178"/>
      <c r="M18" s="178"/>
      <c r="N18" s="179"/>
      <c r="O18" s="207"/>
      <c r="P18" s="195"/>
      <c r="Q18" s="178"/>
      <c r="R18" s="178"/>
      <c r="S18" s="178"/>
      <c r="T18" s="178"/>
      <c r="U18" s="178">
        <v>0</v>
      </c>
      <c r="V18" s="200"/>
      <c r="W18" s="178">
        <v>0</v>
      </c>
      <c r="X18" s="178"/>
      <c r="Y18" s="178"/>
      <c r="Z18" s="178">
        <v>0</v>
      </c>
      <c r="AA18" s="178"/>
      <c r="AB18" s="178"/>
      <c r="AC18" s="178"/>
      <c r="AD18" s="178"/>
      <c r="AE18" s="209"/>
    </row>
    <row r="19" spans="1:31" s="210" customFormat="1" ht="15" hidden="1" x14ac:dyDescent="0.2">
      <c r="A19" s="205"/>
      <c r="B19" s="589" t="s">
        <v>1229</v>
      </c>
      <c r="C19" s="194"/>
      <c r="D19" s="178">
        <v>0</v>
      </c>
      <c r="E19" s="178">
        <v>0</v>
      </c>
      <c r="F19" s="179">
        <v>0</v>
      </c>
      <c r="G19" s="180"/>
      <c r="H19" s="178"/>
      <c r="I19" s="178"/>
      <c r="J19" s="179"/>
      <c r="K19" s="180"/>
      <c r="L19" s="178"/>
      <c r="M19" s="178"/>
      <c r="N19" s="179"/>
      <c r="O19" s="207"/>
      <c r="P19" s="195"/>
      <c r="Q19" s="178"/>
      <c r="R19" s="178"/>
      <c r="S19" s="178"/>
      <c r="T19" s="178"/>
      <c r="U19" s="178">
        <v>0</v>
      </c>
      <c r="V19" s="200"/>
      <c r="W19" s="178">
        <v>0</v>
      </c>
      <c r="X19" s="178"/>
      <c r="Y19" s="178"/>
      <c r="Z19" s="178">
        <v>0</v>
      </c>
      <c r="AA19" s="178"/>
      <c r="AB19" s="178"/>
      <c r="AC19" s="178"/>
      <c r="AD19" s="178"/>
      <c r="AE19" s="209"/>
    </row>
    <row r="20" spans="1:31" s="210" customFormat="1" ht="15" hidden="1" x14ac:dyDescent="0.2">
      <c r="A20" s="205"/>
      <c r="B20" s="589" t="s">
        <v>1230</v>
      </c>
      <c r="C20" s="194"/>
      <c r="D20" s="178">
        <v>0</v>
      </c>
      <c r="E20" s="178">
        <v>0</v>
      </c>
      <c r="F20" s="179">
        <v>0</v>
      </c>
      <c r="G20" s="180"/>
      <c r="H20" s="178"/>
      <c r="I20" s="178"/>
      <c r="J20" s="179"/>
      <c r="K20" s="180"/>
      <c r="L20" s="178"/>
      <c r="M20" s="178"/>
      <c r="N20" s="179"/>
      <c r="O20" s="207"/>
      <c r="P20" s="195"/>
      <c r="Q20" s="178"/>
      <c r="R20" s="178"/>
      <c r="S20" s="178"/>
      <c r="T20" s="178"/>
      <c r="U20" s="178">
        <v>0</v>
      </c>
      <c r="V20" s="200"/>
      <c r="W20" s="178">
        <v>0</v>
      </c>
      <c r="X20" s="178"/>
      <c r="Y20" s="178"/>
      <c r="Z20" s="178">
        <v>0</v>
      </c>
      <c r="AA20" s="178"/>
      <c r="AB20" s="178"/>
      <c r="AC20" s="178"/>
      <c r="AD20" s="178"/>
      <c r="AE20" s="209"/>
    </row>
    <row r="21" spans="1:31" s="210" customFormat="1" ht="15" hidden="1" x14ac:dyDescent="0.2">
      <c r="A21" s="205"/>
      <c r="B21" s="589" t="s">
        <v>1231</v>
      </c>
      <c r="C21" s="194"/>
      <c r="D21" s="178">
        <v>0</v>
      </c>
      <c r="E21" s="178">
        <v>0</v>
      </c>
      <c r="F21" s="179">
        <v>0</v>
      </c>
      <c r="G21" s="180"/>
      <c r="H21" s="178"/>
      <c r="I21" s="178"/>
      <c r="J21" s="179"/>
      <c r="K21" s="180"/>
      <c r="L21" s="178"/>
      <c r="M21" s="178"/>
      <c r="N21" s="179"/>
      <c r="O21" s="207"/>
      <c r="P21" s="195"/>
      <c r="Q21" s="178"/>
      <c r="R21" s="178"/>
      <c r="S21" s="178"/>
      <c r="T21" s="178"/>
      <c r="U21" s="178">
        <v>0</v>
      </c>
      <c r="V21" s="200"/>
      <c r="W21" s="178">
        <v>0</v>
      </c>
      <c r="X21" s="178"/>
      <c r="Y21" s="178"/>
      <c r="Z21" s="178">
        <v>0</v>
      </c>
      <c r="AA21" s="178"/>
      <c r="AB21" s="178"/>
      <c r="AC21" s="178"/>
      <c r="AD21" s="178"/>
      <c r="AE21" s="209"/>
    </row>
    <row r="22" spans="1:31" s="210" customFormat="1" ht="15" hidden="1" x14ac:dyDescent="0.2">
      <c r="A22" s="205"/>
      <c r="B22" s="206"/>
      <c r="C22" s="194"/>
      <c r="D22" s="178"/>
      <c r="E22" s="178"/>
      <c r="F22" s="179"/>
      <c r="G22" s="180"/>
      <c r="H22" s="178"/>
      <c r="I22" s="178"/>
      <c r="J22" s="179"/>
      <c r="K22" s="180"/>
      <c r="L22" s="178"/>
      <c r="M22" s="178"/>
      <c r="N22" s="179"/>
      <c r="O22" s="207"/>
      <c r="P22" s="195"/>
      <c r="Q22" s="178"/>
      <c r="R22" s="178"/>
      <c r="S22" s="178"/>
      <c r="T22" s="178"/>
      <c r="U22" s="178">
        <v>0</v>
      </c>
      <c r="V22" s="200"/>
      <c r="W22" s="178">
        <v>0</v>
      </c>
      <c r="X22" s="178"/>
      <c r="Y22" s="178"/>
      <c r="Z22" s="178">
        <v>0</v>
      </c>
      <c r="AA22" s="178"/>
      <c r="AB22" s="178"/>
      <c r="AC22" s="178"/>
      <c r="AD22" s="178"/>
      <c r="AE22" s="209"/>
    </row>
    <row r="23" spans="1:31" s="262" customFormat="1" ht="18.75" hidden="1" x14ac:dyDescent="0.2">
      <c r="A23" s="259"/>
      <c r="B23" s="266" t="s">
        <v>913</v>
      </c>
      <c r="C23" s="260"/>
      <c r="D23" s="264">
        <v>2</v>
      </c>
      <c r="E23" s="263">
        <v>830000</v>
      </c>
      <c r="F23" s="265">
        <v>0</v>
      </c>
      <c r="G23" s="180"/>
      <c r="H23" s="264">
        <v>1</v>
      </c>
      <c r="I23" s="263">
        <v>415000</v>
      </c>
      <c r="J23" s="265">
        <v>0</v>
      </c>
      <c r="K23" s="180"/>
      <c r="L23" s="264">
        <v>1</v>
      </c>
      <c r="M23" s="263">
        <v>415000</v>
      </c>
      <c r="N23" s="265">
        <v>0</v>
      </c>
      <c r="O23" s="261"/>
      <c r="P23" s="195"/>
      <c r="Q23" s="263">
        <v>415000</v>
      </c>
      <c r="R23" s="263">
        <v>0</v>
      </c>
      <c r="S23" s="263">
        <v>0</v>
      </c>
      <c r="T23" s="263">
        <v>0</v>
      </c>
      <c r="U23" s="263">
        <v>415000</v>
      </c>
      <c r="V23" s="200"/>
      <c r="W23" s="263">
        <v>0</v>
      </c>
      <c r="X23" s="263">
        <v>0</v>
      </c>
      <c r="Y23" s="263">
        <v>0</v>
      </c>
      <c r="Z23" s="263">
        <v>0</v>
      </c>
      <c r="AA23" s="263">
        <v>0</v>
      </c>
      <c r="AB23" s="263">
        <v>0</v>
      </c>
      <c r="AC23" s="263">
        <v>0</v>
      </c>
      <c r="AD23" s="263">
        <v>0</v>
      </c>
    </row>
    <row r="24" spans="1:31" s="210" customFormat="1" hidden="1" x14ac:dyDescent="0.2">
      <c r="A24" s="205"/>
      <c r="B24" s="209"/>
      <c r="C24" s="194"/>
      <c r="D24" s="209"/>
      <c r="E24" s="209"/>
      <c r="F24" s="209"/>
      <c r="G24" s="194"/>
      <c r="H24" s="209"/>
      <c r="I24" s="209"/>
      <c r="J24" s="209"/>
      <c r="K24" s="194"/>
      <c r="L24" s="209"/>
      <c r="M24" s="209"/>
      <c r="N24" s="209"/>
      <c r="O24" s="261"/>
      <c r="P24" s="195"/>
      <c r="Q24" s="209"/>
      <c r="R24" s="209"/>
      <c r="S24" s="209"/>
      <c r="T24" s="209"/>
      <c r="U24" s="209"/>
      <c r="V24" s="200"/>
      <c r="W24" s="209"/>
      <c r="X24" s="209"/>
      <c r="Y24" s="209"/>
      <c r="Z24" s="209"/>
      <c r="AA24" s="209"/>
      <c r="AB24" s="209"/>
      <c r="AC24" s="209"/>
      <c r="AD24" s="209"/>
      <c r="AE24" s="209"/>
    </row>
    <row r="25" spans="1:31" s="210" customFormat="1" hidden="1" x14ac:dyDescent="0.2">
      <c r="A25" s="205"/>
      <c r="B25" s="254" t="s">
        <v>904</v>
      </c>
      <c r="C25" s="194"/>
      <c r="D25" s="209"/>
      <c r="E25" s="209"/>
      <c r="F25" s="209"/>
      <c r="G25" s="194"/>
      <c r="H25" s="209"/>
      <c r="I25" s="209"/>
      <c r="J25" s="209"/>
      <c r="K25" s="194"/>
      <c r="L25" s="209"/>
      <c r="M25" s="209"/>
      <c r="N25" s="209"/>
      <c r="O25" s="261"/>
      <c r="P25" s="195"/>
      <c r="Q25" s="209"/>
      <c r="R25" s="209"/>
      <c r="S25" s="209"/>
      <c r="T25" s="209"/>
      <c r="U25" s="209"/>
      <c r="V25" s="200"/>
      <c r="W25" s="209"/>
      <c r="X25" s="209"/>
      <c r="Y25" s="209"/>
      <c r="Z25" s="209"/>
      <c r="AA25" s="209"/>
      <c r="AB25" s="209"/>
      <c r="AC25" s="209"/>
      <c r="AD25" s="209"/>
      <c r="AE25" s="209"/>
    </row>
    <row r="26" spans="1:31" s="210" customFormat="1" ht="15" hidden="1" x14ac:dyDescent="0.2">
      <c r="A26" s="205"/>
      <c r="B26" s="206" t="s">
        <v>2229</v>
      </c>
      <c r="C26" s="194"/>
      <c r="D26" s="178"/>
      <c r="E26" s="178">
        <v>0</v>
      </c>
      <c r="F26" s="179"/>
      <c r="G26" s="180"/>
      <c r="H26" s="178"/>
      <c r="I26" s="178">
        <v>0</v>
      </c>
      <c r="J26" s="179"/>
      <c r="K26" s="180"/>
      <c r="L26" s="178">
        <v>0</v>
      </c>
      <c r="M26" s="178"/>
      <c r="N26" s="179"/>
      <c r="O26" s="261"/>
      <c r="P26" s="195"/>
      <c r="Q26" s="178"/>
      <c r="R26" s="178"/>
      <c r="S26" s="178">
        <v>0</v>
      </c>
      <c r="T26" s="178"/>
      <c r="U26" s="178">
        <v>0</v>
      </c>
      <c r="V26" s="200"/>
      <c r="W26" s="178">
        <v>0</v>
      </c>
      <c r="X26" s="178">
        <v>0</v>
      </c>
      <c r="Y26" s="178">
        <v>0</v>
      </c>
      <c r="Z26" s="227">
        <v>0</v>
      </c>
      <c r="AA26" s="178">
        <v>0</v>
      </c>
      <c r="AB26" s="178">
        <v>0</v>
      </c>
      <c r="AC26" s="178">
        <v>0</v>
      </c>
      <c r="AD26" s="178">
        <v>0</v>
      </c>
      <c r="AE26" s="209"/>
    </row>
    <row r="27" spans="1:31" s="210" customFormat="1" ht="15" hidden="1" x14ac:dyDescent="0.2">
      <c r="A27" s="205"/>
      <c r="B27" s="206" t="s">
        <v>2420</v>
      </c>
      <c r="C27" s="194"/>
      <c r="D27" s="178"/>
      <c r="E27" s="178">
        <v>0</v>
      </c>
      <c r="F27" s="179"/>
      <c r="G27" s="180"/>
      <c r="H27" s="178"/>
      <c r="I27" s="178">
        <v>0</v>
      </c>
      <c r="J27" s="179"/>
      <c r="K27" s="180"/>
      <c r="L27" s="178">
        <v>0</v>
      </c>
      <c r="M27" s="178"/>
      <c r="N27" s="179"/>
      <c r="O27" s="261"/>
      <c r="P27" s="195"/>
      <c r="Q27" s="178"/>
      <c r="R27" s="178"/>
      <c r="S27" s="178">
        <v>0</v>
      </c>
      <c r="T27" s="178"/>
      <c r="U27" s="178">
        <v>0</v>
      </c>
      <c r="V27" s="200"/>
      <c r="W27" s="178">
        <v>0</v>
      </c>
      <c r="X27" s="178">
        <v>0</v>
      </c>
      <c r="Y27" s="178">
        <v>0</v>
      </c>
      <c r="Z27" s="227">
        <v>0</v>
      </c>
      <c r="AA27" s="178">
        <v>0</v>
      </c>
      <c r="AB27" s="178">
        <v>0</v>
      </c>
      <c r="AC27" s="178">
        <v>0</v>
      </c>
      <c r="AD27" s="178">
        <v>0</v>
      </c>
      <c r="AE27" s="209"/>
    </row>
    <row r="28" spans="1:31" s="262" customFormat="1" ht="18.75" hidden="1" x14ac:dyDescent="0.2">
      <c r="A28" s="259"/>
      <c r="B28" s="267" t="s">
        <v>915</v>
      </c>
      <c r="C28" s="260"/>
      <c r="D28" s="264"/>
      <c r="E28" s="263">
        <v>0</v>
      </c>
      <c r="F28" s="265"/>
      <c r="G28" s="180"/>
      <c r="H28" s="264"/>
      <c r="I28" s="263">
        <v>0</v>
      </c>
      <c r="J28" s="265"/>
      <c r="K28" s="180"/>
      <c r="L28" s="264"/>
      <c r="M28" s="263">
        <v>0</v>
      </c>
      <c r="N28" s="265"/>
      <c r="O28" s="261"/>
      <c r="P28" s="195"/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00"/>
      <c r="W28" s="263">
        <v>0</v>
      </c>
      <c r="X28" s="263">
        <v>0</v>
      </c>
      <c r="Y28" s="263">
        <v>0</v>
      </c>
      <c r="Z28" s="263">
        <v>0</v>
      </c>
      <c r="AA28" s="263">
        <v>0</v>
      </c>
      <c r="AB28" s="263">
        <v>0</v>
      </c>
      <c r="AC28" s="263">
        <v>0</v>
      </c>
      <c r="AD28" s="263">
        <v>0</v>
      </c>
    </row>
    <row r="29" spans="1:31" s="210" customFormat="1" ht="15.75" hidden="1" thickBot="1" x14ac:dyDescent="0.25">
      <c r="A29" s="205"/>
      <c r="B29" s="271" t="s">
        <v>23</v>
      </c>
      <c r="C29" s="194"/>
      <c r="D29" s="272">
        <v>2</v>
      </c>
      <c r="E29" s="273">
        <v>830000</v>
      </c>
      <c r="F29" s="274">
        <v>0</v>
      </c>
      <c r="G29" s="194"/>
      <c r="H29" s="272">
        <v>1</v>
      </c>
      <c r="I29" s="273">
        <v>415000</v>
      </c>
      <c r="J29" s="274">
        <v>0</v>
      </c>
      <c r="K29" s="194"/>
      <c r="L29" s="272">
        <v>1</v>
      </c>
      <c r="M29" s="273">
        <v>415000</v>
      </c>
      <c r="N29" s="274">
        <v>0</v>
      </c>
      <c r="O29" s="261"/>
      <c r="P29" s="240"/>
      <c r="Q29" s="273">
        <v>415000</v>
      </c>
      <c r="R29" s="273">
        <v>0</v>
      </c>
      <c r="S29" s="273">
        <v>0</v>
      </c>
      <c r="T29" s="273">
        <v>0</v>
      </c>
      <c r="U29" s="273">
        <v>415000</v>
      </c>
      <c r="V29" s="200"/>
      <c r="W29" s="273">
        <v>0</v>
      </c>
      <c r="X29" s="273">
        <v>0</v>
      </c>
      <c r="Y29" s="273">
        <v>0</v>
      </c>
      <c r="Z29" s="273">
        <v>0</v>
      </c>
      <c r="AA29" s="273">
        <v>0</v>
      </c>
      <c r="AB29" s="273">
        <v>0</v>
      </c>
      <c r="AC29" s="273">
        <v>0</v>
      </c>
      <c r="AD29" s="273">
        <v>0</v>
      </c>
      <c r="AE29" s="209"/>
    </row>
    <row r="30" spans="1:31" hidden="1" x14ac:dyDescent="0.2">
      <c r="A30" s="193"/>
      <c r="B30" s="237"/>
      <c r="C30" s="238"/>
      <c r="D30" s="231"/>
      <c r="E30" s="237"/>
      <c r="F30" s="237"/>
      <c r="G30" s="237"/>
      <c r="H30" s="237"/>
      <c r="I30" s="237"/>
      <c r="J30" s="237"/>
      <c r="K30" s="241"/>
      <c r="M30" s="242"/>
      <c r="N30" s="243"/>
      <c r="O30" s="225"/>
      <c r="P30" s="225"/>
      <c r="Q30" s="243"/>
      <c r="R30" s="243"/>
      <c r="S30" s="225"/>
      <c r="T30" s="225"/>
      <c r="U30" s="237"/>
      <c r="V30" s="200"/>
      <c r="W30" s="225"/>
      <c r="X30" s="225"/>
      <c r="Y30" s="237"/>
      <c r="Z30" s="581" t="e">
        <v>#DIV/0!</v>
      </c>
      <c r="AA30" s="244" t="e">
        <v>#DIV/0!</v>
      </c>
      <c r="AB30" s="244" t="e">
        <v>#DIV/0!</v>
      </c>
      <c r="AC30" s="244" t="e">
        <v>#DIV/0!</v>
      </c>
      <c r="AD30" s="244" t="e">
        <v>#DIV/0!</v>
      </c>
    </row>
    <row r="31" spans="1:31" hidden="1" x14ac:dyDescent="0.2">
      <c r="A31" s="193"/>
      <c r="B31" s="237"/>
      <c r="C31" s="245"/>
      <c r="D31" s="231"/>
      <c r="E31" s="237"/>
      <c r="F31" s="237"/>
      <c r="G31" s="237"/>
      <c r="H31" s="237"/>
      <c r="I31" s="237"/>
      <c r="J31" s="246"/>
      <c r="K31" s="215"/>
      <c r="L31" s="247"/>
      <c r="M31" s="248"/>
      <c r="N31" s="225"/>
      <c r="O31" s="225"/>
      <c r="P31" s="225"/>
      <c r="Q31" s="225"/>
      <c r="R31" s="225"/>
      <c r="S31" s="225"/>
      <c r="T31" s="225"/>
      <c r="U31" s="249"/>
      <c r="V31" s="200"/>
      <c r="W31" s="237"/>
      <c r="X31" s="237"/>
      <c r="Y31" s="237"/>
      <c r="Z31" s="237"/>
      <c r="AA31" s="193"/>
      <c r="AB31" s="193"/>
      <c r="AC31" s="193"/>
      <c r="AD31" s="193"/>
      <c r="AE31" s="239"/>
    </row>
    <row r="32" spans="1:31" hidden="1" x14ac:dyDescent="0.2">
      <c r="A32" s="193"/>
      <c r="B32" s="237"/>
      <c r="D32" s="231"/>
      <c r="E32" s="231"/>
      <c r="F32" s="231"/>
      <c r="G32" s="231" t="e">
        <v>#REF!</v>
      </c>
      <c r="H32" s="237"/>
      <c r="I32" s="237"/>
      <c r="J32" s="205"/>
      <c r="K32" s="215"/>
      <c r="L32" s="250"/>
      <c r="M32" s="251"/>
      <c r="N32" s="225"/>
      <c r="O32" s="225"/>
      <c r="P32" s="225"/>
      <c r="Q32" s="251"/>
      <c r="R32" s="225"/>
      <c r="S32" s="225"/>
      <c r="T32" s="225"/>
      <c r="U32" s="237"/>
      <c r="V32" s="200"/>
      <c r="W32" s="249"/>
      <c r="X32" s="249"/>
      <c r="Y32" s="237"/>
      <c r="Z32" s="237"/>
      <c r="AA32" s="193"/>
      <c r="AB32" s="193"/>
      <c r="AC32" s="193"/>
      <c r="AD32" s="193"/>
      <c r="AE32" s="239"/>
    </row>
    <row r="33" spans="1:31" x14ac:dyDescent="0.2">
      <c r="A33" s="193"/>
      <c r="B33" s="237"/>
      <c r="D33" s="231"/>
      <c r="E33" s="237"/>
      <c r="F33" s="237"/>
      <c r="G33" s="237"/>
      <c r="H33" s="237"/>
      <c r="I33" s="237"/>
      <c r="J33" s="205"/>
      <c r="K33" s="215"/>
      <c r="L33" s="250"/>
      <c r="M33" s="251"/>
      <c r="N33" s="225"/>
      <c r="O33" s="225"/>
      <c r="P33" s="252"/>
      <c r="Q33" s="198"/>
      <c r="R33" s="251"/>
      <c r="S33" s="225"/>
      <c r="T33" s="225"/>
      <c r="U33" s="249"/>
      <c r="V33" s="200"/>
      <c r="W33" s="249"/>
      <c r="X33" s="237"/>
      <c r="Y33" s="237"/>
      <c r="Z33" s="237"/>
      <c r="AA33" s="193"/>
      <c r="AB33" s="193"/>
      <c r="AC33" s="193"/>
      <c r="AD33" s="193"/>
      <c r="AE33" s="239"/>
    </row>
    <row r="34" spans="1:31" x14ac:dyDescent="0.2">
      <c r="A34" s="193"/>
      <c r="B34" s="237"/>
      <c r="D34" s="231"/>
      <c r="E34" s="237"/>
      <c r="F34" s="252"/>
      <c r="G34" s="237"/>
      <c r="H34" s="237"/>
      <c r="I34" s="237"/>
      <c r="J34" s="205"/>
      <c r="K34" s="215"/>
      <c r="L34" s="250"/>
      <c r="M34" s="251"/>
      <c r="N34" s="225"/>
      <c r="O34" s="225"/>
      <c r="P34" s="252"/>
      <c r="Q34" s="251"/>
      <c r="R34" s="251"/>
      <c r="S34" s="225"/>
      <c r="T34" s="225"/>
      <c r="U34" s="237"/>
      <c r="V34" s="200"/>
      <c r="W34" s="249"/>
      <c r="X34" s="562"/>
      <c r="Y34" s="237"/>
      <c r="Z34" s="237"/>
      <c r="AA34" s="193"/>
      <c r="AB34" s="193"/>
      <c r="AC34" s="193"/>
      <c r="AD34" s="193"/>
      <c r="AE34" s="239"/>
    </row>
    <row r="35" spans="1:31" x14ac:dyDescent="0.2">
      <c r="A35" s="193"/>
      <c r="B35" s="237"/>
      <c r="D35" s="231"/>
      <c r="E35" s="237"/>
      <c r="F35" s="237"/>
      <c r="G35" s="237"/>
      <c r="H35" s="237"/>
      <c r="I35" s="237"/>
      <c r="J35" s="205"/>
      <c r="K35" s="215"/>
      <c r="L35" s="250"/>
      <c r="M35" s="251"/>
      <c r="N35" s="225"/>
      <c r="O35" s="225"/>
      <c r="P35" s="252"/>
      <c r="Q35" s="251"/>
      <c r="R35" s="251"/>
      <c r="S35" s="225"/>
      <c r="T35" s="225"/>
      <c r="U35" s="249"/>
      <c r="V35" s="200"/>
      <c r="W35" s="249"/>
      <c r="X35" s="237"/>
      <c r="Y35" s="237"/>
      <c r="Z35" s="237"/>
      <c r="AA35" s="193"/>
      <c r="AB35" s="193"/>
      <c r="AC35" s="193"/>
      <c r="AD35" s="193"/>
      <c r="AE35" s="239"/>
    </row>
    <row r="36" spans="1:31" x14ac:dyDescent="0.2">
      <c r="B36" s="237"/>
      <c r="C36" s="245"/>
      <c r="D36" s="231"/>
      <c r="E36" s="237"/>
      <c r="F36" s="237"/>
      <c r="G36" s="237"/>
      <c r="H36" s="237"/>
      <c r="I36" s="237"/>
      <c r="J36" s="205"/>
      <c r="K36" s="215"/>
      <c r="L36" s="250"/>
      <c r="M36" s="251"/>
      <c r="N36" s="225"/>
      <c r="O36" s="225"/>
      <c r="P36" s="225"/>
      <c r="Q36" s="251"/>
      <c r="R36" s="225"/>
      <c r="S36" s="225"/>
      <c r="T36" s="225"/>
      <c r="U36" s="237"/>
      <c r="V36" s="200"/>
      <c r="W36" s="258"/>
      <c r="Z36" s="238"/>
    </row>
    <row r="37" spans="1:31" s="255" customFormat="1" x14ac:dyDescent="0.2">
      <c r="B37" s="238"/>
      <c r="C37" s="238"/>
      <c r="D37" s="238"/>
      <c r="E37" s="238"/>
      <c r="F37" s="253"/>
      <c r="G37" s="238"/>
      <c r="H37" s="238"/>
      <c r="I37" s="238"/>
      <c r="J37" s="238"/>
      <c r="K37" s="238"/>
      <c r="L37" s="256"/>
      <c r="M37" s="238"/>
      <c r="N37" s="238"/>
      <c r="O37" s="238"/>
      <c r="P37" s="238"/>
      <c r="Q37" s="251"/>
      <c r="R37" s="238"/>
      <c r="S37" s="225"/>
      <c r="T37" s="225"/>
      <c r="U37" s="249"/>
      <c r="V37" s="200"/>
      <c r="W37" s="258"/>
      <c r="X37" s="257"/>
      <c r="Y37" s="238"/>
      <c r="Z37" s="238"/>
      <c r="AA37" s="182"/>
      <c r="AB37" s="182"/>
      <c r="AC37" s="182"/>
      <c r="AD37" s="182"/>
      <c r="AE37" s="182"/>
    </row>
    <row r="38" spans="1:31" s="255" customFormat="1" x14ac:dyDescent="0.2">
      <c r="B38" s="238"/>
      <c r="C38" s="238"/>
      <c r="D38" s="238"/>
      <c r="E38" s="238"/>
      <c r="F38" s="238"/>
      <c r="G38" s="238"/>
      <c r="H38" s="238"/>
      <c r="I38" s="257"/>
      <c r="J38" s="238"/>
      <c r="K38" s="238"/>
      <c r="L38" s="241"/>
      <c r="M38" s="238"/>
      <c r="N38" s="238"/>
      <c r="O38" s="238"/>
      <c r="P38" s="238"/>
      <c r="Q38" s="251"/>
      <c r="R38" s="238"/>
      <c r="S38" s="225"/>
      <c r="T38" s="225"/>
      <c r="U38" s="237"/>
      <c r="V38" s="200"/>
      <c r="W38" s="258"/>
      <c r="X38" s="257"/>
      <c r="Y38" s="238"/>
      <c r="Z38" s="238"/>
      <c r="AA38" s="238"/>
      <c r="AB38" s="182"/>
      <c r="AC38" s="182"/>
      <c r="AD38" s="182"/>
      <c r="AE38" s="182"/>
    </row>
    <row r="39" spans="1:31" s="255" customFormat="1" x14ac:dyDescent="0.2">
      <c r="B39" s="238"/>
      <c r="C39" s="238"/>
      <c r="D39" s="238"/>
      <c r="E39" s="238"/>
      <c r="F39" s="238"/>
      <c r="G39" s="238"/>
      <c r="H39" s="238"/>
      <c r="I39" s="257"/>
      <c r="J39" s="238"/>
      <c r="K39" s="238"/>
      <c r="L39" s="241"/>
      <c r="M39" s="238"/>
      <c r="N39" s="238"/>
      <c r="O39" s="238"/>
      <c r="P39" s="238"/>
      <c r="Q39" s="254"/>
      <c r="R39" s="254"/>
      <c r="S39" s="225"/>
      <c r="T39" s="225"/>
      <c r="U39" s="249"/>
      <c r="V39" s="200"/>
      <c r="W39" s="258"/>
      <c r="X39" s="258"/>
      <c r="Y39" s="238"/>
      <c r="Z39" s="238"/>
      <c r="AA39" s="238"/>
      <c r="AB39" s="182"/>
      <c r="AC39" s="182"/>
      <c r="AD39" s="182"/>
      <c r="AE39" s="182"/>
    </row>
    <row r="40" spans="1:31" s="255" customFormat="1" x14ac:dyDescent="0.2">
      <c r="B40" s="238"/>
      <c r="C40" s="238"/>
      <c r="D40" s="238"/>
      <c r="E40" s="238"/>
      <c r="F40" s="238"/>
      <c r="G40" s="238"/>
      <c r="H40" s="238"/>
      <c r="I40" s="238"/>
      <c r="J40" s="238"/>
      <c r="K40" s="238"/>
      <c r="L40" s="241"/>
      <c r="M40" s="238"/>
      <c r="N40" s="238"/>
      <c r="O40" s="238"/>
      <c r="P40" s="238"/>
      <c r="Q40" s="254"/>
      <c r="R40" s="254"/>
      <c r="S40" s="225"/>
      <c r="T40" s="225"/>
      <c r="U40" s="237"/>
      <c r="V40" s="200"/>
      <c r="W40" s="258"/>
      <c r="X40" s="258"/>
      <c r="Y40" s="238"/>
      <c r="Z40" s="238"/>
      <c r="AA40" s="238"/>
      <c r="AB40" s="182"/>
      <c r="AC40" s="182"/>
      <c r="AD40" s="182"/>
      <c r="AE40" s="182"/>
    </row>
    <row r="41" spans="1:31" s="255" customFormat="1" x14ac:dyDescent="0.2">
      <c r="B41" s="238"/>
      <c r="C41" s="238"/>
      <c r="D41" s="238"/>
      <c r="E41" s="238"/>
      <c r="F41" s="238"/>
      <c r="G41" s="238"/>
      <c r="H41" s="238"/>
      <c r="I41" s="238"/>
      <c r="J41" s="238"/>
      <c r="K41" s="238"/>
      <c r="L41" s="241"/>
      <c r="M41" s="238"/>
      <c r="N41" s="238"/>
      <c r="O41" s="238"/>
      <c r="P41" s="238"/>
      <c r="Q41" s="254"/>
      <c r="R41" s="254"/>
      <c r="S41" s="225"/>
      <c r="T41" s="225"/>
      <c r="U41" s="249"/>
      <c r="V41" s="200"/>
      <c r="W41" s="258"/>
      <c r="X41" s="258"/>
      <c r="Y41" s="238"/>
      <c r="Z41" s="238"/>
      <c r="AA41" s="238"/>
      <c r="AB41" s="182"/>
      <c r="AC41" s="182"/>
      <c r="AD41" s="182"/>
      <c r="AE41" s="182"/>
    </row>
    <row r="42" spans="1:31" s="255" customFormat="1" x14ac:dyDescent="0.2">
      <c r="B42" s="238"/>
      <c r="C42" s="238"/>
      <c r="D42" s="238"/>
      <c r="E42" s="238"/>
      <c r="F42" s="238"/>
      <c r="G42" s="238"/>
      <c r="H42" s="238"/>
      <c r="I42" s="238"/>
      <c r="J42" s="238"/>
      <c r="K42" s="238"/>
      <c r="L42" s="241"/>
      <c r="M42" s="238"/>
      <c r="N42" s="238"/>
      <c r="O42" s="238"/>
      <c r="P42" s="238"/>
      <c r="Q42" s="238"/>
      <c r="R42" s="238"/>
      <c r="S42" s="225"/>
      <c r="T42" s="225"/>
      <c r="U42" s="237"/>
      <c r="V42" s="200"/>
      <c r="W42" s="258"/>
      <c r="X42" s="238"/>
      <c r="Y42" s="238"/>
      <c r="Z42" s="238"/>
      <c r="AA42" s="238"/>
      <c r="AB42" s="182"/>
      <c r="AC42" s="182"/>
      <c r="AD42" s="182"/>
      <c r="AE42" s="182"/>
    </row>
    <row r="43" spans="1:31" s="255" customFormat="1" x14ac:dyDescent="0.2"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41"/>
      <c r="M43" s="238"/>
      <c r="N43" s="238"/>
      <c r="O43" s="238"/>
      <c r="P43" s="238"/>
      <c r="Q43" s="238"/>
      <c r="R43" s="238"/>
      <c r="S43" s="225"/>
      <c r="T43" s="225"/>
      <c r="U43" s="249"/>
      <c r="V43" s="200"/>
      <c r="W43" s="258"/>
      <c r="X43" s="238"/>
      <c r="Y43" s="238"/>
      <c r="Z43" s="238"/>
      <c r="AA43" s="238"/>
      <c r="AB43" s="182"/>
      <c r="AC43" s="182"/>
      <c r="AD43" s="182"/>
      <c r="AE43" s="182"/>
    </row>
    <row r="44" spans="1:31" s="255" customFormat="1" x14ac:dyDescent="0.2">
      <c r="B44" s="238"/>
      <c r="C44" s="238"/>
      <c r="D44" s="238"/>
      <c r="E44" s="238"/>
      <c r="F44" s="238"/>
      <c r="G44" s="238"/>
      <c r="H44" s="238"/>
      <c r="I44" s="238"/>
      <c r="J44" s="238"/>
      <c r="K44" s="238"/>
      <c r="L44" s="241"/>
      <c r="M44" s="238"/>
      <c r="N44" s="238"/>
      <c r="O44" s="238"/>
      <c r="P44" s="238"/>
      <c r="Q44" s="238"/>
      <c r="R44" s="238"/>
      <c r="S44" s="225"/>
      <c r="T44" s="225"/>
      <c r="U44" s="237"/>
      <c r="V44" s="200"/>
      <c r="W44" s="258"/>
      <c r="X44" s="238"/>
      <c r="Y44" s="238"/>
      <c r="Z44" s="238"/>
      <c r="AA44" s="238"/>
      <c r="AB44" s="182"/>
      <c r="AC44" s="182"/>
      <c r="AD44" s="182"/>
      <c r="AE44" s="182"/>
    </row>
    <row r="45" spans="1:31" s="255" customFormat="1" x14ac:dyDescent="0.2">
      <c r="B45" s="238"/>
      <c r="C45" s="238"/>
      <c r="D45" s="238"/>
      <c r="E45" s="238"/>
      <c r="F45" s="238"/>
      <c r="G45" s="238"/>
      <c r="H45" s="238"/>
      <c r="I45" s="238"/>
      <c r="J45" s="238"/>
      <c r="K45" s="238"/>
      <c r="L45" s="241"/>
      <c r="M45" s="238"/>
      <c r="N45" s="238"/>
      <c r="O45" s="238"/>
      <c r="P45" s="238"/>
      <c r="Q45" s="238"/>
      <c r="R45" s="238"/>
      <c r="S45" s="225"/>
      <c r="T45" s="225"/>
      <c r="U45" s="249"/>
      <c r="V45" s="200"/>
      <c r="W45" s="258"/>
      <c r="X45" s="238"/>
      <c r="Y45" s="238"/>
      <c r="Z45" s="238"/>
      <c r="AA45" s="238"/>
      <c r="AB45" s="182"/>
      <c r="AC45" s="182"/>
      <c r="AD45" s="182"/>
      <c r="AE45" s="182"/>
    </row>
    <row r="46" spans="1:31" s="255" customFormat="1" x14ac:dyDescent="0.2">
      <c r="B46" s="238"/>
      <c r="C46" s="238"/>
      <c r="D46" s="238"/>
      <c r="E46" s="238"/>
      <c r="F46" s="238"/>
      <c r="G46" s="238"/>
      <c r="H46" s="238"/>
      <c r="I46" s="238"/>
      <c r="J46" s="238"/>
      <c r="K46" s="238"/>
      <c r="L46" s="241"/>
      <c r="M46" s="238"/>
      <c r="N46" s="238"/>
      <c r="O46" s="238"/>
      <c r="P46" s="238"/>
      <c r="Q46" s="238"/>
      <c r="R46" s="238"/>
      <c r="S46" s="225"/>
      <c r="T46" s="225"/>
      <c r="U46" s="237"/>
      <c r="V46" s="200"/>
      <c r="W46" s="238"/>
      <c r="X46" s="238"/>
      <c r="Y46" s="238"/>
      <c r="Z46" s="238"/>
      <c r="AA46" s="238"/>
      <c r="AB46" s="182"/>
      <c r="AC46" s="182"/>
      <c r="AD46" s="182"/>
      <c r="AE46" s="182"/>
    </row>
    <row r="47" spans="1:31" s="255" customFormat="1" x14ac:dyDescent="0.2">
      <c r="B47" s="238"/>
      <c r="C47" s="238"/>
      <c r="D47" s="238"/>
      <c r="E47" s="238"/>
      <c r="F47" s="238"/>
      <c r="G47" s="238"/>
      <c r="H47" s="238"/>
      <c r="I47" s="238"/>
      <c r="J47" s="238"/>
      <c r="K47" s="238"/>
      <c r="L47" s="241"/>
      <c r="M47" s="238"/>
      <c r="N47" s="238"/>
      <c r="O47" s="238"/>
      <c r="P47" s="238"/>
      <c r="Q47" s="238"/>
      <c r="R47" s="238"/>
      <c r="S47" s="225"/>
      <c r="T47" s="225"/>
      <c r="U47" s="249"/>
      <c r="V47" s="200"/>
      <c r="W47" s="238"/>
      <c r="X47" s="238"/>
      <c r="Y47" s="238"/>
      <c r="Z47" s="238"/>
      <c r="AA47" s="238"/>
      <c r="AB47" s="182"/>
      <c r="AC47" s="182"/>
      <c r="AD47" s="182"/>
      <c r="AE47" s="182"/>
    </row>
    <row r="48" spans="1:31" s="255" customFormat="1" x14ac:dyDescent="0.2">
      <c r="B48" s="238"/>
      <c r="C48" s="238"/>
      <c r="D48" s="238"/>
      <c r="E48" s="238"/>
      <c r="F48" s="238"/>
      <c r="G48" s="238"/>
      <c r="H48" s="238"/>
      <c r="I48" s="238"/>
      <c r="J48" s="238"/>
      <c r="K48" s="238"/>
      <c r="L48" s="241"/>
      <c r="M48" s="238"/>
      <c r="N48" s="238"/>
      <c r="O48" s="238"/>
      <c r="P48" s="238"/>
      <c r="Q48" s="238"/>
      <c r="R48" s="238"/>
      <c r="S48" s="225"/>
      <c r="T48" s="225"/>
      <c r="U48" s="237"/>
      <c r="V48" s="238"/>
      <c r="W48" s="238"/>
      <c r="X48" s="238"/>
      <c r="Y48" s="238"/>
      <c r="Z48" s="238"/>
      <c r="AA48" s="238"/>
      <c r="AB48" s="182"/>
      <c r="AC48" s="182"/>
      <c r="AD48" s="182"/>
      <c r="AE48" s="182"/>
    </row>
    <row r="49" spans="2:31" s="255" customFormat="1" x14ac:dyDescent="0.2">
      <c r="B49" s="238"/>
      <c r="C49" s="238"/>
      <c r="D49" s="238"/>
      <c r="E49" s="238"/>
      <c r="F49" s="238"/>
      <c r="G49" s="238"/>
      <c r="H49" s="238"/>
      <c r="I49" s="238"/>
      <c r="J49" s="238"/>
      <c r="K49" s="238"/>
      <c r="L49" s="241"/>
      <c r="M49" s="238"/>
      <c r="N49" s="238"/>
      <c r="O49" s="238"/>
      <c r="P49" s="238"/>
      <c r="Q49" s="238"/>
      <c r="R49" s="238"/>
      <c r="S49" s="225"/>
      <c r="T49" s="225"/>
      <c r="U49" s="249"/>
      <c r="V49" s="238"/>
      <c r="W49" s="238"/>
      <c r="X49" s="238"/>
      <c r="Y49" s="238"/>
      <c r="Z49" s="238"/>
      <c r="AA49" s="238"/>
      <c r="AB49" s="182"/>
      <c r="AC49" s="182"/>
      <c r="AD49" s="182"/>
      <c r="AE49" s="182"/>
    </row>
    <row r="50" spans="2:31" s="255" customFormat="1" x14ac:dyDescent="0.2">
      <c r="B50" s="238"/>
      <c r="C50" s="238"/>
      <c r="D50" s="238"/>
      <c r="E50" s="238"/>
      <c r="F50" s="238"/>
      <c r="G50" s="238"/>
      <c r="H50" s="238"/>
      <c r="I50" s="238"/>
      <c r="J50" s="238"/>
      <c r="K50" s="238"/>
      <c r="L50" s="241"/>
      <c r="M50" s="238"/>
      <c r="N50" s="238"/>
      <c r="O50" s="238"/>
      <c r="P50" s="238"/>
      <c r="Q50" s="238"/>
      <c r="R50" s="238"/>
      <c r="S50" s="225"/>
      <c r="T50" s="225"/>
      <c r="U50" s="237"/>
      <c r="V50" s="238"/>
      <c r="W50" s="238"/>
      <c r="X50" s="238"/>
      <c r="Y50" s="238"/>
      <c r="Z50" s="238"/>
      <c r="AA50" s="238"/>
      <c r="AB50" s="182"/>
      <c r="AC50" s="182"/>
      <c r="AD50" s="182"/>
      <c r="AE50" s="182"/>
    </row>
    <row r="51" spans="2:31" s="255" customFormat="1" x14ac:dyDescent="0.2">
      <c r="B51" s="238"/>
      <c r="C51" s="238"/>
      <c r="D51" s="238"/>
      <c r="E51" s="238"/>
      <c r="F51" s="238"/>
      <c r="G51" s="238"/>
      <c r="H51" s="238"/>
      <c r="I51" s="238"/>
      <c r="J51" s="238"/>
      <c r="K51" s="238"/>
      <c r="L51" s="241"/>
      <c r="M51" s="238"/>
      <c r="N51" s="238"/>
      <c r="O51" s="238"/>
      <c r="P51" s="238"/>
      <c r="Q51" s="238"/>
      <c r="R51" s="238"/>
      <c r="S51" s="225"/>
      <c r="T51" s="225"/>
      <c r="U51" s="249"/>
      <c r="V51" s="238"/>
      <c r="W51" s="238"/>
      <c r="X51" s="238"/>
      <c r="Y51" s="238"/>
      <c r="Z51" s="238"/>
      <c r="AA51" s="238"/>
      <c r="AB51" s="182"/>
      <c r="AC51" s="182"/>
      <c r="AD51" s="182"/>
      <c r="AE51" s="182"/>
    </row>
    <row r="52" spans="2:31" s="255" customFormat="1" x14ac:dyDescent="0.2"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41"/>
      <c r="M52" s="238"/>
      <c r="N52" s="238"/>
      <c r="O52" s="238"/>
      <c r="P52" s="238"/>
      <c r="Q52" s="238"/>
      <c r="R52" s="238"/>
      <c r="S52" s="225"/>
      <c r="T52" s="225"/>
      <c r="U52" s="237"/>
      <c r="V52" s="238"/>
      <c r="W52" s="238"/>
      <c r="X52" s="238"/>
      <c r="Y52" s="238"/>
      <c r="Z52" s="238"/>
      <c r="AA52" s="238"/>
      <c r="AB52" s="182"/>
      <c r="AC52" s="182"/>
      <c r="AD52" s="182"/>
      <c r="AE52" s="182"/>
    </row>
    <row r="53" spans="2:31" s="255" customFormat="1" x14ac:dyDescent="0.2">
      <c r="B53" s="238"/>
      <c r="C53" s="238"/>
      <c r="D53" s="238"/>
      <c r="E53" s="238"/>
      <c r="F53" s="238"/>
      <c r="G53" s="238"/>
      <c r="H53" s="238"/>
      <c r="I53" s="238"/>
      <c r="J53" s="238"/>
      <c r="K53" s="238"/>
      <c r="L53" s="241"/>
      <c r="M53" s="238"/>
      <c r="N53" s="238"/>
      <c r="O53" s="238"/>
      <c r="P53" s="238"/>
      <c r="Q53" s="238"/>
      <c r="R53" s="238"/>
      <c r="S53" s="225"/>
      <c r="T53" s="225"/>
      <c r="U53" s="249"/>
      <c r="V53" s="238"/>
      <c r="W53" s="238"/>
      <c r="X53" s="238"/>
      <c r="Y53" s="238"/>
      <c r="Z53" s="238"/>
      <c r="AA53" s="238"/>
      <c r="AB53" s="182"/>
      <c r="AC53" s="182"/>
      <c r="AD53" s="182"/>
      <c r="AE53" s="182"/>
    </row>
    <row r="54" spans="2:31" s="255" customFormat="1" x14ac:dyDescent="0.2">
      <c r="B54" s="238"/>
      <c r="C54" s="238"/>
      <c r="D54" s="238"/>
      <c r="E54" s="238"/>
      <c r="F54" s="238"/>
      <c r="G54" s="238"/>
      <c r="H54" s="238"/>
      <c r="I54" s="238"/>
      <c r="J54" s="238"/>
      <c r="K54" s="238"/>
      <c r="L54" s="241"/>
      <c r="M54" s="238"/>
      <c r="N54" s="238"/>
      <c r="O54" s="238"/>
      <c r="P54" s="238"/>
      <c r="Q54" s="238"/>
      <c r="R54" s="238"/>
      <c r="S54" s="225"/>
      <c r="T54" s="225"/>
      <c r="U54" s="237"/>
      <c r="V54" s="238"/>
      <c r="W54" s="238"/>
      <c r="X54" s="238"/>
      <c r="Y54" s="238"/>
      <c r="Z54" s="238"/>
      <c r="AA54" s="238"/>
      <c r="AB54" s="182"/>
      <c r="AC54" s="182"/>
      <c r="AD54" s="182"/>
      <c r="AE54" s="182"/>
    </row>
    <row r="55" spans="2:31" s="255" customFormat="1" x14ac:dyDescent="0.2">
      <c r="B55" s="238"/>
      <c r="C55" s="238"/>
      <c r="D55" s="238"/>
      <c r="E55" s="238"/>
      <c r="F55" s="238"/>
      <c r="G55" s="238"/>
      <c r="H55" s="238"/>
      <c r="I55" s="238"/>
      <c r="J55" s="238"/>
      <c r="K55" s="238"/>
      <c r="L55" s="241"/>
      <c r="M55" s="238"/>
      <c r="N55" s="238"/>
      <c r="O55" s="238"/>
      <c r="P55" s="238"/>
      <c r="Q55" s="238"/>
      <c r="R55" s="238"/>
      <c r="S55" s="225"/>
      <c r="T55" s="225"/>
      <c r="U55" s="249"/>
      <c r="V55" s="238"/>
      <c r="W55" s="238"/>
      <c r="X55" s="238"/>
      <c r="Y55" s="238"/>
      <c r="Z55" s="238"/>
      <c r="AA55" s="238"/>
      <c r="AB55" s="182"/>
      <c r="AC55" s="182"/>
      <c r="AD55" s="182"/>
      <c r="AE55" s="182"/>
    </row>
    <row r="56" spans="2:31" s="255" customFormat="1" x14ac:dyDescent="0.2">
      <c r="B56" s="238"/>
      <c r="C56" s="238"/>
      <c r="D56" s="238"/>
      <c r="E56" s="238"/>
      <c r="F56" s="238"/>
      <c r="G56" s="238"/>
      <c r="H56" s="238"/>
      <c r="I56" s="238"/>
      <c r="J56" s="238"/>
      <c r="K56" s="238"/>
      <c r="L56" s="241"/>
      <c r="M56" s="238"/>
      <c r="N56" s="238"/>
      <c r="O56" s="238"/>
      <c r="P56" s="238"/>
      <c r="Q56" s="238"/>
      <c r="R56" s="238"/>
      <c r="S56" s="225"/>
      <c r="T56" s="225"/>
      <c r="U56" s="237"/>
      <c r="V56" s="238"/>
      <c r="W56" s="238"/>
      <c r="X56" s="238"/>
      <c r="Y56" s="238"/>
      <c r="Z56" s="238"/>
      <c r="AA56" s="238"/>
      <c r="AB56" s="182"/>
      <c r="AC56" s="182"/>
      <c r="AD56" s="182"/>
      <c r="AE56" s="182"/>
    </row>
    <row r="57" spans="2:31" s="255" customFormat="1" x14ac:dyDescent="0.2">
      <c r="B57" s="238"/>
      <c r="C57" s="238"/>
      <c r="D57" s="238"/>
      <c r="E57" s="238"/>
      <c r="F57" s="238"/>
      <c r="G57" s="238"/>
      <c r="H57" s="238"/>
      <c r="I57" s="238"/>
      <c r="J57" s="238"/>
      <c r="K57" s="238"/>
      <c r="L57" s="241"/>
      <c r="M57" s="238"/>
      <c r="N57" s="238"/>
      <c r="O57" s="238"/>
      <c r="P57" s="238"/>
      <c r="Q57" s="238"/>
      <c r="R57" s="238"/>
      <c r="S57" s="225"/>
      <c r="T57" s="225"/>
      <c r="U57" s="249"/>
      <c r="V57" s="238"/>
      <c r="W57" s="238"/>
      <c r="X57" s="238"/>
      <c r="Y57" s="238"/>
      <c r="Z57" s="238"/>
      <c r="AA57" s="238"/>
      <c r="AB57" s="182"/>
      <c r="AC57" s="182"/>
      <c r="AD57" s="182"/>
      <c r="AE57" s="182"/>
    </row>
    <row r="58" spans="2:31" s="255" customFormat="1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41"/>
      <c r="M58" s="238"/>
      <c r="N58" s="238"/>
      <c r="O58" s="238"/>
      <c r="P58" s="238"/>
      <c r="Q58" s="238"/>
      <c r="R58" s="238"/>
      <c r="S58" s="225"/>
      <c r="T58" s="225"/>
      <c r="U58" s="237"/>
      <c r="V58" s="238"/>
      <c r="W58" s="238"/>
      <c r="X58" s="238"/>
      <c r="Y58" s="238"/>
      <c r="Z58" s="238"/>
      <c r="AA58" s="238"/>
      <c r="AB58" s="182"/>
      <c r="AC58" s="182"/>
      <c r="AD58" s="182"/>
      <c r="AE58" s="182"/>
    </row>
    <row r="59" spans="2:31" s="255" customFormat="1" x14ac:dyDescent="0.2">
      <c r="B59" s="238"/>
      <c r="C59" s="238"/>
      <c r="D59" s="238"/>
      <c r="E59" s="238"/>
      <c r="F59" s="238"/>
      <c r="G59" s="238"/>
      <c r="H59" s="238"/>
      <c r="I59" s="238"/>
      <c r="J59" s="238"/>
      <c r="K59" s="238"/>
      <c r="L59" s="241"/>
      <c r="M59" s="238"/>
      <c r="N59" s="238"/>
      <c r="O59" s="238"/>
      <c r="P59" s="238"/>
      <c r="Q59" s="238"/>
      <c r="R59" s="238"/>
      <c r="S59" s="225"/>
      <c r="T59" s="225"/>
      <c r="U59" s="249"/>
      <c r="V59" s="238"/>
      <c r="W59" s="238"/>
      <c r="X59" s="238"/>
      <c r="Y59" s="238"/>
      <c r="Z59" s="238"/>
      <c r="AA59" s="238"/>
      <c r="AB59" s="182"/>
      <c r="AC59" s="182"/>
      <c r="AD59" s="182"/>
      <c r="AE59" s="182"/>
    </row>
    <row r="60" spans="2:31" s="255" customFormat="1" x14ac:dyDescent="0.2">
      <c r="B60" s="238"/>
      <c r="C60" s="238"/>
      <c r="D60" s="238"/>
      <c r="E60" s="238"/>
      <c r="F60" s="238"/>
      <c r="G60" s="238"/>
      <c r="H60" s="238"/>
      <c r="I60" s="238"/>
      <c r="J60" s="238"/>
      <c r="K60" s="238"/>
      <c r="L60" s="241"/>
      <c r="M60" s="238"/>
      <c r="N60" s="238"/>
      <c r="O60" s="238"/>
      <c r="P60" s="238"/>
      <c r="Q60" s="238"/>
      <c r="R60" s="238"/>
      <c r="S60" s="225"/>
      <c r="T60" s="225"/>
      <c r="U60" s="237"/>
      <c r="V60" s="238"/>
      <c r="W60" s="238"/>
      <c r="X60" s="238"/>
      <c r="Y60" s="238"/>
      <c r="Z60" s="238"/>
      <c r="AA60" s="238"/>
      <c r="AB60" s="182"/>
      <c r="AC60" s="182"/>
      <c r="AD60" s="182"/>
      <c r="AE60" s="182"/>
    </row>
    <row r="61" spans="2:31" s="255" customFormat="1" x14ac:dyDescent="0.2">
      <c r="B61" s="238"/>
      <c r="C61" s="238"/>
      <c r="D61" s="238"/>
      <c r="E61" s="238"/>
      <c r="F61" s="238"/>
      <c r="G61" s="238"/>
      <c r="H61" s="238"/>
      <c r="I61" s="238"/>
      <c r="J61" s="238"/>
      <c r="K61" s="238"/>
      <c r="L61" s="241"/>
      <c r="M61" s="238"/>
      <c r="N61" s="238"/>
      <c r="O61" s="238"/>
      <c r="P61" s="238"/>
      <c r="Q61" s="238"/>
      <c r="R61" s="238"/>
      <c r="S61" s="225"/>
      <c r="T61" s="225"/>
      <c r="U61" s="249"/>
      <c r="V61" s="238"/>
      <c r="W61" s="238"/>
      <c r="X61" s="238"/>
      <c r="Y61" s="238"/>
      <c r="Z61" s="238"/>
      <c r="AA61" s="238"/>
      <c r="AB61" s="182"/>
      <c r="AC61" s="182"/>
      <c r="AD61" s="182"/>
      <c r="AE61" s="182"/>
    </row>
    <row r="62" spans="2:31" s="255" customFormat="1" x14ac:dyDescent="0.2">
      <c r="B62" s="238"/>
      <c r="C62" s="238"/>
      <c r="D62" s="238"/>
      <c r="E62" s="238"/>
      <c r="F62" s="238"/>
      <c r="G62" s="238"/>
      <c r="H62" s="238"/>
      <c r="I62" s="238"/>
      <c r="J62" s="238"/>
      <c r="K62" s="238"/>
      <c r="L62" s="241"/>
      <c r="M62" s="238"/>
      <c r="N62" s="238"/>
      <c r="O62" s="238"/>
      <c r="P62" s="238"/>
      <c r="Q62" s="238"/>
      <c r="R62" s="238"/>
      <c r="S62" s="225"/>
      <c r="T62" s="225"/>
      <c r="U62" s="237"/>
      <c r="V62" s="238"/>
      <c r="W62" s="238"/>
      <c r="X62" s="238"/>
      <c r="Y62" s="238"/>
      <c r="Z62" s="238"/>
      <c r="AA62" s="238"/>
      <c r="AB62" s="182"/>
      <c r="AC62" s="182"/>
      <c r="AD62" s="182"/>
      <c r="AE62" s="182"/>
    </row>
    <row r="63" spans="2:31" s="255" customFormat="1" x14ac:dyDescent="0.2">
      <c r="B63" s="238"/>
      <c r="C63" s="238"/>
      <c r="D63" s="238"/>
      <c r="E63" s="238"/>
      <c r="F63" s="238"/>
      <c r="G63" s="238"/>
      <c r="H63" s="238"/>
      <c r="I63" s="238"/>
      <c r="J63" s="238"/>
      <c r="K63" s="238"/>
      <c r="L63" s="241"/>
      <c r="M63" s="238"/>
      <c r="N63" s="238"/>
      <c r="O63" s="238"/>
      <c r="P63" s="238"/>
      <c r="Q63" s="238"/>
      <c r="R63" s="238"/>
      <c r="S63" s="225"/>
      <c r="T63" s="225"/>
      <c r="U63" s="249"/>
      <c r="V63" s="238"/>
      <c r="W63" s="238"/>
      <c r="X63" s="238"/>
      <c r="Y63" s="238"/>
      <c r="Z63" s="238"/>
      <c r="AA63" s="238"/>
      <c r="AB63" s="182"/>
      <c r="AC63" s="182"/>
      <c r="AD63" s="182"/>
      <c r="AE63" s="182"/>
    </row>
    <row r="64" spans="2:31" s="255" customFormat="1" x14ac:dyDescent="0.2">
      <c r="B64" s="238"/>
      <c r="C64" s="238"/>
      <c r="D64" s="238"/>
      <c r="E64" s="238"/>
      <c r="F64" s="238"/>
      <c r="G64" s="238"/>
      <c r="H64" s="238"/>
      <c r="I64" s="238"/>
      <c r="J64" s="238"/>
      <c r="K64" s="238"/>
      <c r="L64" s="241"/>
      <c r="M64" s="238"/>
      <c r="N64" s="23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  <c r="AA64" s="238"/>
      <c r="AB64" s="182"/>
      <c r="AC64" s="182"/>
      <c r="AD64" s="182"/>
      <c r="AE64" s="182"/>
    </row>
  </sheetData>
  <mergeCells count="5">
    <mergeCell ref="D1:AD2"/>
    <mergeCell ref="E3:AD3"/>
    <mergeCell ref="D5:F5"/>
    <mergeCell ref="H5:J5"/>
    <mergeCell ref="L5:N5"/>
  </mergeCells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BE6E-F67F-4713-9D56-7E0403D00E6D}">
  <sheetPr codeName="Hoja19"/>
  <dimension ref="A1:O79"/>
  <sheetViews>
    <sheetView workbookViewId="0">
      <selection activeCell="E28" sqref="E28"/>
    </sheetView>
  </sheetViews>
  <sheetFormatPr baseColWidth="10" defaultColWidth="0" defaultRowHeight="12.75" x14ac:dyDescent="0.2"/>
  <cols>
    <col min="1" max="1" width="1" style="366" customWidth="1"/>
    <col min="2" max="2" width="11.5703125" style="366" customWidth="1"/>
    <col min="3" max="3" width="7.5703125" style="366" bestFit="1" customWidth="1"/>
    <col min="4" max="4" width="18" style="366" customWidth="1"/>
    <col min="5" max="5" width="21.28515625" style="366" bestFit="1" customWidth="1"/>
    <col min="6" max="6" width="5.5703125" style="366" bestFit="1" customWidth="1"/>
    <col min="7" max="8" width="11.5703125" style="366" customWidth="1"/>
    <col min="9" max="9" width="12.5703125" style="366" customWidth="1"/>
    <col min="10" max="10" width="1.140625" style="366" customWidth="1"/>
    <col min="11" max="11" width="10.85546875" style="366" bestFit="1" customWidth="1"/>
    <col min="12" max="12" width="9.5703125" style="366" bestFit="1" customWidth="1"/>
    <col min="13" max="13" width="11.42578125" style="366" customWidth="1"/>
    <col min="14" max="14" width="4.42578125" style="366" customWidth="1"/>
    <col min="15" max="15" width="11.42578125" style="366" hidden="1" customWidth="1"/>
    <col min="16" max="16384" width="11.5703125" style="297" hidden="1"/>
  </cols>
  <sheetData>
    <row r="1" spans="1:15" x14ac:dyDescent="0.2">
      <c r="A1" s="261"/>
      <c r="B1" s="261"/>
      <c r="C1" s="261"/>
      <c r="D1" s="756"/>
      <c r="E1" s="756"/>
      <c r="F1" s="756"/>
      <c r="G1" s="756"/>
      <c r="H1" s="261"/>
      <c r="I1" s="756"/>
      <c r="J1" s="261"/>
      <c r="K1" s="261"/>
      <c r="L1" s="261"/>
      <c r="M1" s="261"/>
      <c r="N1" s="261"/>
      <c r="O1" s="261"/>
    </row>
    <row r="2" spans="1:15" ht="21" x14ac:dyDescent="0.2">
      <c r="A2" s="261"/>
      <c r="B2" s="261"/>
      <c r="C2" s="261"/>
      <c r="D2" s="869" t="s">
        <v>2421</v>
      </c>
      <c r="E2" s="869"/>
      <c r="F2" s="869"/>
      <c r="G2" s="869"/>
      <c r="H2" s="869"/>
      <c r="I2" s="869"/>
      <c r="J2" s="869"/>
      <c r="K2" s="869"/>
      <c r="L2" s="261"/>
      <c r="M2" s="261"/>
      <c r="N2" s="261"/>
      <c r="O2" s="261"/>
    </row>
    <row r="3" spans="1:15" ht="18.75" x14ac:dyDescent="0.2">
      <c r="A3" s="261"/>
      <c r="B3" s="261"/>
      <c r="C3" s="261"/>
      <c r="D3" s="898">
        <v>45900</v>
      </c>
      <c r="E3" s="898"/>
      <c r="F3" s="898"/>
      <c r="G3" s="898"/>
      <c r="H3" s="898"/>
      <c r="I3" s="898"/>
      <c r="J3" s="898"/>
      <c r="K3" s="898"/>
      <c r="L3" s="261"/>
      <c r="M3" s="261"/>
      <c r="N3" s="261"/>
      <c r="O3" s="261"/>
    </row>
    <row r="4" spans="1:15" ht="3.75" customHeight="1" x14ac:dyDescent="0.2">
      <c r="A4" s="261"/>
      <c r="B4" s="261"/>
      <c r="C4" s="261"/>
      <c r="D4" s="756"/>
      <c r="E4" s="756"/>
      <c r="F4" s="756"/>
      <c r="G4" s="756"/>
      <c r="H4" s="261"/>
      <c r="I4" s="756"/>
      <c r="J4" s="261"/>
      <c r="K4" s="261"/>
      <c r="L4" s="261"/>
      <c r="M4" s="261"/>
      <c r="N4" s="261"/>
      <c r="O4" s="261"/>
    </row>
    <row r="5" spans="1:15" ht="9" customHeight="1" x14ac:dyDescent="0.2">
      <c r="A5" s="261"/>
      <c r="B5" s="757"/>
      <c r="C5" s="757"/>
      <c r="D5" s="758"/>
      <c r="E5" s="758"/>
      <c r="F5" s="758"/>
      <c r="G5" s="758"/>
      <c r="H5" s="757"/>
      <c r="I5" s="758"/>
      <c r="J5" s="757"/>
      <c r="K5" s="899" t="s">
        <v>2422</v>
      </c>
      <c r="L5" s="899"/>
      <c r="M5" s="899"/>
      <c r="N5" s="261"/>
      <c r="O5" s="261"/>
    </row>
    <row r="6" spans="1:15" ht="22.5" x14ac:dyDescent="0.2">
      <c r="A6" s="759"/>
      <c r="B6" s="354" t="s">
        <v>2423</v>
      </c>
      <c r="C6" s="354" t="s">
        <v>933</v>
      </c>
      <c r="D6" s="354" t="s">
        <v>2424</v>
      </c>
      <c r="E6" s="354" t="s">
        <v>2425</v>
      </c>
      <c r="F6" s="354" t="s">
        <v>46</v>
      </c>
      <c r="G6" s="354" t="s">
        <v>2426</v>
      </c>
      <c r="H6" s="354" t="s">
        <v>2427</v>
      </c>
      <c r="I6" s="354" t="s">
        <v>2428</v>
      </c>
      <c r="J6" s="760"/>
      <c r="K6" s="354" t="s">
        <v>906</v>
      </c>
      <c r="L6" s="354" t="s">
        <v>15</v>
      </c>
      <c r="M6" s="354" t="s">
        <v>2429</v>
      </c>
      <c r="N6" s="761"/>
      <c r="O6" s="761"/>
    </row>
    <row r="7" spans="1:15" x14ac:dyDescent="0.2">
      <c r="A7" s="762"/>
      <c r="B7" s="763" t="s">
        <v>2436</v>
      </c>
      <c r="C7" s="800" t="s">
        <v>2435</v>
      </c>
      <c r="D7" s="765"/>
      <c r="E7" s="765" t="s">
        <v>2437</v>
      </c>
      <c r="F7" s="766" t="s">
        <v>108</v>
      </c>
      <c r="G7" s="767">
        <v>415000000</v>
      </c>
      <c r="H7" s="767">
        <v>415000000</v>
      </c>
      <c r="I7" s="768">
        <v>0</v>
      </c>
      <c r="J7" s="760">
        <v>0</v>
      </c>
      <c r="K7" s="767">
        <v>415000000</v>
      </c>
      <c r="L7" s="769">
        <v>0</v>
      </c>
      <c r="M7" s="769">
        <v>0</v>
      </c>
      <c r="N7" s="261"/>
      <c r="O7" s="261"/>
    </row>
    <row r="8" spans="1:15" hidden="1" x14ac:dyDescent="0.2">
      <c r="A8" s="762"/>
      <c r="B8" s="770"/>
      <c r="C8" s="770"/>
      <c r="D8" s="771"/>
      <c r="E8" s="765"/>
      <c r="F8" s="766"/>
      <c r="G8" s="767"/>
      <c r="H8" s="767"/>
      <c r="I8" s="772">
        <v>0</v>
      </c>
      <c r="J8" s="760">
        <v>0</v>
      </c>
      <c r="K8" s="769"/>
      <c r="L8" s="773">
        <v>0</v>
      </c>
      <c r="M8" s="767"/>
      <c r="N8" s="261"/>
      <c r="O8" s="261"/>
    </row>
    <row r="9" spans="1:15" hidden="1" x14ac:dyDescent="0.2">
      <c r="A9" s="762"/>
      <c r="B9" s="774"/>
      <c r="C9" s="775"/>
      <c r="D9" s="771"/>
      <c r="E9" s="771"/>
      <c r="F9" s="766"/>
      <c r="G9" s="767"/>
      <c r="H9" s="767"/>
      <c r="I9" s="772">
        <v>0</v>
      </c>
      <c r="J9" s="760"/>
      <c r="K9" s="767"/>
      <c r="L9" s="773">
        <v>0</v>
      </c>
      <c r="M9" s="773"/>
      <c r="N9" s="261"/>
      <c r="O9" s="261"/>
    </row>
    <row r="10" spans="1:15" hidden="1" x14ac:dyDescent="0.2">
      <c r="A10" s="762"/>
      <c r="B10" s="774"/>
      <c r="C10" s="775"/>
      <c r="D10" s="771"/>
      <c r="E10" s="771"/>
      <c r="F10" s="766"/>
      <c r="G10" s="767"/>
      <c r="H10" s="767"/>
      <c r="I10" s="772"/>
      <c r="J10" s="760"/>
      <c r="K10" s="767"/>
      <c r="L10" s="773"/>
      <c r="M10" s="773"/>
      <c r="N10" s="261"/>
      <c r="O10" s="261"/>
    </row>
    <row r="11" spans="1:15" x14ac:dyDescent="0.2">
      <c r="A11" s="762"/>
      <c r="B11" s="776">
        <v>1</v>
      </c>
      <c r="C11" s="777"/>
      <c r="D11" s="778" t="s">
        <v>2430</v>
      </c>
      <c r="E11" s="779"/>
      <c r="F11" s="780"/>
      <c r="G11" s="781">
        <v>415000000</v>
      </c>
      <c r="H11" s="781">
        <v>415000000</v>
      </c>
      <c r="I11" s="781">
        <v>0</v>
      </c>
      <c r="J11" s="760"/>
      <c r="K11" s="781">
        <v>415000000</v>
      </c>
      <c r="L11" s="781">
        <v>0</v>
      </c>
      <c r="M11" s="781">
        <v>0</v>
      </c>
      <c r="N11" s="261"/>
      <c r="O11" s="261"/>
    </row>
    <row r="12" spans="1:15" x14ac:dyDescent="0.2">
      <c r="A12" s="762"/>
      <c r="B12" s="488"/>
      <c r="C12" s="488"/>
      <c r="D12" s="488"/>
      <c r="E12" s="782"/>
      <c r="F12" s="783"/>
      <c r="G12" s="784"/>
      <c r="H12" s="784"/>
      <c r="I12" s="785"/>
      <c r="J12" s="760"/>
      <c r="K12" s="784"/>
      <c r="L12" s="784"/>
      <c r="M12" s="784"/>
      <c r="N12" s="261"/>
      <c r="O12" s="261"/>
    </row>
    <row r="13" spans="1:15" hidden="1" x14ac:dyDescent="0.2">
      <c r="A13" s="762"/>
      <c r="B13" s="786" t="s">
        <v>195</v>
      </c>
      <c r="C13" s="900" t="s">
        <v>2431</v>
      </c>
      <c r="D13" s="900"/>
      <c r="E13" s="900"/>
      <c r="F13" s="766"/>
      <c r="G13" s="767"/>
      <c r="H13" s="767"/>
      <c r="I13" s="772"/>
      <c r="J13" s="760"/>
      <c r="K13" s="767"/>
      <c r="L13" s="767"/>
      <c r="M13" s="767"/>
      <c r="N13" s="261"/>
      <c r="O13" s="261"/>
    </row>
    <row r="14" spans="1:15" hidden="1" x14ac:dyDescent="0.2">
      <c r="A14" s="762"/>
      <c r="B14" s="770"/>
      <c r="C14" s="770"/>
      <c r="D14" s="771"/>
      <c r="E14" s="765"/>
      <c r="F14" s="766"/>
      <c r="G14" s="767"/>
      <c r="H14" s="767"/>
      <c r="I14" s="772"/>
      <c r="J14" s="760"/>
      <c r="K14" s="767"/>
      <c r="L14" s="767"/>
      <c r="M14" s="767"/>
      <c r="N14" s="261"/>
      <c r="O14" s="261"/>
    </row>
    <row r="15" spans="1:15" hidden="1" x14ac:dyDescent="0.2">
      <c r="A15" s="762"/>
      <c r="B15" s="770"/>
      <c r="C15" s="770"/>
      <c r="D15" s="771"/>
      <c r="E15" s="765"/>
      <c r="F15" s="766"/>
      <c r="G15" s="767"/>
      <c r="H15" s="767"/>
      <c r="I15" s="772"/>
      <c r="J15" s="760"/>
      <c r="K15" s="767"/>
      <c r="L15" s="767"/>
      <c r="M15" s="767"/>
      <c r="N15" s="261"/>
      <c r="O15" s="261"/>
    </row>
    <row r="16" spans="1:15" hidden="1" x14ac:dyDescent="0.2">
      <c r="A16" s="762"/>
      <c r="B16" s="787"/>
      <c r="C16" s="764"/>
      <c r="D16" s="788"/>
      <c r="E16" s="789"/>
      <c r="F16" s="790"/>
      <c r="G16" s="773"/>
      <c r="H16" s="773"/>
      <c r="I16" s="791"/>
      <c r="J16" s="760"/>
      <c r="K16" s="773"/>
      <c r="L16" s="773"/>
      <c r="M16" s="773"/>
      <c r="N16" s="261"/>
      <c r="O16" s="261"/>
    </row>
    <row r="17" spans="1:15" hidden="1" x14ac:dyDescent="0.2">
      <c r="A17" s="762"/>
      <c r="B17" s="776">
        <v>0</v>
      </c>
      <c r="C17" s="777"/>
      <c r="D17" s="778" t="s">
        <v>2432</v>
      </c>
      <c r="E17" s="779"/>
      <c r="F17" s="780"/>
      <c r="G17" s="781">
        <v>0</v>
      </c>
      <c r="H17" s="781"/>
      <c r="I17" s="781"/>
      <c r="J17" s="760"/>
      <c r="K17" s="781"/>
      <c r="L17" s="781"/>
      <c r="M17" s="781"/>
      <c r="N17" s="261"/>
      <c r="O17" s="261"/>
    </row>
    <row r="18" spans="1:15" hidden="1" x14ac:dyDescent="0.2">
      <c r="A18" s="261"/>
      <c r="B18" s="792"/>
      <c r="C18" s="793"/>
      <c r="D18" s="794"/>
      <c r="E18" s="782"/>
      <c r="F18" s="783"/>
      <c r="G18" s="784"/>
      <c r="H18" s="756"/>
      <c r="I18" s="261"/>
      <c r="J18" s="760"/>
      <c r="K18" s="261"/>
      <c r="L18" s="261"/>
      <c r="M18" s="261"/>
      <c r="N18" s="261"/>
      <c r="O18" s="261"/>
    </row>
    <row r="19" spans="1:15" hidden="1" x14ac:dyDescent="0.2">
      <c r="A19" s="261"/>
      <c r="B19" s="795"/>
      <c r="C19" s="793"/>
      <c r="D19" s="796"/>
      <c r="E19" s="797"/>
      <c r="F19" s="766"/>
      <c r="G19" s="767"/>
      <c r="H19" s="261"/>
      <c r="I19" s="261"/>
      <c r="J19" s="760"/>
      <c r="K19" s="261"/>
      <c r="L19" s="261"/>
      <c r="M19" s="261"/>
      <c r="N19" s="261"/>
      <c r="O19" s="261"/>
    </row>
    <row r="20" spans="1:15" hidden="1" x14ac:dyDescent="0.2">
      <c r="A20" s="762"/>
      <c r="B20" s="776">
        <v>0</v>
      </c>
      <c r="C20" s="777"/>
      <c r="D20" s="778" t="s">
        <v>2433</v>
      </c>
      <c r="E20" s="779"/>
      <c r="F20" s="780"/>
      <c r="G20" s="781">
        <v>0</v>
      </c>
      <c r="H20" s="781"/>
      <c r="I20" s="781"/>
      <c r="J20" s="760"/>
      <c r="K20" s="781"/>
      <c r="L20" s="781"/>
      <c r="M20" s="781"/>
      <c r="N20" s="261"/>
      <c r="O20" s="261"/>
    </row>
    <row r="21" spans="1:15" hidden="1" x14ac:dyDescent="0.2">
      <c r="A21" s="261"/>
      <c r="B21" s="798">
        <v>0</v>
      </c>
      <c r="C21" s="798" t="s">
        <v>195</v>
      </c>
      <c r="D21" s="798" t="s">
        <v>2434</v>
      </c>
      <c r="E21" s="798" t="s">
        <v>195</v>
      </c>
      <c r="F21" s="798">
        <v>0</v>
      </c>
      <c r="G21" s="799">
        <v>0</v>
      </c>
      <c r="H21" s="798"/>
      <c r="I21" s="798"/>
      <c r="J21" s="760"/>
      <c r="K21" s="798"/>
      <c r="L21" s="798"/>
      <c r="M21" s="798"/>
      <c r="N21" s="261"/>
      <c r="O21" s="261"/>
    </row>
    <row r="22" spans="1:15" hidden="1" x14ac:dyDescent="0.2">
      <c r="A22" s="261"/>
      <c r="B22" s="261"/>
      <c r="C22" s="261"/>
      <c r="D22" s="261"/>
      <c r="E22" s="261"/>
      <c r="F22" s="261"/>
      <c r="G22" s="756"/>
      <c r="H22" s="261"/>
      <c r="I22" s="261"/>
      <c r="J22" s="760"/>
      <c r="K22" s="756"/>
      <c r="L22" s="261"/>
      <c r="M22" s="261"/>
      <c r="N22" s="261"/>
      <c r="O22" s="261"/>
    </row>
    <row r="23" spans="1:15" hidden="1" x14ac:dyDescent="0.2">
      <c r="A23" s="261"/>
      <c r="B23" s="798">
        <v>1</v>
      </c>
      <c r="C23" s="798"/>
      <c r="D23" s="798" t="s">
        <v>97</v>
      </c>
      <c r="E23" s="798"/>
      <c r="F23" s="798"/>
      <c r="G23" s="799">
        <v>415000000</v>
      </c>
      <c r="H23" s="799">
        <v>415000000</v>
      </c>
      <c r="I23" s="799">
        <v>0</v>
      </c>
      <c r="J23" s="760"/>
      <c r="K23" s="799">
        <v>415000000</v>
      </c>
      <c r="L23" s="799">
        <v>0</v>
      </c>
      <c r="M23" s="799">
        <v>0</v>
      </c>
      <c r="N23" s="261"/>
      <c r="O23" s="261"/>
    </row>
    <row r="24" spans="1:15" hidden="1" x14ac:dyDescent="0.2">
      <c r="A24" s="261"/>
      <c r="B24" s="261"/>
      <c r="C24" s="261"/>
      <c r="D24" s="261"/>
      <c r="E24" s="261"/>
      <c r="F24" s="261"/>
      <c r="G24" s="261"/>
      <c r="H24" s="261"/>
      <c r="I24" s="261"/>
      <c r="J24" s="261"/>
      <c r="K24" s="756"/>
      <c r="L24" s="261"/>
      <c r="M24" s="261"/>
      <c r="N24" s="261"/>
      <c r="O24" s="261"/>
    </row>
    <row r="25" spans="1:15" x14ac:dyDescent="0.2">
      <c r="A25" s="261"/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</row>
    <row r="26" spans="1:15" x14ac:dyDescent="0.2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</row>
    <row r="27" spans="1:15" x14ac:dyDescent="0.2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</row>
    <row r="28" spans="1:15" x14ac:dyDescent="0.2">
      <c r="A28" s="261"/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  <c r="O28" s="261"/>
    </row>
    <row r="29" spans="1:15" x14ac:dyDescent="0.2">
      <c r="A29" s="261"/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  <c r="O29" s="261"/>
    </row>
    <row r="30" spans="1:15" x14ac:dyDescent="0.2">
      <c r="A30" s="261"/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  <c r="O30" s="261"/>
    </row>
    <row r="31" spans="1:15" x14ac:dyDescent="0.2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</row>
    <row r="32" spans="1:15" x14ac:dyDescent="0.2">
      <c r="A32" s="261"/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</row>
    <row r="33" spans="1:15" x14ac:dyDescent="0.2">
      <c r="A33" s="261"/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  <c r="O33" s="261"/>
    </row>
    <row r="34" spans="1:15" x14ac:dyDescent="0.2">
      <c r="A34" s="261"/>
      <c r="B34" s="261"/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M34" s="261"/>
      <c r="N34" s="261"/>
      <c r="O34" s="261"/>
    </row>
    <row r="35" spans="1:15" x14ac:dyDescent="0.2">
      <c r="A35" s="261"/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261"/>
      <c r="N35" s="261"/>
      <c r="O35" s="261"/>
    </row>
    <row r="36" spans="1:15" x14ac:dyDescent="0.2">
      <c r="A36" s="261"/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  <c r="O36" s="261"/>
    </row>
    <row r="37" spans="1:15" x14ac:dyDescent="0.2">
      <c r="A37" s="261"/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  <c r="O37" s="261"/>
    </row>
    <row r="38" spans="1:15" x14ac:dyDescent="0.2">
      <c r="A38" s="261"/>
      <c r="B38" s="261"/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  <c r="O38" s="261"/>
    </row>
    <row r="39" spans="1:15" x14ac:dyDescent="0.2">
      <c r="A39" s="261"/>
      <c r="B39" s="261"/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  <c r="O39" s="261"/>
    </row>
    <row r="40" spans="1:15" x14ac:dyDescent="0.2">
      <c r="A40" s="261"/>
      <c r="B40" s="261"/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  <c r="O40" s="261"/>
    </row>
    <row r="41" spans="1:15" x14ac:dyDescent="0.2">
      <c r="A41" s="261"/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  <c r="O41" s="261"/>
    </row>
    <row r="42" spans="1:15" x14ac:dyDescent="0.2">
      <c r="A42" s="261"/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</row>
    <row r="43" spans="1:15" x14ac:dyDescent="0.2">
      <c r="A43" s="261"/>
      <c r="B43" s="261"/>
      <c r="C43" s="261"/>
      <c r="D43" s="261"/>
      <c r="E43" s="756"/>
      <c r="F43" s="261"/>
      <c r="G43" s="261"/>
      <c r="H43" s="261"/>
      <c r="I43" s="261"/>
      <c r="J43" s="261"/>
      <c r="K43" s="261"/>
      <c r="L43" s="261"/>
      <c r="M43" s="261"/>
      <c r="N43" s="261"/>
      <c r="O43" s="261"/>
    </row>
    <row r="44" spans="1:15" x14ac:dyDescent="0.2">
      <c r="A44" s="261"/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  <c r="O44" s="261"/>
    </row>
    <row r="45" spans="1:15" x14ac:dyDescent="0.2">
      <c r="A45" s="261"/>
      <c r="B45" s="261"/>
      <c r="C45" s="261"/>
      <c r="D45" s="261"/>
      <c r="E45" s="261"/>
      <c r="F45" s="261"/>
      <c r="G45" s="261"/>
      <c r="H45" s="261"/>
      <c r="I45" s="261"/>
      <c r="J45" s="261"/>
      <c r="K45" s="261"/>
      <c r="L45" s="261"/>
      <c r="M45" s="261"/>
      <c r="N45" s="261"/>
      <c r="O45" s="261"/>
    </row>
    <row r="46" spans="1:15" x14ac:dyDescent="0.2">
      <c r="A46" s="261"/>
      <c r="B46" s="261"/>
      <c r="C46" s="261"/>
      <c r="D46" s="261"/>
      <c r="E46" s="261"/>
      <c r="F46" s="261"/>
      <c r="G46" s="261"/>
      <c r="H46" s="261"/>
      <c r="I46" s="261"/>
      <c r="J46" s="261"/>
      <c r="K46" s="756"/>
      <c r="L46" s="261"/>
      <c r="M46" s="261"/>
      <c r="N46" s="261"/>
      <c r="O46" s="261"/>
    </row>
    <row r="47" spans="1:15" x14ac:dyDescent="0.2">
      <c r="A47" s="261"/>
      <c r="B47" s="261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  <c r="O47" s="261"/>
    </row>
    <row r="48" spans="1:15" x14ac:dyDescent="0.2">
      <c r="A48" s="261"/>
      <c r="B48" s="261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  <c r="O48" s="261"/>
    </row>
    <row r="49" spans="1:15" x14ac:dyDescent="0.2">
      <c r="A49" s="261"/>
      <c r="B49" s="261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  <c r="O49" s="261"/>
    </row>
    <row r="50" spans="1:15" x14ac:dyDescent="0.2">
      <c r="A50" s="261"/>
      <c r="B50" s="261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  <c r="O50" s="261"/>
    </row>
    <row r="51" spans="1:15" x14ac:dyDescent="0.2">
      <c r="A51" s="261"/>
      <c r="B51" s="261"/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  <c r="O51" s="261"/>
    </row>
    <row r="52" spans="1:15" x14ac:dyDescent="0.2">
      <c r="A52" s="261"/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  <c r="O52" s="261"/>
    </row>
    <row r="53" spans="1:15" x14ac:dyDescent="0.2">
      <c r="A53" s="261"/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  <c r="O53" s="261"/>
    </row>
    <row r="54" spans="1:15" x14ac:dyDescent="0.2">
      <c r="A54" s="261"/>
      <c r="B54" s="261"/>
      <c r="C54" s="261"/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  <c r="O54" s="261"/>
    </row>
    <row r="55" spans="1:15" x14ac:dyDescent="0.2">
      <c r="A55" s="261"/>
      <c r="B55" s="261"/>
      <c r="C55" s="261"/>
      <c r="D55" s="261"/>
      <c r="E55" s="261"/>
      <c r="F55" s="261"/>
      <c r="G55" s="261"/>
      <c r="H55" s="261"/>
      <c r="I55" s="261"/>
      <c r="J55" s="261"/>
      <c r="K55" s="261"/>
      <c r="L55" s="261"/>
      <c r="M55" s="261"/>
      <c r="N55" s="261"/>
      <c r="O55" s="261"/>
    </row>
    <row r="56" spans="1:15" x14ac:dyDescent="0.2">
      <c r="A56" s="261"/>
      <c r="B56" s="261"/>
      <c r="C56" s="261"/>
      <c r="D56" s="261"/>
      <c r="E56" s="261"/>
      <c r="F56" s="261"/>
      <c r="G56" s="261"/>
      <c r="H56" s="261"/>
      <c r="I56" s="261"/>
      <c r="J56" s="261"/>
      <c r="K56" s="261"/>
      <c r="L56" s="261"/>
      <c r="M56" s="261"/>
      <c r="N56" s="261"/>
      <c r="O56" s="261"/>
    </row>
    <row r="57" spans="1:15" x14ac:dyDescent="0.2">
      <c r="A57" s="261"/>
      <c r="B57" s="261"/>
      <c r="C57" s="261"/>
      <c r="D57" s="261"/>
      <c r="E57" s="261"/>
      <c r="F57" s="261"/>
      <c r="G57" s="261"/>
      <c r="H57" s="261"/>
      <c r="I57" s="261"/>
      <c r="J57" s="261"/>
      <c r="K57" s="261"/>
      <c r="L57" s="261"/>
      <c r="M57" s="261"/>
      <c r="N57" s="261"/>
      <c r="O57" s="261"/>
    </row>
    <row r="58" spans="1:15" x14ac:dyDescent="0.2">
      <c r="A58" s="261"/>
      <c r="B58" s="261"/>
      <c r="C58" s="261"/>
      <c r="D58" s="261"/>
      <c r="E58" s="261"/>
      <c r="F58" s="261"/>
      <c r="G58" s="261"/>
      <c r="H58" s="261"/>
      <c r="I58" s="261"/>
      <c r="J58" s="261"/>
      <c r="K58" s="261"/>
      <c r="L58" s="261"/>
      <c r="M58" s="261"/>
      <c r="N58" s="261"/>
      <c r="O58" s="261"/>
    </row>
    <row r="59" spans="1:15" x14ac:dyDescent="0.2">
      <c r="A59" s="261"/>
      <c r="B59" s="261"/>
      <c r="C59" s="261"/>
      <c r="D59" s="261"/>
      <c r="E59" s="261"/>
      <c r="F59" s="261"/>
      <c r="G59" s="261"/>
      <c r="H59" s="261"/>
      <c r="I59" s="261"/>
      <c r="J59" s="261"/>
      <c r="K59" s="261"/>
      <c r="L59" s="261"/>
      <c r="M59" s="261"/>
      <c r="N59" s="261"/>
      <c r="O59" s="261"/>
    </row>
    <row r="60" spans="1:15" x14ac:dyDescent="0.2">
      <c r="A60" s="261"/>
      <c r="B60" s="261"/>
      <c r="C60" s="261"/>
      <c r="D60" s="261"/>
      <c r="E60" s="261"/>
      <c r="F60" s="261"/>
      <c r="G60" s="261"/>
      <c r="H60" s="261"/>
      <c r="I60" s="261"/>
      <c r="J60" s="261"/>
      <c r="K60" s="261"/>
      <c r="L60" s="261"/>
      <c r="M60" s="261"/>
      <c r="N60" s="261"/>
      <c r="O60" s="261"/>
    </row>
    <row r="61" spans="1:15" x14ac:dyDescent="0.2">
      <c r="A61" s="261"/>
      <c r="B61" s="261"/>
      <c r="C61" s="261"/>
      <c r="D61" s="261"/>
      <c r="E61" s="261"/>
      <c r="F61" s="261"/>
      <c r="G61" s="261"/>
      <c r="H61" s="261"/>
      <c r="I61" s="261"/>
      <c r="J61" s="261"/>
      <c r="K61" s="261"/>
      <c r="L61" s="261"/>
      <c r="M61" s="261"/>
      <c r="N61" s="261"/>
      <c r="O61" s="261"/>
    </row>
    <row r="62" spans="1:15" x14ac:dyDescent="0.2">
      <c r="A62" s="261"/>
      <c r="B62" s="261"/>
      <c r="C62" s="261"/>
      <c r="D62" s="261"/>
      <c r="E62" s="261"/>
      <c r="F62" s="261"/>
      <c r="G62" s="261"/>
      <c r="H62" s="261"/>
      <c r="I62" s="261"/>
      <c r="J62" s="261"/>
      <c r="K62" s="261"/>
      <c r="L62" s="261"/>
      <c r="M62" s="261"/>
      <c r="N62" s="261"/>
      <c r="O62" s="261"/>
    </row>
    <row r="63" spans="1:15" x14ac:dyDescent="0.2">
      <c r="A63" s="261"/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  <c r="O63" s="261"/>
    </row>
    <row r="64" spans="1:15" x14ac:dyDescent="0.2">
      <c r="A64" s="261"/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  <c r="O64" s="261"/>
    </row>
    <row r="65" spans="1:15" x14ac:dyDescent="0.2">
      <c r="A65" s="261"/>
      <c r="B65" s="261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  <c r="O65" s="261"/>
    </row>
    <row r="66" spans="1:15" x14ac:dyDescent="0.2">
      <c r="A66" s="261"/>
      <c r="B66" s="261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  <c r="O66" s="261"/>
    </row>
    <row r="67" spans="1:15" x14ac:dyDescent="0.2">
      <c r="A67" s="261"/>
      <c r="B67" s="261"/>
      <c r="C67" s="261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  <c r="O67" s="261"/>
    </row>
    <row r="68" spans="1:15" x14ac:dyDescent="0.2">
      <c r="A68" s="261"/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</row>
    <row r="69" spans="1:15" x14ac:dyDescent="0.2">
      <c r="A69" s="261"/>
      <c r="B69" s="261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  <c r="O69" s="261"/>
    </row>
    <row r="70" spans="1:15" x14ac:dyDescent="0.2">
      <c r="A70" s="261"/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</row>
    <row r="71" spans="1:15" x14ac:dyDescent="0.2">
      <c r="A71" s="261"/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</row>
    <row r="72" spans="1:15" x14ac:dyDescent="0.2">
      <c r="A72" s="261"/>
      <c r="B72" s="261"/>
      <c r="C72" s="261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  <c r="O72" s="261"/>
    </row>
    <row r="73" spans="1:15" x14ac:dyDescent="0.2">
      <c r="A73" s="261"/>
      <c r="B73" s="261"/>
      <c r="C73" s="261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  <c r="O73" s="261"/>
    </row>
    <row r="74" spans="1:15" x14ac:dyDescent="0.2">
      <c r="A74" s="261"/>
      <c r="B74" s="261"/>
      <c r="C74" s="261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  <c r="O74" s="261"/>
    </row>
    <row r="75" spans="1:15" x14ac:dyDescent="0.2">
      <c r="A75" s="261"/>
      <c r="B75" s="261"/>
      <c r="C75" s="261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  <c r="O75" s="261"/>
    </row>
    <row r="76" spans="1:15" x14ac:dyDescent="0.2">
      <c r="A76" s="261"/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</row>
    <row r="77" spans="1:15" x14ac:dyDescent="0.2">
      <c r="A77" s="261"/>
      <c r="B77" s="261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1"/>
    </row>
    <row r="78" spans="1:15" x14ac:dyDescent="0.2">
      <c r="A78" s="261"/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</row>
    <row r="79" spans="1:15" x14ac:dyDescent="0.2">
      <c r="A79" s="261"/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</row>
  </sheetData>
  <mergeCells count="4">
    <mergeCell ref="D2:K2"/>
    <mergeCell ref="D3:K3"/>
    <mergeCell ref="K5:M5"/>
    <mergeCell ref="C13:E13"/>
  </mergeCells>
  <conditionalFormatting sqref="A7:A13">
    <cfRule type="expression" dxfId="33" priority="29" stopIfTrue="1">
      <formula>G7="V"</formula>
    </cfRule>
  </conditionalFormatting>
  <conditionalFormatting sqref="A14:A15">
    <cfRule type="expression" dxfId="32" priority="33" stopIfTrue="1">
      <formula>#REF!="V"</formula>
    </cfRule>
  </conditionalFormatting>
  <conditionalFormatting sqref="A16:A20">
    <cfRule type="expression" dxfId="31" priority="18" stopIfTrue="1">
      <formula>G16="V"</formula>
    </cfRule>
  </conditionalFormatting>
  <conditionalFormatting sqref="B7 B13">
    <cfRule type="expression" dxfId="30" priority="28" stopIfTrue="1">
      <formula>I7="V"</formula>
    </cfRule>
  </conditionalFormatting>
  <conditionalFormatting sqref="B8:B10 E21:F21 H21:I21">
    <cfRule type="expression" dxfId="29" priority="30" stopIfTrue="1">
      <formula>G8="V"</formula>
    </cfRule>
  </conditionalFormatting>
  <conditionalFormatting sqref="B11">
    <cfRule type="expression" dxfId="28" priority="6" stopIfTrue="1">
      <formula>I11="V"</formula>
    </cfRule>
  </conditionalFormatting>
  <conditionalFormatting sqref="B14:B15">
    <cfRule type="expression" dxfId="27" priority="32" stopIfTrue="1">
      <formula>G16="V"</formula>
    </cfRule>
  </conditionalFormatting>
  <conditionalFormatting sqref="B16:B21">
    <cfRule type="expression" dxfId="26" priority="15" stopIfTrue="1">
      <formula>I16="V"</formula>
    </cfRule>
  </conditionalFormatting>
  <conditionalFormatting sqref="B23">
    <cfRule type="expression" dxfId="25" priority="14" stopIfTrue="1">
      <formula>#REF!="V"</formula>
    </cfRule>
  </conditionalFormatting>
  <conditionalFormatting sqref="C8:C14">
    <cfRule type="expression" dxfId="24" priority="10" stopIfTrue="1">
      <formula>I8="V"</formula>
    </cfRule>
  </conditionalFormatting>
  <conditionalFormatting sqref="C11">
    <cfRule type="expression" dxfId="23" priority="9" stopIfTrue="1">
      <formula>#REF!="V"</formula>
    </cfRule>
  </conditionalFormatting>
  <conditionalFormatting sqref="C15">
    <cfRule type="expression" dxfId="22" priority="2" stopIfTrue="1">
      <formula>I15="V"</formula>
    </cfRule>
  </conditionalFormatting>
  <conditionalFormatting sqref="C17 C20">
    <cfRule type="expression" dxfId="21" priority="34" stopIfTrue="1">
      <formula>#REF!="V"</formula>
    </cfRule>
  </conditionalFormatting>
  <conditionalFormatting sqref="C23">
    <cfRule type="expression" dxfId="20" priority="4" stopIfTrue="1">
      <formula>H23="V"</formula>
    </cfRule>
  </conditionalFormatting>
  <conditionalFormatting sqref="C21:D21">
    <cfRule type="expression" dxfId="19" priority="35" stopIfTrue="1">
      <formula>#REF!="V"</formula>
    </cfRule>
  </conditionalFormatting>
  <conditionalFormatting sqref="D8:D9 E9 D10:E10 D11">
    <cfRule type="expression" dxfId="18" priority="7" stopIfTrue="1">
      <formula>I8="V"</formula>
    </cfRule>
  </conditionalFormatting>
  <conditionalFormatting sqref="D14:D16">
    <cfRule type="expression" dxfId="17" priority="3" stopIfTrue="1">
      <formula>I16="V"</formula>
    </cfRule>
  </conditionalFormatting>
  <conditionalFormatting sqref="D17">
    <cfRule type="expression" dxfId="16" priority="24" stopIfTrue="1">
      <formula>I17="V"</formula>
    </cfRule>
  </conditionalFormatting>
  <conditionalFormatting sqref="D18:D19">
    <cfRule type="expression" dxfId="15" priority="21" stopIfTrue="1">
      <formula>I20="V"</formula>
    </cfRule>
  </conditionalFormatting>
  <conditionalFormatting sqref="D20">
    <cfRule type="expression" dxfId="14" priority="16" stopIfTrue="1">
      <formula>I20="V"</formula>
    </cfRule>
  </conditionalFormatting>
  <conditionalFormatting sqref="D23">
    <cfRule type="expression" dxfId="13" priority="5" stopIfTrue="1">
      <formula>K23="V"</formula>
    </cfRule>
  </conditionalFormatting>
  <conditionalFormatting sqref="E23:F23">
    <cfRule type="expression" dxfId="12" priority="13" stopIfTrue="1">
      <formula>J23="V"</formula>
    </cfRule>
  </conditionalFormatting>
  <conditionalFormatting sqref="G12:G16">
    <cfRule type="expression" dxfId="11" priority="26" stopIfTrue="1">
      <formula>#REF!="V"</formula>
    </cfRule>
  </conditionalFormatting>
  <conditionalFormatting sqref="G18:G19">
    <cfRule type="expression" dxfId="10" priority="22" stopIfTrue="1">
      <formula>#REF!="V"</formula>
    </cfRule>
  </conditionalFormatting>
  <conditionalFormatting sqref="G21">
    <cfRule type="expression" dxfId="9" priority="19" stopIfTrue="1">
      <formula>#REF!="V"</formula>
    </cfRule>
  </conditionalFormatting>
  <conditionalFormatting sqref="G7:H10">
    <cfRule type="expression" dxfId="8" priority="27" stopIfTrue="1">
      <formula>#REF!="V"</formula>
    </cfRule>
  </conditionalFormatting>
  <conditionalFormatting sqref="G11:I11 K11:M11">
    <cfRule type="expression" dxfId="7" priority="8" stopIfTrue="1">
      <formula>#REF!="V"</formula>
    </cfRule>
  </conditionalFormatting>
  <conditionalFormatting sqref="G17:I17 K17:M17">
    <cfRule type="expression" dxfId="6" priority="25" stopIfTrue="1">
      <formula>#REF!="V"</formula>
    </cfRule>
  </conditionalFormatting>
  <conditionalFormatting sqref="G20:I20 K20:M20">
    <cfRule type="expression" dxfId="5" priority="17" stopIfTrue="1">
      <formula>#REF!="V"</formula>
    </cfRule>
  </conditionalFormatting>
  <conditionalFormatting sqref="G23:I23">
    <cfRule type="expression" dxfId="4" priority="12" stopIfTrue="1">
      <formula>#REF!="V"</formula>
    </cfRule>
  </conditionalFormatting>
  <conditionalFormatting sqref="K7">
    <cfRule type="expression" dxfId="3" priority="23" stopIfTrue="1">
      <formula>#REF!="V"</formula>
    </cfRule>
  </conditionalFormatting>
  <conditionalFormatting sqref="K9:K10">
    <cfRule type="expression" dxfId="2" priority="1" stopIfTrue="1">
      <formula>#REF!="V"</formula>
    </cfRule>
  </conditionalFormatting>
  <conditionalFormatting sqref="K21:M21">
    <cfRule type="expression" dxfId="1" priority="20" stopIfTrue="1">
      <formula>R21="V"</formula>
    </cfRule>
  </conditionalFormatting>
  <conditionalFormatting sqref="K23:M23">
    <cfRule type="expression" dxfId="0" priority="11" stopIfTrue="1">
      <formula>#REF!="V"</formula>
    </cfRule>
  </conditionalFormatting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7109375" style="13" bestFit="1" customWidth="1"/>
    <col min="3" max="3" width="0.71093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28515625" style="13" customWidth="1"/>
    <col min="11" max="11" width="0.5703125" style="13" customWidth="1"/>
    <col min="12" max="12" width="8.7109375" style="13" customWidth="1"/>
    <col min="13" max="13" width="21.5703125" style="13" bestFit="1" customWidth="1"/>
    <col min="14" max="14" width="9" style="13" bestFit="1" customWidth="1"/>
    <col min="15" max="15" width="0.7109375" style="13" customWidth="1"/>
    <col min="16" max="16" width="23.5703125" style="13" bestFit="1" customWidth="1"/>
    <col min="17" max="17" width="17.7109375" style="13" customWidth="1"/>
    <col min="18" max="18" width="17.42578125" style="13" customWidth="1"/>
    <col min="19" max="19" width="19.28515625" style="13" bestFit="1" customWidth="1"/>
    <col min="20" max="20" width="0.5703125" style="13" customWidth="1"/>
    <col min="21" max="22" width="19.7109375" style="13" bestFit="1" customWidth="1"/>
    <col min="23" max="24" width="17.5703125" style="13" bestFit="1" customWidth="1"/>
    <col min="25" max="26" width="15.28515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908"/>
      <c r="C1" s="908"/>
      <c r="D1" s="908"/>
      <c r="E1" s="908"/>
      <c r="F1" s="908"/>
      <c r="G1" s="908"/>
      <c r="H1" s="908"/>
      <c r="I1" s="908"/>
      <c r="J1" s="908"/>
      <c r="K1" s="908"/>
      <c r="L1" s="908"/>
      <c r="M1" s="908"/>
      <c r="N1" s="908"/>
      <c r="O1" s="908"/>
      <c r="P1" s="908"/>
      <c r="Q1" s="908"/>
      <c r="R1" s="908"/>
      <c r="S1" s="908"/>
      <c r="T1" s="908"/>
      <c r="U1" s="908"/>
      <c r="V1" s="908"/>
      <c r="W1" s="908"/>
      <c r="X1" s="908"/>
      <c r="Y1" s="908"/>
      <c r="Z1" s="908"/>
      <c r="AA1" s="908"/>
      <c r="AB1" s="19"/>
    </row>
    <row r="2" spans="2:29" s="21" customFormat="1" ht="28.5" x14ac:dyDescent="0.2">
      <c r="B2" s="20"/>
      <c r="C2" s="20"/>
      <c r="D2" s="909" t="s">
        <v>102</v>
      </c>
      <c r="E2" s="909"/>
      <c r="F2" s="909"/>
      <c r="G2" s="909"/>
      <c r="H2" s="909"/>
      <c r="I2" s="909"/>
      <c r="J2" s="909"/>
      <c r="K2" s="909"/>
      <c r="L2" s="909"/>
      <c r="M2" s="909"/>
      <c r="N2" s="909"/>
      <c r="O2" s="909"/>
      <c r="P2" s="909"/>
      <c r="Q2" s="909"/>
      <c r="R2" s="909"/>
      <c r="S2" s="909"/>
      <c r="T2" s="909"/>
      <c r="U2" s="909"/>
      <c r="V2" s="909"/>
      <c r="W2" s="909"/>
      <c r="X2" s="909"/>
      <c r="Y2" s="909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910" t="e">
        <f>++#REF!</f>
        <v>#REF!</v>
      </c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911" t="s">
        <v>77</v>
      </c>
      <c r="E5" s="911"/>
      <c r="F5" s="911"/>
      <c r="G5" s="22"/>
      <c r="H5" s="911" t="s">
        <v>3</v>
      </c>
      <c r="I5" s="911"/>
      <c r="J5" s="911"/>
      <c r="K5" s="22"/>
      <c r="L5" s="911" t="s">
        <v>4</v>
      </c>
      <c r="M5" s="911"/>
      <c r="N5" s="911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81</v>
      </c>
      <c r="G6" s="25"/>
      <c r="H6" s="91" t="s">
        <v>6</v>
      </c>
      <c r="I6" s="91" t="s">
        <v>78</v>
      </c>
      <c r="J6" s="92" t="s">
        <v>81</v>
      </c>
      <c r="K6" s="25"/>
      <c r="L6" s="91" t="s">
        <v>6</v>
      </c>
      <c r="M6" s="91" t="s">
        <v>79</v>
      </c>
      <c r="N6" s="92" t="s">
        <v>81</v>
      </c>
      <c r="O6" s="26"/>
      <c r="P6" s="91" t="s">
        <v>82</v>
      </c>
      <c r="Q6" s="91" t="s">
        <v>80</v>
      </c>
      <c r="R6" s="91" t="s">
        <v>83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51</v>
      </c>
      <c r="D7" s="97" t="e">
        <f>+H7+L7</f>
        <v>#REF!</v>
      </c>
      <c r="E7" s="140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40" t="e">
        <f>+#REF!</f>
        <v>#REF!</v>
      </c>
      <c r="J7" s="93" t="e">
        <f>+#REF!</f>
        <v>#REF!</v>
      </c>
      <c r="K7" s="17"/>
      <c r="L7" s="97" t="e">
        <f>+#REF!</f>
        <v>#REF!</v>
      </c>
      <c r="M7" s="140" t="e">
        <f>+#REF!</f>
        <v>#REF!</v>
      </c>
      <c r="N7" s="93" t="e">
        <f>+#REF!</f>
        <v>#REF!</v>
      </c>
      <c r="P7" s="99">
        <f>ROUND(+Recaud!B6+Recaud!D6,0)</f>
        <v>14732421007</v>
      </c>
      <c r="Q7" s="99"/>
      <c r="R7" s="99"/>
      <c r="S7" s="99">
        <f>ROUND(SUM(P7:R7),0)</f>
        <v>14732421007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119</v>
      </c>
      <c r="D8" s="97" t="e">
        <f t="shared" ref="D8:D14" si="0">+H8+L8</f>
        <v>#REF!</v>
      </c>
      <c r="E8" s="140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40" t="e">
        <f>+#REF!</f>
        <v>#REF!</v>
      </c>
      <c r="J8" s="93" t="e">
        <f>+#REF!</f>
        <v>#REF!</v>
      </c>
      <c r="K8" s="17"/>
      <c r="L8" s="97" t="e">
        <f>+#REF!</f>
        <v>#REF!</v>
      </c>
      <c r="M8" s="140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123</v>
      </c>
      <c r="D9" s="97" t="e">
        <f t="shared" si="0"/>
        <v>#REF!</v>
      </c>
      <c r="E9" s="140" t="e">
        <f t="shared" si="1"/>
        <v>#REF!</v>
      </c>
      <c r="F9" s="93" t="e">
        <f t="shared" si="2"/>
        <v>#REF!</v>
      </c>
      <c r="G9" s="17"/>
      <c r="H9" s="124" t="e">
        <f>+#REF!</f>
        <v>#REF!</v>
      </c>
      <c r="I9" s="140" t="e">
        <f>+#REF!</f>
        <v>#REF!</v>
      </c>
      <c r="J9" s="93" t="e">
        <f>+#REF!</f>
        <v>#REF!</v>
      </c>
      <c r="K9" s="17"/>
      <c r="L9" s="124" t="e">
        <f>+#REF!</f>
        <v>#REF!</v>
      </c>
      <c r="M9" s="140" t="e">
        <f>+#REF!</f>
        <v>#REF!</v>
      </c>
      <c r="N9" s="93" t="e">
        <f>+#REF!</f>
        <v>#REF!</v>
      </c>
      <c r="P9" s="99">
        <f>ROUND(+Recaud!B9+Recaud!D9,0)</f>
        <v>4510095985</v>
      </c>
      <c r="Q9" s="99"/>
      <c r="R9" s="99"/>
      <c r="S9" s="99">
        <f t="shared" si="3"/>
        <v>4510095985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124</v>
      </c>
      <c r="D10" s="97" t="e">
        <f t="shared" si="0"/>
        <v>#REF!</v>
      </c>
      <c r="E10" s="140" t="e">
        <f t="shared" si="1"/>
        <v>#REF!</v>
      </c>
      <c r="F10" s="93" t="e">
        <f t="shared" si="2"/>
        <v>#REF!</v>
      </c>
      <c r="G10" s="17"/>
      <c r="H10" s="124" t="e">
        <f>+#REF!</f>
        <v>#REF!</v>
      </c>
      <c r="I10" s="140" t="e">
        <f>+#REF!</f>
        <v>#REF!</v>
      </c>
      <c r="J10" s="93" t="e">
        <f>+#REF!</f>
        <v>#REF!</v>
      </c>
      <c r="K10" s="17"/>
      <c r="L10" s="124" t="e">
        <f>+#REF!</f>
        <v>#REF!</v>
      </c>
      <c r="M10" s="140" t="e">
        <f>+#REF!</f>
        <v>#REF!</v>
      </c>
      <c r="N10" s="93" t="e">
        <f>+#REF!</f>
        <v>#REF!</v>
      </c>
      <c r="P10" s="99">
        <f>ROUND(+Recaud!B10+Recaud!D10,0)</f>
        <v>13708662</v>
      </c>
      <c r="Q10" s="99"/>
      <c r="R10" s="99"/>
      <c r="S10" s="99">
        <f t="shared" si="3"/>
        <v>13708662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126</v>
      </c>
      <c r="D11" s="97" t="e">
        <f t="shared" si="0"/>
        <v>#REF!</v>
      </c>
      <c r="E11" s="140" t="e">
        <f t="shared" si="1"/>
        <v>#REF!</v>
      </c>
      <c r="F11" s="93" t="e">
        <f t="shared" si="2"/>
        <v>#REF!</v>
      </c>
      <c r="G11" s="17"/>
      <c r="H11" s="124" t="e">
        <f>+#REF!</f>
        <v>#REF!</v>
      </c>
      <c r="I11" s="140" t="e">
        <f>+#REF!</f>
        <v>#REF!</v>
      </c>
      <c r="J11" s="93" t="e">
        <f>+#REF!</f>
        <v>#REF!</v>
      </c>
      <c r="K11" s="17"/>
      <c r="L11" s="124" t="e">
        <f>+#REF!</f>
        <v>#REF!</v>
      </c>
      <c r="M11" s="140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125</v>
      </c>
      <c r="D12" s="97" t="e">
        <f t="shared" si="0"/>
        <v>#REF!</v>
      </c>
      <c r="E12" s="140" t="e">
        <f t="shared" si="1"/>
        <v>#REF!</v>
      </c>
      <c r="F12" s="93" t="e">
        <f t="shared" si="2"/>
        <v>#REF!</v>
      </c>
      <c r="G12" s="17"/>
      <c r="H12" s="124" t="e">
        <f>+#REF!</f>
        <v>#REF!</v>
      </c>
      <c r="I12" s="140" t="e">
        <f>+#REF!</f>
        <v>#REF!</v>
      </c>
      <c r="J12" s="93" t="e">
        <f>+#REF!</f>
        <v>#REF!</v>
      </c>
      <c r="K12" s="17"/>
      <c r="L12" s="124" t="e">
        <f>+#REF!</f>
        <v>#REF!</v>
      </c>
      <c r="M12" s="140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121</v>
      </c>
      <c r="D13" s="97" t="e">
        <f t="shared" si="0"/>
        <v>#REF!</v>
      </c>
      <c r="E13" s="140" t="e">
        <f t="shared" si="1"/>
        <v>#REF!</v>
      </c>
      <c r="F13" s="93" t="e">
        <f t="shared" si="2"/>
        <v>#REF!</v>
      </c>
      <c r="G13" s="17"/>
      <c r="H13" s="124" t="e">
        <f>+#REF!</f>
        <v>#REF!</v>
      </c>
      <c r="I13" s="140" t="e">
        <f>+#REF!</f>
        <v>#REF!</v>
      </c>
      <c r="J13" s="93" t="e">
        <f>+#REF!</f>
        <v>#REF!</v>
      </c>
      <c r="K13" s="17"/>
      <c r="L13" s="124" t="e">
        <f>+#REF!</f>
        <v>#REF!</v>
      </c>
      <c r="M13" s="140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122</v>
      </c>
      <c r="D14" s="97" t="e">
        <f t="shared" si="0"/>
        <v>#REF!</v>
      </c>
      <c r="E14" s="140" t="e">
        <f t="shared" si="1"/>
        <v>#REF!</v>
      </c>
      <c r="F14" s="93" t="e">
        <f t="shared" si="2"/>
        <v>#REF!</v>
      </c>
      <c r="G14" s="17"/>
      <c r="H14" s="124" t="e">
        <f>+#REF!</f>
        <v>#REF!</v>
      </c>
      <c r="I14" s="140" t="e">
        <f>+#REF!</f>
        <v>#REF!</v>
      </c>
      <c r="J14" s="93" t="e">
        <f>+#REF!</f>
        <v>#REF!</v>
      </c>
      <c r="K14" s="17"/>
      <c r="L14" s="124" t="e">
        <f>+#REF!</f>
        <v>#REF!</v>
      </c>
      <c r="M14" s="140" t="e">
        <f>+#REF!</f>
        <v>#REF!</v>
      </c>
      <c r="N14" s="93" t="e">
        <f>+#REF!</f>
        <v>#REF!</v>
      </c>
      <c r="P14" s="99">
        <f>ROUND(+Recaud!B12+Recaud!D12,0)</f>
        <v>41303302</v>
      </c>
      <c r="Q14" s="94"/>
      <c r="R14" s="94"/>
      <c r="S14" s="99">
        <f t="shared" si="3"/>
        <v>41303302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41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41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101</v>
      </c>
      <c r="E16" s="29"/>
      <c r="F16" s="29"/>
      <c r="G16" s="30"/>
      <c r="H16" s="74" t="s">
        <v>101</v>
      </c>
      <c r="I16" s="15"/>
      <c r="J16" s="15"/>
      <c r="K16" s="30"/>
      <c r="L16" s="74" t="s">
        <v>101</v>
      </c>
      <c r="M16" s="15"/>
      <c r="P16" s="125" t="e">
        <f>++S7+U7-M7-M9-M10-M11-M12-M13-M14</f>
        <v>#REF!</v>
      </c>
      <c r="Q16" s="125" t="e">
        <f>+S20+U20-M20</f>
        <v>#REF!</v>
      </c>
      <c r="R16" s="125" t="e">
        <f>++U24+S24-M24</f>
        <v>#REF!</v>
      </c>
      <c r="S16" s="125" t="e">
        <f>++S28+U28-M28</f>
        <v>#REF!</v>
      </c>
      <c r="T16" s="69"/>
      <c r="U16" s="69"/>
      <c r="V16" s="69"/>
      <c r="W16" s="115" t="e">
        <f>+W15/U15</f>
        <v>#REF!</v>
      </c>
      <c r="X16" s="116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5" t="e">
        <f>++S12+U12-M12</f>
        <v>#REF!</v>
      </c>
      <c r="Q17" s="125" t="e">
        <f>+S21+U21-M21</f>
        <v>#REF!</v>
      </c>
      <c r="R17" s="125" t="e">
        <f>++U25+S25-M25</f>
        <v>#REF!</v>
      </c>
      <c r="S17" s="125" t="e">
        <f>++S29+U29-M29</f>
        <v>#REF!</v>
      </c>
      <c r="T17" s="69"/>
      <c r="U17" s="69"/>
      <c r="V17" s="69"/>
      <c r="W17" s="117"/>
      <c r="X17" s="117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5"/>
      <c r="Q18" s="125" t="e">
        <f>+S22+U22-M22</f>
        <v>#REF!</v>
      </c>
      <c r="R18" s="125" t="e">
        <f>++U26+S26-M26</f>
        <v>#REF!</v>
      </c>
      <c r="S18" s="125" t="e">
        <f>++S30+U30-M30</f>
        <v>#REF!</v>
      </c>
      <c r="T18" s="69"/>
      <c r="U18" s="69"/>
      <c r="V18" s="69"/>
      <c r="W18" s="117"/>
      <c r="X18" s="117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30"/>
      <c r="Q19" s="130" t="e">
        <f>+S23+U23-M23</f>
        <v>#REF!</v>
      </c>
      <c r="R19" s="130" t="e">
        <f>++U27+S27-M27</f>
        <v>#REF!</v>
      </c>
      <c r="S19" s="130"/>
      <c r="T19" s="70"/>
      <c r="U19" s="70"/>
      <c r="V19" s="72"/>
      <c r="W19" s="118"/>
      <c r="X19" s="72"/>
      <c r="AB19" s="19"/>
    </row>
    <row r="20" spans="2:256" s="16" customFormat="1" ht="19.5" hidden="1" customHeight="1" x14ac:dyDescent="0.2">
      <c r="B20" s="17" t="s">
        <v>53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31" t="e">
        <f>ROUND((+Recaud!#REF!+Recaud!#REF!),0)</f>
        <v>#REF!</v>
      </c>
      <c r="Q20" s="131"/>
      <c r="R20" s="131"/>
      <c r="S20" s="131" t="e">
        <f>ROUND(SUM(P20:R20),0)</f>
        <v>#REF!</v>
      </c>
      <c r="T20" s="70"/>
      <c r="U20" s="132" t="e">
        <f>+V20+W20</f>
        <v>#REF!</v>
      </c>
      <c r="V20" s="132" t="e">
        <f>++#REF!</f>
        <v>#REF!</v>
      </c>
      <c r="W20" s="132" t="e">
        <f>ROUND(+X20+Y20+Z20+AA20,0)</f>
        <v>#REF!</v>
      </c>
      <c r="X20" s="132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55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31" t="e">
        <f>ROUND((+Recaud!#REF!+Recaud!#REF!),0)</f>
        <v>#REF!</v>
      </c>
      <c r="Q21" s="131"/>
      <c r="R21" s="131"/>
      <c r="S21" s="131" t="e">
        <f t="shared" ref="S21:S29" si="8">ROUND(SUM(P21:R21),0)</f>
        <v>#REF!</v>
      </c>
      <c r="T21" s="70"/>
      <c r="U21" s="132" t="e">
        <f>+V21+W21</f>
        <v>#REF!</v>
      </c>
      <c r="V21" s="132" t="e">
        <f>++#REF!</f>
        <v>#REF!</v>
      </c>
      <c r="W21" s="132" t="e">
        <f>ROUND(+X21+Y21+Z21+AA21,0)</f>
        <v>#REF!</v>
      </c>
      <c r="X21" s="132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59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31" t="e">
        <f>++Recaud!#REF!</f>
        <v>#REF!</v>
      </c>
      <c r="Q22" s="131"/>
      <c r="R22" s="131"/>
      <c r="S22" s="131" t="e">
        <f t="shared" si="8"/>
        <v>#REF!</v>
      </c>
      <c r="T22" s="70"/>
      <c r="U22" s="132" t="e">
        <f t="shared" ref="U22:U28" si="9">+V22+W22</f>
        <v>#REF!</v>
      </c>
      <c r="V22" s="132" t="e">
        <f>++#REF!</f>
        <v>#REF!</v>
      </c>
      <c r="W22" s="132" t="e">
        <f t="shared" ref="W22:W28" si="10">ROUND(+X22+Y22+Z22+AA22,0)</f>
        <v>#REF!</v>
      </c>
      <c r="X22" s="132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96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31" t="e">
        <f>+Recaud!#REF!</f>
        <v>#REF!</v>
      </c>
      <c r="Q23" s="131"/>
      <c r="R23" s="131"/>
      <c r="S23" s="131" t="e">
        <f t="shared" si="8"/>
        <v>#REF!</v>
      </c>
      <c r="T23" s="70"/>
      <c r="U23" s="132" t="e">
        <f t="shared" si="9"/>
        <v>#REF!</v>
      </c>
      <c r="V23" s="132" t="e">
        <f>+#REF!</f>
        <v>#REF!</v>
      </c>
      <c r="W23" s="132" t="e">
        <f t="shared" si="10"/>
        <v>#REF!</v>
      </c>
      <c r="X23" s="132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98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31" t="e">
        <f>++Recaud!#REF!</f>
        <v>#REF!</v>
      </c>
      <c r="Q24" s="131"/>
      <c r="R24" s="131"/>
      <c r="S24" s="131" t="e">
        <f t="shared" si="8"/>
        <v>#REF!</v>
      </c>
      <c r="T24" s="70"/>
      <c r="U24" s="132" t="e">
        <f t="shared" si="9"/>
        <v>#REF!</v>
      </c>
      <c r="V24" s="132" t="e">
        <f>++#REF!</f>
        <v>#REF!</v>
      </c>
      <c r="W24" s="132" t="e">
        <f t="shared" si="10"/>
        <v>#REF!</v>
      </c>
      <c r="X24" s="132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99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31"/>
      <c r="Q25" s="131"/>
      <c r="R25" s="131"/>
      <c r="S25" s="131">
        <f t="shared" si="8"/>
        <v>0</v>
      </c>
      <c r="T25" s="70"/>
      <c r="U25" s="132" t="e">
        <f t="shared" si="9"/>
        <v>#REF!</v>
      </c>
      <c r="V25" s="132" t="e">
        <f>++#REF!</f>
        <v>#REF!</v>
      </c>
      <c r="W25" s="132" t="e">
        <f t="shared" si="10"/>
        <v>#REF!</v>
      </c>
      <c r="X25" s="132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92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31" t="e">
        <f>++Recaud!#REF!</f>
        <v>#REF!</v>
      </c>
      <c r="Q26" s="131"/>
      <c r="R26" s="131"/>
      <c r="S26" s="131" t="e">
        <f t="shared" si="8"/>
        <v>#REF!</v>
      </c>
      <c r="T26" s="70"/>
      <c r="U26" s="132" t="e">
        <f t="shared" si="9"/>
        <v>#REF!</v>
      </c>
      <c r="V26" s="132" t="e">
        <f>++#REF!</f>
        <v>#REF!</v>
      </c>
      <c r="W26" s="132" t="e">
        <f t="shared" si="10"/>
        <v>#REF!</v>
      </c>
      <c r="X26" s="132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93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31" t="e">
        <f>++Recaud!#REF!</f>
        <v>#REF!</v>
      </c>
      <c r="Q27" s="131"/>
      <c r="R27" s="131"/>
      <c r="S27" s="131" t="e">
        <f t="shared" si="8"/>
        <v>#REF!</v>
      </c>
      <c r="T27" s="70"/>
      <c r="U27" s="132" t="e">
        <f t="shared" si="9"/>
        <v>#REF!</v>
      </c>
      <c r="V27" s="132" t="e">
        <f>++#REF!</f>
        <v>#REF!</v>
      </c>
      <c r="W27" s="132" t="e">
        <f t="shared" si="10"/>
        <v>#REF!</v>
      </c>
      <c r="X27" s="132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94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31"/>
      <c r="Q28" s="131"/>
      <c r="R28" s="131"/>
      <c r="S28" s="131">
        <f t="shared" si="8"/>
        <v>0</v>
      </c>
      <c r="T28" s="70"/>
      <c r="U28" s="132" t="e">
        <f t="shared" si="9"/>
        <v>#REF!</v>
      </c>
      <c r="V28" s="132" t="e">
        <f>++#REF!</f>
        <v>#REF!</v>
      </c>
      <c r="W28" s="132" t="e">
        <f t="shared" si="10"/>
        <v>#REF!</v>
      </c>
      <c r="X28" s="132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95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31" t="e">
        <f>+Recaud!#REF!</f>
        <v>#REF!</v>
      </c>
      <c r="Q29" s="131"/>
      <c r="R29" s="131"/>
      <c r="S29" s="131" t="e">
        <f t="shared" si="8"/>
        <v>#REF!</v>
      </c>
      <c r="T29" s="70"/>
      <c r="U29" s="132" t="e">
        <f>+V29+W29</f>
        <v>#REF!</v>
      </c>
      <c r="V29" s="132" t="e">
        <f>++#REF!</f>
        <v>#REF!</v>
      </c>
      <c r="W29" s="132" t="e">
        <f>ROUND(+X29+Y29+Z29+AA29,0)</f>
        <v>#REF!</v>
      </c>
      <c r="X29" s="132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3" t="e">
        <f>SUM(P20:P29)</f>
        <v>#REF!</v>
      </c>
      <c r="Q30" s="133">
        <f>SUM(Q20:Q29)</f>
        <v>0</v>
      </c>
      <c r="R30" s="133">
        <f>SUM(R20:R29)</f>
        <v>0</v>
      </c>
      <c r="S30" s="133" t="e">
        <f>SUM(S20:S29)</f>
        <v>#REF!</v>
      </c>
      <c r="T30" s="70"/>
      <c r="U30" s="133" t="e">
        <f>SUM(U20:U29)</f>
        <v>#REF!</v>
      </c>
      <c r="V30" s="133" t="e">
        <f t="shared" ref="V30:AA30" si="11">SUM(V20:V29)</f>
        <v>#REF!</v>
      </c>
      <c r="W30" s="133" t="e">
        <f t="shared" si="11"/>
        <v>#REF!</v>
      </c>
      <c r="X30" s="133" t="e">
        <f t="shared" si="11"/>
        <v>#REF!</v>
      </c>
      <c r="Y30" s="120" t="e">
        <f t="shared" si="11"/>
        <v>#REF!</v>
      </c>
      <c r="Z30" s="120" t="e">
        <f t="shared" si="11"/>
        <v>#REF!</v>
      </c>
      <c r="AA30" s="120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30"/>
      <c r="Q31" s="130"/>
      <c r="R31" s="130"/>
      <c r="S31" s="130"/>
      <c r="T31" s="69"/>
      <c r="U31" s="69"/>
      <c r="V31" s="69"/>
      <c r="W31" s="115" t="e">
        <f>+W30/U30</f>
        <v>#REF!</v>
      </c>
      <c r="X31" s="116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4" t="e">
        <f>+P30+P15</f>
        <v>#REF!</v>
      </c>
      <c r="Q33" s="134">
        <f>+Q30+Q15</f>
        <v>0</v>
      </c>
      <c r="R33" s="134">
        <f>+R30+R15</f>
        <v>0</v>
      </c>
      <c r="S33" s="134" t="e">
        <f>+S30+S15</f>
        <v>#REF!</v>
      </c>
      <c r="T33" s="134"/>
      <c r="U33" s="134" t="e">
        <f t="shared" ref="U33:AA33" si="12">+U30+U15</f>
        <v>#REF!</v>
      </c>
      <c r="V33" s="134" t="e">
        <f t="shared" si="12"/>
        <v>#REF!</v>
      </c>
      <c r="W33" s="134" t="e">
        <f t="shared" si="12"/>
        <v>#REF!</v>
      </c>
      <c r="X33" s="134" t="e">
        <f t="shared" si="12"/>
        <v>#REF!</v>
      </c>
      <c r="Y33" s="121" t="e">
        <f t="shared" si="12"/>
        <v>#REF!</v>
      </c>
      <c r="Z33" s="121" t="e">
        <f t="shared" si="12"/>
        <v>#REF!</v>
      </c>
      <c r="AA33" s="121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7"/>
      <c r="Q34" s="135"/>
      <c r="R34" s="127"/>
      <c r="S34" s="127"/>
      <c r="T34" s="127"/>
      <c r="U34" s="126"/>
      <c r="V34" s="126"/>
      <c r="W34" s="126" t="e">
        <f>+W33/U33</f>
        <v>#REF!</v>
      </c>
      <c r="X34" s="126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7"/>
      <c r="X35" s="117"/>
      <c r="Y35" s="34"/>
      <c r="Z35" s="34"/>
      <c r="AA35" s="34"/>
      <c r="AB35" s="15"/>
    </row>
    <row r="36" spans="2:256" ht="15" hidden="1" customHeight="1" x14ac:dyDescent="0.2">
      <c r="B36" s="78" t="s">
        <v>104</v>
      </c>
      <c r="D36" s="902" t="s">
        <v>74</v>
      </c>
      <c r="E36" s="902"/>
      <c r="F36" s="38"/>
      <c r="G36" s="23"/>
      <c r="H36" s="902" t="s">
        <v>76</v>
      </c>
      <c r="I36" s="902"/>
      <c r="J36" s="38"/>
      <c r="K36" s="23"/>
      <c r="L36" s="902" t="s">
        <v>75</v>
      </c>
      <c r="M36" s="902"/>
      <c r="P36" s="68"/>
      <c r="Q36" s="68"/>
      <c r="R36" s="68"/>
      <c r="S36" s="68"/>
      <c r="T36" s="68"/>
      <c r="U36" s="72"/>
      <c r="V36" s="72"/>
      <c r="W36" s="117"/>
      <c r="X36" s="117"/>
      <c r="Y36" s="34"/>
      <c r="Z36" s="34"/>
      <c r="AA36" s="34"/>
      <c r="AB36" s="15"/>
    </row>
    <row r="37" spans="2:256" ht="15" hidden="1" x14ac:dyDescent="0.2">
      <c r="B37" s="17" t="s">
        <v>50</v>
      </c>
      <c r="D37" s="32"/>
      <c r="E37" s="32">
        <f>+Recaud!B12+Recaud!D12</f>
        <v>41303302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++Recaud!B17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7"/>
      <c r="X37" s="117"/>
      <c r="Y37" s="34"/>
      <c r="Z37" s="34"/>
      <c r="AA37" s="34"/>
      <c r="AB37" s="15"/>
    </row>
    <row r="38" spans="2:256" ht="15" hidden="1" x14ac:dyDescent="0.2">
      <c r="B38" s="17" t="s">
        <v>52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+Recaud!#REF!-Recaud!P10-Recaud!#REF!-Recaud!#REF!-Recaud!#REF!</f>
        <v>#REF!</v>
      </c>
      <c r="Q38" s="68"/>
      <c r="R38" s="68"/>
      <c r="S38" s="68"/>
      <c r="T38" s="68"/>
      <c r="U38" s="72"/>
      <c r="V38" s="72"/>
      <c r="W38" s="117"/>
      <c r="X38" s="117"/>
      <c r="Y38" s="34"/>
      <c r="Z38" s="34"/>
      <c r="AA38" s="34"/>
      <c r="AB38" s="15"/>
    </row>
    <row r="39" spans="2:256" ht="15" hidden="1" x14ac:dyDescent="0.2">
      <c r="B39" s="17" t="s">
        <v>56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7"/>
      <c r="X39" s="117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7"/>
      <c r="X40" s="117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7"/>
      <c r="X41" s="117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6" t="e">
        <f>+P15+P30</f>
        <v>#REF!</v>
      </c>
      <c r="Q42" s="136">
        <f>+Q15+Q30</f>
        <v>0</v>
      </c>
      <c r="R42" s="136">
        <f>+R15+R30</f>
        <v>0</v>
      </c>
      <c r="S42" s="136" t="e">
        <f>+S15+S30</f>
        <v>#REF!</v>
      </c>
      <c r="T42" s="68"/>
      <c r="U42" s="136" t="e">
        <f t="shared" ref="U42:AA42" si="13">+U15+U30</f>
        <v>#REF!</v>
      </c>
      <c r="V42" s="136" t="e">
        <f t="shared" si="13"/>
        <v>#REF!</v>
      </c>
      <c r="W42" s="136" t="e">
        <f t="shared" si="13"/>
        <v>#REF!</v>
      </c>
      <c r="X42" s="136" t="e">
        <f t="shared" si="13"/>
        <v>#REF!</v>
      </c>
      <c r="Y42" s="122" t="e">
        <f t="shared" si="13"/>
        <v>#REF!</v>
      </c>
      <c r="Z42" s="122" t="e">
        <f t="shared" si="13"/>
        <v>#REF!</v>
      </c>
      <c r="AA42" s="122" t="e">
        <f t="shared" si="13"/>
        <v>#REF!</v>
      </c>
      <c r="AB42" s="15"/>
      <c r="AC42" s="1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123"/>
      <c r="HI42" s="123"/>
      <c r="HJ42" s="123"/>
      <c r="HK42" s="123"/>
      <c r="HL42" s="123"/>
      <c r="HM42" s="123"/>
      <c r="HN42" s="123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  <c r="IL42" s="123"/>
      <c r="IM42" s="123"/>
      <c r="IN42" s="123"/>
      <c r="IO42" s="123"/>
      <c r="IP42" s="123"/>
      <c r="IQ42" s="123"/>
      <c r="IR42" s="123"/>
      <c r="IS42" s="123"/>
      <c r="IT42" s="123"/>
      <c r="IU42" s="123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7" t="e">
        <f>++P42-P33</f>
        <v>#REF!</v>
      </c>
      <c r="Q43" s="137">
        <f>++Q42-Q33</f>
        <v>0</v>
      </c>
      <c r="R43" s="137"/>
      <c r="S43" s="137" t="e">
        <f>++S42-S33</f>
        <v>#REF!</v>
      </c>
      <c r="T43" s="68"/>
      <c r="U43" s="137" t="e">
        <f>++U42-U33</f>
        <v>#REF!</v>
      </c>
      <c r="V43" s="137" t="e">
        <f>++V42-V33</f>
        <v>#REF!</v>
      </c>
      <c r="W43" s="137" t="e">
        <f>++W42-W33</f>
        <v>#REF!</v>
      </c>
      <c r="X43" s="137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903"/>
      <c r="Q45" s="903"/>
      <c r="R45" s="903"/>
      <c r="S45" s="903"/>
      <c r="T45" s="119"/>
      <c r="U45" s="72"/>
      <c r="V45" s="72"/>
      <c r="W45" s="72"/>
      <c r="X45" s="72"/>
    </row>
    <row r="46" spans="2:256" ht="17.25" hidden="1" customHeight="1" thickBot="1" x14ac:dyDescent="0.25">
      <c r="B46" s="43" t="s">
        <v>84</v>
      </c>
      <c r="D46" s="904" t="s">
        <v>85</v>
      </c>
      <c r="E46" s="905"/>
      <c r="F46" s="44"/>
      <c r="H46" s="904" t="s">
        <v>86</v>
      </c>
      <c r="I46" s="905"/>
      <c r="J46" s="44"/>
      <c r="L46" s="906" t="s">
        <v>87</v>
      </c>
      <c r="M46" s="907"/>
      <c r="O46" s="42"/>
      <c r="P46" s="119"/>
      <c r="Q46" s="119"/>
      <c r="R46" s="119"/>
      <c r="S46" s="119"/>
      <c r="T46" s="119"/>
      <c r="U46" s="903"/>
      <c r="V46" s="903"/>
      <c r="W46" s="903"/>
      <c r="X46" s="903"/>
    </row>
    <row r="47" spans="2:256" ht="17.25" hidden="1" customHeight="1" x14ac:dyDescent="0.2">
      <c r="B47" s="45" t="s">
        <v>50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9"/>
      <c r="V47" s="901"/>
      <c r="W47" s="901"/>
      <c r="X47" s="901"/>
      <c r="Y47" s="12"/>
      <c r="Z47" s="12"/>
      <c r="AA47" s="12"/>
      <c r="AB47" s="12"/>
    </row>
    <row r="48" spans="2:256" ht="16.5" hidden="1" customHeight="1" x14ac:dyDescent="0.2">
      <c r="B48" s="49" t="s">
        <v>52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9"/>
      <c r="V48" s="901"/>
      <c r="W48" s="901"/>
      <c r="X48" s="901"/>
      <c r="Y48" s="12"/>
      <c r="Z48" s="12"/>
      <c r="AA48" s="12"/>
      <c r="AB48" s="12"/>
    </row>
    <row r="49" spans="2:28" ht="15" hidden="1" customHeight="1" x14ac:dyDescent="0.2">
      <c r="B49" s="49" t="s">
        <v>56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9"/>
      <c r="V49" s="901"/>
      <c r="W49" s="901"/>
      <c r="X49" s="901"/>
      <c r="Y49" s="12"/>
      <c r="Z49" s="12"/>
      <c r="AA49" s="12"/>
      <c r="AB49" s="12"/>
    </row>
    <row r="50" spans="2:28" ht="15" hidden="1" customHeight="1" x14ac:dyDescent="0.2">
      <c r="B50" s="49" t="s">
        <v>57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9"/>
      <c r="V50" s="901"/>
      <c r="W50" s="901"/>
      <c r="X50" s="901"/>
      <c r="Y50" s="52"/>
      <c r="Z50" s="52"/>
      <c r="AA50" s="52"/>
      <c r="AB50" s="52"/>
    </row>
    <row r="51" spans="2:28" ht="12.75" hidden="1" x14ac:dyDescent="0.2">
      <c r="B51" s="49" t="s">
        <v>88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9"/>
      <c r="V51" s="901"/>
      <c r="W51" s="901"/>
      <c r="X51" s="901"/>
      <c r="Y51" s="52"/>
      <c r="Z51" s="52"/>
      <c r="AA51" s="52"/>
      <c r="AB51" s="52"/>
    </row>
    <row r="52" spans="2:28" ht="12.75" hidden="1" x14ac:dyDescent="0.2">
      <c r="B52" s="49" t="s">
        <v>89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90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91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7"/>
      <c r="Q55" s="117"/>
      <c r="R55" s="117"/>
      <c r="S55" s="117"/>
      <c r="T55" s="117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8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9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9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8" bestFit="1" customWidth="1"/>
    <col min="4" max="4" width="13.42578125" style="112" bestFit="1" customWidth="1"/>
    <col min="5" max="5" width="13.7109375" style="112" bestFit="1" customWidth="1"/>
    <col min="6" max="6" width="11.28515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109</v>
      </c>
      <c r="B1" s="112" t="s">
        <v>110</v>
      </c>
      <c r="C1" s="128" t="s">
        <v>128</v>
      </c>
      <c r="D1" s="112" t="s">
        <v>129</v>
      </c>
      <c r="E1" s="112" t="s">
        <v>130</v>
      </c>
      <c r="F1" s="112" t="s">
        <v>131</v>
      </c>
      <c r="I1" s="142"/>
      <c r="J1" s="142" t="s">
        <v>120</v>
      </c>
      <c r="K1" s="142"/>
      <c r="L1" s="142"/>
      <c r="M1" s="142"/>
      <c r="N1" s="142" t="s">
        <v>132</v>
      </c>
      <c r="O1" s="142"/>
      <c r="P1" s="142"/>
      <c r="Q1" s="142"/>
      <c r="R1" s="142" t="s">
        <v>133</v>
      </c>
      <c r="S1" s="142"/>
      <c r="T1" s="142"/>
      <c r="U1" s="142"/>
    </row>
    <row r="2" spans="1:21" x14ac:dyDescent="0.2">
      <c r="F2" s="112" t="s">
        <v>69</v>
      </c>
      <c r="G2" s="112" t="s">
        <v>38</v>
      </c>
      <c r="H2" s="112" t="s">
        <v>134</v>
      </c>
      <c r="I2" s="142" t="s">
        <v>135</v>
      </c>
      <c r="J2" s="142" t="s">
        <v>69</v>
      </c>
      <c r="K2" s="142" t="s">
        <v>38</v>
      </c>
      <c r="L2" s="142" t="s">
        <v>134</v>
      </c>
      <c r="M2" s="142" t="s">
        <v>135</v>
      </c>
      <c r="N2" s="142" t="s">
        <v>136</v>
      </c>
      <c r="O2" s="142" t="s">
        <v>137</v>
      </c>
      <c r="P2" s="142" t="s">
        <v>134</v>
      </c>
      <c r="Q2" s="142" t="s">
        <v>138</v>
      </c>
      <c r="R2" s="142" t="s">
        <v>136</v>
      </c>
      <c r="S2" s="142" t="s">
        <v>137</v>
      </c>
      <c r="T2" s="142" t="s">
        <v>139</v>
      </c>
      <c r="U2" s="142" t="s">
        <v>138</v>
      </c>
    </row>
    <row r="3" spans="1:21" x14ac:dyDescent="0.2">
      <c r="A3" s="142" t="s">
        <v>188</v>
      </c>
      <c r="B3" s="112" t="s">
        <v>191</v>
      </c>
      <c r="C3" s="128">
        <v>230448000</v>
      </c>
      <c r="F3" s="112">
        <v>120000000</v>
      </c>
      <c r="I3" s="142">
        <v>120000000</v>
      </c>
      <c r="J3" s="142">
        <v>92400000</v>
      </c>
      <c r="K3" s="142"/>
      <c r="L3" s="142"/>
      <c r="M3" s="142">
        <v>92400000</v>
      </c>
      <c r="N3" s="142">
        <v>212400000</v>
      </c>
      <c r="O3" s="142"/>
      <c r="P3" s="142"/>
      <c r="Q3" s="142">
        <v>212400000</v>
      </c>
      <c r="R3" s="142">
        <v>212400000</v>
      </c>
      <c r="S3" s="142"/>
      <c r="T3" s="142"/>
      <c r="U3" s="142">
        <v>212400000</v>
      </c>
    </row>
    <row r="4" spans="1:21" x14ac:dyDescent="0.2">
      <c r="A4" s="112" t="s">
        <v>111</v>
      </c>
      <c r="B4" s="112" t="s">
        <v>115</v>
      </c>
      <c r="C4" s="128">
        <v>226084500</v>
      </c>
      <c r="F4" s="112">
        <v>68084500</v>
      </c>
      <c r="G4" s="112">
        <v>19696250</v>
      </c>
      <c r="I4" s="142">
        <v>48388250</v>
      </c>
      <c r="J4" s="142">
        <v>158000000</v>
      </c>
      <c r="K4" s="142"/>
      <c r="L4" s="142"/>
      <c r="M4" s="142">
        <v>158000000</v>
      </c>
      <c r="N4" s="142">
        <v>226084500</v>
      </c>
      <c r="O4" s="142">
        <v>19696250</v>
      </c>
      <c r="P4" s="142"/>
      <c r="Q4" s="142">
        <v>206388250</v>
      </c>
      <c r="R4" s="142">
        <v>226084500</v>
      </c>
      <c r="S4" s="142">
        <v>19696250</v>
      </c>
      <c r="T4" s="142"/>
      <c r="U4" s="142">
        <v>206388250</v>
      </c>
    </row>
    <row r="5" spans="1:21" x14ac:dyDescent="0.2">
      <c r="A5" s="112" t="s">
        <v>189</v>
      </c>
      <c r="B5" s="112" t="s">
        <v>155</v>
      </c>
      <c r="C5" s="129">
        <v>243084500</v>
      </c>
      <c r="F5" s="112">
        <v>238778925</v>
      </c>
      <c r="G5" s="112">
        <v>29000000</v>
      </c>
      <c r="I5" s="142">
        <v>209778925</v>
      </c>
      <c r="J5" s="142"/>
      <c r="K5" s="142"/>
      <c r="L5" s="142"/>
      <c r="M5" s="142"/>
      <c r="N5" s="142">
        <v>238778925</v>
      </c>
      <c r="O5" s="142">
        <v>29000000</v>
      </c>
      <c r="P5" s="142"/>
      <c r="Q5" s="142">
        <v>209778925</v>
      </c>
      <c r="R5" s="142">
        <v>238778925</v>
      </c>
      <c r="S5" s="142">
        <v>29000000</v>
      </c>
      <c r="T5" s="142"/>
      <c r="U5" s="142">
        <v>209778925</v>
      </c>
    </row>
    <row r="6" spans="1:21" x14ac:dyDescent="0.2">
      <c r="A6" s="112" t="s">
        <v>162</v>
      </c>
      <c r="B6" s="112" t="s">
        <v>156</v>
      </c>
      <c r="C6" s="129">
        <v>230564500</v>
      </c>
      <c r="F6" s="112">
        <v>80700000</v>
      </c>
      <c r="G6" s="112">
        <v>1500000</v>
      </c>
      <c r="I6" s="142">
        <v>79200000</v>
      </c>
      <c r="J6" s="142">
        <v>149864500</v>
      </c>
      <c r="K6" s="142"/>
      <c r="L6" s="142"/>
      <c r="M6" s="142">
        <v>149864500</v>
      </c>
      <c r="N6" s="142">
        <v>230564500</v>
      </c>
      <c r="O6" s="142">
        <v>1500000</v>
      </c>
      <c r="P6" s="142"/>
      <c r="Q6" s="142">
        <v>229064500</v>
      </c>
      <c r="R6" s="142">
        <v>230564500</v>
      </c>
      <c r="S6" s="142">
        <v>1500000</v>
      </c>
      <c r="T6" s="142"/>
      <c r="U6" s="142">
        <v>229064500</v>
      </c>
    </row>
    <row r="7" spans="1:21" x14ac:dyDescent="0.2">
      <c r="A7" s="142" t="s">
        <v>167</v>
      </c>
      <c r="B7" s="112" t="s">
        <v>174</v>
      </c>
      <c r="C7" s="129">
        <v>230272000</v>
      </c>
      <c r="F7" s="112">
        <v>66200000</v>
      </c>
      <c r="G7" s="112">
        <v>15200000</v>
      </c>
      <c r="I7" s="142">
        <v>51000000</v>
      </c>
      <c r="J7" s="142">
        <v>154072000</v>
      </c>
      <c r="K7" s="142"/>
      <c r="L7" s="142"/>
      <c r="M7" s="142">
        <v>154072000</v>
      </c>
      <c r="N7" s="142">
        <v>220272000</v>
      </c>
      <c r="O7" s="142">
        <v>15200000</v>
      </c>
      <c r="P7" s="142"/>
      <c r="Q7" s="142">
        <v>205072000</v>
      </c>
      <c r="R7" s="142">
        <v>220272000</v>
      </c>
      <c r="S7" s="142">
        <v>15200000</v>
      </c>
      <c r="T7" s="142"/>
      <c r="U7" s="142">
        <v>205072000</v>
      </c>
    </row>
    <row r="8" spans="1:21" x14ac:dyDescent="0.2">
      <c r="A8" s="112" t="s">
        <v>143</v>
      </c>
      <c r="B8" s="112" t="s">
        <v>148</v>
      </c>
      <c r="C8" s="129">
        <v>222084500</v>
      </c>
      <c r="F8" s="112">
        <v>64500000</v>
      </c>
      <c r="G8" s="112">
        <v>60000000</v>
      </c>
      <c r="I8" s="142">
        <v>4500000</v>
      </c>
      <c r="J8" s="142">
        <v>150500000</v>
      </c>
      <c r="K8" s="142"/>
      <c r="L8" s="142"/>
      <c r="M8" s="142">
        <v>150500000</v>
      </c>
      <c r="N8" s="142">
        <v>215000000</v>
      </c>
      <c r="O8" s="142">
        <v>60000000</v>
      </c>
      <c r="P8" s="142"/>
      <c r="Q8" s="142">
        <v>155000000</v>
      </c>
      <c r="R8" s="142">
        <v>215000000</v>
      </c>
      <c r="S8" s="142">
        <v>60000000</v>
      </c>
      <c r="T8" s="142"/>
      <c r="U8" s="142">
        <v>155000000</v>
      </c>
    </row>
    <row r="9" spans="1:21" x14ac:dyDescent="0.2">
      <c r="A9" s="112" t="s">
        <v>163</v>
      </c>
      <c r="B9" s="112" t="s">
        <v>157</v>
      </c>
      <c r="C9" s="129">
        <v>172904000</v>
      </c>
      <c r="F9" s="112">
        <v>155907822</v>
      </c>
      <c r="G9" s="112">
        <v>148302675</v>
      </c>
      <c r="I9" s="142">
        <v>7605147</v>
      </c>
      <c r="J9" s="142"/>
      <c r="K9" s="142"/>
      <c r="L9" s="142"/>
      <c r="M9" s="142"/>
      <c r="N9" s="142">
        <v>155907822</v>
      </c>
      <c r="O9" s="142">
        <v>148302675</v>
      </c>
      <c r="P9" s="142"/>
      <c r="Q9" s="142">
        <v>7605147</v>
      </c>
      <c r="R9" s="142">
        <v>155907822</v>
      </c>
      <c r="S9" s="142">
        <v>148302675</v>
      </c>
      <c r="T9" s="142"/>
      <c r="U9" s="142">
        <v>7605147</v>
      </c>
    </row>
    <row r="10" spans="1:21" x14ac:dyDescent="0.2">
      <c r="A10" s="112" t="s">
        <v>144</v>
      </c>
      <c r="B10" s="112" t="s">
        <v>149</v>
      </c>
      <c r="C10" s="129">
        <v>172904000</v>
      </c>
      <c r="F10" s="112">
        <v>51374690</v>
      </c>
      <c r="G10" s="112">
        <v>11600000</v>
      </c>
      <c r="I10" s="142">
        <v>39774690</v>
      </c>
      <c r="J10" s="142">
        <v>119800000</v>
      </c>
      <c r="K10" s="142"/>
      <c r="L10" s="142"/>
      <c r="M10" s="142">
        <v>119800000</v>
      </c>
      <c r="N10" s="142">
        <v>171174690</v>
      </c>
      <c r="O10" s="142">
        <v>11600000</v>
      </c>
      <c r="P10" s="142"/>
      <c r="Q10" s="142">
        <v>159574690</v>
      </c>
      <c r="R10" s="142">
        <v>171174690</v>
      </c>
      <c r="S10" s="142">
        <v>11600000</v>
      </c>
      <c r="T10" s="142"/>
      <c r="U10" s="142">
        <v>159574690</v>
      </c>
    </row>
    <row r="11" spans="1:21" x14ac:dyDescent="0.2">
      <c r="A11" s="112" t="s">
        <v>112</v>
      </c>
      <c r="B11" s="112" t="s">
        <v>116</v>
      </c>
      <c r="C11" s="129">
        <v>172904000</v>
      </c>
      <c r="F11" s="112">
        <v>65406896</v>
      </c>
      <c r="G11" s="112">
        <v>65406896</v>
      </c>
      <c r="I11" s="142"/>
      <c r="J11" s="142">
        <v>103742400</v>
      </c>
      <c r="K11" s="142"/>
      <c r="L11" s="142"/>
      <c r="M11" s="142">
        <v>103742400</v>
      </c>
      <c r="N11" s="142">
        <v>169149296</v>
      </c>
      <c r="O11" s="142">
        <v>65406896</v>
      </c>
      <c r="P11" s="142"/>
      <c r="Q11" s="142">
        <v>103742400</v>
      </c>
      <c r="R11" s="142">
        <v>169149296</v>
      </c>
      <c r="S11" s="142">
        <v>65406896</v>
      </c>
      <c r="T11" s="142"/>
      <c r="U11" s="142">
        <v>103742400</v>
      </c>
    </row>
    <row r="12" spans="1:21" x14ac:dyDescent="0.2">
      <c r="A12" s="112" t="s">
        <v>190</v>
      </c>
      <c r="B12" s="112" t="s">
        <v>192</v>
      </c>
      <c r="C12" s="129">
        <v>183368000</v>
      </c>
      <c r="F12" s="112">
        <v>86000000</v>
      </c>
      <c r="G12" s="112">
        <v>5000000</v>
      </c>
      <c r="I12" s="142">
        <v>81000000</v>
      </c>
      <c r="J12" s="142">
        <v>86970575</v>
      </c>
      <c r="K12" s="142"/>
      <c r="L12" s="142"/>
      <c r="M12" s="142">
        <v>86970575</v>
      </c>
      <c r="N12" s="142">
        <v>172970575</v>
      </c>
      <c r="O12" s="142">
        <v>5000000</v>
      </c>
      <c r="P12" s="142"/>
      <c r="Q12" s="142">
        <v>167970575</v>
      </c>
      <c r="R12" s="142">
        <v>172970575</v>
      </c>
      <c r="S12" s="142">
        <v>5000000</v>
      </c>
      <c r="T12" s="142"/>
      <c r="U12" s="142">
        <v>167970575</v>
      </c>
    </row>
    <row r="13" spans="1:21" x14ac:dyDescent="0.2">
      <c r="A13" s="112" t="s">
        <v>113</v>
      </c>
      <c r="B13" s="112" t="s">
        <v>117</v>
      </c>
      <c r="C13" s="129">
        <v>176904000</v>
      </c>
      <c r="F13" s="112">
        <v>52065920</v>
      </c>
      <c r="G13" s="112">
        <v>15184164</v>
      </c>
      <c r="H13" s="112">
        <v>30158</v>
      </c>
      <c r="I13" s="142">
        <v>36851598</v>
      </c>
      <c r="J13" s="142">
        <v>121300000</v>
      </c>
      <c r="K13" s="142"/>
      <c r="L13" s="142"/>
      <c r="M13" s="142">
        <v>121300000</v>
      </c>
      <c r="N13" s="142">
        <v>173365920</v>
      </c>
      <c r="O13" s="142">
        <v>15184164</v>
      </c>
      <c r="P13" s="142">
        <v>30158</v>
      </c>
      <c r="Q13" s="142">
        <v>158151598</v>
      </c>
      <c r="R13" s="142">
        <v>173365920</v>
      </c>
      <c r="S13" s="142">
        <v>15184164</v>
      </c>
      <c r="T13" s="142">
        <v>30158</v>
      </c>
      <c r="U13" s="142">
        <v>158151598</v>
      </c>
    </row>
    <row r="14" spans="1:21" x14ac:dyDescent="0.2">
      <c r="A14" s="112" t="s">
        <v>145</v>
      </c>
      <c r="B14" s="112" t="s">
        <v>150</v>
      </c>
      <c r="C14" s="129">
        <v>168904000</v>
      </c>
      <c r="F14" s="112">
        <v>68000000</v>
      </c>
      <c r="G14" s="112">
        <v>22000000</v>
      </c>
      <c r="I14" s="142">
        <v>46000000</v>
      </c>
      <c r="J14" s="142">
        <v>100904000</v>
      </c>
      <c r="K14" s="142"/>
      <c r="L14" s="142"/>
      <c r="M14" s="142">
        <v>100904000</v>
      </c>
      <c r="N14" s="142">
        <v>168904000</v>
      </c>
      <c r="O14" s="142">
        <v>22000000</v>
      </c>
      <c r="P14" s="142"/>
      <c r="Q14" s="142">
        <v>146904000</v>
      </c>
      <c r="R14" s="142">
        <v>168904000</v>
      </c>
      <c r="S14" s="142">
        <v>22000000</v>
      </c>
      <c r="T14" s="142"/>
      <c r="U14" s="142">
        <v>146904000</v>
      </c>
    </row>
    <row r="15" spans="1:21" x14ac:dyDescent="0.2">
      <c r="A15" s="112" t="s">
        <v>141</v>
      </c>
      <c r="B15" s="112" t="s">
        <v>140</v>
      </c>
      <c r="C15" s="128">
        <v>172904000</v>
      </c>
      <c r="F15" s="112">
        <v>57500000</v>
      </c>
      <c r="G15" s="112">
        <v>27500000</v>
      </c>
      <c r="I15" s="142">
        <v>30000000</v>
      </c>
      <c r="J15" s="142">
        <v>115404000</v>
      </c>
      <c r="K15" s="142"/>
      <c r="L15" s="142"/>
      <c r="M15" s="142">
        <v>115404000</v>
      </c>
      <c r="N15" s="142">
        <v>172904000</v>
      </c>
      <c r="O15" s="142">
        <v>27500000</v>
      </c>
      <c r="P15" s="142"/>
      <c r="Q15" s="142">
        <v>145404000</v>
      </c>
      <c r="R15" s="142">
        <v>172904000</v>
      </c>
      <c r="S15" s="142">
        <v>27500000</v>
      </c>
      <c r="T15" s="142"/>
      <c r="U15" s="142">
        <v>145404000</v>
      </c>
    </row>
    <row r="16" spans="1:21" x14ac:dyDescent="0.2">
      <c r="A16" s="112" t="s">
        <v>114</v>
      </c>
      <c r="B16" s="112" t="s">
        <v>118</v>
      </c>
      <c r="C16" s="128">
        <v>172904000</v>
      </c>
      <c r="F16" s="112">
        <v>155206987</v>
      </c>
      <c r="G16" s="112">
        <v>67945812</v>
      </c>
      <c r="H16" s="112">
        <v>54188</v>
      </c>
      <c r="I16" s="142">
        <v>87206987</v>
      </c>
      <c r="J16" s="142"/>
      <c r="K16" s="142"/>
      <c r="L16" s="142"/>
      <c r="M16" s="142"/>
      <c r="N16" s="142">
        <v>155206987</v>
      </c>
      <c r="O16" s="142">
        <v>67945812</v>
      </c>
      <c r="P16" s="142">
        <v>54188</v>
      </c>
      <c r="Q16" s="142">
        <v>87206987</v>
      </c>
      <c r="R16" s="142">
        <v>155206987</v>
      </c>
      <c r="S16" s="142">
        <v>67945812</v>
      </c>
      <c r="T16" s="142">
        <v>54188</v>
      </c>
      <c r="U16" s="142">
        <v>87206987</v>
      </c>
    </row>
    <row r="17" spans="1:21" x14ac:dyDescent="0.2">
      <c r="A17" s="112" t="s">
        <v>168</v>
      </c>
      <c r="B17" s="112" t="s">
        <v>175</v>
      </c>
      <c r="C17" s="128">
        <v>267710500</v>
      </c>
      <c r="F17" s="112">
        <v>236000000</v>
      </c>
      <c r="G17" s="112">
        <v>4000000</v>
      </c>
      <c r="I17" s="142">
        <v>232000000</v>
      </c>
      <c r="J17" s="142">
        <v>27158962</v>
      </c>
      <c r="K17" s="142"/>
      <c r="L17" s="142"/>
      <c r="M17" s="142">
        <v>27158962</v>
      </c>
      <c r="N17" s="142">
        <v>263158962</v>
      </c>
      <c r="O17" s="142">
        <v>4000000</v>
      </c>
      <c r="P17" s="142"/>
      <c r="Q17" s="142">
        <v>259158962</v>
      </c>
      <c r="R17" s="142">
        <v>263158962</v>
      </c>
      <c r="S17" s="142">
        <v>4000000</v>
      </c>
      <c r="T17" s="142"/>
      <c r="U17" s="142">
        <v>259158962</v>
      </c>
    </row>
    <row r="18" spans="1:21" x14ac:dyDescent="0.2">
      <c r="A18" s="112" t="s">
        <v>169</v>
      </c>
      <c r="B18" s="112" t="s">
        <v>176</v>
      </c>
      <c r="C18" s="128">
        <v>292184000</v>
      </c>
      <c r="F18" s="112">
        <v>268233490</v>
      </c>
      <c r="G18" s="112">
        <v>120000000</v>
      </c>
      <c r="I18" s="142">
        <v>148233490</v>
      </c>
      <c r="J18" s="142"/>
      <c r="K18" s="142"/>
      <c r="L18" s="142"/>
      <c r="M18" s="142"/>
      <c r="N18" s="142">
        <v>268233490</v>
      </c>
      <c r="O18" s="142">
        <v>120000000</v>
      </c>
      <c r="P18" s="142"/>
      <c r="Q18" s="142">
        <v>148233490</v>
      </c>
      <c r="R18" s="142">
        <v>268233490</v>
      </c>
      <c r="S18" s="142">
        <v>120000000</v>
      </c>
      <c r="T18" s="142"/>
      <c r="U18" s="142">
        <v>148233490</v>
      </c>
    </row>
    <row r="19" spans="1:21" x14ac:dyDescent="0.2">
      <c r="A19" s="112" t="s">
        <v>170</v>
      </c>
      <c r="B19" s="112" t="s">
        <v>177</v>
      </c>
      <c r="C19" s="128">
        <v>292184000</v>
      </c>
      <c r="F19" s="112">
        <v>114600000</v>
      </c>
      <c r="G19" s="112">
        <v>90000000</v>
      </c>
      <c r="I19" s="142">
        <v>24600000</v>
      </c>
      <c r="J19" s="142">
        <v>156000000</v>
      </c>
      <c r="K19" s="142"/>
      <c r="L19" s="142"/>
      <c r="M19" s="142">
        <v>156000000</v>
      </c>
      <c r="N19" s="142">
        <v>270600000</v>
      </c>
      <c r="O19" s="142">
        <v>90000000</v>
      </c>
      <c r="P19" s="142"/>
      <c r="Q19" s="142">
        <v>180600000</v>
      </c>
      <c r="R19" s="142">
        <v>270600000</v>
      </c>
      <c r="S19" s="142">
        <v>90000000</v>
      </c>
      <c r="T19" s="142"/>
      <c r="U19" s="142">
        <v>180600000</v>
      </c>
    </row>
    <row r="20" spans="1:21" x14ac:dyDescent="0.2">
      <c r="A20" s="112" t="s">
        <v>183</v>
      </c>
      <c r="B20" s="112" t="s">
        <v>158</v>
      </c>
      <c r="C20" s="128">
        <v>279893500</v>
      </c>
      <c r="F20" s="112">
        <v>84000000</v>
      </c>
      <c r="G20" s="112">
        <v>3000000</v>
      </c>
      <c r="I20" s="142">
        <v>81000000</v>
      </c>
      <c r="J20" s="142">
        <v>195893500</v>
      </c>
      <c r="K20" s="142"/>
      <c r="L20" s="142"/>
      <c r="M20" s="142">
        <v>195893500</v>
      </c>
      <c r="N20" s="142">
        <v>279893500</v>
      </c>
      <c r="O20" s="142">
        <v>3000000</v>
      </c>
      <c r="P20" s="142"/>
      <c r="Q20" s="142">
        <v>276893500</v>
      </c>
      <c r="R20" s="142">
        <v>279893500</v>
      </c>
      <c r="S20" s="142">
        <v>3000000</v>
      </c>
      <c r="T20" s="142"/>
      <c r="U20" s="142">
        <v>276893500</v>
      </c>
    </row>
    <row r="21" spans="1:21" x14ac:dyDescent="0.2">
      <c r="A21" s="112" t="s">
        <v>164</v>
      </c>
      <c r="B21" s="112" t="s">
        <v>159</v>
      </c>
      <c r="C21" s="128">
        <v>351770000</v>
      </c>
      <c r="F21" s="112">
        <v>138500000</v>
      </c>
      <c r="G21" s="112">
        <v>14000000</v>
      </c>
      <c r="I21" s="142">
        <v>124500000</v>
      </c>
      <c r="J21" s="142">
        <v>209270000</v>
      </c>
      <c r="K21" s="142"/>
      <c r="L21" s="142"/>
      <c r="M21" s="142">
        <v>209270000</v>
      </c>
      <c r="N21" s="142">
        <v>347770000</v>
      </c>
      <c r="O21" s="142">
        <v>14000000</v>
      </c>
      <c r="P21" s="142"/>
      <c r="Q21" s="142">
        <v>333770000</v>
      </c>
      <c r="R21" s="142">
        <v>347770000</v>
      </c>
      <c r="S21" s="142">
        <v>14000000</v>
      </c>
      <c r="T21" s="142"/>
      <c r="U21" s="142">
        <v>333770000</v>
      </c>
    </row>
    <row r="22" spans="1:21" x14ac:dyDescent="0.2">
      <c r="A22" s="112" t="s">
        <v>171</v>
      </c>
      <c r="B22" s="112" t="s">
        <v>178</v>
      </c>
      <c r="C22" s="128">
        <v>359225000</v>
      </c>
      <c r="F22" s="112">
        <v>155500000</v>
      </c>
      <c r="G22" s="112">
        <v>100000000</v>
      </c>
      <c r="I22" s="142">
        <v>55500000</v>
      </c>
      <c r="J22" s="142">
        <v>189929931</v>
      </c>
      <c r="K22" s="142"/>
      <c r="L22" s="142"/>
      <c r="M22" s="142">
        <v>189929931</v>
      </c>
      <c r="N22" s="142">
        <v>345429931</v>
      </c>
      <c r="O22" s="142">
        <v>100000000</v>
      </c>
      <c r="P22" s="142"/>
      <c r="Q22" s="142">
        <v>245429931</v>
      </c>
      <c r="R22" s="142">
        <v>345429931</v>
      </c>
      <c r="S22" s="142">
        <v>100000000</v>
      </c>
      <c r="T22" s="142"/>
      <c r="U22" s="142">
        <v>245429931</v>
      </c>
    </row>
    <row r="23" spans="1:21" x14ac:dyDescent="0.2">
      <c r="A23" s="112" t="s">
        <v>172</v>
      </c>
      <c r="B23" s="112" t="s">
        <v>180</v>
      </c>
      <c r="C23" s="128">
        <v>371537500</v>
      </c>
      <c r="F23" s="112">
        <v>148615000</v>
      </c>
      <c r="G23" s="112">
        <v>28913428</v>
      </c>
      <c r="I23" s="142">
        <v>119701572</v>
      </c>
      <c r="J23" s="142">
        <v>222922500</v>
      </c>
      <c r="K23" s="142"/>
      <c r="L23" s="142"/>
      <c r="M23" s="142">
        <v>222922500</v>
      </c>
      <c r="N23" s="142">
        <v>371537500</v>
      </c>
      <c r="O23" s="142">
        <v>28913428</v>
      </c>
      <c r="P23" s="142"/>
      <c r="Q23" s="142">
        <v>342624072</v>
      </c>
      <c r="R23" s="142">
        <v>371537500</v>
      </c>
      <c r="S23" s="142">
        <v>28913428</v>
      </c>
      <c r="T23" s="142"/>
      <c r="U23" s="142">
        <v>342624072</v>
      </c>
    </row>
    <row r="24" spans="1:21" x14ac:dyDescent="0.2">
      <c r="A24" s="112" t="s">
        <v>165</v>
      </c>
      <c r="B24" s="112" t="s">
        <v>160</v>
      </c>
      <c r="C24" s="128">
        <v>360910000</v>
      </c>
      <c r="F24" s="112">
        <v>220000000</v>
      </c>
      <c r="G24" s="112">
        <v>220000000</v>
      </c>
      <c r="I24" s="142"/>
      <c r="J24" s="142">
        <v>116392692</v>
      </c>
      <c r="K24" s="142"/>
      <c r="L24" s="142"/>
      <c r="M24" s="142">
        <v>116392692</v>
      </c>
      <c r="N24" s="142">
        <v>336392692</v>
      </c>
      <c r="O24" s="142">
        <v>220000000</v>
      </c>
      <c r="P24" s="142"/>
      <c r="Q24" s="142">
        <v>116392692</v>
      </c>
      <c r="R24" s="142">
        <v>336392692</v>
      </c>
      <c r="S24" s="142">
        <v>220000000</v>
      </c>
      <c r="T24" s="142"/>
      <c r="U24" s="142">
        <v>116392692</v>
      </c>
    </row>
    <row r="25" spans="1:21" x14ac:dyDescent="0.2">
      <c r="A25" s="112" t="s">
        <v>146</v>
      </c>
      <c r="B25" s="112" t="s">
        <v>179</v>
      </c>
      <c r="C25" s="128">
        <v>367995000</v>
      </c>
      <c r="F25" s="112">
        <v>145261500</v>
      </c>
      <c r="G25" s="112">
        <v>2000000</v>
      </c>
      <c r="I25" s="142">
        <v>143261500</v>
      </c>
      <c r="J25" s="142">
        <v>214683500</v>
      </c>
      <c r="K25" s="142"/>
      <c r="L25" s="142"/>
      <c r="M25" s="142">
        <v>214683500</v>
      </c>
      <c r="N25" s="142">
        <v>359945000</v>
      </c>
      <c r="O25" s="142">
        <v>2000000</v>
      </c>
      <c r="P25" s="142"/>
      <c r="Q25" s="142">
        <v>357945000</v>
      </c>
      <c r="R25" s="142">
        <v>359945000</v>
      </c>
      <c r="S25" s="142">
        <v>2000000</v>
      </c>
      <c r="T25" s="142"/>
      <c r="U25" s="142">
        <v>357945000</v>
      </c>
    </row>
    <row r="26" spans="1:21" x14ac:dyDescent="0.2">
      <c r="A26" s="112" t="s">
        <v>184</v>
      </c>
      <c r="B26" s="112" t="s">
        <v>151</v>
      </c>
      <c r="C26" s="128">
        <v>363910000</v>
      </c>
      <c r="F26" s="112">
        <v>142000000</v>
      </c>
      <c r="G26" s="112">
        <v>33370000</v>
      </c>
      <c r="I26" s="142">
        <v>108630000</v>
      </c>
      <c r="J26" s="142">
        <v>213000000</v>
      </c>
      <c r="K26" s="142"/>
      <c r="L26" s="142"/>
      <c r="M26" s="142">
        <v>213000000</v>
      </c>
      <c r="N26" s="142">
        <v>355000000</v>
      </c>
      <c r="O26" s="142">
        <v>33370000</v>
      </c>
      <c r="P26" s="142"/>
      <c r="Q26" s="142">
        <v>321630000</v>
      </c>
      <c r="R26" s="142">
        <v>355000000</v>
      </c>
      <c r="S26" s="142">
        <v>33370000</v>
      </c>
      <c r="T26" s="142"/>
      <c r="U26" s="142">
        <v>321630000</v>
      </c>
    </row>
    <row r="27" spans="1:21" x14ac:dyDescent="0.2">
      <c r="A27" s="112" t="s">
        <v>185</v>
      </c>
      <c r="B27" s="112" t="s">
        <v>152</v>
      </c>
      <c r="C27" s="128">
        <v>363910000</v>
      </c>
      <c r="F27" s="112">
        <v>142000000</v>
      </c>
      <c r="G27" s="112">
        <v>33370000</v>
      </c>
      <c r="I27" s="142">
        <v>108630000</v>
      </c>
      <c r="J27" s="142">
        <v>213000000</v>
      </c>
      <c r="K27" s="142"/>
      <c r="L27" s="142"/>
      <c r="M27" s="142">
        <v>213000000</v>
      </c>
      <c r="N27" s="142">
        <v>355000000</v>
      </c>
      <c r="O27" s="142">
        <v>33370000</v>
      </c>
      <c r="P27" s="142"/>
      <c r="Q27" s="142">
        <v>321630000</v>
      </c>
      <c r="R27" s="142">
        <v>355000000</v>
      </c>
      <c r="S27" s="142">
        <v>33370000</v>
      </c>
      <c r="T27" s="142"/>
      <c r="U27" s="142">
        <v>321630000</v>
      </c>
    </row>
    <row r="28" spans="1:21" x14ac:dyDescent="0.2">
      <c r="A28" s="112" t="s">
        <v>173</v>
      </c>
      <c r="B28" s="112" t="s">
        <v>181</v>
      </c>
      <c r="C28" s="128">
        <v>330782500</v>
      </c>
      <c r="F28" s="112">
        <v>307000000</v>
      </c>
      <c r="G28" s="112">
        <v>38000000</v>
      </c>
      <c r="I28" s="142">
        <v>269000000</v>
      </c>
      <c r="J28" s="142"/>
      <c r="K28" s="142"/>
      <c r="L28" s="142"/>
      <c r="M28" s="142"/>
      <c r="N28" s="142">
        <v>307000000</v>
      </c>
      <c r="O28" s="142">
        <v>38000000</v>
      </c>
      <c r="P28" s="142"/>
      <c r="Q28" s="142">
        <v>269000000</v>
      </c>
      <c r="R28" s="142">
        <v>307000000</v>
      </c>
      <c r="S28" s="142">
        <v>38000000</v>
      </c>
      <c r="T28" s="142"/>
      <c r="U28" s="142">
        <v>269000000</v>
      </c>
    </row>
    <row r="29" spans="1:21" x14ac:dyDescent="0.2">
      <c r="A29" s="112" t="s">
        <v>147</v>
      </c>
      <c r="B29" s="112" t="s">
        <v>193</v>
      </c>
      <c r="C29" s="128">
        <v>336896000</v>
      </c>
      <c r="F29" s="112">
        <v>101068800</v>
      </c>
      <c r="G29" s="112">
        <v>1000000</v>
      </c>
      <c r="I29" s="142">
        <v>100068800</v>
      </c>
      <c r="J29" s="142">
        <v>235827200</v>
      </c>
      <c r="K29" s="142"/>
      <c r="L29" s="142"/>
      <c r="M29" s="142">
        <v>235827200</v>
      </c>
      <c r="N29" s="142">
        <v>336896000</v>
      </c>
      <c r="O29" s="142">
        <v>1000000</v>
      </c>
      <c r="P29" s="142"/>
      <c r="Q29" s="142">
        <v>335896000</v>
      </c>
      <c r="R29" s="142">
        <v>336896000</v>
      </c>
      <c r="S29" s="142">
        <v>1000000</v>
      </c>
      <c r="T29" s="142"/>
      <c r="U29" s="142">
        <v>335896000</v>
      </c>
    </row>
    <row r="30" spans="1:21" x14ac:dyDescent="0.2">
      <c r="A30" s="112" t="s">
        <v>186</v>
      </c>
      <c r="B30" s="112" t="s">
        <v>182</v>
      </c>
      <c r="C30" s="128">
        <v>333782500</v>
      </c>
      <c r="F30" s="112">
        <v>198151300</v>
      </c>
      <c r="G30" s="112">
        <v>16951300</v>
      </c>
      <c r="I30" s="142">
        <v>181200000</v>
      </c>
      <c r="J30" s="142">
        <v>133661178</v>
      </c>
      <c r="K30" s="142"/>
      <c r="L30" s="142"/>
      <c r="M30" s="142">
        <v>133661178</v>
      </c>
      <c r="N30" s="142">
        <v>331812478</v>
      </c>
      <c r="O30" s="142">
        <v>16951300</v>
      </c>
      <c r="P30" s="142"/>
      <c r="Q30" s="142">
        <v>314861178</v>
      </c>
      <c r="R30" s="142">
        <v>331812478</v>
      </c>
      <c r="S30" s="142">
        <v>16951300</v>
      </c>
      <c r="T30" s="142"/>
      <c r="U30" s="142">
        <v>314861178</v>
      </c>
    </row>
    <row r="31" spans="1:21" x14ac:dyDescent="0.2">
      <c r="A31" s="112" t="s">
        <v>187</v>
      </c>
      <c r="B31" s="112" t="s">
        <v>153</v>
      </c>
      <c r="C31" s="128">
        <v>324442000</v>
      </c>
      <c r="F31" s="112">
        <v>130000000</v>
      </c>
      <c r="G31" s="112">
        <v>45000000</v>
      </c>
      <c r="I31" s="142">
        <v>85000000</v>
      </c>
      <c r="J31" s="142">
        <v>182666122</v>
      </c>
      <c r="K31" s="142"/>
      <c r="L31" s="142"/>
      <c r="M31" s="142">
        <v>182666122</v>
      </c>
      <c r="N31" s="142">
        <v>312666122</v>
      </c>
      <c r="O31" s="142">
        <v>45000000</v>
      </c>
      <c r="P31" s="142"/>
      <c r="Q31" s="142">
        <v>267666122</v>
      </c>
      <c r="R31" s="142">
        <v>312666122</v>
      </c>
      <c r="S31" s="142">
        <v>45000000</v>
      </c>
      <c r="T31" s="142"/>
      <c r="U31" s="142">
        <v>267666122</v>
      </c>
    </row>
    <row r="32" spans="1:21" x14ac:dyDescent="0.2">
      <c r="A32" s="112" t="s">
        <v>166</v>
      </c>
      <c r="B32" s="112" t="s">
        <v>161</v>
      </c>
      <c r="C32" s="128">
        <v>311528000</v>
      </c>
      <c r="F32" s="112">
        <v>124611200</v>
      </c>
      <c r="G32" s="112">
        <v>124611200</v>
      </c>
      <c r="I32" s="142"/>
      <c r="J32" s="142">
        <v>179153948</v>
      </c>
      <c r="K32" s="142"/>
      <c r="L32" s="142"/>
      <c r="M32" s="142">
        <v>179153948</v>
      </c>
      <c r="N32" s="142">
        <v>303765148</v>
      </c>
      <c r="O32" s="142">
        <v>124611200</v>
      </c>
      <c r="P32" s="142"/>
      <c r="Q32" s="142">
        <v>179153948</v>
      </c>
      <c r="R32" s="142">
        <v>303765148</v>
      </c>
      <c r="S32" s="142">
        <v>124611200</v>
      </c>
      <c r="T32" s="142"/>
      <c r="U32" s="142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1" max="1" width="10.42578125" bestFit="1" customWidth="1"/>
    <col min="2" max="2" width="16.5703125" style="145" bestFit="1" customWidth="1"/>
    <col min="3" max="3" width="8.5703125" style="114" customWidth="1"/>
    <col min="4" max="4" width="10.5703125" style="114" bestFit="1" customWidth="1"/>
    <col min="7" max="7" width="13.7109375" bestFit="1" customWidth="1"/>
  </cols>
  <sheetData>
    <row r="1" spans="1:4" x14ac:dyDescent="0.2">
      <c r="A1" s="113" t="s">
        <v>105</v>
      </c>
      <c r="B1" s="144" t="s">
        <v>106</v>
      </c>
      <c r="C1" s="113" t="s">
        <v>107</v>
      </c>
      <c r="D1" s="113" t="s">
        <v>46</v>
      </c>
    </row>
    <row r="2" spans="1:4" ht="13.35" customHeight="1" x14ac:dyDescent="0.2">
      <c r="A2" t="s">
        <v>500</v>
      </c>
      <c r="B2" s="145">
        <v>400298327</v>
      </c>
      <c r="C2" s="114">
        <v>92</v>
      </c>
      <c r="D2" s="143" t="s">
        <v>60</v>
      </c>
    </row>
    <row r="3" spans="1:4" ht="13.35" customHeight="1" x14ac:dyDescent="0.2">
      <c r="A3" t="s">
        <v>502</v>
      </c>
      <c r="B3" s="145">
        <v>417663039</v>
      </c>
      <c r="C3" s="114">
        <v>99.8</v>
      </c>
      <c r="D3" s="143" t="s">
        <v>60</v>
      </c>
    </row>
    <row r="4" spans="1:4" ht="13.35" customHeight="1" x14ac:dyDescent="0.2">
      <c r="A4" t="s">
        <v>507</v>
      </c>
      <c r="B4" s="145">
        <v>440032018</v>
      </c>
      <c r="C4" s="114">
        <v>99.8</v>
      </c>
      <c r="D4" s="143" t="s">
        <v>60</v>
      </c>
    </row>
    <row r="5" spans="1:4" ht="13.35" customHeight="1" x14ac:dyDescent="0.2">
      <c r="A5" t="s">
        <v>510</v>
      </c>
      <c r="B5" s="145">
        <v>455209422</v>
      </c>
      <c r="C5" s="114">
        <v>102.1</v>
      </c>
      <c r="D5" s="143" t="s">
        <v>60</v>
      </c>
    </row>
    <row r="6" spans="1:4" ht="13.35" customHeight="1" x14ac:dyDescent="0.2">
      <c r="A6" t="s">
        <v>511</v>
      </c>
      <c r="B6" s="145">
        <v>400298327</v>
      </c>
      <c r="C6" s="114">
        <v>92</v>
      </c>
      <c r="D6" s="143" t="s">
        <v>60</v>
      </c>
    </row>
    <row r="7" spans="1:4" ht="13.35" customHeight="1" x14ac:dyDescent="0.2">
      <c r="A7" t="s">
        <v>513</v>
      </c>
      <c r="B7" s="145">
        <v>440032018</v>
      </c>
      <c r="C7" s="114">
        <v>99.8</v>
      </c>
      <c r="D7" s="143" t="s">
        <v>60</v>
      </c>
    </row>
    <row r="8" spans="1:4" ht="13.35" customHeight="1" x14ac:dyDescent="0.2">
      <c r="A8" t="s">
        <v>514</v>
      </c>
      <c r="B8" s="145">
        <v>440232018</v>
      </c>
      <c r="C8" s="114">
        <v>99.8</v>
      </c>
      <c r="D8" s="143" t="s">
        <v>60</v>
      </c>
    </row>
    <row r="9" spans="1:4" ht="13.35" customHeight="1" x14ac:dyDescent="0.2">
      <c r="A9" t="s">
        <v>519</v>
      </c>
      <c r="B9" s="145">
        <v>440232018</v>
      </c>
      <c r="C9" s="114">
        <v>99.8</v>
      </c>
      <c r="D9" s="143" t="s">
        <v>60</v>
      </c>
    </row>
    <row r="10" spans="1:4" ht="13.35" customHeight="1" x14ac:dyDescent="0.2">
      <c r="A10" t="s">
        <v>522</v>
      </c>
      <c r="B10" s="145">
        <v>455609422</v>
      </c>
      <c r="C10" s="114">
        <v>102.1</v>
      </c>
      <c r="D10" s="143" t="s">
        <v>60</v>
      </c>
    </row>
    <row r="11" spans="1:4" ht="13.35" customHeight="1" x14ac:dyDescent="0.2">
      <c r="A11" t="s">
        <v>523</v>
      </c>
      <c r="B11" s="145">
        <v>400698327</v>
      </c>
      <c r="C11" s="114">
        <v>92</v>
      </c>
      <c r="D11" s="143" t="s">
        <v>60</v>
      </c>
    </row>
    <row r="12" spans="1:4" ht="13.35" customHeight="1" x14ac:dyDescent="0.2">
      <c r="A12" t="s">
        <v>525</v>
      </c>
      <c r="B12" s="145">
        <v>440432018</v>
      </c>
      <c r="C12" s="114">
        <v>99.8</v>
      </c>
      <c r="D12" s="143" t="s">
        <v>60</v>
      </c>
    </row>
    <row r="13" spans="1:4" ht="13.35" customHeight="1" x14ac:dyDescent="0.2">
      <c r="A13" t="s">
        <v>528</v>
      </c>
      <c r="B13" s="145">
        <v>455809422</v>
      </c>
      <c r="C13" s="114">
        <v>102.1</v>
      </c>
      <c r="D13" s="143" t="s">
        <v>60</v>
      </c>
    </row>
    <row r="14" spans="1:4" ht="13.35" customHeight="1" x14ac:dyDescent="0.2">
      <c r="A14" t="s">
        <v>529</v>
      </c>
      <c r="B14" s="145">
        <v>400898327</v>
      </c>
      <c r="C14" s="114">
        <v>92</v>
      </c>
      <c r="D14" s="143" t="s">
        <v>60</v>
      </c>
    </row>
    <row r="15" spans="1:4" ht="13.35" customHeight="1" x14ac:dyDescent="0.2">
      <c r="A15" t="s">
        <v>530</v>
      </c>
      <c r="B15" s="145">
        <v>440632018</v>
      </c>
      <c r="C15" s="114">
        <v>99.8</v>
      </c>
      <c r="D15" s="143" t="s">
        <v>60</v>
      </c>
    </row>
    <row r="16" spans="1:4" ht="13.35" customHeight="1" x14ac:dyDescent="0.2">
      <c r="A16" t="s">
        <v>531</v>
      </c>
      <c r="B16" s="145">
        <v>440832018</v>
      </c>
      <c r="C16" s="114">
        <v>99.8</v>
      </c>
      <c r="D16" s="143" t="s">
        <v>60</v>
      </c>
    </row>
    <row r="17" spans="1:4" ht="13.35" customHeight="1" x14ac:dyDescent="0.2">
      <c r="A17" t="s">
        <v>533</v>
      </c>
      <c r="B17" s="145">
        <v>456009422</v>
      </c>
      <c r="C17" s="114">
        <v>102.1</v>
      </c>
      <c r="D17" s="143" t="s">
        <v>60</v>
      </c>
    </row>
    <row r="18" spans="1:4" ht="13.35" customHeight="1" x14ac:dyDescent="0.2">
      <c r="A18" t="s">
        <v>535</v>
      </c>
      <c r="B18" s="145">
        <v>440832018</v>
      </c>
      <c r="C18" s="114">
        <v>99.8</v>
      </c>
      <c r="D18" s="143" t="s">
        <v>60</v>
      </c>
    </row>
    <row r="19" spans="1:4" ht="13.35" customHeight="1" x14ac:dyDescent="0.2">
      <c r="A19" t="s">
        <v>538</v>
      </c>
      <c r="B19" s="145">
        <v>456209422</v>
      </c>
      <c r="C19" s="114">
        <v>102.1</v>
      </c>
      <c r="D19" s="143" t="s">
        <v>60</v>
      </c>
    </row>
    <row r="20" spans="1:4" ht="13.35" customHeight="1" x14ac:dyDescent="0.2">
      <c r="A20" t="s">
        <v>244</v>
      </c>
      <c r="B20" s="145">
        <v>456609422</v>
      </c>
      <c r="C20" s="114">
        <v>102.1</v>
      </c>
      <c r="D20" s="143" t="s">
        <v>60</v>
      </c>
    </row>
    <row r="21" spans="1:4" ht="13.35" customHeight="1" x14ac:dyDescent="0.2">
      <c r="A21" t="s">
        <v>250</v>
      </c>
      <c r="B21" s="145">
        <v>456809422</v>
      </c>
      <c r="C21" s="114">
        <v>102.1</v>
      </c>
      <c r="D21" s="143" t="s">
        <v>60</v>
      </c>
    </row>
    <row r="22" spans="1:4" ht="13.35" customHeight="1" x14ac:dyDescent="0.2">
      <c r="A22" t="s">
        <v>256</v>
      </c>
      <c r="B22" s="145">
        <v>457009422</v>
      </c>
      <c r="C22" s="114">
        <v>102.1</v>
      </c>
      <c r="D22" s="143" t="s">
        <v>60</v>
      </c>
    </row>
    <row r="23" spans="1:4" ht="13.35" customHeight="1" x14ac:dyDescent="0.2">
      <c r="A23" t="s">
        <v>262</v>
      </c>
      <c r="B23" s="145">
        <v>457209422</v>
      </c>
      <c r="C23" s="114">
        <v>102.1</v>
      </c>
      <c r="D23" s="143" t="s">
        <v>60</v>
      </c>
    </row>
    <row r="24" spans="1:4" ht="13.35" customHeight="1" x14ac:dyDescent="0.2">
      <c r="A24" t="s">
        <v>267</v>
      </c>
      <c r="B24" s="145">
        <v>457409422</v>
      </c>
      <c r="C24" s="114">
        <v>102.1</v>
      </c>
      <c r="D24" s="143" t="s">
        <v>60</v>
      </c>
    </row>
    <row r="25" spans="1:4" ht="13.35" customHeight="1" x14ac:dyDescent="0.2">
      <c r="A25" t="s">
        <v>272</v>
      </c>
      <c r="B25" s="145">
        <v>457609422</v>
      </c>
      <c r="C25" s="114">
        <v>102.1</v>
      </c>
      <c r="D25" s="143" t="s">
        <v>60</v>
      </c>
    </row>
    <row r="26" spans="1:4" ht="13.35" customHeight="1" x14ac:dyDescent="0.2">
      <c r="A26" t="s">
        <v>278</v>
      </c>
      <c r="B26" s="145">
        <v>457809422</v>
      </c>
      <c r="C26" s="114">
        <v>102.1</v>
      </c>
      <c r="D26" s="143" t="s">
        <v>60</v>
      </c>
    </row>
    <row r="27" spans="1:4" ht="13.35" customHeight="1" x14ac:dyDescent="0.2">
      <c r="A27" t="s">
        <v>290</v>
      </c>
      <c r="B27" s="145">
        <v>458209422</v>
      </c>
      <c r="C27" s="114">
        <v>102.1</v>
      </c>
      <c r="D27" s="143" t="s">
        <v>60</v>
      </c>
    </row>
    <row r="28" spans="1:4" ht="13.35" customHeight="1" x14ac:dyDescent="0.2">
      <c r="A28" t="s">
        <v>420</v>
      </c>
      <c r="B28" s="145">
        <v>458409422</v>
      </c>
      <c r="C28" s="114">
        <v>102.1</v>
      </c>
      <c r="D28" s="143" t="s">
        <v>60</v>
      </c>
    </row>
    <row r="29" spans="1:4" ht="13.35" customHeight="1" x14ac:dyDescent="0.2">
      <c r="A29" t="s">
        <v>298</v>
      </c>
      <c r="B29" s="145">
        <v>458609422</v>
      </c>
      <c r="C29" s="114">
        <v>102.1</v>
      </c>
      <c r="D29" s="143" t="s">
        <v>60</v>
      </c>
    </row>
    <row r="30" spans="1:4" ht="13.35" customHeight="1" x14ac:dyDescent="0.2">
      <c r="A30" t="s">
        <v>299</v>
      </c>
      <c r="B30" s="145">
        <v>403698327</v>
      </c>
      <c r="C30" s="114">
        <v>92</v>
      </c>
      <c r="D30" s="143" t="s">
        <v>60</v>
      </c>
    </row>
    <row r="31" spans="1:4" ht="13.35" customHeight="1" x14ac:dyDescent="0.2">
      <c r="A31" t="s">
        <v>558</v>
      </c>
      <c r="B31" s="145">
        <v>30000000</v>
      </c>
      <c r="C31" s="114">
        <v>0</v>
      </c>
      <c r="D31" s="143" t="s">
        <v>60</v>
      </c>
    </row>
    <row r="32" spans="1:4" ht="13.35" customHeight="1" x14ac:dyDescent="0.2">
      <c r="A32" t="s">
        <v>563</v>
      </c>
      <c r="B32" s="145">
        <v>30000000</v>
      </c>
      <c r="C32" s="114">
        <v>0</v>
      </c>
      <c r="D32" s="143" t="s">
        <v>60</v>
      </c>
    </row>
    <row r="33" spans="1:4" ht="13.35" customHeight="1" x14ac:dyDescent="0.2">
      <c r="A33" t="s">
        <v>566</v>
      </c>
      <c r="B33" s="145">
        <v>30000000</v>
      </c>
      <c r="C33" s="114">
        <v>0</v>
      </c>
      <c r="D33" s="143" t="s">
        <v>60</v>
      </c>
    </row>
    <row r="34" spans="1:4" ht="13.35" customHeight="1" x14ac:dyDescent="0.2">
      <c r="A34" t="s">
        <v>567</v>
      </c>
      <c r="B34" s="145">
        <v>30000000</v>
      </c>
      <c r="C34" s="114">
        <v>0</v>
      </c>
      <c r="D34" s="143" t="s">
        <v>60</v>
      </c>
    </row>
    <row r="35" spans="1:4" ht="13.35" customHeight="1" x14ac:dyDescent="0.2">
      <c r="A35" t="s">
        <v>568</v>
      </c>
      <c r="B35" s="145">
        <v>30000000</v>
      </c>
      <c r="C35" s="114">
        <v>0</v>
      </c>
      <c r="D35" s="143" t="s">
        <v>60</v>
      </c>
    </row>
    <row r="36" spans="1:4" ht="13.35" customHeight="1" x14ac:dyDescent="0.2">
      <c r="A36" t="s">
        <v>569</v>
      </c>
      <c r="B36" s="145">
        <v>30000000</v>
      </c>
      <c r="C36" s="114">
        <v>0</v>
      </c>
      <c r="D36" s="143" t="s">
        <v>60</v>
      </c>
    </row>
    <row r="37" spans="1:4" ht="13.35" customHeight="1" x14ac:dyDescent="0.2">
      <c r="A37" t="s">
        <v>570</v>
      </c>
      <c r="B37" s="145">
        <v>30000000</v>
      </c>
      <c r="C37" s="114">
        <v>0</v>
      </c>
      <c r="D37" s="143" t="s">
        <v>60</v>
      </c>
    </row>
    <row r="38" spans="1:4" ht="13.35" customHeight="1" x14ac:dyDescent="0.2">
      <c r="A38" t="s">
        <v>582</v>
      </c>
      <c r="B38" s="145">
        <v>20000000</v>
      </c>
      <c r="C38" s="114">
        <v>0</v>
      </c>
      <c r="D38" s="143" t="s">
        <v>60</v>
      </c>
    </row>
    <row r="39" spans="1:4" ht="13.35" customHeight="1" x14ac:dyDescent="0.2">
      <c r="A39" t="s">
        <v>583</v>
      </c>
      <c r="B39" s="145">
        <v>20000000</v>
      </c>
      <c r="C39" s="114">
        <v>0</v>
      </c>
      <c r="D39" s="143" t="s">
        <v>60</v>
      </c>
    </row>
    <row r="40" spans="1:4" ht="13.35" customHeight="1" x14ac:dyDescent="0.2">
      <c r="A40" t="s">
        <v>584</v>
      </c>
      <c r="B40" s="145">
        <v>20000000</v>
      </c>
      <c r="C40" s="114">
        <v>0</v>
      </c>
      <c r="D40" s="143" t="s">
        <v>60</v>
      </c>
    </row>
    <row r="41" spans="1:4" ht="13.35" customHeight="1" x14ac:dyDescent="0.2">
      <c r="A41" t="s">
        <v>586</v>
      </c>
      <c r="B41" s="145">
        <v>20000000</v>
      </c>
      <c r="C41" s="114">
        <v>0</v>
      </c>
      <c r="D41" s="143" t="s">
        <v>60</v>
      </c>
    </row>
    <row r="42" spans="1:4" ht="13.35" customHeight="1" x14ac:dyDescent="0.2">
      <c r="A42" t="s">
        <v>587</v>
      </c>
      <c r="B42" s="145">
        <v>20000000</v>
      </c>
      <c r="C42" s="114">
        <v>0</v>
      </c>
      <c r="D42" s="143" t="s">
        <v>60</v>
      </c>
    </row>
    <row r="43" spans="1:4" ht="13.35" customHeight="1" x14ac:dyDescent="0.2">
      <c r="A43" t="s">
        <v>607</v>
      </c>
      <c r="B43" s="145">
        <v>20000000</v>
      </c>
      <c r="C43" s="114">
        <v>0</v>
      </c>
      <c r="D43" s="143" t="s">
        <v>60</v>
      </c>
    </row>
    <row r="44" spans="1:4" ht="13.35" customHeight="1" x14ac:dyDescent="0.2">
      <c r="A44" t="s">
        <v>608</v>
      </c>
      <c r="B44" s="145">
        <v>20000000</v>
      </c>
      <c r="C44" s="114">
        <v>0</v>
      </c>
      <c r="D44" s="143" t="s">
        <v>60</v>
      </c>
    </row>
    <row r="45" spans="1:4" ht="13.35" customHeight="1" x14ac:dyDescent="0.2">
      <c r="A45" t="s">
        <v>609</v>
      </c>
      <c r="B45" s="145">
        <v>20000000</v>
      </c>
      <c r="C45" s="114">
        <v>0</v>
      </c>
      <c r="D45" s="143" t="s">
        <v>60</v>
      </c>
    </row>
    <row r="46" spans="1:4" ht="13.35" customHeight="1" x14ac:dyDescent="0.2">
      <c r="A46" t="s">
        <v>610</v>
      </c>
      <c r="B46" s="145">
        <v>20000000</v>
      </c>
      <c r="C46" s="114">
        <v>0</v>
      </c>
      <c r="D46" s="143" t="s">
        <v>60</v>
      </c>
    </row>
    <row r="47" spans="1:4" ht="13.35" customHeight="1" x14ac:dyDescent="0.2">
      <c r="A47" t="s">
        <v>615</v>
      </c>
      <c r="B47" s="145">
        <v>20000000</v>
      </c>
      <c r="C47" s="114">
        <v>0</v>
      </c>
      <c r="D47" s="143" t="s">
        <v>60</v>
      </c>
    </row>
    <row r="48" spans="1:4" ht="13.35" customHeight="1" x14ac:dyDescent="0.2">
      <c r="A48" t="s">
        <v>617</v>
      </c>
      <c r="B48" s="145">
        <v>20000000</v>
      </c>
      <c r="C48" s="114">
        <v>0</v>
      </c>
      <c r="D48" s="143" t="s">
        <v>60</v>
      </c>
    </row>
    <row r="49" spans="1:4" ht="13.35" customHeight="1" x14ac:dyDescent="0.2">
      <c r="A49" t="s">
        <v>618</v>
      </c>
      <c r="B49" s="145">
        <v>20000000</v>
      </c>
      <c r="C49" s="114">
        <v>0</v>
      </c>
      <c r="D49" s="143" t="s">
        <v>60</v>
      </c>
    </row>
    <row r="50" spans="1:4" ht="13.35" customHeight="1" x14ac:dyDescent="0.2">
      <c r="A50" t="s">
        <v>619</v>
      </c>
      <c r="B50" s="145">
        <v>20000000</v>
      </c>
      <c r="C50" s="114">
        <v>0</v>
      </c>
      <c r="D50" s="143" t="s">
        <v>60</v>
      </c>
    </row>
    <row r="51" spans="1:4" ht="13.35" customHeight="1" x14ac:dyDescent="0.2">
      <c r="A51" t="s">
        <v>622</v>
      </c>
      <c r="B51" s="145">
        <v>20000000</v>
      </c>
      <c r="C51" s="114">
        <v>0</v>
      </c>
      <c r="D51" s="143" t="s">
        <v>60</v>
      </c>
    </row>
    <row r="52" spans="1:4" x14ac:dyDescent="0.2">
      <c r="A52" t="s">
        <v>623</v>
      </c>
      <c r="B52" s="145">
        <v>20000000</v>
      </c>
      <c r="C52" s="114">
        <v>0</v>
      </c>
      <c r="D52" s="143" t="s">
        <v>60</v>
      </c>
    </row>
    <row r="53" spans="1:4" ht="13.35" customHeight="1" x14ac:dyDescent="0.2">
      <c r="A53" t="s">
        <v>624</v>
      </c>
      <c r="B53" s="145">
        <v>20000000</v>
      </c>
      <c r="C53" s="114">
        <v>0</v>
      </c>
      <c r="D53" s="143" t="s">
        <v>60</v>
      </c>
    </row>
    <row r="54" spans="1:4" ht="13.35" customHeight="1" x14ac:dyDescent="0.2">
      <c r="A54" t="s">
        <v>625</v>
      </c>
      <c r="B54" s="145">
        <v>20000000</v>
      </c>
      <c r="C54" s="114">
        <v>0</v>
      </c>
      <c r="D54" s="143" t="s">
        <v>60</v>
      </c>
    </row>
    <row r="55" spans="1:4" ht="13.35" customHeight="1" x14ac:dyDescent="0.2">
      <c r="A55" t="s">
        <v>641</v>
      </c>
      <c r="B55" s="145">
        <v>20000000</v>
      </c>
      <c r="C55" s="114">
        <v>0</v>
      </c>
      <c r="D55" s="143" t="s">
        <v>60</v>
      </c>
    </row>
    <row r="56" spans="1:4" ht="13.35" customHeight="1" x14ac:dyDescent="0.2">
      <c r="A56" t="s">
        <v>642</v>
      </c>
      <c r="B56" s="145">
        <v>20000000</v>
      </c>
      <c r="C56" s="114">
        <v>0</v>
      </c>
      <c r="D56" s="143" t="s">
        <v>60</v>
      </c>
    </row>
    <row r="57" spans="1:4" ht="13.35" customHeight="1" x14ac:dyDescent="0.2">
      <c r="A57" t="s">
        <v>644</v>
      </c>
      <c r="B57" s="145">
        <v>20000000</v>
      </c>
      <c r="C57" s="114">
        <v>0</v>
      </c>
      <c r="D57" s="143" t="s">
        <v>60</v>
      </c>
    </row>
    <row r="58" spans="1:4" ht="13.35" customHeight="1" x14ac:dyDescent="0.2">
      <c r="A58" t="s">
        <v>645</v>
      </c>
      <c r="B58" s="145">
        <v>20000000</v>
      </c>
      <c r="C58" s="114">
        <v>0</v>
      </c>
      <c r="D58" s="143" t="s">
        <v>60</v>
      </c>
    </row>
    <row r="59" spans="1:4" ht="13.35" customHeight="1" x14ac:dyDescent="0.2">
      <c r="A59" t="s">
        <v>646</v>
      </c>
      <c r="B59" s="145">
        <v>20000000</v>
      </c>
      <c r="C59" s="114">
        <v>0</v>
      </c>
      <c r="D59" s="143" t="s">
        <v>60</v>
      </c>
    </row>
    <row r="60" spans="1:4" ht="13.35" customHeight="1" x14ac:dyDescent="0.2">
      <c r="A60" t="s">
        <v>647</v>
      </c>
      <c r="B60" s="145">
        <v>20000000</v>
      </c>
      <c r="C60" s="114">
        <v>0</v>
      </c>
      <c r="D60" s="143" t="s">
        <v>60</v>
      </c>
    </row>
    <row r="61" spans="1:4" ht="13.35" customHeight="1" x14ac:dyDescent="0.2">
      <c r="A61" t="s">
        <v>648</v>
      </c>
      <c r="B61" s="145">
        <v>20000000</v>
      </c>
      <c r="C61" s="114">
        <v>0</v>
      </c>
      <c r="D61" s="143" t="s">
        <v>60</v>
      </c>
    </row>
    <row r="62" spans="1:4" ht="13.35" customHeight="1" x14ac:dyDescent="0.2">
      <c r="A62" t="s">
        <v>649</v>
      </c>
      <c r="B62" s="145">
        <v>20000000</v>
      </c>
      <c r="C62" s="114">
        <v>0</v>
      </c>
      <c r="D62" s="143" t="s">
        <v>60</v>
      </c>
    </row>
    <row r="63" spans="1:4" ht="13.35" customHeight="1" x14ac:dyDescent="0.2">
      <c r="A63" t="s">
        <v>650</v>
      </c>
      <c r="B63" s="145">
        <v>20000000</v>
      </c>
      <c r="C63" s="114">
        <v>0</v>
      </c>
      <c r="D63" s="143" t="s">
        <v>60</v>
      </c>
    </row>
    <row r="64" spans="1:4" ht="13.35" customHeight="1" x14ac:dyDescent="0.2">
      <c r="A64" t="s">
        <v>651</v>
      </c>
      <c r="B64" s="145">
        <v>20000000</v>
      </c>
      <c r="C64" s="114">
        <v>0</v>
      </c>
      <c r="D64" s="143" t="s">
        <v>60</v>
      </c>
    </row>
    <row r="65" spans="1:4" ht="13.35" customHeight="1" x14ac:dyDescent="0.2">
      <c r="A65" t="s">
        <v>652</v>
      </c>
      <c r="B65" s="145">
        <v>20000000</v>
      </c>
      <c r="C65" s="114">
        <v>0</v>
      </c>
      <c r="D65" s="143" t="s">
        <v>60</v>
      </c>
    </row>
    <row r="66" spans="1:4" ht="13.35" customHeight="1" x14ac:dyDescent="0.2">
      <c r="A66" t="s">
        <v>653</v>
      </c>
      <c r="B66" s="145">
        <v>20000000</v>
      </c>
      <c r="C66" s="114">
        <v>0</v>
      </c>
      <c r="D66" s="143" t="s">
        <v>60</v>
      </c>
    </row>
    <row r="67" spans="1:4" ht="13.35" customHeight="1" x14ac:dyDescent="0.2">
      <c r="A67" t="s">
        <v>654</v>
      </c>
      <c r="B67" s="145">
        <v>20000000</v>
      </c>
      <c r="C67" s="114">
        <v>0</v>
      </c>
      <c r="D67" s="143" t="s">
        <v>60</v>
      </c>
    </row>
    <row r="68" spans="1:4" ht="13.35" customHeight="1" x14ac:dyDescent="0.2">
      <c r="A68" t="s">
        <v>655</v>
      </c>
      <c r="B68" s="145">
        <v>20000000</v>
      </c>
      <c r="C68" s="114">
        <v>0</v>
      </c>
      <c r="D68" s="143" t="s">
        <v>60</v>
      </c>
    </row>
    <row r="69" spans="1:4" ht="13.35" customHeight="1" x14ac:dyDescent="0.2">
      <c r="A69" t="s">
        <v>656</v>
      </c>
      <c r="B69" s="145">
        <v>20000000</v>
      </c>
      <c r="C69" s="114">
        <v>0</v>
      </c>
      <c r="D69" s="143" t="s">
        <v>60</v>
      </c>
    </row>
    <row r="70" spans="1:4" ht="13.35" customHeight="1" x14ac:dyDescent="0.2">
      <c r="A70" t="s">
        <v>657</v>
      </c>
      <c r="B70" s="145">
        <v>20000000</v>
      </c>
      <c r="C70" s="114">
        <v>0</v>
      </c>
      <c r="D70" s="143" t="s">
        <v>60</v>
      </c>
    </row>
    <row r="71" spans="1:4" ht="13.35" customHeight="1" x14ac:dyDescent="0.2">
      <c r="A71" t="s">
        <v>658</v>
      </c>
      <c r="B71" s="145">
        <v>20000000</v>
      </c>
      <c r="C71" s="114">
        <v>0</v>
      </c>
      <c r="D71" s="143" t="s">
        <v>60</v>
      </c>
    </row>
    <row r="72" spans="1:4" ht="13.35" customHeight="1" x14ac:dyDescent="0.2">
      <c r="A72" t="s">
        <v>659</v>
      </c>
      <c r="B72" s="145">
        <v>20000000</v>
      </c>
      <c r="C72" s="114">
        <v>0</v>
      </c>
      <c r="D72" s="143" t="s">
        <v>60</v>
      </c>
    </row>
    <row r="73" spans="1:4" ht="13.35" customHeight="1" x14ac:dyDescent="0.2">
      <c r="A73" t="s">
        <v>660</v>
      </c>
      <c r="B73" s="145">
        <v>20000000</v>
      </c>
      <c r="C73" s="114">
        <v>0</v>
      </c>
      <c r="D73" s="143" t="s">
        <v>60</v>
      </c>
    </row>
    <row r="74" spans="1:4" ht="13.35" customHeight="1" x14ac:dyDescent="0.2">
      <c r="A74" t="s">
        <v>661</v>
      </c>
      <c r="B74" s="145">
        <v>20000000</v>
      </c>
      <c r="C74" s="114">
        <v>0</v>
      </c>
      <c r="D74" s="143" t="s">
        <v>60</v>
      </c>
    </row>
    <row r="75" spans="1:4" ht="13.35" customHeight="1" x14ac:dyDescent="0.2">
      <c r="A75" t="s">
        <v>662</v>
      </c>
      <c r="B75" s="145">
        <v>20000000</v>
      </c>
      <c r="C75" s="114">
        <v>0</v>
      </c>
      <c r="D75" s="143" t="s">
        <v>60</v>
      </c>
    </row>
    <row r="76" spans="1:4" ht="13.35" customHeight="1" x14ac:dyDescent="0.2">
      <c r="A76" t="s">
        <v>663</v>
      </c>
      <c r="B76" s="145">
        <v>20000000</v>
      </c>
      <c r="C76" s="114">
        <v>0</v>
      </c>
      <c r="D76" s="143" t="s">
        <v>60</v>
      </c>
    </row>
    <row r="77" spans="1:4" ht="13.35" customHeight="1" x14ac:dyDescent="0.2">
      <c r="A77" t="s">
        <v>665</v>
      </c>
      <c r="B77" s="145">
        <v>20000000</v>
      </c>
      <c r="C77" s="114">
        <v>0</v>
      </c>
      <c r="D77" s="143" t="s">
        <v>60</v>
      </c>
    </row>
    <row r="78" spans="1:4" ht="13.35" customHeight="1" x14ac:dyDescent="0.2">
      <c r="A78" t="s">
        <v>666</v>
      </c>
      <c r="B78" s="145">
        <v>20000000</v>
      </c>
      <c r="C78" s="114">
        <v>0</v>
      </c>
      <c r="D78" s="143" t="s">
        <v>60</v>
      </c>
    </row>
    <row r="79" spans="1:4" ht="13.35" customHeight="1" x14ac:dyDescent="0.2">
      <c r="A79" t="s">
        <v>669</v>
      </c>
      <c r="B79" s="145">
        <v>20000000</v>
      </c>
      <c r="C79" s="114">
        <v>0</v>
      </c>
      <c r="D79" s="143" t="s">
        <v>60</v>
      </c>
    </row>
    <row r="80" spans="1:4" ht="13.35" customHeight="1" x14ac:dyDescent="0.2">
      <c r="A80" t="s">
        <v>547</v>
      </c>
      <c r="B80" s="145">
        <v>4000000</v>
      </c>
      <c r="C80" s="114">
        <v>0</v>
      </c>
      <c r="D80" s="143" t="s">
        <v>60</v>
      </c>
    </row>
    <row r="81" spans="1:4" ht="13.35" customHeight="1" x14ac:dyDescent="0.2">
      <c r="A81" t="s">
        <v>693</v>
      </c>
      <c r="B81" s="145">
        <v>4000000</v>
      </c>
      <c r="C81" s="114">
        <v>0</v>
      </c>
      <c r="D81" s="143" t="s">
        <v>60</v>
      </c>
    </row>
    <row r="82" spans="1:4" ht="13.35" customHeight="1" x14ac:dyDescent="0.2">
      <c r="A82" t="s">
        <v>697</v>
      </c>
      <c r="B82" s="145">
        <v>4000000</v>
      </c>
      <c r="C82" s="114">
        <v>0</v>
      </c>
      <c r="D82" s="143" t="s">
        <v>60</v>
      </c>
    </row>
    <row r="83" spans="1:4" ht="12.75" customHeight="1" x14ac:dyDescent="0.2">
      <c r="A83" t="s">
        <v>702</v>
      </c>
      <c r="B83" s="145">
        <v>4000000</v>
      </c>
      <c r="C83" s="114">
        <v>0</v>
      </c>
      <c r="D83" s="143" t="s">
        <v>60</v>
      </c>
    </row>
    <row r="84" spans="1:4" ht="12.75" customHeight="1" x14ac:dyDescent="0.2">
      <c r="A84" t="s">
        <v>703</v>
      </c>
      <c r="B84" s="145">
        <v>4000000</v>
      </c>
      <c r="C84" s="114">
        <v>0</v>
      </c>
      <c r="D84" s="143" t="s">
        <v>60</v>
      </c>
    </row>
    <row r="85" spans="1:4" ht="12.75" customHeight="1" x14ac:dyDescent="0.2">
      <c r="A85" t="s">
        <v>704</v>
      </c>
      <c r="B85" s="145">
        <v>4000000</v>
      </c>
      <c r="C85" s="114">
        <v>0</v>
      </c>
      <c r="D85" s="143" t="s">
        <v>60</v>
      </c>
    </row>
    <row r="86" spans="1:4" ht="12.75" customHeight="1" x14ac:dyDescent="0.2">
      <c r="A86" t="s">
        <v>705</v>
      </c>
      <c r="B86" s="145">
        <v>4000000</v>
      </c>
      <c r="C86" s="114">
        <v>0</v>
      </c>
      <c r="D86" s="143" t="s">
        <v>60</v>
      </c>
    </row>
    <row r="87" spans="1:4" ht="12.75" customHeight="1" x14ac:dyDescent="0.2">
      <c r="A87" t="s">
        <v>706</v>
      </c>
      <c r="B87" s="145">
        <v>4000000</v>
      </c>
      <c r="C87" s="114">
        <v>0</v>
      </c>
      <c r="D87" s="143" t="s">
        <v>60</v>
      </c>
    </row>
    <row r="88" spans="1:4" ht="12.75" customHeight="1" x14ac:dyDescent="0.2">
      <c r="A88" t="s">
        <v>707</v>
      </c>
      <c r="B88" s="145">
        <v>4000000</v>
      </c>
      <c r="C88" s="114">
        <v>0</v>
      </c>
      <c r="D88" s="143" t="s">
        <v>60</v>
      </c>
    </row>
    <row r="89" spans="1:4" ht="12.75" customHeight="1" x14ac:dyDescent="0.2">
      <c r="A89" t="s">
        <v>708</v>
      </c>
      <c r="B89" s="145">
        <v>4000000</v>
      </c>
      <c r="C89" s="114">
        <v>0</v>
      </c>
      <c r="D89" s="143" t="s">
        <v>60</v>
      </c>
    </row>
    <row r="90" spans="1:4" ht="12.75" customHeight="1" x14ac:dyDescent="0.2">
      <c r="A90" t="s">
        <v>709</v>
      </c>
      <c r="B90" s="145">
        <v>4000000</v>
      </c>
      <c r="C90" s="114">
        <v>0</v>
      </c>
      <c r="D90" s="143" t="s">
        <v>60</v>
      </c>
    </row>
    <row r="91" spans="1:4" ht="12.75" customHeight="1" x14ac:dyDescent="0.2">
      <c r="A91" t="s">
        <v>558</v>
      </c>
      <c r="B91" s="145">
        <v>4000000</v>
      </c>
      <c r="C91" s="114">
        <v>0</v>
      </c>
      <c r="D91" s="143" t="s">
        <v>60</v>
      </c>
    </row>
    <row r="92" spans="1:4" ht="12.75" customHeight="1" x14ac:dyDescent="0.2">
      <c r="A92" t="s">
        <v>563</v>
      </c>
      <c r="B92" s="145">
        <v>4000000</v>
      </c>
      <c r="C92" s="114">
        <v>0</v>
      </c>
      <c r="D92" s="143" t="s">
        <v>60</v>
      </c>
    </row>
    <row r="93" spans="1:4" ht="12.75" customHeight="1" x14ac:dyDescent="0.2">
      <c r="A93" t="s">
        <v>566</v>
      </c>
      <c r="B93" s="145">
        <v>4000000</v>
      </c>
      <c r="C93" s="114">
        <v>0</v>
      </c>
      <c r="D93" s="143" t="s">
        <v>60</v>
      </c>
    </row>
    <row r="94" spans="1:4" ht="12.75" customHeight="1" x14ac:dyDescent="0.2">
      <c r="A94" t="s">
        <v>567</v>
      </c>
      <c r="B94" s="145">
        <v>4000000</v>
      </c>
      <c r="C94" s="114">
        <v>0</v>
      </c>
      <c r="D94" s="143" t="s">
        <v>60</v>
      </c>
    </row>
    <row r="95" spans="1:4" ht="12.75" customHeight="1" x14ac:dyDescent="0.2">
      <c r="A95" t="s">
        <v>568</v>
      </c>
      <c r="B95" s="145">
        <v>4000000</v>
      </c>
      <c r="C95" s="114">
        <v>0</v>
      </c>
      <c r="D95" s="143" t="s">
        <v>60</v>
      </c>
    </row>
    <row r="96" spans="1:4" ht="12.75" customHeight="1" x14ac:dyDescent="0.2">
      <c r="A96" t="s">
        <v>569</v>
      </c>
      <c r="B96" s="145">
        <v>4000000</v>
      </c>
      <c r="C96" s="114">
        <v>0</v>
      </c>
      <c r="D96" s="143" t="s">
        <v>60</v>
      </c>
    </row>
    <row r="97" spans="1:4" ht="12.75" customHeight="1" x14ac:dyDescent="0.2">
      <c r="A97" t="s">
        <v>570</v>
      </c>
      <c r="B97" s="145">
        <v>4000000</v>
      </c>
      <c r="C97" s="114">
        <v>0</v>
      </c>
      <c r="D97" s="143" t="s">
        <v>60</v>
      </c>
    </row>
    <row r="98" spans="1:4" ht="12.75" customHeight="1" x14ac:dyDescent="0.2">
      <c r="A98" t="s">
        <v>374</v>
      </c>
      <c r="B98" s="145">
        <v>6000000</v>
      </c>
      <c r="C98" s="114">
        <v>0</v>
      </c>
      <c r="D98" s="143" t="s">
        <v>60</v>
      </c>
    </row>
    <row r="99" spans="1:4" ht="12.75" customHeight="1" x14ac:dyDescent="0.2">
      <c r="A99" t="s">
        <v>375</v>
      </c>
      <c r="B99" s="145">
        <v>6000000</v>
      </c>
      <c r="C99" s="114">
        <v>0</v>
      </c>
      <c r="D99" s="143" t="s">
        <v>60</v>
      </c>
    </row>
    <row r="100" spans="1:4" ht="12.75" customHeight="1" x14ac:dyDescent="0.2">
      <c r="A100" t="s">
        <v>376</v>
      </c>
      <c r="B100" s="145">
        <v>6000000</v>
      </c>
      <c r="C100" s="114">
        <v>0</v>
      </c>
      <c r="D100" s="143" t="s">
        <v>60</v>
      </c>
    </row>
    <row r="101" spans="1:4" ht="13.35" customHeight="1" x14ac:dyDescent="0.2">
      <c r="A101" t="s">
        <v>377</v>
      </c>
      <c r="B101" s="145">
        <v>6000000</v>
      </c>
      <c r="C101" s="114">
        <v>0</v>
      </c>
      <c r="D101" s="143" t="s">
        <v>60</v>
      </c>
    </row>
    <row r="102" spans="1:4" ht="13.35" customHeight="1" x14ac:dyDescent="0.2">
      <c r="A102" t="s">
        <v>380</v>
      </c>
      <c r="B102" s="145">
        <v>6000000</v>
      </c>
      <c r="C102" s="114">
        <v>0</v>
      </c>
      <c r="D102" s="143" t="s">
        <v>60</v>
      </c>
    </row>
    <row r="103" spans="1:4" ht="13.35" customHeight="1" x14ac:dyDescent="0.2">
      <c r="A103" t="s">
        <v>381</v>
      </c>
      <c r="B103" s="145">
        <v>6000000</v>
      </c>
      <c r="C103" s="114">
        <v>0</v>
      </c>
      <c r="D103" s="143" t="s">
        <v>60</v>
      </c>
    </row>
    <row r="104" spans="1:4" ht="13.35" customHeight="1" x14ac:dyDescent="0.2">
      <c r="A104" t="s">
        <v>385</v>
      </c>
      <c r="B104" s="145">
        <v>6000000</v>
      </c>
      <c r="C104" s="114">
        <v>0</v>
      </c>
      <c r="D104" s="143" t="s">
        <v>60</v>
      </c>
    </row>
    <row r="105" spans="1:4" ht="13.35" customHeight="1" x14ac:dyDescent="0.2">
      <c r="A105" t="s">
        <v>386</v>
      </c>
      <c r="B105" s="145">
        <v>6000000</v>
      </c>
      <c r="C105" s="114">
        <v>0</v>
      </c>
      <c r="D105" s="143" t="s">
        <v>60</v>
      </c>
    </row>
    <row r="106" spans="1:4" ht="13.35" customHeight="1" x14ac:dyDescent="0.2">
      <c r="A106" t="s">
        <v>392</v>
      </c>
      <c r="B106" s="145">
        <v>6000000</v>
      </c>
      <c r="C106" s="114">
        <v>0</v>
      </c>
      <c r="D106" s="143" t="s">
        <v>60</v>
      </c>
    </row>
    <row r="107" spans="1:4" ht="13.35" customHeight="1" x14ac:dyDescent="0.2">
      <c r="A107" t="s">
        <v>398</v>
      </c>
      <c r="B107" s="145">
        <v>6000000</v>
      </c>
      <c r="C107" s="114">
        <v>0</v>
      </c>
      <c r="D107" s="143" t="s">
        <v>60</v>
      </c>
    </row>
    <row r="108" spans="1:4" ht="13.35" customHeight="1" x14ac:dyDescent="0.2">
      <c r="A108" t="s">
        <v>399</v>
      </c>
      <c r="B108" s="145">
        <v>6000000</v>
      </c>
      <c r="C108" s="114">
        <v>0</v>
      </c>
      <c r="D108" s="143" t="s">
        <v>60</v>
      </c>
    </row>
    <row r="109" spans="1:4" ht="13.35" customHeight="1" x14ac:dyDescent="0.2">
      <c r="A109" t="s">
        <v>400</v>
      </c>
      <c r="B109" s="145">
        <v>6000000</v>
      </c>
      <c r="C109" s="114">
        <v>0</v>
      </c>
      <c r="D109" s="143" t="s">
        <v>60</v>
      </c>
    </row>
    <row r="110" spans="1:4" ht="13.35" customHeight="1" x14ac:dyDescent="0.2">
      <c r="A110" t="s">
        <v>403</v>
      </c>
      <c r="B110" s="145">
        <v>6000000</v>
      </c>
      <c r="C110" s="114">
        <v>0</v>
      </c>
      <c r="D110" s="143" t="s">
        <v>60</v>
      </c>
    </row>
    <row r="111" spans="1:4" ht="13.35" customHeight="1" x14ac:dyDescent="0.2">
      <c r="A111" t="s">
        <v>408</v>
      </c>
      <c r="B111" s="145">
        <v>6000000</v>
      </c>
      <c r="C111" s="114">
        <v>0</v>
      </c>
      <c r="D111" s="143" t="s">
        <v>60</v>
      </c>
    </row>
    <row r="112" spans="1:4" ht="13.35" customHeight="1" x14ac:dyDescent="0.2">
      <c r="A112" t="s">
        <v>409</v>
      </c>
      <c r="B112" s="145">
        <v>6000000</v>
      </c>
      <c r="C112" s="114">
        <v>0</v>
      </c>
      <c r="D112" s="143" t="s">
        <v>60</v>
      </c>
    </row>
    <row r="113" spans="1:4" ht="13.35" customHeight="1" x14ac:dyDescent="0.2">
      <c r="A113" t="s">
        <v>410</v>
      </c>
      <c r="B113" s="145">
        <v>6000000</v>
      </c>
      <c r="C113" s="114">
        <v>0</v>
      </c>
      <c r="D113" s="143" t="s">
        <v>60</v>
      </c>
    </row>
    <row r="114" spans="1:4" ht="13.35" customHeight="1" x14ac:dyDescent="0.2">
      <c r="A114" t="s">
        <v>501</v>
      </c>
      <c r="B114" s="145">
        <v>357061717</v>
      </c>
      <c r="C114" s="114">
        <v>82.7</v>
      </c>
      <c r="D114" s="143" t="s">
        <v>108</v>
      </c>
    </row>
    <row r="115" spans="1:4" ht="13.35" customHeight="1" x14ac:dyDescent="0.2">
      <c r="A115" t="s">
        <v>806</v>
      </c>
      <c r="B115" s="145">
        <v>423636798</v>
      </c>
      <c r="C115" s="114">
        <v>98.8</v>
      </c>
      <c r="D115" s="143" t="s">
        <v>108</v>
      </c>
    </row>
    <row r="116" spans="1:4" ht="13.35" customHeight="1" x14ac:dyDescent="0.2">
      <c r="A116" t="s">
        <v>504</v>
      </c>
      <c r="B116" s="145">
        <v>342789624</v>
      </c>
      <c r="C116" s="114">
        <v>81.599999999999994</v>
      </c>
      <c r="D116" s="143" t="s">
        <v>108</v>
      </c>
    </row>
    <row r="117" spans="1:4" ht="13.35" customHeight="1" x14ac:dyDescent="0.2">
      <c r="A117" t="s">
        <v>505</v>
      </c>
      <c r="B117" s="145">
        <v>385152745</v>
      </c>
      <c r="C117" s="114">
        <v>92</v>
      </c>
      <c r="D117" s="143" t="s">
        <v>108</v>
      </c>
    </row>
    <row r="118" spans="1:4" ht="13.35" customHeight="1" x14ac:dyDescent="0.2">
      <c r="A118" t="s">
        <v>506</v>
      </c>
      <c r="B118" s="145">
        <v>347637801</v>
      </c>
      <c r="C118" s="114">
        <v>82.75</v>
      </c>
      <c r="D118" s="143" t="s">
        <v>108</v>
      </c>
    </row>
    <row r="119" spans="1:4" ht="13.35" customHeight="1" x14ac:dyDescent="0.2">
      <c r="A119" t="s">
        <v>508</v>
      </c>
      <c r="B119" s="145">
        <v>413670958</v>
      </c>
      <c r="C119" s="114">
        <v>99.8</v>
      </c>
      <c r="D119" s="143" t="s">
        <v>108</v>
      </c>
    </row>
    <row r="120" spans="1:4" ht="13.35" customHeight="1" x14ac:dyDescent="0.2">
      <c r="A120" t="s">
        <v>509</v>
      </c>
      <c r="B120" s="145">
        <v>351707473</v>
      </c>
      <c r="C120" s="114">
        <v>82.7</v>
      </c>
      <c r="D120" s="143" t="s">
        <v>108</v>
      </c>
    </row>
    <row r="121" spans="1:4" ht="13.35" customHeight="1" x14ac:dyDescent="0.2">
      <c r="A121" t="s">
        <v>512</v>
      </c>
      <c r="B121" s="145">
        <v>347430776</v>
      </c>
      <c r="C121" s="114">
        <v>82.75</v>
      </c>
      <c r="D121" s="143" t="s">
        <v>108</v>
      </c>
    </row>
    <row r="122" spans="1:4" ht="13.35" customHeight="1" x14ac:dyDescent="0.2">
      <c r="A122" t="s">
        <v>515</v>
      </c>
      <c r="B122" s="145">
        <v>319909478</v>
      </c>
      <c r="C122" s="114">
        <v>82.7</v>
      </c>
      <c r="D122" s="143" t="s">
        <v>108</v>
      </c>
    </row>
    <row r="123" spans="1:4" ht="13.35" customHeight="1" x14ac:dyDescent="0.2">
      <c r="A123" t="s">
        <v>516</v>
      </c>
      <c r="B123" s="145">
        <v>388151893</v>
      </c>
      <c r="C123" s="114">
        <v>102.1</v>
      </c>
      <c r="D123" s="143" t="s">
        <v>108</v>
      </c>
    </row>
    <row r="124" spans="1:4" ht="13.35" customHeight="1" x14ac:dyDescent="0.2">
      <c r="A124" t="s">
        <v>517</v>
      </c>
      <c r="B124" s="145">
        <v>373085954</v>
      </c>
      <c r="C124" s="114">
        <v>92.2</v>
      </c>
      <c r="D124" s="143" t="s">
        <v>108</v>
      </c>
    </row>
    <row r="125" spans="1:4" ht="13.35" customHeight="1" x14ac:dyDescent="0.2">
      <c r="A125" t="s">
        <v>518</v>
      </c>
      <c r="B125" s="145">
        <v>340742820</v>
      </c>
      <c r="C125" s="114">
        <v>82.75</v>
      </c>
      <c r="D125" s="143" t="s">
        <v>108</v>
      </c>
    </row>
    <row r="126" spans="1:4" ht="13.35" customHeight="1" x14ac:dyDescent="0.2">
      <c r="A126" t="s">
        <v>520</v>
      </c>
      <c r="B126" s="145">
        <v>393767711</v>
      </c>
      <c r="C126" s="114">
        <v>99.8</v>
      </c>
      <c r="D126" s="143" t="s">
        <v>108</v>
      </c>
    </row>
    <row r="127" spans="1:4" ht="13.35" customHeight="1" x14ac:dyDescent="0.2">
      <c r="A127" t="s">
        <v>521</v>
      </c>
      <c r="B127" s="145">
        <v>331538209</v>
      </c>
      <c r="C127" s="114">
        <v>82.9</v>
      </c>
      <c r="D127" s="143" t="s">
        <v>108</v>
      </c>
    </row>
    <row r="128" spans="1:4" ht="13.35" customHeight="1" x14ac:dyDescent="0.2">
      <c r="A128" t="s">
        <v>524</v>
      </c>
      <c r="B128" s="145">
        <v>340402246</v>
      </c>
      <c r="C128" s="114">
        <v>82.7</v>
      </c>
      <c r="D128" s="143" t="s">
        <v>108</v>
      </c>
    </row>
    <row r="129" spans="1:4" ht="13.35" customHeight="1" x14ac:dyDescent="0.2">
      <c r="A129" t="s">
        <v>526</v>
      </c>
      <c r="B129" s="145">
        <v>432639571</v>
      </c>
      <c r="C129" s="114">
        <v>99.8</v>
      </c>
      <c r="D129" s="143" t="s">
        <v>108</v>
      </c>
    </row>
    <row r="130" spans="1:4" ht="13.35" customHeight="1" x14ac:dyDescent="0.2">
      <c r="A130" t="s">
        <v>527</v>
      </c>
      <c r="B130" s="145">
        <v>306086496</v>
      </c>
      <c r="C130" s="114">
        <v>82.9</v>
      </c>
      <c r="D130" s="143" t="s">
        <v>108</v>
      </c>
    </row>
    <row r="131" spans="1:4" ht="13.35" customHeight="1" x14ac:dyDescent="0.2">
      <c r="A131" t="s">
        <v>781</v>
      </c>
      <c r="B131" s="145">
        <v>320703777</v>
      </c>
      <c r="C131" s="114">
        <v>81.599999999999994</v>
      </c>
      <c r="D131" s="143" t="s">
        <v>108</v>
      </c>
    </row>
    <row r="132" spans="1:4" ht="13.35" customHeight="1" x14ac:dyDescent="0.2">
      <c r="A132" t="s">
        <v>532</v>
      </c>
      <c r="B132" s="145">
        <v>340563172</v>
      </c>
      <c r="C132" s="114">
        <v>82.9</v>
      </c>
      <c r="D132" s="143" t="s">
        <v>108</v>
      </c>
    </row>
    <row r="133" spans="1:4" ht="13.35" customHeight="1" x14ac:dyDescent="0.2">
      <c r="A133" t="s">
        <v>782</v>
      </c>
      <c r="B133" s="145">
        <v>356488890</v>
      </c>
      <c r="C133" s="114">
        <v>92.2</v>
      </c>
      <c r="D133" s="143" t="s">
        <v>108</v>
      </c>
    </row>
    <row r="134" spans="1:4" ht="13.35" customHeight="1" x14ac:dyDescent="0.2">
      <c r="A134" t="s">
        <v>534</v>
      </c>
      <c r="B134" s="145">
        <v>337711238</v>
      </c>
      <c r="C134" s="114">
        <v>82.75</v>
      </c>
      <c r="D134" s="143" t="s">
        <v>108</v>
      </c>
    </row>
    <row r="135" spans="1:4" ht="13.35" customHeight="1" x14ac:dyDescent="0.2">
      <c r="A135" t="s">
        <v>536</v>
      </c>
      <c r="B135" s="145">
        <v>421406452</v>
      </c>
      <c r="C135" s="114">
        <v>99.8</v>
      </c>
      <c r="D135" s="143" t="s">
        <v>108</v>
      </c>
    </row>
    <row r="136" spans="1:4" ht="13.35" customHeight="1" x14ac:dyDescent="0.2">
      <c r="A136" t="s">
        <v>537</v>
      </c>
      <c r="B136" s="145">
        <v>342547335</v>
      </c>
      <c r="C136" s="114">
        <v>82.9</v>
      </c>
      <c r="D136" s="143" t="s">
        <v>108</v>
      </c>
    </row>
    <row r="137" spans="1:4" ht="13.35" customHeight="1" x14ac:dyDescent="0.2">
      <c r="A137" t="s">
        <v>539</v>
      </c>
      <c r="B137" s="145">
        <v>382366067</v>
      </c>
      <c r="C137" s="114">
        <v>92.2</v>
      </c>
      <c r="D137" s="143" t="s">
        <v>108</v>
      </c>
    </row>
    <row r="138" spans="1:4" ht="13.35" customHeight="1" x14ac:dyDescent="0.2">
      <c r="A138" t="s">
        <v>540</v>
      </c>
      <c r="B138" s="145">
        <v>343684752</v>
      </c>
      <c r="C138" s="114">
        <v>82.75</v>
      </c>
      <c r="D138" s="143" t="s">
        <v>108</v>
      </c>
    </row>
    <row r="139" spans="1:4" ht="13.35" customHeight="1" x14ac:dyDescent="0.2">
      <c r="A139" t="s">
        <v>541</v>
      </c>
      <c r="B139" s="145">
        <v>412174287</v>
      </c>
      <c r="C139" s="114">
        <v>99.8</v>
      </c>
      <c r="D139" s="143" t="s">
        <v>108</v>
      </c>
    </row>
    <row r="140" spans="1:4" ht="13.35" customHeight="1" x14ac:dyDescent="0.2">
      <c r="A140" t="s">
        <v>237</v>
      </c>
      <c r="B140" s="145">
        <v>400245745</v>
      </c>
      <c r="C140" s="114">
        <v>99.8</v>
      </c>
      <c r="D140" s="143" t="s">
        <v>108</v>
      </c>
    </row>
    <row r="141" spans="1:4" ht="13.35" customHeight="1" x14ac:dyDescent="0.2">
      <c r="A141" t="s">
        <v>238</v>
      </c>
      <c r="B141" s="145">
        <v>360122939</v>
      </c>
      <c r="C141" s="114">
        <v>82.7</v>
      </c>
      <c r="D141" s="143" t="s">
        <v>108</v>
      </c>
    </row>
    <row r="142" spans="1:4" ht="13.35" customHeight="1" x14ac:dyDescent="0.2">
      <c r="A142" t="s">
        <v>239</v>
      </c>
      <c r="B142" s="145">
        <v>381423023</v>
      </c>
      <c r="C142" s="114">
        <v>102.1</v>
      </c>
      <c r="D142" s="143" t="s">
        <v>108</v>
      </c>
    </row>
    <row r="143" spans="1:4" ht="13.35" customHeight="1" x14ac:dyDescent="0.2">
      <c r="A143" t="s">
        <v>240</v>
      </c>
      <c r="B143" s="145">
        <v>396289706</v>
      </c>
      <c r="C143" s="114">
        <v>92</v>
      </c>
      <c r="D143" s="143" t="s">
        <v>108</v>
      </c>
    </row>
    <row r="144" spans="1:4" ht="13.35" customHeight="1" x14ac:dyDescent="0.2">
      <c r="A144" t="s">
        <v>241</v>
      </c>
      <c r="B144" s="145">
        <v>319466652</v>
      </c>
      <c r="C144" s="114">
        <v>81.599999999999994</v>
      </c>
      <c r="D144" s="143" t="s">
        <v>108</v>
      </c>
    </row>
    <row r="145" spans="1:4" ht="13.35" customHeight="1" x14ac:dyDescent="0.2">
      <c r="A145" t="s">
        <v>242</v>
      </c>
      <c r="B145" s="145">
        <v>420276856</v>
      </c>
      <c r="C145" s="114">
        <v>99.8</v>
      </c>
      <c r="D145" s="143" t="s">
        <v>108</v>
      </c>
    </row>
    <row r="146" spans="1:4" ht="13.35" customHeight="1" x14ac:dyDescent="0.2">
      <c r="A146" t="s">
        <v>243</v>
      </c>
      <c r="B146" s="145">
        <v>434275896</v>
      </c>
      <c r="C146" s="114">
        <v>99.8</v>
      </c>
      <c r="D146" s="143" t="s">
        <v>108</v>
      </c>
    </row>
    <row r="147" spans="1:4" ht="13.35" customHeight="1" x14ac:dyDescent="0.2">
      <c r="A147" t="s">
        <v>416</v>
      </c>
      <c r="B147" s="145">
        <v>341469551</v>
      </c>
      <c r="C147" s="114">
        <v>82.9</v>
      </c>
      <c r="D147" s="143" t="s">
        <v>108</v>
      </c>
    </row>
    <row r="148" spans="1:4" ht="13.35" customHeight="1" x14ac:dyDescent="0.2">
      <c r="A148" t="s">
        <v>245</v>
      </c>
      <c r="B148" s="145">
        <v>397723768</v>
      </c>
      <c r="C148" s="114">
        <v>92</v>
      </c>
      <c r="D148" s="143" t="s">
        <v>108</v>
      </c>
    </row>
    <row r="149" spans="1:4" ht="13.35" customHeight="1" x14ac:dyDescent="0.2">
      <c r="A149" t="s">
        <v>246</v>
      </c>
      <c r="B149" s="145">
        <v>320778023</v>
      </c>
      <c r="C149" s="114">
        <v>81.599999999999994</v>
      </c>
      <c r="D149" s="143" t="s">
        <v>108</v>
      </c>
    </row>
    <row r="150" spans="1:4" ht="13.35" customHeight="1" x14ac:dyDescent="0.2">
      <c r="A150" t="s">
        <v>247</v>
      </c>
      <c r="B150" s="145">
        <v>424236092</v>
      </c>
      <c r="C150" s="114">
        <v>99.8</v>
      </c>
      <c r="D150" s="143" t="s">
        <v>108</v>
      </c>
    </row>
    <row r="151" spans="1:4" ht="13.35" customHeight="1" x14ac:dyDescent="0.2">
      <c r="A151" t="s">
        <v>248</v>
      </c>
      <c r="B151" s="145">
        <v>417393665</v>
      </c>
      <c r="C151" s="114">
        <v>99.8</v>
      </c>
      <c r="D151" s="143" t="s">
        <v>108</v>
      </c>
    </row>
    <row r="152" spans="1:4" ht="13.35" customHeight="1" x14ac:dyDescent="0.2">
      <c r="A152" t="s">
        <v>249</v>
      </c>
      <c r="B152" s="145">
        <v>339712089</v>
      </c>
      <c r="C152" s="114">
        <v>82.9</v>
      </c>
      <c r="D152" s="143" t="s">
        <v>108</v>
      </c>
    </row>
    <row r="153" spans="1:4" ht="13.35" customHeight="1" x14ac:dyDescent="0.2">
      <c r="A153" t="s">
        <v>251</v>
      </c>
      <c r="B153" s="145">
        <v>364045239</v>
      </c>
      <c r="C153" s="114">
        <v>92.2</v>
      </c>
      <c r="D153" s="143" t="s">
        <v>108</v>
      </c>
    </row>
    <row r="154" spans="1:4" ht="13.35" customHeight="1" x14ac:dyDescent="0.2">
      <c r="A154" t="s">
        <v>252</v>
      </c>
      <c r="B154" s="145">
        <v>323656284</v>
      </c>
      <c r="C154" s="114">
        <v>81.599999999999994</v>
      </c>
      <c r="D154" s="143" t="s">
        <v>108</v>
      </c>
    </row>
    <row r="155" spans="1:4" ht="13.35" customHeight="1" x14ac:dyDescent="0.2">
      <c r="A155" t="s">
        <v>253</v>
      </c>
      <c r="B155" s="145">
        <v>438903684</v>
      </c>
      <c r="C155" s="114">
        <v>99.8</v>
      </c>
      <c r="D155" s="143" t="s">
        <v>108</v>
      </c>
    </row>
    <row r="156" spans="1:4" ht="13.35" customHeight="1" x14ac:dyDescent="0.2">
      <c r="A156" t="s">
        <v>254</v>
      </c>
      <c r="B156" s="145">
        <v>422154932</v>
      </c>
      <c r="C156" s="114">
        <v>99.8</v>
      </c>
      <c r="D156" s="143" t="s">
        <v>108</v>
      </c>
    </row>
    <row r="157" spans="1:4" ht="13.35" customHeight="1" x14ac:dyDescent="0.2">
      <c r="A157" t="s">
        <v>255</v>
      </c>
      <c r="B157" s="145">
        <v>346486113</v>
      </c>
      <c r="C157" s="114">
        <v>82.7</v>
      </c>
      <c r="D157" s="143" t="s">
        <v>108</v>
      </c>
    </row>
    <row r="158" spans="1:4" ht="13.35" customHeight="1" x14ac:dyDescent="0.2">
      <c r="A158" t="s">
        <v>257</v>
      </c>
      <c r="B158" s="145">
        <v>395320301</v>
      </c>
      <c r="C158" s="114">
        <v>92</v>
      </c>
      <c r="D158" s="143" t="s">
        <v>108</v>
      </c>
    </row>
    <row r="159" spans="1:4" ht="13.35" customHeight="1" x14ac:dyDescent="0.2">
      <c r="A159" t="s">
        <v>258</v>
      </c>
      <c r="B159" s="145">
        <v>321955998</v>
      </c>
      <c r="C159" s="114">
        <v>81.599999999999994</v>
      </c>
      <c r="D159" s="143" t="s">
        <v>108</v>
      </c>
    </row>
    <row r="160" spans="1:4" ht="13.35" customHeight="1" x14ac:dyDescent="0.2">
      <c r="A160" t="s">
        <v>259</v>
      </c>
      <c r="B160" s="145">
        <v>417471559</v>
      </c>
      <c r="C160" s="114">
        <v>99.8</v>
      </c>
      <c r="D160" s="143" t="s">
        <v>108</v>
      </c>
    </row>
    <row r="161" spans="1:4" ht="13.35" customHeight="1" x14ac:dyDescent="0.2">
      <c r="A161" t="s">
        <v>260</v>
      </c>
      <c r="B161" s="145">
        <v>413177214</v>
      </c>
      <c r="C161" s="114">
        <v>99.8</v>
      </c>
      <c r="D161" s="143" t="s">
        <v>108</v>
      </c>
    </row>
    <row r="162" spans="1:4" ht="13.35" customHeight="1" x14ac:dyDescent="0.2">
      <c r="A162" t="s">
        <v>261</v>
      </c>
      <c r="B162" s="145">
        <v>338601933</v>
      </c>
      <c r="C162" s="114">
        <v>82.9</v>
      </c>
      <c r="D162" s="143" t="s">
        <v>108</v>
      </c>
    </row>
    <row r="163" spans="1:4" ht="13.35" customHeight="1" x14ac:dyDescent="0.2">
      <c r="A163" t="s">
        <v>263</v>
      </c>
      <c r="B163" s="145">
        <v>383339491</v>
      </c>
      <c r="C163" s="114">
        <v>92</v>
      </c>
      <c r="D163" s="143" t="s">
        <v>108</v>
      </c>
    </row>
    <row r="164" spans="1:4" ht="13.35" customHeight="1" x14ac:dyDescent="0.2">
      <c r="A164" t="s">
        <v>264</v>
      </c>
      <c r="B164" s="145">
        <v>341068075</v>
      </c>
      <c r="C164" s="114">
        <v>82.7</v>
      </c>
      <c r="D164" s="143" t="s">
        <v>108</v>
      </c>
    </row>
    <row r="165" spans="1:4" ht="13.35" customHeight="1" x14ac:dyDescent="0.2">
      <c r="A165" t="s">
        <v>265</v>
      </c>
      <c r="B165" s="145">
        <v>401656680</v>
      </c>
      <c r="C165" s="114">
        <v>99.44</v>
      </c>
      <c r="D165" s="143" t="s">
        <v>108</v>
      </c>
    </row>
    <row r="166" spans="1:4" ht="13.35" customHeight="1" x14ac:dyDescent="0.2">
      <c r="A166" t="s">
        <v>417</v>
      </c>
      <c r="B166" s="145">
        <v>411240524</v>
      </c>
      <c r="C166" s="114">
        <v>99.8</v>
      </c>
      <c r="D166" s="143" t="s">
        <v>108</v>
      </c>
    </row>
    <row r="167" spans="1:4" ht="13.35" customHeight="1" x14ac:dyDescent="0.2">
      <c r="A167" t="s">
        <v>266</v>
      </c>
      <c r="B167" s="145">
        <v>342706901</v>
      </c>
      <c r="C167" s="114">
        <v>82.9</v>
      </c>
      <c r="D167" s="143" t="s">
        <v>108</v>
      </c>
    </row>
    <row r="168" spans="1:4" ht="13.35" customHeight="1" x14ac:dyDescent="0.2">
      <c r="A168" t="s">
        <v>268</v>
      </c>
      <c r="B168" s="145">
        <v>380340970</v>
      </c>
      <c r="C168" s="114">
        <v>92.2</v>
      </c>
      <c r="D168" s="143" t="s">
        <v>108</v>
      </c>
    </row>
    <row r="169" spans="1:4" ht="13.35" customHeight="1" x14ac:dyDescent="0.2">
      <c r="A169" t="s">
        <v>269</v>
      </c>
      <c r="B169" s="145">
        <v>322591256</v>
      </c>
      <c r="C169" s="114">
        <v>81.599999999999994</v>
      </c>
      <c r="D169" s="143" t="s">
        <v>108</v>
      </c>
    </row>
    <row r="170" spans="1:4" ht="13.35" customHeight="1" x14ac:dyDescent="0.2">
      <c r="A170" t="s">
        <v>270</v>
      </c>
      <c r="B170" s="145">
        <v>412234372</v>
      </c>
      <c r="C170" s="114">
        <v>99.8</v>
      </c>
      <c r="D170" s="143" t="s">
        <v>108</v>
      </c>
    </row>
    <row r="171" spans="1:4" ht="13.35" customHeight="1" x14ac:dyDescent="0.2">
      <c r="A171" t="s">
        <v>418</v>
      </c>
      <c r="B171" s="145">
        <v>414384137</v>
      </c>
      <c r="C171" s="114">
        <v>99.8</v>
      </c>
      <c r="D171" s="143" t="s">
        <v>108</v>
      </c>
    </row>
    <row r="172" spans="1:4" ht="13.35" customHeight="1" x14ac:dyDescent="0.2">
      <c r="A172" t="s">
        <v>271</v>
      </c>
      <c r="B172" s="145">
        <v>344000157</v>
      </c>
      <c r="C172" s="114">
        <v>82.7</v>
      </c>
      <c r="D172" s="143" t="s">
        <v>108</v>
      </c>
    </row>
    <row r="173" spans="1:4" ht="13.35" customHeight="1" x14ac:dyDescent="0.2">
      <c r="A173" t="s">
        <v>273</v>
      </c>
      <c r="B173" s="145">
        <v>374675876</v>
      </c>
      <c r="C173" s="114">
        <v>92.2</v>
      </c>
      <c r="D173" s="143" t="s">
        <v>108</v>
      </c>
    </row>
    <row r="174" spans="1:4" ht="13.35" customHeight="1" x14ac:dyDescent="0.2">
      <c r="A174" t="s">
        <v>274</v>
      </c>
      <c r="B174" s="145">
        <v>323716343</v>
      </c>
      <c r="C174" s="114">
        <v>81.599999999999994</v>
      </c>
      <c r="D174" s="143" t="s">
        <v>108</v>
      </c>
    </row>
    <row r="175" spans="1:4" ht="13.35" customHeight="1" x14ac:dyDescent="0.2">
      <c r="A175" t="s">
        <v>275</v>
      </c>
      <c r="B175" s="145">
        <v>410289141</v>
      </c>
      <c r="C175" s="114">
        <v>99.8</v>
      </c>
      <c r="D175" s="143" t="s">
        <v>108</v>
      </c>
    </row>
    <row r="176" spans="1:4" ht="13.35" customHeight="1" x14ac:dyDescent="0.2">
      <c r="A176" t="s">
        <v>276</v>
      </c>
      <c r="B176" s="145">
        <v>385947742</v>
      </c>
      <c r="C176" s="114">
        <v>99.8</v>
      </c>
      <c r="D176" s="143" t="s">
        <v>108</v>
      </c>
    </row>
    <row r="177" spans="1:4" ht="13.35" customHeight="1" x14ac:dyDescent="0.2">
      <c r="A177" t="s">
        <v>277</v>
      </c>
      <c r="B177" s="145">
        <v>312811644</v>
      </c>
      <c r="C177" s="114">
        <v>82.7</v>
      </c>
      <c r="D177" s="143" t="s">
        <v>108</v>
      </c>
    </row>
    <row r="178" spans="1:4" ht="13.35" customHeight="1" x14ac:dyDescent="0.2">
      <c r="A178" t="s">
        <v>279</v>
      </c>
      <c r="B178" s="145">
        <v>380479079</v>
      </c>
      <c r="C178" s="114">
        <v>92.2</v>
      </c>
      <c r="D178" s="143" t="s">
        <v>108</v>
      </c>
    </row>
    <row r="179" spans="1:4" ht="13.35" customHeight="1" x14ac:dyDescent="0.2">
      <c r="A179" t="s">
        <v>280</v>
      </c>
      <c r="B179" s="145">
        <v>332953785</v>
      </c>
      <c r="C179" s="114">
        <v>81.599999999999994</v>
      </c>
      <c r="D179" s="143" t="s">
        <v>108</v>
      </c>
    </row>
    <row r="180" spans="1:4" ht="13.35" customHeight="1" x14ac:dyDescent="0.2">
      <c r="A180" t="s">
        <v>281</v>
      </c>
      <c r="B180" s="145">
        <v>411187629</v>
      </c>
      <c r="C180" s="114">
        <v>99.8</v>
      </c>
      <c r="D180" s="143" t="s">
        <v>108</v>
      </c>
    </row>
    <row r="181" spans="1:4" ht="13.35" customHeight="1" x14ac:dyDescent="0.2">
      <c r="A181" t="s">
        <v>282</v>
      </c>
      <c r="B181" s="145">
        <v>426316803</v>
      </c>
      <c r="C181" s="114">
        <v>99.8</v>
      </c>
      <c r="D181" s="143" t="s">
        <v>108</v>
      </c>
    </row>
    <row r="182" spans="1:4" ht="13.35" customHeight="1" x14ac:dyDescent="0.2">
      <c r="A182" t="s">
        <v>283</v>
      </c>
      <c r="B182" s="145">
        <v>350675536</v>
      </c>
      <c r="C182" s="114">
        <v>82.9</v>
      </c>
      <c r="D182" s="143" t="s">
        <v>108</v>
      </c>
    </row>
    <row r="183" spans="1:4" ht="13.35" customHeight="1" x14ac:dyDescent="0.2">
      <c r="A183" t="s">
        <v>284</v>
      </c>
      <c r="B183" s="145">
        <v>451247578</v>
      </c>
      <c r="C183" s="114">
        <v>102.1</v>
      </c>
      <c r="D183" s="143" t="s">
        <v>108</v>
      </c>
    </row>
    <row r="184" spans="1:4" ht="13.35" customHeight="1" x14ac:dyDescent="0.2">
      <c r="A184" t="s">
        <v>285</v>
      </c>
      <c r="B184" s="145">
        <v>397152441</v>
      </c>
      <c r="C184" s="114">
        <v>92</v>
      </c>
      <c r="D184" s="143" t="s">
        <v>108</v>
      </c>
    </row>
    <row r="185" spans="1:4" ht="13.35" customHeight="1" x14ac:dyDescent="0.2">
      <c r="A185" t="s">
        <v>286</v>
      </c>
      <c r="B185" s="145">
        <v>333154302</v>
      </c>
      <c r="C185" s="114">
        <v>81.599999999999994</v>
      </c>
      <c r="D185" s="143" t="s">
        <v>108</v>
      </c>
    </row>
    <row r="186" spans="1:4" ht="13.35" customHeight="1" x14ac:dyDescent="0.2">
      <c r="A186" t="s">
        <v>287</v>
      </c>
      <c r="B186" s="145">
        <v>403354330</v>
      </c>
      <c r="C186" s="114">
        <v>99.8</v>
      </c>
      <c r="D186" s="143" t="s">
        <v>108</v>
      </c>
    </row>
    <row r="187" spans="1:4" ht="13.35" customHeight="1" x14ac:dyDescent="0.2">
      <c r="A187" t="s">
        <v>288</v>
      </c>
      <c r="B187" s="145">
        <v>420955734</v>
      </c>
      <c r="C187" s="114">
        <v>99.8</v>
      </c>
      <c r="D187" s="143" t="s">
        <v>108</v>
      </c>
    </row>
    <row r="188" spans="1:4" ht="13.35" customHeight="1" x14ac:dyDescent="0.2">
      <c r="A188" t="s">
        <v>289</v>
      </c>
      <c r="B188" s="145">
        <v>348660089</v>
      </c>
      <c r="C188" s="114">
        <v>82.7</v>
      </c>
      <c r="D188" s="143" t="s">
        <v>108</v>
      </c>
    </row>
    <row r="189" spans="1:4" ht="13.35" customHeight="1" x14ac:dyDescent="0.2">
      <c r="A189" t="s">
        <v>291</v>
      </c>
      <c r="B189" s="145">
        <v>399281403</v>
      </c>
      <c r="C189" s="114">
        <v>92</v>
      </c>
      <c r="D189" s="143" t="s">
        <v>108</v>
      </c>
    </row>
    <row r="190" spans="1:4" ht="13.35" customHeight="1" x14ac:dyDescent="0.2">
      <c r="A190" t="s">
        <v>292</v>
      </c>
      <c r="B190" s="145">
        <v>335858451</v>
      </c>
      <c r="C190" s="114">
        <v>81.599999999999994</v>
      </c>
      <c r="D190" s="143" t="s">
        <v>108</v>
      </c>
    </row>
    <row r="191" spans="1:4" ht="13.35" customHeight="1" x14ac:dyDescent="0.2">
      <c r="A191" t="s">
        <v>419</v>
      </c>
      <c r="B191" s="145">
        <v>409535620</v>
      </c>
      <c r="C191" s="114">
        <v>99.8</v>
      </c>
      <c r="D191" s="143" t="s">
        <v>108</v>
      </c>
    </row>
    <row r="192" spans="1:4" ht="13.35" customHeight="1" x14ac:dyDescent="0.2">
      <c r="A192" t="s">
        <v>294</v>
      </c>
      <c r="B192" s="145">
        <v>354278985</v>
      </c>
      <c r="C192" s="114">
        <v>82.7</v>
      </c>
      <c r="D192" s="143" t="s">
        <v>108</v>
      </c>
    </row>
    <row r="193" spans="1:4" ht="13.35" customHeight="1" x14ac:dyDescent="0.2">
      <c r="A193" t="s">
        <v>295</v>
      </c>
      <c r="B193" s="145">
        <v>397551612</v>
      </c>
      <c r="C193" s="114">
        <v>92</v>
      </c>
      <c r="D193" s="143" t="s">
        <v>108</v>
      </c>
    </row>
    <row r="194" spans="1:4" ht="13.35" customHeight="1" x14ac:dyDescent="0.2">
      <c r="A194" t="s">
        <v>421</v>
      </c>
      <c r="B194" s="145">
        <v>345321545</v>
      </c>
      <c r="C194" s="114">
        <v>82.7</v>
      </c>
      <c r="D194" s="143" t="s">
        <v>108</v>
      </c>
    </row>
    <row r="195" spans="1:4" ht="13.35" customHeight="1" x14ac:dyDescent="0.2">
      <c r="A195" t="s">
        <v>297</v>
      </c>
      <c r="B195" s="145">
        <v>350710441</v>
      </c>
      <c r="C195" s="114">
        <v>82.9</v>
      </c>
      <c r="D195" s="143" t="s">
        <v>108</v>
      </c>
    </row>
    <row r="196" spans="1:4" ht="13.35" customHeight="1" x14ac:dyDescent="0.2">
      <c r="A196" t="s">
        <v>300</v>
      </c>
      <c r="B196" s="145">
        <v>350816619</v>
      </c>
      <c r="C196" s="114">
        <v>82.7</v>
      </c>
      <c r="D196" s="143" t="s">
        <v>108</v>
      </c>
    </row>
    <row r="197" spans="1:4" ht="13.35" customHeight="1" x14ac:dyDescent="0.2">
      <c r="A197" t="s">
        <v>783</v>
      </c>
      <c r="B197" s="145">
        <v>30000000</v>
      </c>
      <c r="C197" s="114">
        <v>0</v>
      </c>
      <c r="D197" s="143" t="s">
        <v>108</v>
      </c>
    </row>
    <row r="198" spans="1:4" ht="13.35" customHeight="1" x14ac:dyDescent="0.2">
      <c r="A198" t="s">
        <v>542</v>
      </c>
      <c r="B198" s="145">
        <v>30000000</v>
      </c>
      <c r="C198" s="114">
        <v>0</v>
      </c>
      <c r="D198" s="143" t="s">
        <v>108</v>
      </c>
    </row>
    <row r="199" spans="1:4" ht="13.35" customHeight="1" x14ac:dyDescent="0.2">
      <c r="A199" t="s">
        <v>543</v>
      </c>
      <c r="B199" s="145">
        <v>30000000</v>
      </c>
      <c r="C199" s="114">
        <v>0</v>
      </c>
      <c r="D199" s="143" t="s">
        <v>108</v>
      </c>
    </row>
    <row r="200" spans="1:4" ht="13.35" customHeight="1" x14ac:dyDescent="0.2">
      <c r="A200" t="s">
        <v>544</v>
      </c>
      <c r="B200" s="145">
        <v>30000000</v>
      </c>
      <c r="C200" s="114">
        <v>0</v>
      </c>
      <c r="D200" s="143" t="s">
        <v>108</v>
      </c>
    </row>
    <row r="201" spans="1:4" ht="13.35" customHeight="1" x14ac:dyDescent="0.2">
      <c r="A201" t="s">
        <v>545</v>
      </c>
      <c r="B201" s="145">
        <v>30000000</v>
      </c>
      <c r="C201" s="114">
        <v>0</v>
      </c>
      <c r="D201" s="143" t="s">
        <v>108</v>
      </c>
    </row>
    <row r="202" spans="1:4" ht="13.35" customHeight="1" x14ac:dyDescent="0.2">
      <c r="A202" t="s">
        <v>784</v>
      </c>
      <c r="B202" s="145">
        <v>30000000</v>
      </c>
      <c r="C202" s="114">
        <v>0</v>
      </c>
      <c r="D202" s="143" t="s">
        <v>108</v>
      </c>
    </row>
    <row r="203" spans="1:4" ht="13.35" customHeight="1" x14ac:dyDescent="0.2">
      <c r="A203" t="s">
        <v>546</v>
      </c>
      <c r="B203" s="145">
        <v>30000000</v>
      </c>
      <c r="C203" s="114">
        <v>0</v>
      </c>
      <c r="D203" s="143" t="s">
        <v>108</v>
      </c>
    </row>
    <row r="204" spans="1:4" ht="13.35" customHeight="1" x14ac:dyDescent="0.2">
      <c r="A204" t="s">
        <v>547</v>
      </c>
      <c r="B204" s="145">
        <v>30000000</v>
      </c>
      <c r="C204" s="114">
        <v>0</v>
      </c>
      <c r="D204" s="143" t="s">
        <v>108</v>
      </c>
    </row>
    <row r="205" spans="1:4" ht="13.35" customHeight="1" x14ac:dyDescent="0.2">
      <c r="A205" t="s">
        <v>548</v>
      </c>
      <c r="B205" s="145">
        <v>30000000</v>
      </c>
      <c r="C205" s="114">
        <v>0</v>
      </c>
      <c r="D205" s="143" t="s">
        <v>108</v>
      </c>
    </row>
    <row r="206" spans="1:4" ht="13.35" customHeight="1" x14ac:dyDescent="0.2">
      <c r="A206" t="s">
        <v>549</v>
      </c>
      <c r="B206" s="145">
        <v>30000000</v>
      </c>
      <c r="C206" s="114">
        <v>0</v>
      </c>
      <c r="D206" s="143" t="s">
        <v>108</v>
      </c>
    </row>
    <row r="207" spans="1:4" ht="13.35" customHeight="1" x14ac:dyDescent="0.2">
      <c r="A207" t="s">
        <v>550</v>
      </c>
      <c r="B207" s="145">
        <v>30000000</v>
      </c>
      <c r="C207" s="114">
        <v>0</v>
      </c>
      <c r="D207" s="143" t="s">
        <v>108</v>
      </c>
    </row>
    <row r="208" spans="1:4" ht="13.35" customHeight="1" x14ac:dyDescent="0.2">
      <c r="A208" t="s">
        <v>551</v>
      </c>
      <c r="B208" s="145">
        <v>30000000</v>
      </c>
      <c r="C208" s="114">
        <v>0</v>
      </c>
      <c r="D208" s="143" t="s">
        <v>108</v>
      </c>
    </row>
    <row r="209" spans="1:4" ht="13.35" customHeight="1" x14ac:dyDescent="0.2">
      <c r="A209" t="s">
        <v>552</v>
      </c>
      <c r="B209" s="145">
        <v>30000000</v>
      </c>
      <c r="C209" s="114">
        <v>0</v>
      </c>
      <c r="D209" s="143" t="s">
        <v>108</v>
      </c>
    </row>
    <row r="210" spans="1:4" ht="13.35" customHeight="1" x14ac:dyDescent="0.2">
      <c r="A210" t="s">
        <v>553</v>
      </c>
      <c r="B210" s="145">
        <v>30000000</v>
      </c>
      <c r="C210" s="114">
        <v>0</v>
      </c>
      <c r="D210" s="143" t="s">
        <v>108</v>
      </c>
    </row>
    <row r="211" spans="1:4" ht="13.35" customHeight="1" x14ac:dyDescent="0.2">
      <c r="A211" t="s">
        <v>554</v>
      </c>
      <c r="B211" s="145">
        <v>30000000</v>
      </c>
      <c r="C211" s="114">
        <v>0</v>
      </c>
      <c r="D211" s="143" t="s">
        <v>108</v>
      </c>
    </row>
    <row r="212" spans="1:4" ht="13.35" customHeight="1" x14ac:dyDescent="0.2">
      <c r="A212" t="s">
        <v>555</v>
      </c>
      <c r="B212" s="145">
        <v>30000000</v>
      </c>
      <c r="C212" s="114">
        <v>0</v>
      </c>
      <c r="D212" s="143" t="s">
        <v>108</v>
      </c>
    </row>
    <row r="213" spans="1:4" ht="13.35" customHeight="1" x14ac:dyDescent="0.2">
      <c r="A213" t="s">
        <v>556</v>
      </c>
      <c r="B213" s="145">
        <v>30000000</v>
      </c>
      <c r="C213" s="114">
        <v>0</v>
      </c>
      <c r="D213" s="143" t="s">
        <v>108</v>
      </c>
    </row>
    <row r="214" spans="1:4" ht="13.35" customHeight="1" x14ac:dyDescent="0.2">
      <c r="A214" t="s">
        <v>557</v>
      </c>
      <c r="B214" s="145">
        <v>30000000</v>
      </c>
      <c r="C214" s="114">
        <v>0</v>
      </c>
      <c r="D214" s="143" t="s">
        <v>108</v>
      </c>
    </row>
    <row r="215" spans="1:4" ht="13.35" customHeight="1" x14ac:dyDescent="0.2">
      <c r="A215" t="s">
        <v>559</v>
      </c>
      <c r="B215" s="145">
        <v>30000000</v>
      </c>
      <c r="C215" s="114">
        <v>0</v>
      </c>
      <c r="D215" s="143" t="s">
        <v>108</v>
      </c>
    </row>
    <row r="216" spans="1:4" ht="13.35" customHeight="1" x14ac:dyDescent="0.2">
      <c r="A216" t="s">
        <v>560</v>
      </c>
      <c r="B216" s="145">
        <v>30000000</v>
      </c>
      <c r="C216" s="114">
        <v>0</v>
      </c>
      <c r="D216" s="143" t="s">
        <v>108</v>
      </c>
    </row>
    <row r="217" spans="1:4" ht="13.35" customHeight="1" x14ac:dyDescent="0.2">
      <c r="A217" t="s">
        <v>561</v>
      </c>
      <c r="B217" s="145">
        <v>30000000</v>
      </c>
      <c r="C217" s="114">
        <v>0</v>
      </c>
      <c r="D217" s="143" t="s">
        <v>108</v>
      </c>
    </row>
    <row r="218" spans="1:4" ht="13.35" customHeight="1" x14ac:dyDescent="0.2">
      <c r="A218" t="s">
        <v>562</v>
      </c>
      <c r="B218" s="145">
        <v>30000000</v>
      </c>
      <c r="C218" s="114">
        <v>0</v>
      </c>
      <c r="D218" s="143" t="s">
        <v>108</v>
      </c>
    </row>
    <row r="219" spans="1:4" ht="13.35" customHeight="1" x14ac:dyDescent="0.2">
      <c r="A219" t="s">
        <v>564</v>
      </c>
      <c r="B219" s="145">
        <v>30000000</v>
      </c>
      <c r="C219" s="114">
        <v>0</v>
      </c>
      <c r="D219" s="143" t="s">
        <v>108</v>
      </c>
    </row>
    <row r="220" spans="1:4" ht="13.35" customHeight="1" x14ac:dyDescent="0.2">
      <c r="A220" t="s">
        <v>565</v>
      </c>
      <c r="B220" s="145">
        <v>30000000</v>
      </c>
      <c r="C220" s="114">
        <v>0</v>
      </c>
      <c r="D220" s="143" t="s">
        <v>108</v>
      </c>
    </row>
    <row r="221" spans="1:4" ht="13.35" customHeight="1" x14ac:dyDescent="0.2">
      <c r="A221" t="s">
        <v>571</v>
      </c>
      <c r="B221" s="145">
        <v>20000000</v>
      </c>
      <c r="C221" s="114">
        <v>0</v>
      </c>
      <c r="D221" s="143" t="s">
        <v>108</v>
      </c>
    </row>
    <row r="222" spans="1:4" ht="13.35" customHeight="1" x14ac:dyDescent="0.2">
      <c r="A222" t="s">
        <v>572</v>
      </c>
      <c r="B222" s="145">
        <v>20000000</v>
      </c>
      <c r="C222" s="114">
        <v>0</v>
      </c>
      <c r="D222" s="143" t="s">
        <v>108</v>
      </c>
    </row>
    <row r="223" spans="1:4" ht="13.35" customHeight="1" x14ac:dyDescent="0.2">
      <c r="A223" t="s">
        <v>573</v>
      </c>
      <c r="B223" s="145">
        <v>20000000</v>
      </c>
      <c r="C223" s="114">
        <v>0</v>
      </c>
      <c r="D223" s="143" t="s">
        <v>108</v>
      </c>
    </row>
    <row r="224" spans="1:4" ht="13.35" customHeight="1" x14ac:dyDescent="0.2">
      <c r="A224" t="s">
        <v>574</v>
      </c>
      <c r="B224" s="145">
        <v>20000000</v>
      </c>
      <c r="C224" s="114">
        <v>0</v>
      </c>
      <c r="D224" s="143" t="s">
        <v>108</v>
      </c>
    </row>
    <row r="225" spans="1:4" ht="13.35" customHeight="1" x14ac:dyDescent="0.2">
      <c r="A225" t="s">
        <v>575</v>
      </c>
      <c r="B225" s="145">
        <v>20000000</v>
      </c>
      <c r="C225" s="114">
        <v>0</v>
      </c>
      <c r="D225" s="143" t="s">
        <v>108</v>
      </c>
    </row>
    <row r="226" spans="1:4" ht="13.35" customHeight="1" x14ac:dyDescent="0.2">
      <c r="A226" t="s">
        <v>576</v>
      </c>
      <c r="B226" s="145">
        <v>20000000</v>
      </c>
      <c r="C226" s="114">
        <v>0</v>
      </c>
      <c r="D226" s="143" t="s">
        <v>108</v>
      </c>
    </row>
    <row r="227" spans="1:4" ht="13.35" customHeight="1" x14ac:dyDescent="0.2">
      <c r="A227" t="s">
        <v>577</v>
      </c>
      <c r="B227" s="145">
        <v>20000000</v>
      </c>
      <c r="C227" s="114">
        <v>0</v>
      </c>
      <c r="D227" s="143" t="s">
        <v>108</v>
      </c>
    </row>
    <row r="228" spans="1:4" ht="13.35" customHeight="1" x14ac:dyDescent="0.2">
      <c r="A228" t="s">
        <v>578</v>
      </c>
      <c r="B228" s="145">
        <v>20000000</v>
      </c>
      <c r="C228" s="114">
        <v>0</v>
      </c>
      <c r="D228" s="143" t="s">
        <v>108</v>
      </c>
    </row>
    <row r="229" spans="1:4" ht="13.35" customHeight="1" x14ac:dyDescent="0.2">
      <c r="A229" t="s">
        <v>579</v>
      </c>
      <c r="B229" s="145">
        <v>20000000</v>
      </c>
      <c r="C229" s="114">
        <v>0</v>
      </c>
      <c r="D229" s="143" t="s">
        <v>108</v>
      </c>
    </row>
    <row r="230" spans="1:4" ht="13.35" customHeight="1" x14ac:dyDescent="0.2">
      <c r="A230" t="s">
        <v>785</v>
      </c>
      <c r="B230" s="145">
        <v>20000000</v>
      </c>
      <c r="C230" s="114">
        <v>0</v>
      </c>
      <c r="D230" s="143" t="s">
        <v>108</v>
      </c>
    </row>
    <row r="231" spans="1:4" ht="13.35" customHeight="1" x14ac:dyDescent="0.2">
      <c r="A231" t="s">
        <v>786</v>
      </c>
      <c r="B231" s="145">
        <v>20000000</v>
      </c>
      <c r="C231" s="114">
        <v>0</v>
      </c>
      <c r="D231" s="143" t="s">
        <v>108</v>
      </c>
    </row>
    <row r="232" spans="1:4" ht="13.35" customHeight="1" x14ac:dyDescent="0.2">
      <c r="A232" t="s">
        <v>787</v>
      </c>
      <c r="B232" s="145">
        <v>20000000</v>
      </c>
      <c r="C232" s="114">
        <v>0</v>
      </c>
      <c r="D232" s="143" t="s">
        <v>108</v>
      </c>
    </row>
    <row r="233" spans="1:4" ht="13.35" customHeight="1" x14ac:dyDescent="0.2">
      <c r="A233" t="s">
        <v>580</v>
      </c>
      <c r="B233" s="145">
        <v>20000000</v>
      </c>
      <c r="C233" s="114">
        <v>0</v>
      </c>
      <c r="D233" s="143" t="s">
        <v>108</v>
      </c>
    </row>
    <row r="234" spans="1:4" ht="13.35" customHeight="1" x14ac:dyDescent="0.2">
      <c r="A234" t="s">
        <v>581</v>
      </c>
      <c r="B234" s="145">
        <v>20000000</v>
      </c>
      <c r="C234" s="114">
        <v>0</v>
      </c>
      <c r="D234" s="143" t="s">
        <v>108</v>
      </c>
    </row>
    <row r="235" spans="1:4" ht="13.35" customHeight="1" x14ac:dyDescent="0.2">
      <c r="A235" t="s">
        <v>788</v>
      </c>
      <c r="B235" s="145">
        <v>20000000</v>
      </c>
      <c r="C235" s="114">
        <v>0</v>
      </c>
      <c r="D235" s="143" t="s">
        <v>108</v>
      </c>
    </row>
    <row r="236" spans="1:4" ht="13.35" customHeight="1" x14ac:dyDescent="0.2">
      <c r="A236" t="s">
        <v>585</v>
      </c>
      <c r="B236" s="145">
        <v>20000000</v>
      </c>
      <c r="C236" s="114">
        <v>0</v>
      </c>
      <c r="D236" s="143" t="s">
        <v>108</v>
      </c>
    </row>
    <row r="237" spans="1:4" ht="13.35" customHeight="1" x14ac:dyDescent="0.2">
      <c r="A237" t="s">
        <v>588</v>
      </c>
      <c r="B237" s="145">
        <v>20000000</v>
      </c>
      <c r="C237" s="114">
        <v>0</v>
      </c>
      <c r="D237" s="143" t="s">
        <v>108</v>
      </c>
    </row>
    <row r="238" spans="1:4" ht="13.35" customHeight="1" x14ac:dyDescent="0.2">
      <c r="A238" t="s">
        <v>589</v>
      </c>
      <c r="B238" s="145">
        <v>20000000</v>
      </c>
      <c r="C238" s="114">
        <v>0</v>
      </c>
      <c r="D238" s="143" t="s">
        <v>108</v>
      </c>
    </row>
    <row r="239" spans="1:4" ht="13.35" customHeight="1" x14ac:dyDescent="0.2">
      <c r="A239" t="s">
        <v>590</v>
      </c>
      <c r="B239" s="145">
        <v>20000000</v>
      </c>
      <c r="C239" s="114">
        <v>0</v>
      </c>
      <c r="D239" s="143" t="s">
        <v>108</v>
      </c>
    </row>
    <row r="240" spans="1:4" ht="13.35" customHeight="1" x14ac:dyDescent="0.2">
      <c r="A240" t="s">
        <v>591</v>
      </c>
      <c r="B240" s="145">
        <v>20000000</v>
      </c>
      <c r="C240" s="114">
        <v>0</v>
      </c>
      <c r="D240" s="143" t="s">
        <v>108</v>
      </c>
    </row>
    <row r="241" spans="1:4" ht="13.35" customHeight="1" x14ac:dyDescent="0.2">
      <c r="A241" t="s">
        <v>592</v>
      </c>
      <c r="B241" s="145">
        <v>20000000</v>
      </c>
      <c r="C241" s="114">
        <v>0</v>
      </c>
      <c r="D241" s="143" t="s">
        <v>108</v>
      </c>
    </row>
    <row r="242" spans="1:4" ht="13.35" customHeight="1" x14ac:dyDescent="0.2">
      <c r="A242" t="s">
        <v>593</v>
      </c>
      <c r="B242" s="145">
        <v>20000000</v>
      </c>
      <c r="C242" s="114">
        <v>0</v>
      </c>
      <c r="D242" s="143" t="s">
        <v>108</v>
      </c>
    </row>
    <row r="243" spans="1:4" ht="13.35" customHeight="1" x14ac:dyDescent="0.2">
      <c r="A243" t="s">
        <v>594</v>
      </c>
      <c r="B243" s="145">
        <v>20000000</v>
      </c>
      <c r="C243" s="114">
        <v>0</v>
      </c>
      <c r="D243" s="143" t="s">
        <v>108</v>
      </c>
    </row>
    <row r="244" spans="1:4" ht="13.35" customHeight="1" x14ac:dyDescent="0.2">
      <c r="A244" t="s">
        <v>595</v>
      </c>
      <c r="B244" s="145">
        <v>20000000</v>
      </c>
      <c r="C244" s="114">
        <v>0</v>
      </c>
      <c r="D244" s="143" t="s">
        <v>108</v>
      </c>
    </row>
    <row r="245" spans="1:4" ht="13.35" customHeight="1" x14ac:dyDescent="0.2">
      <c r="A245" t="s">
        <v>596</v>
      </c>
      <c r="B245" s="145">
        <v>20000000</v>
      </c>
      <c r="C245" s="114">
        <v>0</v>
      </c>
      <c r="D245" s="143" t="s">
        <v>108</v>
      </c>
    </row>
    <row r="246" spans="1:4" ht="13.35" customHeight="1" x14ac:dyDescent="0.2">
      <c r="A246" t="s">
        <v>597</v>
      </c>
      <c r="B246" s="145">
        <v>20000000</v>
      </c>
      <c r="C246" s="114">
        <v>0</v>
      </c>
      <c r="D246" s="143" t="s">
        <v>108</v>
      </c>
    </row>
    <row r="247" spans="1:4" ht="13.35" customHeight="1" x14ac:dyDescent="0.2">
      <c r="A247" t="s">
        <v>598</v>
      </c>
      <c r="B247" s="145">
        <v>20000000</v>
      </c>
      <c r="C247" s="114">
        <v>0</v>
      </c>
      <c r="D247" s="143" t="s">
        <v>108</v>
      </c>
    </row>
    <row r="248" spans="1:4" ht="13.35" customHeight="1" x14ac:dyDescent="0.2">
      <c r="A248" t="s">
        <v>789</v>
      </c>
      <c r="B248" s="145">
        <v>20000000</v>
      </c>
      <c r="C248" s="114">
        <v>0</v>
      </c>
      <c r="D248" s="143" t="s">
        <v>108</v>
      </c>
    </row>
    <row r="249" spans="1:4" ht="13.35" customHeight="1" x14ac:dyDescent="0.2">
      <c r="A249" t="s">
        <v>790</v>
      </c>
      <c r="B249" s="145">
        <v>20000000</v>
      </c>
      <c r="C249" s="114">
        <v>0</v>
      </c>
      <c r="D249" s="143" t="s">
        <v>108</v>
      </c>
    </row>
    <row r="250" spans="1:4" ht="13.35" customHeight="1" x14ac:dyDescent="0.2">
      <c r="A250" t="s">
        <v>599</v>
      </c>
      <c r="B250" s="145">
        <v>20000000</v>
      </c>
      <c r="C250" s="114">
        <v>0</v>
      </c>
      <c r="D250" s="143" t="s">
        <v>108</v>
      </c>
    </row>
    <row r="251" spans="1:4" ht="13.35" customHeight="1" x14ac:dyDescent="0.2">
      <c r="A251" t="s">
        <v>600</v>
      </c>
      <c r="B251" s="145">
        <v>20000000</v>
      </c>
      <c r="C251" s="114">
        <v>0</v>
      </c>
      <c r="D251" s="143" t="s">
        <v>108</v>
      </c>
    </row>
    <row r="252" spans="1:4" ht="13.35" customHeight="1" x14ac:dyDescent="0.2">
      <c r="A252" t="s">
        <v>601</v>
      </c>
      <c r="B252" s="145">
        <v>20000000</v>
      </c>
      <c r="C252" s="114">
        <v>0</v>
      </c>
      <c r="D252" s="143" t="s">
        <v>108</v>
      </c>
    </row>
    <row r="253" spans="1:4" ht="13.35" customHeight="1" x14ac:dyDescent="0.2">
      <c r="A253" t="s">
        <v>602</v>
      </c>
      <c r="B253" s="145">
        <v>20000000</v>
      </c>
      <c r="C253" s="114">
        <v>0</v>
      </c>
      <c r="D253" s="143" t="s">
        <v>108</v>
      </c>
    </row>
    <row r="254" spans="1:4" ht="13.35" customHeight="1" x14ac:dyDescent="0.2">
      <c r="A254" t="s">
        <v>603</v>
      </c>
      <c r="B254" s="145">
        <v>20000000</v>
      </c>
      <c r="C254" s="114">
        <v>0</v>
      </c>
      <c r="D254" s="143" t="s">
        <v>108</v>
      </c>
    </row>
    <row r="255" spans="1:4" ht="13.35" customHeight="1" x14ac:dyDescent="0.2">
      <c r="A255" t="s">
        <v>604</v>
      </c>
      <c r="B255" s="145">
        <v>20000000</v>
      </c>
      <c r="C255" s="114">
        <v>0</v>
      </c>
      <c r="D255" s="143" t="s">
        <v>108</v>
      </c>
    </row>
    <row r="256" spans="1:4" ht="13.35" customHeight="1" x14ac:dyDescent="0.2">
      <c r="A256" t="s">
        <v>605</v>
      </c>
      <c r="B256" s="145">
        <v>20000000</v>
      </c>
      <c r="C256" s="114">
        <v>0</v>
      </c>
      <c r="D256" s="143" t="s">
        <v>108</v>
      </c>
    </row>
    <row r="257" spans="1:7" ht="13.35" customHeight="1" x14ac:dyDescent="0.2">
      <c r="A257" t="s">
        <v>606</v>
      </c>
      <c r="B257" s="145">
        <v>20000000</v>
      </c>
      <c r="C257" s="114">
        <v>0</v>
      </c>
      <c r="D257" s="143" t="s">
        <v>108</v>
      </c>
    </row>
    <row r="258" spans="1:7" ht="13.35" customHeight="1" x14ac:dyDescent="0.2">
      <c r="A258" t="s">
        <v>611</v>
      </c>
      <c r="B258" s="145">
        <v>20000000</v>
      </c>
      <c r="C258" s="114">
        <v>0</v>
      </c>
      <c r="D258" s="143" t="s">
        <v>108</v>
      </c>
    </row>
    <row r="259" spans="1:7" ht="13.35" customHeight="1" x14ac:dyDescent="0.2">
      <c r="A259" t="s">
        <v>612</v>
      </c>
      <c r="B259" s="145">
        <v>20000000</v>
      </c>
      <c r="C259" s="114">
        <v>0</v>
      </c>
      <c r="D259" s="143" t="s">
        <v>108</v>
      </c>
    </row>
    <row r="260" spans="1:7" ht="13.35" customHeight="1" x14ac:dyDescent="0.2">
      <c r="A260" t="s">
        <v>613</v>
      </c>
      <c r="B260" s="145">
        <v>20000000</v>
      </c>
      <c r="C260" s="114">
        <v>0</v>
      </c>
      <c r="D260" s="143" t="s">
        <v>108</v>
      </c>
    </row>
    <row r="261" spans="1:7" ht="13.35" customHeight="1" x14ac:dyDescent="0.2">
      <c r="A261" t="s">
        <v>614</v>
      </c>
      <c r="B261" s="145">
        <v>20000000</v>
      </c>
      <c r="C261" s="114">
        <v>0</v>
      </c>
      <c r="D261" s="143" t="s">
        <v>108</v>
      </c>
    </row>
    <row r="262" spans="1:7" ht="13.35" customHeight="1" x14ac:dyDescent="0.2">
      <c r="A262" t="s">
        <v>616</v>
      </c>
      <c r="B262" s="145">
        <v>20000000</v>
      </c>
      <c r="C262" s="114">
        <v>0</v>
      </c>
      <c r="D262" s="143" t="s">
        <v>108</v>
      </c>
    </row>
    <row r="263" spans="1:7" ht="13.35" customHeight="1" x14ac:dyDescent="0.2">
      <c r="A263" t="s">
        <v>620</v>
      </c>
      <c r="B263" s="145">
        <v>20000000</v>
      </c>
      <c r="C263" s="114">
        <v>0</v>
      </c>
      <c r="D263" s="143" t="s">
        <v>108</v>
      </c>
    </row>
    <row r="264" spans="1:7" ht="13.35" customHeight="1" x14ac:dyDescent="0.2">
      <c r="A264" t="s">
        <v>621</v>
      </c>
      <c r="B264" s="145">
        <v>20000000</v>
      </c>
      <c r="C264" s="114">
        <v>0</v>
      </c>
      <c r="D264" s="143" t="s">
        <v>108</v>
      </c>
    </row>
    <row r="265" spans="1:7" ht="13.35" customHeight="1" x14ac:dyDescent="0.2">
      <c r="A265" t="s">
        <v>626</v>
      </c>
      <c r="B265" s="145">
        <v>20000000</v>
      </c>
      <c r="C265" s="114">
        <v>0</v>
      </c>
      <c r="D265" s="143" t="s">
        <v>108</v>
      </c>
    </row>
    <row r="266" spans="1:7" ht="13.35" customHeight="1" x14ac:dyDescent="0.2">
      <c r="A266" t="s">
        <v>627</v>
      </c>
      <c r="B266" s="145">
        <v>20000000</v>
      </c>
      <c r="C266" s="114">
        <v>0</v>
      </c>
      <c r="D266" s="143" t="s">
        <v>108</v>
      </c>
      <c r="G266" s="157"/>
    </row>
    <row r="267" spans="1:7" ht="13.35" customHeight="1" x14ac:dyDescent="0.2">
      <c r="A267" t="s">
        <v>628</v>
      </c>
      <c r="B267" s="145">
        <v>20000000</v>
      </c>
      <c r="C267" s="114">
        <v>0</v>
      </c>
      <c r="D267" s="143" t="s">
        <v>108</v>
      </c>
      <c r="G267" s="157"/>
    </row>
    <row r="268" spans="1:7" ht="13.35" customHeight="1" x14ac:dyDescent="0.2">
      <c r="A268" t="s">
        <v>629</v>
      </c>
      <c r="B268" s="145">
        <v>20000000</v>
      </c>
      <c r="C268" s="114">
        <v>0</v>
      </c>
      <c r="D268" s="143" t="s">
        <v>108</v>
      </c>
      <c r="G268" s="157"/>
    </row>
    <row r="269" spans="1:7" ht="13.35" customHeight="1" x14ac:dyDescent="0.2">
      <c r="A269" t="s">
        <v>630</v>
      </c>
      <c r="B269" s="145">
        <v>20000000</v>
      </c>
      <c r="C269" s="114">
        <v>0</v>
      </c>
      <c r="D269" s="143" t="s">
        <v>108</v>
      </c>
      <c r="G269" s="157"/>
    </row>
    <row r="270" spans="1:7" ht="13.35" customHeight="1" x14ac:dyDescent="0.2">
      <c r="A270" t="s">
        <v>631</v>
      </c>
      <c r="B270" s="145">
        <v>20000000</v>
      </c>
      <c r="C270" s="114">
        <v>0</v>
      </c>
      <c r="D270" s="143" t="s">
        <v>108</v>
      </c>
      <c r="G270" s="157"/>
    </row>
    <row r="271" spans="1:7" ht="13.35" customHeight="1" x14ac:dyDescent="0.2">
      <c r="A271" t="s">
        <v>632</v>
      </c>
      <c r="B271" s="145">
        <v>20000000</v>
      </c>
      <c r="C271" s="114">
        <v>0</v>
      </c>
      <c r="D271" s="143" t="s">
        <v>108</v>
      </c>
      <c r="G271" s="157"/>
    </row>
    <row r="272" spans="1:7" ht="13.35" customHeight="1" x14ac:dyDescent="0.2">
      <c r="A272" t="s">
        <v>633</v>
      </c>
      <c r="B272" s="145">
        <v>20000000</v>
      </c>
      <c r="C272" s="114">
        <v>0</v>
      </c>
      <c r="D272" s="143" t="s">
        <v>108</v>
      </c>
      <c r="G272" s="157"/>
    </row>
    <row r="273" spans="1:7" ht="13.35" customHeight="1" x14ac:dyDescent="0.2">
      <c r="A273" t="s">
        <v>634</v>
      </c>
      <c r="B273" s="145">
        <v>20000000</v>
      </c>
      <c r="C273" s="114">
        <v>0</v>
      </c>
      <c r="D273" s="143" t="s">
        <v>108</v>
      </c>
      <c r="G273" s="157"/>
    </row>
    <row r="274" spans="1:7" ht="13.35" customHeight="1" x14ac:dyDescent="0.2">
      <c r="A274" t="s">
        <v>635</v>
      </c>
      <c r="B274" s="145">
        <v>20000000</v>
      </c>
      <c r="C274" s="114">
        <v>0</v>
      </c>
      <c r="D274" s="143" t="s">
        <v>108</v>
      </c>
      <c r="G274" s="157"/>
    </row>
    <row r="275" spans="1:7" ht="13.35" customHeight="1" x14ac:dyDescent="0.2">
      <c r="A275" t="s">
        <v>636</v>
      </c>
      <c r="B275" s="145">
        <v>20000000</v>
      </c>
      <c r="C275" s="114">
        <v>0</v>
      </c>
      <c r="D275" s="143" t="s">
        <v>108</v>
      </c>
      <c r="G275" s="157"/>
    </row>
    <row r="276" spans="1:7" ht="13.35" customHeight="1" x14ac:dyDescent="0.2">
      <c r="A276" t="s">
        <v>637</v>
      </c>
      <c r="B276" s="145">
        <v>20000000</v>
      </c>
      <c r="C276" s="114">
        <v>0</v>
      </c>
      <c r="D276" s="143" t="s">
        <v>108</v>
      </c>
      <c r="G276" s="157"/>
    </row>
    <row r="277" spans="1:7" ht="13.35" customHeight="1" x14ac:dyDescent="0.2">
      <c r="A277" t="s">
        <v>638</v>
      </c>
      <c r="B277" s="145">
        <v>20000000</v>
      </c>
      <c r="C277" s="114">
        <v>0</v>
      </c>
      <c r="D277" s="143" t="s">
        <v>108</v>
      </c>
      <c r="G277" s="157"/>
    </row>
    <row r="278" spans="1:7" ht="13.35" customHeight="1" x14ac:dyDescent="0.2">
      <c r="A278" t="s">
        <v>639</v>
      </c>
      <c r="B278" s="145">
        <v>20000000</v>
      </c>
      <c r="C278" s="114">
        <v>0</v>
      </c>
      <c r="D278" s="143" t="s">
        <v>108</v>
      </c>
      <c r="G278" s="157"/>
    </row>
    <row r="279" spans="1:7" ht="13.35" customHeight="1" x14ac:dyDescent="0.2">
      <c r="A279" t="s">
        <v>640</v>
      </c>
      <c r="B279" s="145">
        <v>20000000</v>
      </c>
      <c r="C279" s="114">
        <v>0</v>
      </c>
      <c r="D279" s="143" t="s">
        <v>108</v>
      </c>
      <c r="G279" s="157"/>
    </row>
    <row r="280" spans="1:7" ht="13.35" customHeight="1" x14ac:dyDescent="0.2">
      <c r="A280" t="s">
        <v>643</v>
      </c>
      <c r="B280" s="145">
        <v>20000000</v>
      </c>
      <c r="C280" s="114">
        <v>0</v>
      </c>
      <c r="D280" s="143" t="s">
        <v>108</v>
      </c>
      <c r="G280" s="157"/>
    </row>
    <row r="281" spans="1:7" ht="13.35" customHeight="1" x14ac:dyDescent="0.2">
      <c r="A281" t="s">
        <v>664</v>
      </c>
      <c r="B281" s="145">
        <v>20000000</v>
      </c>
      <c r="C281" s="114">
        <v>0</v>
      </c>
      <c r="D281" s="143" t="s">
        <v>108</v>
      </c>
      <c r="G281" s="157"/>
    </row>
    <row r="282" spans="1:7" ht="13.35" customHeight="1" x14ac:dyDescent="0.2">
      <c r="A282" t="s">
        <v>667</v>
      </c>
      <c r="B282" s="145">
        <v>20000000</v>
      </c>
      <c r="C282" s="114">
        <v>0</v>
      </c>
      <c r="D282" s="143" t="s">
        <v>108</v>
      </c>
      <c r="G282" s="157"/>
    </row>
    <row r="283" spans="1:7" ht="13.35" customHeight="1" x14ac:dyDescent="0.2">
      <c r="A283" t="s">
        <v>668</v>
      </c>
      <c r="B283" s="145">
        <v>20000000</v>
      </c>
      <c r="C283" s="114">
        <v>0</v>
      </c>
      <c r="D283" s="143" t="s">
        <v>108</v>
      </c>
      <c r="G283" s="157"/>
    </row>
    <row r="284" spans="1:7" ht="13.35" customHeight="1" x14ac:dyDescent="0.2">
      <c r="A284" t="s">
        <v>670</v>
      </c>
      <c r="B284" s="145">
        <v>20000000</v>
      </c>
      <c r="C284" s="114">
        <v>0</v>
      </c>
      <c r="D284" s="143" t="s">
        <v>108</v>
      </c>
      <c r="G284" s="157"/>
    </row>
    <row r="285" spans="1:7" ht="13.35" customHeight="1" x14ac:dyDescent="0.2">
      <c r="A285" t="s">
        <v>786</v>
      </c>
      <c r="B285" s="145">
        <v>3000000</v>
      </c>
      <c r="C285" s="114">
        <v>0</v>
      </c>
      <c r="D285" s="143" t="s">
        <v>108</v>
      </c>
      <c r="G285" s="157"/>
    </row>
    <row r="286" spans="1:7" ht="13.35" customHeight="1" x14ac:dyDescent="0.2">
      <c r="A286" t="s">
        <v>787</v>
      </c>
      <c r="B286" s="145">
        <v>3000000</v>
      </c>
      <c r="C286" s="114">
        <v>0</v>
      </c>
      <c r="D286" s="143" t="s">
        <v>108</v>
      </c>
      <c r="G286" s="157"/>
    </row>
    <row r="287" spans="1:7" ht="13.35" customHeight="1" x14ac:dyDescent="0.2">
      <c r="A287" t="s">
        <v>580</v>
      </c>
      <c r="B287" s="145">
        <v>3000000</v>
      </c>
      <c r="C287" s="114">
        <v>0</v>
      </c>
      <c r="D287" s="143" t="s">
        <v>108</v>
      </c>
      <c r="G287" s="157"/>
    </row>
    <row r="288" spans="1:7" ht="13.35" customHeight="1" x14ac:dyDescent="0.2">
      <c r="A288" t="s">
        <v>581</v>
      </c>
      <c r="B288" s="145">
        <v>3000000</v>
      </c>
      <c r="C288" s="114">
        <v>0</v>
      </c>
      <c r="D288" s="143" t="s">
        <v>108</v>
      </c>
      <c r="G288" s="157"/>
    </row>
    <row r="289" spans="1:7" ht="13.35" customHeight="1" x14ac:dyDescent="0.2">
      <c r="A289" t="s">
        <v>788</v>
      </c>
      <c r="B289" s="145">
        <v>3000000</v>
      </c>
      <c r="C289" s="114">
        <v>0</v>
      </c>
      <c r="D289" s="143" t="s">
        <v>108</v>
      </c>
      <c r="G289" s="157"/>
    </row>
    <row r="290" spans="1:7" ht="13.35" customHeight="1" x14ac:dyDescent="0.2">
      <c r="A290" t="s">
        <v>783</v>
      </c>
      <c r="B290" s="145">
        <v>3000000</v>
      </c>
      <c r="C290" s="114">
        <v>0</v>
      </c>
      <c r="D290" s="143" t="s">
        <v>108</v>
      </c>
      <c r="G290" s="157"/>
    </row>
    <row r="291" spans="1:7" ht="13.35" customHeight="1" x14ac:dyDescent="0.2">
      <c r="A291" t="s">
        <v>671</v>
      </c>
      <c r="B291" s="145">
        <v>3000000</v>
      </c>
      <c r="C291" s="114">
        <v>0</v>
      </c>
      <c r="D291" s="143" t="s">
        <v>108</v>
      </c>
      <c r="G291" s="157"/>
    </row>
    <row r="292" spans="1:7" ht="13.35" customHeight="1" x14ac:dyDescent="0.2">
      <c r="A292" t="s">
        <v>672</v>
      </c>
      <c r="B292" s="145">
        <v>3000000</v>
      </c>
      <c r="C292" s="114">
        <v>0</v>
      </c>
      <c r="D292" s="143" t="s">
        <v>108</v>
      </c>
      <c r="G292" s="157"/>
    </row>
    <row r="293" spans="1:7" ht="13.35" customHeight="1" x14ac:dyDescent="0.2">
      <c r="A293" t="s">
        <v>673</v>
      </c>
      <c r="B293" s="145">
        <v>3000000</v>
      </c>
      <c r="C293" s="114">
        <v>0</v>
      </c>
      <c r="D293" s="143" t="s">
        <v>108</v>
      </c>
      <c r="G293" s="157"/>
    </row>
    <row r="294" spans="1:7" ht="13.35" customHeight="1" x14ac:dyDescent="0.2">
      <c r="A294" t="s">
        <v>674</v>
      </c>
      <c r="B294" s="145">
        <v>3000000</v>
      </c>
      <c r="C294" s="114">
        <v>0</v>
      </c>
      <c r="D294" s="143" t="s">
        <v>108</v>
      </c>
      <c r="G294" s="157"/>
    </row>
    <row r="295" spans="1:7" ht="13.35" customHeight="1" x14ac:dyDescent="0.2">
      <c r="A295" t="s">
        <v>598</v>
      </c>
      <c r="B295" s="145">
        <v>3000000</v>
      </c>
      <c r="C295" s="114">
        <v>0</v>
      </c>
      <c r="D295" s="143" t="s">
        <v>108</v>
      </c>
      <c r="G295" s="157"/>
    </row>
    <row r="296" spans="1:7" ht="13.35" customHeight="1" x14ac:dyDescent="0.2">
      <c r="A296" t="s">
        <v>789</v>
      </c>
      <c r="B296" s="145">
        <v>3000000</v>
      </c>
      <c r="C296" s="114">
        <v>0</v>
      </c>
      <c r="D296" s="143" t="s">
        <v>108</v>
      </c>
      <c r="G296" s="157"/>
    </row>
    <row r="297" spans="1:7" ht="13.35" customHeight="1" x14ac:dyDescent="0.2">
      <c r="A297" t="s">
        <v>790</v>
      </c>
      <c r="B297" s="145">
        <v>3000000</v>
      </c>
      <c r="C297" s="114">
        <v>0</v>
      </c>
      <c r="D297" s="143" t="s">
        <v>108</v>
      </c>
      <c r="G297" s="157"/>
    </row>
    <row r="298" spans="1:7" ht="13.35" customHeight="1" x14ac:dyDescent="0.2">
      <c r="A298" t="s">
        <v>599</v>
      </c>
      <c r="B298" s="145">
        <v>4000000</v>
      </c>
      <c r="C298" s="114">
        <v>0</v>
      </c>
      <c r="D298" s="143" t="s">
        <v>108</v>
      </c>
      <c r="G298" s="157"/>
    </row>
    <row r="299" spans="1:7" ht="13.35" customHeight="1" x14ac:dyDescent="0.2">
      <c r="A299" t="s">
        <v>600</v>
      </c>
      <c r="B299" s="145">
        <v>3000000</v>
      </c>
      <c r="C299" s="114">
        <v>0</v>
      </c>
      <c r="D299" s="143" t="s">
        <v>108</v>
      </c>
      <c r="G299" s="157"/>
    </row>
    <row r="300" spans="1:7" ht="13.35" customHeight="1" x14ac:dyDescent="0.2">
      <c r="A300" t="s">
        <v>601</v>
      </c>
      <c r="B300" s="145">
        <v>3000000</v>
      </c>
      <c r="C300" s="114">
        <v>0</v>
      </c>
      <c r="D300" s="143" t="s">
        <v>108</v>
      </c>
    </row>
    <row r="301" spans="1:7" ht="13.35" customHeight="1" x14ac:dyDescent="0.2">
      <c r="A301" t="s">
        <v>602</v>
      </c>
      <c r="B301" s="145">
        <v>4000000</v>
      </c>
      <c r="C301" s="114">
        <v>0</v>
      </c>
      <c r="D301" s="143" t="s">
        <v>108</v>
      </c>
    </row>
    <row r="302" spans="1:7" ht="13.35" customHeight="1" x14ac:dyDescent="0.2">
      <c r="A302" t="s">
        <v>603</v>
      </c>
      <c r="B302" s="145">
        <v>4000000</v>
      </c>
      <c r="C302" s="114">
        <v>0</v>
      </c>
      <c r="D302" s="143" t="s">
        <v>108</v>
      </c>
    </row>
    <row r="303" spans="1:7" ht="13.35" customHeight="1" x14ac:dyDescent="0.2">
      <c r="A303" t="s">
        <v>695</v>
      </c>
      <c r="B303" s="145">
        <v>4000000</v>
      </c>
      <c r="C303" s="114">
        <v>0</v>
      </c>
      <c r="D303" s="143" t="s">
        <v>108</v>
      </c>
    </row>
    <row r="304" spans="1:7" ht="13.35" customHeight="1" x14ac:dyDescent="0.2">
      <c r="A304" t="s">
        <v>676</v>
      </c>
      <c r="B304" s="145">
        <v>3000000</v>
      </c>
      <c r="C304" s="114">
        <v>0</v>
      </c>
      <c r="D304" s="143" t="s">
        <v>108</v>
      </c>
    </row>
    <row r="305" spans="1:4" ht="13.35" customHeight="1" x14ac:dyDescent="0.2">
      <c r="A305" t="s">
        <v>677</v>
      </c>
      <c r="B305" s="145">
        <v>3000000</v>
      </c>
      <c r="C305" s="114">
        <v>0</v>
      </c>
      <c r="D305" s="143" t="s">
        <v>108</v>
      </c>
    </row>
    <row r="306" spans="1:4" ht="13.35" customHeight="1" x14ac:dyDescent="0.2">
      <c r="A306" t="s">
        <v>678</v>
      </c>
      <c r="B306" s="145">
        <v>4000000</v>
      </c>
      <c r="C306" s="114">
        <v>0</v>
      </c>
      <c r="D306" s="143" t="s">
        <v>108</v>
      </c>
    </row>
    <row r="307" spans="1:4" ht="13.35" customHeight="1" x14ac:dyDescent="0.2">
      <c r="A307" t="s">
        <v>679</v>
      </c>
      <c r="B307" s="145">
        <v>3000000</v>
      </c>
      <c r="C307" s="114">
        <v>0</v>
      </c>
      <c r="D307" s="143" t="s">
        <v>108</v>
      </c>
    </row>
    <row r="308" spans="1:4" ht="13.35" customHeight="1" x14ac:dyDescent="0.2">
      <c r="A308" t="s">
        <v>680</v>
      </c>
      <c r="B308" s="145">
        <v>3000000</v>
      </c>
      <c r="C308" s="114">
        <v>0</v>
      </c>
      <c r="D308" s="143" t="s">
        <v>108</v>
      </c>
    </row>
    <row r="309" spans="1:4" ht="13.35" customHeight="1" x14ac:dyDescent="0.2">
      <c r="A309" t="s">
        <v>681</v>
      </c>
      <c r="B309" s="145">
        <v>4000000</v>
      </c>
      <c r="C309" s="114">
        <v>0</v>
      </c>
      <c r="D309" s="143" t="s">
        <v>108</v>
      </c>
    </row>
    <row r="310" spans="1:4" ht="13.35" customHeight="1" x14ac:dyDescent="0.2">
      <c r="A310" t="s">
        <v>682</v>
      </c>
      <c r="B310" s="145">
        <v>4000000</v>
      </c>
      <c r="C310" s="114">
        <v>0</v>
      </c>
      <c r="D310" s="143" t="s">
        <v>108</v>
      </c>
    </row>
    <row r="311" spans="1:4" ht="13.35" customHeight="1" x14ac:dyDescent="0.2">
      <c r="A311" t="s">
        <v>683</v>
      </c>
      <c r="B311" s="145">
        <v>4000000</v>
      </c>
      <c r="C311" s="114">
        <v>0</v>
      </c>
      <c r="D311" s="143" t="s">
        <v>108</v>
      </c>
    </row>
    <row r="312" spans="1:4" ht="13.35" customHeight="1" x14ac:dyDescent="0.2">
      <c r="A312" t="s">
        <v>684</v>
      </c>
      <c r="B312" s="145">
        <v>3000000</v>
      </c>
      <c r="C312" s="114">
        <v>0</v>
      </c>
      <c r="D312" s="143" t="s">
        <v>108</v>
      </c>
    </row>
    <row r="313" spans="1:4" ht="13.35" customHeight="1" x14ac:dyDescent="0.2">
      <c r="A313" t="s">
        <v>685</v>
      </c>
      <c r="B313" s="145">
        <v>4000000</v>
      </c>
      <c r="C313" s="114">
        <v>0</v>
      </c>
      <c r="D313" s="143" t="s">
        <v>108</v>
      </c>
    </row>
    <row r="314" spans="1:4" ht="13.35" customHeight="1" x14ac:dyDescent="0.2">
      <c r="A314" t="s">
        <v>686</v>
      </c>
      <c r="B314" s="145">
        <v>4000000</v>
      </c>
      <c r="C314" s="114">
        <v>0</v>
      </c>
      <c r="D314" s="143" t="s">
        <v>108</v>
      </c>
    </row>
    <row r="315" spans="1:4" ht="13.35" customHeight="1" x14ac:dyDescent="0.2">
      <c r="A315" t="s">
        <v>687</v>
      </c>
      <c r="B315" s="145">
        <v>4000000</v>
      </c>
      <c r="C315" s="114">
        <v>0</v>
      </c>
      <c r="D315" s="143" t="s">
        <v>108</v>
      </c>
    </row>
    <row r="316" spans="1:4" ht="13.35" customHeight="1" x14ac:dyDescent="0.2">
      <c r="A316" t="s">
        <v>688</v>
      </c>
      <c r="B316" s="145">
        <v>4000000</v>
      </c>
      <c r="C316" s="114">
        <v>0</v>
      </c>
      <c r="D316" s="143" t="s">
        <v>108</v>
      </c>
    </row>
    <row r="317" spans="1:4" ht="13.35" customHeight="1" x14ac:dyDescent="0.2">
      <c r="A317" t="s">
        <v>689</v>
      </c>
      <c r="B317" s="145">
        <v>4000000</v>
      </c>
      <c r="C317" s="114">
        <v>0</v>
      </c>
      <c r="D317" s="143" t="s">
        <v>108</v>
      </c>
    </row>
    <row r="318" spans="1:4" ht="13.35" customHeight="1" x14ac:dyDescent="0.2">
      <c r="A318" t="s">
        <v>690</v>
      </c>
      <c r="B318" s="145">
        <v>4000000</v>
      </c>
      <c r="C318" s="114">
        <v>0</v>
      </c>
      <c r="D318" s="143" t="s">
        <v>108</v>
      </c>
    </row>
    <row r="319" spans="1:4" ht="13.35" customHeight="1" x14ac:dyDescent="0.2">
      <c r="A319" t="s">
        <v>691</v>
      </c>
      <c r="B319" s="145">
        <v>4000000</v>
      </c>
      <c r="C319" s="114">
        <v>0</v>
      </c>
      <c r="D319" s="143" t="s">
        <v>108</v>
      </c>
    </row>
    <row r="320" spans="1:4" ht="13.35" customHeight="1" x14ac:dyDescent="0.2">
      <c r="A320" t="s">
        <v>692</v>
      </c>
      <c r="B320" s="145">
        <v>4000000</v>
      </c>
      <c r="C320" s="114">
        <v>0</v>
      </c>
      <c r="D320" s="143" t="s">
        <v>108</v>
      </c>
    </row>
    <row r="321" spans="1:4" ht="13.35" customHeight="1" x14ac:dyDescent="0.2">
      <c r="A321" t="s">
        <v>784</v>
      </c>
      <c r="B321" s="145">
        <v>3000000</v>
      </c>
      <c r="C321" s="114">
        <v>0</v>
      </c>
      <c r="D321" s="143" t="s">
        <v>108</v>
      </c>
    </row>
    <row r="322" spans="1:4" ht="13.35" customHeight="1" x14ac:dyDescent="0.2">
      <c r="A322" t="s">
        <v>546</v>
      </c>
      <c r="B322" s="145">
        <v>4000000</v>
      </c>
      <c r="C322" s="114">
        <v>0</v>
      </c>
      <c r="D322" s="143" t="s">
        <v>108</v>
      </c>
    </row>
    <row r="323" spans="1:4" ht="13.35" customHeight="1" x14ac:dyDescent="0.2">
      <c r="A323" t="s">
        <v>548</v>
      </c>
      <c r="B323" s="145">
        <v>3000000</v>
      </c>
      <c r="C323" s="114">
        <v>0</v>
      </c>
      <c r="D323" s="143" t="s">
        <v>108</v>
      </c>
    </row>
    <row r="324" spans="1:4" ht="13.35" customHeight="1" x14ac:dyDescent="0.2">
      <c r="A324" t="s">
        <v>549</v>
      </c>
      <c r="B324" s="145">
        <v>3000000</v>
      </c>
      <c r="C324" s="114">
        <v>0</v>
      </c>
      <c r="D324" s="143" t="s">
        <v>108</v>
      </c>
    </row>
    <row r="325" spans="1:4" ht="13.35" customHeight="1" x14ac:dyDescent="0.2">
      <c r="A325" t="s">
        <v>550</v>
      </c>
      <c r="B325" s="145">
        <v>4000000</v>
      </c>
      <c r="C325" s="114">
        <v>0</v>
      </c>
      <c r="D325" s="143" t="s">
        <v>108</v>
      </c>
    </row>
    <row r="326" spans="1:4" ht="13.35" customHeight="1" x14ac:dyDescent="0.2">
      <c r="A326" t="s">
        <v>551</v>
      </c>
      <c r="B326" s="145">
        <v>4000000</v>
      </c>
      <c r="C326" s="114">
        <v>0</v>
      </c>
      <c r="D326" s="143" t="s">
        <v>108</v>
      </c>
    </row>
    <row r="327" spans="1:4" ht="13.35" customHeight="1" x14ac:dyDescent="0.2">
      <c r="A327" t="s">
        <v>552</v>
      </c>
      <c r="B327" s="145">
        <v>3000000</v>
      </c>
      <c r="C327" s="114">
        <v>0</v>
      </c>
      <c r="D327" s="143" t="s">
        <v>108</v>
      </c>
    </row>
    <row r="328" spans="1:4" ht="13.35" customHeight="1" x14ac:dyDescent="0.2">
      <c r="A328" t="s">
        <v>553</v>
      </c>
      <c r="B328" s="145">
        <v>4000000</v>
      </c>
      <c r="C328" s="114">
        <v>0</v>
      </c>
      <c r="D328" s="143" t="s">
        <v>108</v>
      </c>
    </row>
    <row r="329" spans="1:4" ht="13.35" customHeight="1" x14ac:dyDescent="0.2">
      <c r="A329" t="s">
        <v>554</v>
      </c>
      <c r="B329" s="145">
        <v>4000000</v>
      </c>
      <c r="C329" s="114">
        <v>0</v>
      </c>
      <c r="D329" s="143" t="s">
        <v>108</v>
      </c>
    </row>
    <row r="330" spans="1:4" ht="13.35" customHeight="1" x14ac:dyDescent="0.2">
      <c r="A330" t="s">
        <v>555</v>
      </c>
      <c r="B330" s="145">
        <v>4000000</v>
      </c>
      <c r="C330" s="114">
        <v>0</v>
      </c>
      <c r="D330" s="143" t="s">
        <v>108</v>
      </c>
    </row>
    <row r="331" spans="1:4" ht="13.35" customHeight="1" x14ac:dyDescent="0.2">
      <c r="A331" t="s">
        <v>556</v>
      </c>
      <c r="B331" s="145">
        <v>4000000</v>
      </c>
      <c r="C331" s="114">
        <v>0</v>
      </c>
      <c r="D331" s="143" t="s">
        <v>108</v>
      </c>
    </row>
    <row r="332" spans="1:4" ht="13.35" customHeight="1" x14ac:dyDescent="0.2">
      <c r="A332" t="s">
        <v>557</v>
      </c>
      <c r="B332" s="145">
        <v>3000000</v>
      </c>
      <c r="C332" s="114">
        <v>0</v>
      </c>
      <c r="D332" s="143" t="s">
        <v>108</v>
      </c>
    </row>
    <row r="333" spans="1:4" ht="13.35" customHeight="1" x14ac:dyDescent="0.2">
      <c r="A333" t="s">
        <v>694</v>
      </c>
      <c r="B333" s="145">
        <v>4000000</v>
      </c>
      <c r="C333" s="114">
        <v>0</v>
      </c>
      <c r="D333" s="143" t="s">
        <v>108</v>
      </c>
    </row>
    <row r="334" spans="1:4" ht="13.35" customHeight="1" x14ac:dyDescent="0.2">
      <c r="A334" t="s">
        <v>807</v>
      </c>
      <c r="B334" s="145">
        <v>4000000</v>
      </c>
      <c r="C334" s="114">
        <v>0</v>
      </c>
      <c r="D334" s="143" t="s">
        <v>108</v>
      </c>
    </row>
    <row r="335" spans="1:4" ht="13.35" customHeight="1" x14ac:dyDescent="0.2">
      <c r="A335" t="s">
        <v>696</v>
      </c>
      <c r="B335" s="145">
        <v>4000000</v>
      </c>
      <c r="C335" s="114">
        <v>0</v>
      </c>
      <c r="D335" s="143" t="s">
        <v>108</v>
      </c>
    </row>
    <row r="336" spans="1:4" ht="13.35" customHeight="1" x14ac:dyDescent="0.2">
      <c r="A336" t="s">
        <v>698</v>
      </c>
      <c r="B336" s="145">
        <v>4000000</v>
      </c>
      <c r="C336" s="114">
        <v>0</v>
      </c>
      <c r="D336" s="143" t="s">
        <v>108</v>
      </c>
    </row>
    <row r="337" spans="1:4" ht="13.35" customHeight="1" x14ac:dyDescent="0.2">
      <c r="A337" t="s">
        <v>699</v>
      </c>
      <c r="B337" s="145">
        <v>4000000</v>
      </c>
      <c r="C337" s="114">
        <v>0</v>
      </c>
      <c r="D337" s="143" t="s">
        <v>108</v>
      </c>
    </row>
    <row r="338" spans="1:4" ht="13.35" customHeight="1" x14ac:dyDescent="0.2">
      <c r="A338" t="s">
        <v>700</v>
      </c>
      <c r="B338" s="145">
        <v>4000000</v>
      </c>
      <c r="C338" s="114">
        <v>0</v>
      </c>
      <c r="D338" s="143" t="s">
        <v>108</v>
      </c>
    </row>
    <row r="339" spans="1:4" ht="13.35" customHeight="1" x14ac:dyDescent="0.2">
      <c r="A339" t="s">
        <v>701</v>
      </c>
      <c r="B339" s="145">
        <v>4000000</v>
      </c>
      <c r="C339" s="114">
        <v>0</v>
      </c>
      <c r="D339" s="143" t="s">
        <v>108</v>
      </c>
    </row>
    <row r="340" spans="1:4" ht="13.35" customHeight="1" x14ac:dyDescent="0.2">
      <c r="A340" t="s">
        <v>559</v>
      </c>
      <c r="B340" s="145">
        <v>4000000</v>
      </c>
      <c r="C340" s="114">
        <v>0</v>
      </c>
      <c r="D340" s="143" t="s">
        <v>108</v>
      </c>
    </row>
    <row r="341" spans="1:4" ht="13.35" customHeight="1" x14ac:dyDescent="0.2">
      <c r="A341" t="s">
        <v>560</v>
      </c>
      <c r="B341" s="145">
        <v>4000000</v>
      </c>
      <c r="C341" s="114">
        <v>0</v>
      </c>
      <c r="D341" s="143" t="s">
        <v>108</v>
      </c>
    </row>
    <row r="342" spans="1:4" ht="13.35" customHeight="1" x14ac:dyDescent="0.2">
      <c r="A342" t="s">
        <v>561</v>
      </c>
      <c r="B342" s="145">
        <v>4000000</v>
      </c>
      <c r="C342" s="114">
        <v>0</v>
      </c>
      <c r="D342" s="143" t="s">
        <v>108</v>
      </c>
    </row>
    <row r="343" spans="1:4" ht="13.35" customHeight="1" x14ac:dyDescent="0.2">
      <c r="A343" t="s">
        <v>562</v>
      </c>
      <c r="B343" s="145">
        <v>4000000</v>
      </c>
      <c r="C343" s="114">
        <v>0</v>
      </c>
      <c r="D343" s="143" t="s">
        <v>108</v>
      </c>
    </row>
    <row r="344" spans="1:4" ht="13.35" customHeight="1" x14ac:dyDescent="0.2">
      <c r="A344" t="s">
        <v>564</v>
      </c>
      <c r="B344" s="145">
        <v>3000000</v>
      </c>
      <c r="C344" s="114">
        <v>0</v>
      </c>
      <c r="D344" s="143" t="s">
        <v>108</v>
      </c>
    </row>
    <row r="345" spans="1:4" ht="13.35" customHeight="1" x14ac:dyDescent="0.2">
      <c r="A345" t="s">
        <v>565</v>
      </c>
      <c r="B345" s="145">
        <v>4000000</v>
      </c>
      <c r="C345" s="114">
        <v>0</v>
      </c>
      <c r="D345" s="143" t="s">
        <v>108</v>
      </c>
    </row>
    <row r="346" spans="1:4" ht="13.35" customHeight="1" x14ac:dyDescent="0.2">
      <c r="A346" t="s">
        <v>378</v>
      </c>
      <c r="B346" s="145">
        <v>6000000</v>
      </c>
      <c r="C346" s="114">
        <v>0</v>
      </c>
      <c r="D346" s="143" t="s">
        <v>108</v>
      </c>
    </row>
    <row r="347" spans="1:4" ht="13.35" customHeight="1" x14ac:dyDescent="0.2">
      <c r="A347" t="s">
        <v>379</v>
      </c>
      <c r="B347" s="145">
        <v>6000000</v>
      </c>
      <c r="C347" s="114">
        <v>0</v>
      </c>
      <c r="D347" s="143" t="s">
        <v>108</v>
      </c>
    </row>
    <row r="348" spans="1:4" ht="13.35" customHeight="1" x14ac:dyDescent="0.2">
      <c r="A348" t="s">
        <v>382</v>
      </c>
      <c r="B348" s="145">
        <v>6000000</v>
      </c>
      <c r="C348" s="114">
        <v>0</v>
      </c>
      <c r="D348" s="143" t="s">
        <v>108</v>
      </c>
    </row>
    <row r="349" spans="1:4" ht="13.35" customHeight="1" x14ac:dyDescent="0.2">
      <c r="A349" t="s">
        <v>383</v>
      </c>
      <c r="B349" s="145">
        <v>5000000</v>
      </c>
      <c r="C349" s="114">
        <v>0</v>
      </c>
      <c r="D349" s="143" t="s">
        <v>108</v>
      </c>
    </row>
    <row r="350" spans="1:4" ht="13.35" customHeight="1" x14ac:dyDescent="0.2">
      <c r="A350" t="s">
        <v>384</v>
      </c>
      <c r="B350" s="145">
        <v>5000000</v>
      </c>
      <c r="C350" s="114">
        <v>0</v>
      </c>
      <c r="D350" s="143" t="s">
        <v>108</v>
      </c>
    </row>
    <row r="351" spans="1:4" ht="13.35" customHeight="1" x14ac:dyDescent="0.2">
      <c r="A351" t="s">
        <v>387</v>
      </c>
      <c r="B351" s="145">
        <v>6000000</v>
      </c>
      <c r="C351" s="114">
        <v>0</v>
      </c>
      <c r="D351" s="143" t="s">
        <v>108</v>
      </c>
    </row>
    <row r="352" spans="1:4" ht="13.35" customHeight="1" x14ac:dyDescent="0.2">
      <c r="A352" t="s">
        <v>388</v>
      </c>
      <c r="B352" s="145">
        <v>5000000</v>
      </c>
      <c r="C352" s="114">
        <v>0</v>
      </c>
      <c r="D352" s="143" t="s">
        <v>108</v>
      </c>
    </row>
    <row r="353" spans="1:4" ht="13.35" customHeight="1" x14ac:dyDescent="0.2">
      <c r="A353" t="s">
        <v>389</v>
      </c>
      <c r="B353" s="145">
        <v>5000000</v>
      </c>
      <c r="C353" s="114">
        <v>0</v>
      </c>
      <c r="D353" s="143" t="s">
        <v>108</v>
      </c>
    </row>
    <row r="354" spans="1:4" ht="13.35" customHeight="1" x14ac:dyDescent="0.2">
      <c r="A354" t="s">
        <v>390</v>
      </c>
      <c r="B354" s="145">
        <v>5000000</v>
      </c>
      <c r="C354" s="114">
        <v>0</v>
      </c>
      <c r="D354" s="143" t="s">
        <v>108</v>
      </c>
    </row>
    <row r="355" spans="1:4" ht="13.35" customHeight="1" x14ac:dyDescent="0.2">
      <c r="A355" t="s">
        <v>391</v>
      </c>
      <c r="B355" s="145">
        <v>6000000</v>
      </c>
      <c r="C355" s="114">
        <v>0</v>
      </c>
      <c r="D355" s="143" t="s">
        <v>108</v>
      </c>
    </row>
    <row r="356" spans="1:4" ht="13.35" customHeight="1" x14ac:dyDescent="0.2">
      <c r="A356" t="s">
        <v>393</v>
      </c>
      <c r="B356" s="145">
        <v>6000000</v>
      </c>
      <c r="C356" s="114">
        <v>0</v>
      </c>
      <c r="D356" s="143" t="s">
        <v>108</v>
      </c>
    </row>
    <row r="357" spans="1:4" ht="13.35" customHeight="1" x14ac:dyDescent="0.2">
      <c r="A357" t="s">
        <v>394</v>
      </c>
      <c r="B357" s="145">
        <v>6000000</v>
      </c>
      <c r="C357" s="114">
        <v>0</v>
      </c>
      <c r="D357" s="143" t="s">
        <v>108</v>
      </c>
    </row>
    <row r="358" spans="1:4" ht="13.35" customHeight="1" x14ac:dyDescent="0.2">
      <c r="A358" t="s">
        <v>395</v>
      </c>
      <c r="B358" s="145">
        <v>3000000</v>
      </c>
      <c r="C358" s="114">
        <v>0</v>
      </c>
      <c r="D358" s="143" t="s">
        <v>108</v>
      </c>
    </row>
    <row r="359" spans="1:4" ht="13.35" customHeight="1" x14ac:dyDescent="0.2">
      <c r="A359" t="s">
        <v>396</v>
      </c>
      <c r="B359" s="145">
        <v>6000000</v>
      </c>
      <c r="C359" s="114">
        <v>0</v>
      </c>
      <c r="D359" s="143" t="s">
        <v>108</v>
      </c>
    </row>
    <row r="360" spans="1:4" ht="13.35" customHeight="1" x14ac:dyDescent="0.2">
      <c r="A360" t="s">
        <v>397</v>
      </c>
      <c r="B360" s="145">
        <v>6000000</v>
      </c>
      <c r="C360" s="114">
        <v>0</v>
      </c>
      <c r="D360" s="143" t="s">
        <v>108</v>
      </c>
    </row>
    <row r="361" spans="1:4" ht="13.35" customHeight="1" x14ac:dyDescent="0.2">
      <c r="A361" t="s">
        <v>339</v>
      </c>
      <c r="B361" s="145">
        <v>6000000</v>
      </c>
      <c r="C361" s="114">
        <v>0</v>
      </c>
      <c r="D361" s="143" t="s">
        <v>108</v>
      </c>
    </row>
    <row r="362" spans="1:4" ht="13.35" customHeight="1" x14ac:dyDescent="0.2">
      <c r="A362" t="s">
        <v>401</v>
      </c>
      <c r="B362" s="145">
        <v>6000000</v>
      </c>
      <c r="C362" s="114">
        <v>0</v>
      </c>
      <c r="D362" s="143" t="s">
        <v>108</v>
      </c>
    </row>
    <row r="363" spans="1:4" ht="13.35" customHeight="1" x14ac:dyDescent="0.2">
      <c r="A363" t="s">
        <v>402</v>
      </c>
      <c r="B363" s="145">
        <v>5000000</v>
      </c>
      <c r="C363" s="114">
        <v>0</v>
      </c>
      <c r="D363" s="143" t="s">
        <v>108</v>
      </c>
    </row>
    <row r="364" spans="1:4" ht="13.35" customHeight="1" x14ac:dyDescent="0.2">
      <c r="A364" t="s">
        <v>404</v>
      </c>
      <c r="B364" s="145">
        <v>6000000</v>
      </c>
      <c r="C364" s="114">
        <v>0</v>
      </c>
      <c r="D364" s="143" t="s">
        <v>108</v>
      </c>
    </row>
    <row r="365" spans="1:4" ht="13.35" customHeight="1" x14ac:dyDescent="0.2">
      <c r="A365" t="s">
        <v>405</v>
      </c>
      <c r="B365" s="145">
        <v>5000000</v>
      </c>
      <c r="C365" s="114">
        <v>0</v>
      </c>
      <c r="D365" s="143" t="s">
        <v>108</v>
      </c>
    </row>
    <row r="366" spans="1:4" ht="13.35" customHeight="1" x14ac:dyDescent="0.2">
      <c r="A366" t="s">
        <v>406</v>
      </c>
      <c r="B366" s="145">
        <v>6000000</v>
      </c>
      <c r="C366" s="114">
        <v>0</v>
      </c>
      <c r="D366" s="143" t="s">
        <v>108</v>
      </c>
    </row>
    <row r="367" spans="1:4" ht="13.35" customHeight="1" x14ac:dyDescent="0.2">
      <c r="A367" t="s">
        <v>407</v>
      </c>
      <c r="B367" s="145">
        <v>6000000</v>
      </c>
      <c r="C367" s="114">
        <v>0</v>
      </c>
      <c r="D367" s="143" t="s">
        <v>108</v>
      </c>
    </row>
  </sheetData>
  <autoFilter ref="A1:D367" xr:uid="{00000000-0009-0000-0000-00000D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2">
    <pageSetUpPr fitToPage="1"/>
  </sheetPr>
  <dimension ref="A1:G255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2" max="2" width="14.5703125" style="155" bestFit="1" customWidth="1"/>
    <col min="4" max="4" width="24.5703125" bestFit="1" customWidth="1"/>
    <col min="5" max="5" width="11.42578125" bestFit="1" customWidth="1"/>
    <col min="6" max="6" width="11.42578125" customWidth="1"/>
    <col min="7" max="7" width="11.28515625" bestFit="1" customWidth="1"/>
    <col min="8" max="8" width="11.42578125" customWidth="1"/>
  </cols>
  <sheetData>
    <row r="1" spans="1:7" s="114" customFormat="1" x14ac:dyDescent="0.2">
      <c r="A1" s="143" t="s">
        <v>29</v>
      </c>
      <c r="B1" s="143" t="s">
        <v>69</v>
      </c>
    </row>
    <row r="2" spans="1:7" x14ac:dyDescent="0.2">
      <c r="A2" t="s">
        <v>501</v>
      </c>
      <c r="B2" s="155">
        <v>357061717</v>
      </c>
      <c r="D2" t="s">
        <v>857</v>
      </c>
      <c r="E2" s="156">
        <v>0</v>
      </c>
      <c r="G2" s="155">
        <f>+B2-E2</f>
        <v>357061717</v>
      </c>
    </row>
    <row r="3" spans="1:7" x14ac:dyDescent="0.2">
      <c r="A3" t="s">
        <v>806</v>
      </c>
      <c r="B3" s="155">
        <v>419060430</v>
      </c>
      <c r="D3" t="s">
        <v>858</v>
      </c>
      <c r="E3" s="156">
        <v>4576368</v>
      </c>
      <c r="G3" s="155">
        <f t="shared" ref="G3:G66" si="0">+B3-E3</f>
        <v>414484062</v>
      </c>
    </row>
    <row r="4" spans="1:7" x14ac:dyDescent="0.2">
      <c r="A4" t="s">
        <v>504</v>
      </c>
      <c r="B4" s="155">
        <v>342789624</v>
      </c>
      <c r="D4" t="s">
        <v>859</v>
      </c>
      <c r="E4" s="156">
        <v>0</v>
      </c>
      <c r="G4" s="155">
        <f t="shared" si="0"/>
        <v>342789624</v>
      </c>
    </row>
    <row r="5" spans="1:7" x14ac:dyDescent="0.2">
      <c r="A5" t="s">
        <v>505</v>
      </c>
      <c r="B5" s="155">
        <v>385152745</v>
      </c>
      <c r="D5" t="s">
        <v>860</v>
      </c>
      <c r="E5" s="156">
        <v>0</v>
      </c>
      <c r="G5" s="155">
        <f t="shared" si="0"/>
        <v>385152745</v>
      </c>
    </row>
    <row r="6" spans="1:7" x14ac:dyDescent="0.2">
      <c r="A6" t="s">
        <v>506</v>
      </c>
      <c r="B6" s="155">
        <v>347637801</v>
      </c>
      <c r="D6" t="s">
        <v>861</v>
      </c>
      <c r="E6" s="156">
        <v>0</v>
      </c>
      <c r="G6" s="155">
        <f t="shared" si="0"/>
        <v>347637801</v>
      </c>
    </row>
    <row r="7" spans="1:7" x14ac:dyDescent="0.2">
      <c r="A7" t="s">
        <v>508</v>
      </c>
      <c r="B7" s="155">
        <v>413670958</v>
      </c>
      <c r="D7" t="s">
        <v>862</v>
      </c>
      <c r="E7" s="156">
        <v>0</v>
      </c>
      <c r="G7" s="155">
        <f t="shared" si="0"/>
        <v>413670958</v>
      </c>
    </row>
    <row r="8" spans="1:7" x14ac:dyDescent="0.2">
      <c r="A8" t="s">
        <v>509</v>
      </c>
      <c r="B8" s="155">
        <v>351707473</v>
      </c>
      <c r="D8" t="s">
        <v>863</v>
      </c>
      <c r="E8" s="156">
        <v>0</v>
      </c>
      <c r="G8" s="155">
        <f t="shared" si="0"/>
        <v>351707473</v>
      </c>
    </row>
    <row r="9" spans="1:7" x14ac:dyDescent="0.2">
      <c r="A9" t="s">
        <v>512</v>
      </c>
      <c r="B9" s="155">
        <v>347430776</v>
      </c>
      <c r="D9" t="s">
        <v>864</v>
      </c>
      <c r="E9" s="156">
        <v>0</v>
      </c>
      <c r="G9" s="155">
        <f t="shared" si="0"/>
        <v>347430776</v>
      </c>
    </row>
    <row r="10" spans="1:7" x14ac:dyDescent="0.2">
      <c r="A10" t="s">
        <v>515</v>
      </c>
      <c r="B10" s="155">
        <v>315727668</v>
      </c>
      <c r="D10" t="s">
        <v>865</v>
      </c>
      <c r="E10" s="156">
        <v>4181810</v>
      </c>
      <c r="G10" s="155">
        <f t="shared" si="0"/>
        <v>311545858</v>
      </c>
    </row>
    <row r="11" spans="1:7" x14ac:dyDescent="0.2">
      <c r="A11" t="s">
        <v>516</v>
      </c>
      <c r="B11" s="155">
        <v>388151893</v>
      </c>
      <c r="D11" t="s">
        <v>866</v>
      </c>
      <c r="E11" s="156">
        <v>0</v>
      </c>
      <c r="G11" s="155">
        <f t="shared" si="0"/>
        <v>388151893</v>
      </c>
    </row>
    <row r="12" spans="1:7" x14ac:dyDescent="0.2">
      <c r="A12" t="s">
        <v>517</v>
      </c>
      <c r="B12" s="155">
        <v>373085954</v>
      </c>
      <c r="D12" t="s">
        <v>867</v>
      </c>
      <c r="E12" s="156">
        <v>0</v>
      </c>
      <c r="G12" s="155">
        <f t="shared" si="0"/>
        <v>373085954</v>
      </c>
    </row>
    <row r="13" spans="1:7" x14ac:dyDescent="0.2">
      <c r="A13" t="s">
        <v>518</v>
      </c>
      <c r="B13" s="155">
        <v>338917170</v>
      </c>
      <c r="D13" t="s">
        <v>868</v>
      </c>
      <c r="E13" s="156">
        <v>1825650</v>
      </c>
      <c r="G13" s="155">
        <f t="shared" si="0"/>
        <v>337091520</v>
      </c>
    </row>
    <row r="14" spans="1:7" x14ac:dyDescent="0.2">
      <c r="A14" t="s">
        <v>520</v>
      </c>
      <c r="B14" s="155">
        <v>390767711</v>
      </c>
      <c r="D14" t="s">
        <v>869</v>
      </c>
      <c r="E14" s="156">
        <v>3000000</v>
      </c>
      <c r="G14" s="155">
        <f t="shared" si="0"/>
        <v>387767711</v>
      </c>
    </row>
    <row r="15" spans="1:7" x14ac:dyDescent="0.2">
      <c r="A15" t="s">
        <v>521</v>
      </c>
      <c r="B15" s="155">
        <v>329538209</v>
      </c>
      <c r="D15" t="s">
        <v>870</v>
      </c>
      <c r="E15" s="156">
        <v>2000000</v>
      </c>
      <c r="G15" s="155">
        <f t="shared" si="0"/>
        <v>327538209</v>
      </c>
    </row>
    <row r="16" spans="1:7" x14ac:dyDescent="0.2">
      <c r="A16" t="s">
        <v>524</v>
      </c>
      <c r="B16" s="155">
        <v>340402246</v>
      </c>
      <c r="D16" t="s">
        <v>871</v>
      </c>
      <c r="E16" s="156">
        <v>0</v>
      </c>
      <c r="G16" s="155">
        <f t="shared" si="0"/>
        <v>340402246</v>
      </c>
    </row>
    <row r="17" spans="1:7" x14ac:dyDescent="0.2">
      <c r="A17" t="s">
        <v>526</v>
      </c>
      <c r="B17" s="155">
        <v>432639571</v>
      </c>
      <c r="D17" t="s">
        <v>872</v>
      </c>
      <c r="E17" s="156">
        <v>0</v>
      </c>
      <c r="G17" s="155">
        <f t="shared" si="0"/>
        <v>432639571</v>
      </c>
    </row>
    <row r="18" spans="1:7" x14ac:dyDescent="0.2">
      <c r="A18" t="s">
        <v>527</v>
      </c>
      <c r="B18" s="155">
        <v>304086496</v>
      </c>
      <c r="D18" t="s">
        <v>873</v>
      </c>
      <c r="E18" s="156">
        <v>2000000</v>
      </c>
      <c r="G18" s="155">
        <f t="shared" si="0"/>
        <v>302086496</v>
      </c>
    </row>
    <row r="19" spans="1:7" x14ac:dyDescent="0.2">
      <c r="A19" t="s">
        <v>781</v>
      </c>
      <c r="B19" s="155">
        <v>317703777</v>
      </c>
      <c r="D19" t="s">
        <v>874</v>
      </c>
      <c r="E19" s="156">
        <v>3000000</v>
      </c>
      <c r="G19" s="155">
        <f t="shared" si="0"/>
        <v>314703777</v>
      </c>
    </row>
    <row r="20" spans="1:7" x14ac:dyDescent="0.2">
      <c r="A20" t="s">
        <v>532</v>
      </c>
      <c r="B20" s="155">
        <v>340563172</v>
      </c>
      <c r="D20" t="s">
        <v>875</v>
      </c>
      <c r="E20" s="156">
        <v>0</v>
      </c>
      <c r="G20" s="155">
        <f t="shared" si="0"/>
        <v>340563172</v>
      </c>
    </row>
    <row r="21" spans="1:7" x14ac:dyDescent="0.2">
      <c r="A21" t="s">
        <v>782</v>
      </c>
      <c r="B21" s="155">
        <v>353488890</v>
      </c>
      <c r="D21" t="s">
        <v>876</v>
      </c>
      <c r="E21" s="156">
        <v>3000000</v>
      </c>
      <c r="G21" s="155">
        <f t="shared" si="0"/>
        <v>350488890</v>
      </c>
    </row>
    <row r="22" spans="1:7" x14ac:dyDescent="0.2">
      <c r="A22" t="s">
        <v>534</v>
      </c>
      <c r="B22" s="155">
        <v>337711238</v>
      </c>
      <c r="D22" t="s">
        <v>877</v>
      </c>
      <c r="E22" s="156">
        <v>0</v>
      </c>
      <c r="G22" s="155">
        <f t="shared" si="0"/>
        <v>337711238</v>
      </c>
    </row>
    <row r="23" spans="1:7" x14ac:dyDescent="0.2">
      <c r="A23" t="s">
        <v>536</v>
      </c>
      <c r="B23" s="155">
        <v>411322336</v>
      </c>
      <c r="D23" t="s">
        <v>878</v>
      </c>
      <c r="E23" s="156">
        <v>10084116</v>
      </c>
      <c r="G23" s="155">
        <f t="shared" si="0"/>
        <v>401238220</v>
      </c>
    </row>
    <row r="24" spans="1:7" x14ac:dyDescent="0.2">
      <c r="A24" t="s">
        <v>537</v>
      </c>
      <c r="B24" s="155">
        <v>342547335</v>
      </c>
      <c r="D24" t="s">
        <v>879</v>
      </c>
      <c r="E24" s="156">
        <v>0</v>
      </c>
      <c r="G24" s="155">
        <f t="shared" si="0"/>
        <v>342547335</v>
      </c>
    </row>
    <row r="25" spans="1:7" x14ac:dyDescent="0.2">
      <c r="A25" t="s">
        <v>539</v>
      </c>
      <c r="B25" s="155">
        <v>382366067</v>
      </c>
      <c r="D25" t="s">
        <v>880</v>
      </c>
      <c r="E25" s="156">
        <v>0</v>
      </c>
      <c r="G25" s="155">
        <f t="shared" si="0"/>
        <v>382366067</v>
      </c>
    </row>
    <row r="26" spans="1:7" x14ac:dyDescent="0.2">
      <c r="A26" t="s">
        <v>540</v>
      </c>
      <c r="B26" s="155">
        <v>343684752</v>
      </c>
      <c r="D26" t="s">
        <v>881</v>
      </c>
      <c r="E26" s="156">
        <v>0</v>
      </c>
      <c r="G26" s="155">
        <f t="shared" si="0"/>
        <v>343684752</v>
      </c>
    </row>
    <row r="27" spans="1:7" x14ac:dyDescent="0.2">
      <c r="A27" t="s">
        <v>541</v>
      </c>
      <c r="B27" s="155">
        <v>412174287</v>
      </c>
      <c r="D27" t="s">
        <v>882</v>
      </c>
      <c r="E27" s="156">
        <v>0</v>
      </c>
      <c r="G27" s="155">
        <f t="shared" si="0"/>
        <v>412174287</v>
      </c>
    </row>
    <row r="28" spans="1:7" x14ac:dyDescent="0.2">
      <c r="A28" t="s">
        <v>237</v>
      </c>
      <c r="B28" s="155">
        <v>397245745</v>
      </c>
      <c r="D28" t="s">
        <v>883</v>
      </c>
      <c r="E28" s="156">
        <v>3000000</v>
      </c>
      <c r="G28" s="155">
        <f t="shared" si="0"/>
        <v>394245745</v>
      </c>
    </row>
    <row r="29" spans="1:7" x14ac:dyDescent="0.2">
      <c r="A29" t="s">
        <v>238</v>
      </c>
      <c r="B29" s="155">
        <v>360122939</v>
      </c>
      <c r="D29" t="s">
        <v>808</v>
      </c>
      <c r="E29" s="156">
        <v>0</v>
      </c>
      <c r="G29" s="155">
        <f t="shared" si="0"/>
        <v>360122939</v>
      </c>
    </row>
    <row r="30" spans="1:7" x14ac:dyDescent="0.2">
      <c r="A30" t="s">
        <v>239</v>
      </c>
      <c r="B30" s="155">
        <v>381423023</v>
      </c>
      <c r="D30" t="s">
        <v>809</v>
      </c>
      <c r="E30" s="156">
        <v>0</v>
      </c>
      <c r="G30" s="155">
        <f t="shared" si="0"/>
        <v>381423023</v>
      </c>
    </row>
    <row r="31" spans="1:7" x14ac:dyDescent="0.2">
      <c r="A31" t="s">
        <v>240</v>
      </c>
      <c r="B31" s="155">
        <v>396289706</v>
      </c>
      <c r="D31" t="s">
        <v>810</v>
      </c>
      <c r="E31" s="156">
        <v>0</v>
      </c>
      <c r="G31" s="155">
        <f t="shared" si="0"/>
        <v>396289706</v>
      </c>
    </row>
    <row r="32" spans="1:7" x14ac:dyDescent="0.2">
      <c r="A32" t="s">
        <v>241</v>
      </c>
      <c r="B32" s="155">
        <v>316466652</v>
      </c>
      <c r="D32" t="s">
        <v>811</v>
      </c>
      <c r="E32" s="156">
        <v>3000000</v>
      </c>
      <c r="G32" s="155">
        <f t="shared" si="0"/>
        <v>313466652</v>
      </c>
    </row>
    <row r="33" spans="1:7" x14ac:dyDescent="0.2">
      <c r="A33" t="s">
        <v>242</v>
      </c>
      <c r="B33" s="155">
        <v>417276856</v>
      </c>
      <c r="D33" t="s">
        <v>812</v>
      </c>
      <c r="E33" s="156">
        <v>3000000</v>
      </c>
      <c r="G33" s="155">
        <f t="shared" si="0"/>
        <v>414276856</v>
      </c>
    </row>
    <row r="34" spans="1:7" x14ac:dyDescent="0.2">
      <c r="A34" t="s">
        <v>243</v>
      </c>
      <c r="B34" s="155">
        <v>434275896</v>
      </c>
      <c r="D34" t="s">
        <v>813</v>
      </c>
      <c r="E34" s="156">
        <v>0</v>
      </c>
      <c r="G34" s="155">
        <f t="shared" si="0"/>
        <v>434275896</v>
      </c>
    </row>
    <row r="35" spans="1:7" x14ac:dyDescent="0.2">
      <c r="A35" t="s">
        <v>416</v>
      </c>
      <c r="B35" s="155">
        <v>341469551</v>
      </c>
      <c r="D35" t="s">
        <v>814</v>
      </c>
      <c r="E35" s="156">
        <v>0</v>
      </c>
      <c r="G35" s="155">
        <f t="shared" si="0"/>
        <v>341469551</v>
      </c>
    </row>
    <row r="36" spans="1:7" x14ac:dyDescent="0.2">
      <c r="A36" t="s">
        <v>245</v>
      </c>
      <c r="B36" s="155">
        <v>397723768</v>
      </c>
      <c r="D36" t="s">
        <v>884</v>
      </c>
      <c r="E36" s="156">
        <v>0</v>
      </c>
      <c r="G36" s="155">
        <f t="shared" si="0"/>
        <v>397723768</v>
      </c>
    </row>
    <row r="37" spans="1:7" x14ac:dyDescent="0.2">
      <c r="A37" t="s">
        <v>246</v>
      </c>
      <c r="B37" s="155">
        <v>320778023</v>
      </c>
      <c r="D37" t="s">
        <v>815</v>
      </c>
      <c r="E37" s="156">
        <v>0</v>
      </c>
      <c r="G37" s="155">
        <f t="shared" si="0"/>
        <v>320778023</v>
      </c>
    </row>
    <row r="38" spans="1:7" x14ac:dyDescent="0.2">
      <c r="A38" t="s">
        <v>247</v>
      </c>
      <c r="B38" s="155">
        <v>421236092</v>
      </c>
      <c r="D38" t="s">
        <v>816</v>
      </c>
      <c r="E38" s="156">
        <v>3000000</v>
      </c>
      <c r="G38" s="155">
        <f t="shared" si="0"/>
        <v>418236092</v>
      </c>
    </row>
    <row r="39" spans="1:7" x14ac:dyDescent="0.2">
      <c r="A39" t="s">
        <v>248</v>
      </c>
      <c r="B39" s="155">
        <v>417393665</v>
      </c>
      <c r="D39" t="s">
        <v>817</v>
      </c>
      <c r="E39" s="156">
        <v>0</v>
      </c>
      <c r="G39" s="155">
        <f t="shared" si="0"/>
        <v>417393665</v>
      </c>
    </row>
    <row r="40" spans="1:7" x14ac:dyDescent="0.2">
      <c r="A40" t="s">
        <v>249</v>
      </c>
      <c r="B40" s="155">
        <v>337712089</v>
      </c>
      <c r="D40" t="s">
        <v>818</v>
      </c>
      <c r="E40" s="156">
        <v>2000000</v>
      </c>
      <c r="G40" s="155">
        <f t="shared" si="0"/>
        <v>335712089</v>
      </c>
    </row>
    <row r="41" spans="1:7" x14ac:dyDescent="0.2">
      <c r="A41" t="s">
        <v>251</v>
      </c>
      <c r="B41" s="155">
        <v>364045239</v>
      </c>
      <c r="D41" t="s">
        <v>819</v>
      </c>
      <c r="E41" s="156">
        <v>0</v>
      </c>
      <c r="G41" s="155">
        <f t="shared" si="0"/>
        <v>364045239</v>
      </c>
    </row>
    <row r="42" spans="1:7" x14ac:dyDescent="0.2">
      <c r="A42" t="s">
        <v>252</v>
      </c>
      <c r="B42" s="155">
        <v>320656284</v>
      </c>
      <c r="D42" t="s">
        <v>820</v>
      </c>
      <c r="E42" s="156">
        <v>3000000</v>
      </c>
      <c r="G42" s="155">
        <f t="shared" si="0"/>
        <v>317656284</v>
      </c>
    </row>
    <row r="43" spans="1:7" x14ac:dyDescent="0.2">
      <c r="A43" t="s">
        <v>253</v>
      </c>
      <c r="B43" s="155">
        <v>438903684</v>
      </c>
      <c r="D43" t="s">
        <v>821</v>
      </c>
      <c r="E43" s="156">
        <v>0</v>
      </c>
      <c r="G43" s="155">
        <f t="shared" si="0"/>
        <v>438903684</v>
      </c>
    </row>
    <row r="44" spans="1:7" x14ac:dyDescent="0.2">
      <c r="A44" t="s">
        <v>254</v>
      </c>
      <c r="B44" s="155">
        <v>419154932</v>
      </c>
      <c r="D44" t="s">
        <v>822</v>
      </c>
      <c r="E44">
        <v>3000000</v>
      </c>
      <c r="G44" s="155">
        <f t="shared" si="0"/>
        <v>416154932</v>
      </c>
    </row>
    <row r="45" spans="1:7" x14ac:dyDescent="0.2">
      <c r="A45" t="s">
        <v>255</v>
      </c>
      <c r="B45" s="155">
        <v>346486113</v>
      </c>
      <c r="D45" t="s">
        <v>885</v>
      </c>
      <c r="E45">
        <v>0</v>
      </c>
      <c r="G45" s="155">
        <f t="shared" si="0"/>
        <v>346486113</v>
      </c>
    </row>
    <row r="46" spans="1:7" x14ac:dyDescent="0.2">
      <c r="A46" t="s">
        <v>257</v>
      </c>
      <c r="B46" s="155">
        <v>395320301</v>
      </c>
      <c r="D46" t="s">
        <v>886</v>
      </c>
      <c r="E46">
        <v>0</v>
      </c>
      <c r="G46" s="155">
        <f t="shared" si="0"/>
        <v>395320301</v>
      </c>
    </row>
    <row r="47" spans="1:7" x14ac:dyDescent="0.2">
      <c r="A47" t="s">
        <v>258</v>
      </c>
      <c r="B47" s="155">
        <v>316955998</v>
      </c>
      <c r="D47" t="s">
        <v>823</v>
      </c>
      <c r="E47">
        <v>5000000</v>
      </c>
      <c r="G47" s="155">
        <f t="shared" si="0"/>
        <v>311955998</v>
      </c>
    </row>
    <row r="48" spans="1:7" x14ac:dyDescent="0.2">
      <c r="A48" t="s">
        <v>259</v>
      </c>
      <c r="B48" s="155">
        <v>417471559</v>
      </c>
      <c r="D48" t="s">
        <v>824</v>
      </c>
      <c r="E48">
        <v>0</v>
      </c>
      <c r="G48" s="155">
        <f t="shared" si="0"/>
        <v>417471559</v>
      </c>
    </row>
    <row r="49" spans="1:7" x14ac:dyDescent="0.2">
      <c r="A49" t="s">
        <v>260</v>
      </c>
      <c r="B49" s="155">
        <v>413177214</v>
      </c>
      <c r="D49" t="s">
        <v>825</v>
      </c>
      <c r="E49">
        <v>0</v>
      </c>
      <c r="G49" s="155">
        <f t="shared" si="0"/>
        <v>413177214</v>
      </c>
    </row>
    <row r="50" spans="1:7" x14ac:dyDescent="0.2">
      <c r="A50" t="s">
        <v>261</v>
      </c>
      <c r="B50" s="155">
        <v>338601933</v>
      </c>
      <c r="D50" t="s">
        <v>826</v>
      </c>
      <c r="E50">
        <v>0</v>
      </c>
      <c r="G50" s="155">
        <f t="shared" si="0"/>
        <v>338601933</v>
      </c>
    </row>
    <row r="51" spans="1:7" x14ac:dyDescent="0.2">
      <c r="A51" t="s">
        <v>263</v>
      </c>
      <c r="B51" s="155">
        <v>380339491</v>
      </c>
      <c r="D51" t="s">
        <v>887</v>
      </c>
      <c r="E51">
        <v>3000000</v>
      </c>
      <c r="G51" s="155">
        <f t="shared" si="0"/>
        <v>377339491</v>
      </c>
    </row>
    <row r="52" spans="1:7" x14ac:dyDescent="0.2">
      <c r="A52" t="s">
        <v>264</v>
      </c>
      <c r="B52" s="155">
        <v>339068075</v>
      </c>
      <c r="D52" t="s">
        <v>827</v>
      </c>
      <c r="E52">
        <v>2000000</v>
      </c>
      <c r="G52" s="155">
        <f t="shared" si="0"/>
        <v>337068075</v>
      </c>
    </row>
    <row r="53" spans="1:7" x14ac:dyDescent="0.2">
      <c r="A53" t="s">
        <v>265</v>
      </c>
      <c r="B53" s="155">
        <v>397291247</v>
      </c>
      <c r="D53" t="s">
        <v>828</v>
      </c>
      <c r="E53">
        <v>4365433</v>
      </c>
      <c r="G53" s="155">
        <f t="shared" si="0"/>
        <v>392925814</v>
      </c>
    </row>
    <row r="54" spans="1:7" x14ac:dyDescent="0.2">
      <c r="A54" t="s">
        <v>417</v>
      </c>
      <c r="B54" s="155">
        <v>411240524</v>
      </c>
      <c r="D54" t="s">
        <v>829</v>
      </c>
      <c r="E54">
        <v>0</v>
      </c>
      <c r="G54" s="155">
        <f t="shared" si="0"/>
        <v>411240524</v>
      </c>
    </row>
    <row r="55" spans="1:7" x14ac:dyDescent="0.2">
      <c r="A55" t="s">
        <v>266</v>
      </c>
      <c r="B55" s="155">
        <v>335310490</v>
      </c>
      <c r="D55" t="s">
        <v>830</v>
      </c>
      <c r="E55">
        <v>7396411</v>
      </c>
      <c r="G55" s="155">
        <f t="shared" si="0"/>
        <v>327914079</v>
      </c>
    </row>
    <row r="56" spans="1:7" x14ac:dyDescent="0.2">
      <c r="A56" t="s">
        <v>268</v>
      </c>
      <c r="B56" s="155">
        <v>380340970</v>
      </c>
      <c r="D56" t="s">
        <v>888</v>
      </c>
      <c r="E56">
        <v>0</v>
      </c>
      <c r="G56" s="155">
        <f t="shared" si="0"/>
        <v>380340970</v>
      </c>
    </row>
    <row r="57" spans="1:7" x14ac:dyDescent="0.2">
      <c r="A57" t="s">
        <v>269</v>
      </c>
      <c r="B57" s="155">
        <v>322591256</v>
      </c>
      <c r="D57" t="s">
        <v>831</v>
      </c>
      <c r="E57">
        <v>0</v>
      </c>
      <c r="G57" s="155">
        <f t="shared" si="0"/>
        <v>322591256</v>
      </c>
    </row>
    <row r="58" spans="1:7" x14ac:dyDescent="0.2">
      <c r="A58" t="s">
        <v>270</v>
      </c>
      <c r="B58" s="155">
        <v>409234372</v>
      </c>
      <c r="D58" t="s">
        <v>832</v>
      </c>
      <c r="E58">
        <v>3000000</v>
      </c>
      <c r="G58" s="155">
        <f t="shared" si="0"/>
        <v>406234372</v>
      </c>
    </row>
    <row r="59" spans="1:7" x14ac:dyDescent="0.2">
      <c r="A59" t="s">
        <v>418</v>
      </c>
      <c r="B59" s="155">
        <v>414384137</v>
      </c>
      <c r="D59" t="s">
        <v>833</v>
      </c>
      <c r="E59">
        <v>0</v>
      </c>
      <c r="G59" s="155">
        <f t="shared" si="0"/>
        <v>414384137</v>
      </c>
    </row>
    <row r="60" spans="1:7" x14ac:dyDescent="0.2">
      <c r="A60" t="s">
        <v>271</v>
      </c>
      <c r="B60" s="155">
        <v>341000157</v>
      </c>
      <c r="D60" t="s">
        <v>834</v>
      </c>
      <c r="E60">
        <v>3000000</v>
      </c>
      <c r="G60" s="155">
        <f t="shared" si="0"/>
        <v>338000157</v>
      </c>
    </row>
    <row r="61" spans="1:7" x14ac:dyDescent="0.2">
      <c r="A61" t="s">
        <v>273</v>
      </c>
      <c r="B61" s="155">
        <v>374675876</v>
      </c>
      <c r="D61" t="s">
        <v>889</v>
      </c>
      <c r="E61">
        <v>0</v>
      </c>
      <c r="G61" s="155">
        <f t="shared" si="0"/>
        <v>374675876</v>
      </c>
    </row>
    <row r="62" spans="1:7" x14ac:dyDescent="0.2">
      <c r="A62" t="s">
        <v>274</v>
      </c>
      <c r="B62" s="155">
        <v>320716343</v>
      </c>
      <c r="D62" t="s">
        <v>835</v>
      </c>
      <c r="E62">
        <v>3000000</v>
      </c>
      <c r="G62" s="155">
        <f t="shared" si="0"/>
        <v>317716343</v>
      </c>
    </row>
    <row r="63" spans="1:7" x14ac:dyDescent="0.2">
      <c r="A63" t="s">
        <v>275</v>
      </c>
      <c r="B63" s="155">
        <v>410289141</v>
      </c>
      <c r="D63" t="s">
        <v>836</v>
      </c>
      <c r="E63">
        <v>0</v>
      </c>
      <c r="G63" s="155">
        <f t="shared" si="0"/>
        <v>410289141</v>
      </c>
    </row>
    <row r="64" spans="1:7" x14ac:dyDescent="0.2">
      <c r="A64" t="s">
        <v>276</v>
      </c>
      <c r="B64" s="155">
        <v>382947742</v>
      </c>
      <c r="D64" t="s">
        <v>837</v>
      </c>
      <c r="E64">
        <v>3000000</v>
      </c>
      <c r="G64" s="155">
        <f t="shared" si="0"/>
        <v>379947742</v>
      </c>
    </row>
    <row r="65" spans="1:7" x14ac:dyDescent="0.2">
      <c r="A65" t="s">
        <v>277</v>
      </c>
      <c r="B65" s="155">
        <v>311292477</v>
      </c>
      <c r="D65" t="s">
        <v>838</v>
      </c>
      <c r="E65">
        <v>1519167</v>
      </c>
      <c r="G65" s="155">
        <f t="shared" si="0"/>
        <v>309773310</v>
      </c>
    </row>
    <row r="66" spans="1:7" x14ac:dyDescent="0.2">
      <c r="A66" t="s">
        <v>279</v>
      </c>
      <c r="B66" s="155">
        <v>380479079</v>
      </c>
      <c r="D66" t="s">
        <v>890</v>
      </c>
      <c r="E66">
        <v>0</v>
      </c>
      <c r="G66" s="155">
        <f t="shared" si="0"/>
        <v>380479079</v>
      </c>
    </row>
    <row r="67" spans="1:7" x14ac:dyDescent="0.2">
      <c r="A67" t="s">
        <v>280</v>
      </c>
      <c r="B67" s="155">
        <v>327614445</v>
      </c>
      <c r="D67" t="s">
        <v>839</v>
      </c>
      <c r="E67">
        <v>5339340</v>
      </c>
      <c r="G67" s="155">
        <f t="shared" ref="G67:G80" si="1">+B67-E67</f>
        <v>322275105</v>
      </c>
    </row>
    <row r="68" spans="1:7" x14ac:dyDescent="0.2">
      <c r="A68" t="s">
        <v>281</v>
      </c>
      <c r="B68" s="155">
        <v>409187629</v>
      </c>
      <c r="D68" t="s">
        <v>840</v>
      </c>
      <c r="E68">
        <v>2000000</v>
      </c>
      <c r="G68" s="155">
        <f t="shared" si="1"/>
        <v>407187629</v>
      </c>
    </row>
    <row r="69" spans="1:7" x14ac:dyDescent="0.2">
      <c r="A69" t="s">
        <v>282</v>
      </c>
      <c r="B69" s="155">
        <v>426316803</v>
      </c>
      <c r="D69" t="s">
        <v>841</v>
      </c>
      <c r="E69">
        <v>0</v>
      </c>
      <c r="G69" s="155">
        <f t="shared" si="1"/>
        <v>426316803</v>
      </c>
    </row>
    <row r="70" spans="1:7" x14ac:dyDescent="0.2">
      <c r="A70" t="s">
        <v>283</v>
      </c>
      <c r="B70" s="155">
        <v>350675536</v>
      </c>
      <c r="D70" t="s">
        <v>842</v>
      </c>
      <c r="E70">
        <v>0</v>
      </c>
      <c r="G70" s="155">
        <f t="shared" si="1"/>
        <v>350675536</v>
      </c>
    </row>
    <row r="71" spans="1:7" x14ac:dyDescent="0.2">
      <c r="A71" t="s">
        <v>284</v>
      </c>
      <c r="B71" s="155">
        <v>451247578</v>
      </c>
      <c r="D71" t="s">
        <v>843</v>
      </c>
      <c r="E71">
        <v>0</v>
      </c>
      <c r="G71" s="155">
        <f t="shared" si="1"/>
        <v>451247578</v>
      </c>
    </row>
    <row r="72" spans="1:7" x14ac:dyDescent="0.2">
      <c r="A72" t="s">
        <v>285</v>
      </c>
      <c r="B72" s="155">
        <v>397152441</v>
      </c>
      <c r="D72" t="s">
        <v>844</v>
      </c>
      <c r="E72">
        <v>0</v>
      </c>
      <c r="G72" s="155">
        <f t="shared" si="1"/>
        <v>397152441</v>
      </c>
    </row>
    <row r="73" spans="1:7" x14ac:dyDescent="0.2">
      <c r="A73" t="s">
        <v>286</v>
      </c>
      <c r="B73" s="155">
        <v>333154302</v>
      </c>
      <c r="D73" t="s">
        <v>845</v>
      </c>
      <c r="E73">
        <v>0</v>
      </c>
      <c r="G73" s="155">
        <f t="shared" si="1"/>
        <v>333154302</v>
      </c>
    </row>
    <row r="74" spans="1:7" x14ac:dyDescent="0.2">
      <c r="A74" t="s">
        <v>287</v>
      </c>
      <c r="B74" s="155">
        <v>401354330</v>
      </c>
      <c r="D74" t="s">
        <v>846</v>
      </c>
      <c r="E74">
        <v>2000000</v>
      </c>
      <c r="G74" s="155">
        <f t="shared" si="1"/>
        <v>399354330</v>
      </c>
    </row>
    <row r="75" spans="1:7" x14ac:dyDescent="0.2">
      <c r="A75" t="s">
        <v>288</v>
      </c>
      <c r="B75" s="155">
        <v>420955734</v>
      </c>
      <c r="D75" t="s">
        <v>847</v>
      </c>
      <c r="E75">
        <v>0</v>
      </c>
      <c r="G75" s="155">
        <f t="shared" si="1"/>
        <v>420955734</v>
      </c>
    </row>
    <row r="76" spans="1:7" x14ac:dyDescent="0.2">
      <c r="A76" t="s">
        <v>289</v>
      </c>
      <c r="B76" s="155">
        <v>344367396</v>
      </c>
      <c r="D76" t="s">
        <v>848</v>
      </c>
      <c r="E76">
        <v>4292693</v>
      </c>
      <c r="G76" s="155">
        <f t="shared" si="1"/>
        <v>340074703</v>
      </c>
    </row>
    <row r="77" spans="1:7" x14ac:dyDescent="0.2">
      <c r="A77" t="s">
        <v>291</v>
      </c>
      <c r="B77" s="155">
        <v>399281403</v>
      </c>
      <c r="D77" t="s">
        <v>849</v>
      </c>
      <c r="E77">
        <v>0</v>
      </c>
      <c r="G77" s="155">
        <f t="shared" si="1"/>
        <v>399281403</v>
      </c>
    </row>
    <row r="78" spans="1:7" x14ac:dyDescent="0.2">
      <c r="A78" t="s">
        <v>292</v>
      </c>
      <c r="B78" s="155">
        <v>335858451</v>
      </c>
      <c r="D78" t="s">
        <v>850</v>
      </c>
      <c r="E78">
        <v>0</v>
      </c>
      <c r="G78" s="155">
        <f t="shared" si="1"/>
        <v>335858451</v>
      </c>
    </row>
    <row r="79" spans="1:7" x14ac:dyDescent="0.2">
      <c r="A79" t="s">
        <v>419</v>
      </c>
      <c r="B79" s="155">
        <v>409535620</v>
      </c>
      <c r="D79" t="s">
        <v>851</v>
      </c>
      <c r="E79">
        <v>0</v>
      </c>
      <c r="G79" s="155">
        <f t="shared" si="1"/>
        <v>409535620</v>
      </c>
    </row>
    <row r="80" spans="1:7" x14ac:dyDescent="0.2">
      <c r="A80" t="s">
        <v>294</v>
      </c>
      <c r="B80" s="155">
        <v>351278985</v>
      </c>
      <c r="D80" t="s">
        <v>852</v>
      </c>
      <c r="E80">
        <v>3000000</v>
      </c>
      <c r="G80" s="155">
        <f t="shared" si="1"/>
        <v>348278985</v>
      </c>
    </row>
    <row r="81" spans="1:7" x14ac:dyDescent="0.2">
      <c r="A81" t="s">
        <v>295</v>
      </c>
      <c r="B81" s="158">
        <v>397551612</v>
      </c>
      <c r="D81" t="s">
        <v>853</v>
      </c>
      <c r="E81">
        <v>0</v>
      </c>
      <c r="G81" s="155">
        <f>+B81-E81</f>
        <v>397551612</v>
      </c>
    </row>
    <row r="82" spans="1:7" x14ac:dyDescent="0.2">
      <c r="A82" t="s">
        <v>421</v>
      </c>
      <c r="B82" s="145">
        <v>345321545</v>
      </c>
      <c r="D82" t="s">
        <v>854</v>
      </c>
      <c r="E82">
        <v>0</v>
      </c>
      <c r="G82" s="155">
        <f t="shared" ref="G82:G84" si="2">+B82-E82</f>
        <v>345321545</v>
      </c>
    </row>
    <row r="83" spans="1:7" x14ac:dyDescent="0.2">
      <c r="A83" t="s">
        <v>297</v>
      </c>
      <c r="B83" s="155">
        <v>348861338</v>
      </c>
      <c r="D83" t="s">
        <v>855</v>
      </c>
      <c r="E83">
        <v>1849103</v>
      </c>
      <c r="G83" s="155">
        <f t="shared" si="2"/>
        <v>347012235</v>
      </c>
    </row>
    <row r="84" spans="1:7" x14ac:dyDescent="0.2">
      <c r="A84" t="s">
        <v>300</v>
      </c>
      <c r="B84" s="155">
        <v>350816619</v>
      </c>
      <c r="D84" t="s">
        <v>856</v>
      </c>
      <c r="E84">
        <v>0</v>
      </c>
      <c r="G84" s="155">
        <f t="shared" si="2"/>
        <v>350816619</v>
      </c>
    </row>
    <row r="85" spans="1:7" x14ac:dyDescent="0.2">
      <c r="A85" t="s">
        <v>783</v>
      </c>
      <c r="B85" s="155">
        <v>30000000</v>
      </c>
    </row>
    <row r="86" spans="1:7" x14ac:dyDescent="0.2">
      <c r="A86" t="s">
        <v>542</v>
      </c>
      <c r="B86" s="155">
        <v>30000000</v>
      </c>
    </row>
    <row r="87" spans="1:7" x14ac:dyDescent="0.2">
      <c r="A87" t="s">
        <v>543</v>
      </c>
      <c r="B87" s="155">
        <v>30000000</v>
      </c>
    </row>
    <row r="88" spans="1:7" x14ac:dyDescent="0.2">
      <c r="A88" t="s">
        <v>544</v>
      </c>
      <c r="B88" s="155">
        <v>30000000</v>
      </c>
    </row>
    <row r="89" spans="1:7" x14ac:dyDescent="0.2">
      <c r="A89" t="s">
        <v>545</v>
      </c>
      <c r="B89" s="155">
        <v>30000000</v>
      </c>
    </row>
    <row r="90" spans="1:7" x14ac:dyDescent="0.2">
      <c r="A90" t="s">
        <v>784</v>
      </c>
      <c r="B90" s="155">
        <v>30000000</v>
      </c>
    </row>
    <row r="91" spans="1:7" x14ac:dyDescent="0.2">
      <c r="A91" t="s">
        <v>546</v>
      </c>
      <c r="B91" s="155">
        <v>30000000</v>
      </c>
    </row>
    <row r="92" spans="1:7" x14ac:dyDescent="0.2">
      <c r="A92" t="s">
        <v>547</v>
      </c>
      <c r="B92" s="155">
        <v>30000000</v>
      </c>
    </row>
    <row r="93" spans="1:7" x14ac:dyDescent="0.2">
      <c r="A93" t="s">
        <v>548</v>
      </c>
      <c r="B93" s="155">
        <v>30000000</v>
      </c>
    </row>
    <row r="94" spans="1:7" x14ac:dyDescent="0.2">
      <c r="A94" t="s">
        <v>549</v>
      </c>
      <c r="B94" s="155">
        <v>30000000</v>
      </c>
    </row>
    <row r="95" spans="1:7" x14ac:dyDescent="0.2">
      <c r="A95" t="s">
        <v>550</v>
      </c>
      <c r="B95" s="155">
        <v>30000000</v>
      </c>
    </row>
    <row r="96" spans="1:7" x14ac:dyDescent="0.2">
      <c r="A96" t="s">
        <v>551</v>
      </c>
      <c r="B96" s="155">
        <v>30000000</v>
      </c>
    </row>
    <row r="97" spans="1:2" x14ac:dyDescent="0.2">
      <c r="A97" t="s">
        <v>552</v>
      </c>
      <c r="B97" s="155">
        <v>30000000</v>
      </c>
    </row>
    <row r="98" spans="1:2" x14ac:dyDescent="0.2">
      <c r="A98" t="s">
        <v>553</v>
      </c>
      <c r="B98" s="155">
        <v>30000000</v>
      </c>
    </row>
    <row r="99" spans="1:2" x14ac:dyDescent="0.2">
      <c r="A99" t="s">
        <v>554</v>
      </c>
      <c r="B99" s="155">
        <v>30000000</v>
      </c>
    </row>
    <row r="100" spans="1:2" x14ac:dyDescent="0.2">
      <c r="A100" t="s">
        <v>555</v>
      </c>
      <c r="B100" s="155">
        <v>30000000</v>
      </c>
    </row>
    <row r="101" spans="1:2" x14ac:dyDescent="0.2">
      <c r="A101" t="s">
        <v>556</v>
      </c>
      <c r="B101" s="155">
        <v>30000000</v>
      </c>
    </row>
    <row r="102" spans="1:2" x14ac:dyDescent="0.2">
      <c r="A102" t="s">
        <v>557</v>
      </c>
      <c r="B102" s="155">
        <v>30000000</v>
      </c>
    </row>
    <row r="103" spans="1:2" x14ac:dyDescent="0.2">
      <c r="A103" t="s">
        <v>559</v>
      </c>
      <c r="B103" s="155">
        <v>30000000</v>
      </c>
    </row>
    <row r="104" spans="1:2" x14ac:dyDescent="0.2">
      <c r="A104" t="s">
        <v>560</v>
      </c>
      <c r="B104" s="155">
        <v>30000000</v>
      </c>
    </row>
    <row r="105" spans="1:2" x14ac:dyDescent="0.2">
      <c r="A105" t="s">
        <v>561</v>
      </c>
      <c r="B105" s="155">
        <v>30000000</v>
      </c>
    </row>
    <row r="106" spans="1:2" x14ac:dyDescent="0.2">
      <c r="A106" t="s">
        <v>562</v>
      </c>
      <c r="B106" s="155">
        <v>30000000</v>
      </c>
    </row>
    <row r="107" spans="1:2" x14ac:dyDescent="0.2">
      <c r="A107" t="s">
        <v>564</v>
      </c>
      <c r="B107" s="155">
        <v>30000000</v>
      </c>
    </row>
    <row r="108" spans="1:2" x14ac:dyDescent="0.2">
      <c r="A108" t="s">
        <v>565</v>
      </c>
      <c r="B108" s="155">
        <v>30000000</v>
      </c>
    </row>
    <row r="109" spans="1:2" x14ac:dyDescent="0.2">
      <c r="A109" t="s">
        <v>571</v>
      </c>
      <c r="B109" s="155">
        <v>20000000</v>
      </c>
    </row>
    <row r="110" spans="1:2" x14ac:dyDescent="0.2">
      <c r="A110" t="s">
        <v>572</v>
      </c>
      <c r="B110" s="155">
        <v>20000000</v>
      </c>
    </row>
    <row r="111" spans="1:2" x14ac:dyDescent="0.2">
      <c r="A111" t="s">
        <v>573</v>
      </c>
      <c r="B111" s="155">
        <v>20000000</v>
      </c>
    </row>
    <row r="112" spans="1:2" x14ac:dyDescent="0.2">
      <c r="A112" t="s">
        <v>574</v>
      </c>
      <c r="B112" s="155">
        <v>20000000</v>
      </c>
    </row>
    <row r="113" spans="1:2" x14ac:dyDescent="0.2">
      <c r="A113" t="s">
        <v>575</v>
      </c>
      <c r="B113" s="155">
        <v>20000000</v>
      </c>
    </row>
    <row r="114" spans="1:2" x14ac:dyDescent="0.2">
      <c r="A114" t="s">
        <v>576</v>
      </c>
      <c r="B114" s="155">
        <v>20000000</v>
      </c>
    </row>
    <row r="115" spans="1:2" x14ac:dyDescent="0.2">
      <c r="A115" t="s">
        <v>577</v>
      </c>
      <c r="B115" s="155">
        <v>20000000</v>
      </c>
    </row>
    <row r="116" spans="1:2" x14ac:dyDescent="0.2">
      <c r="A116" t="s">
        <v>578</v>
      </c>
      <c r="B116" s="155">
        <v>20000000</v>
      </c>
    </row>
    <row r="117" spans="1:2" x14ac:dyDescent="0.2">
      <c r="A117" t="s">
        <v>579</v>
      </c>
      <c r="B117" s="155">
        <v>20000000</v>
      </c>
    </row>
    <row r="118" spans="1:2" x14ac:dyDescent="0.2">
      <c r="A118" t="s">
        <v>785</v>
      </c>
      <c r="B118" s="155">
        <v>20000000</v>
      </c>
    </row>
    <row r="119" spans="1:2" x14ac:dyDescent="0.2">
      <c r="A119" t="s">
        <v>786</v>
      </c>
      <c r="B119" s="155">
        <v>20000000</v>
      </c>
    </row>
    <row r="120" spans="1:2" x14ac:dyDescent="0.2">
      <c r="A120" t="s">
        <v>787</v>
      </c>
      <c r="B120" s="155">
        <v>20000000</v>
      </c>
    </row>
    <row r="121" spans="1:2" x14ac:dyDescent="0.2">
      <c r="A121" t="s">
        <v>580</v>
      </c>
      <c r="B121" s="155">
        <v>20000000</v>
      </c>
    </row>
    <row r="122" spans="1:2" x14ac:dyDescent="0.2">
      <c r="A122" t="s">
        <v>581</v>
      </c>
      <c r="B122" s="155">
        <v>20000000</v>
      </c>
    </row>
    <row r="123" spans="1:2" x14ac:dyDescent="0.2">
      <c r="A123" t="s">
        <v>788</v>
      </c>
      <c r="B123" s="155">
        <v>20000000</v>
      </c>
    </row>
    <row r="124" spans="1:2" x14ac:dyDescent="0.2">
      <c r="A124" t="s">
        <v>585</v>
      </c>
      <c r="B124" s="155">
        <v>20000000</v>
      </c>
    </row>
    <row r="125" spans="1:2" x14ac:dyDescent="0.2">
      <c r="A125" t="s">
        <v>588</v>
      </c>
      <c r="B125" s="155">
        <v>20000000</v>
      </c>
    </row>
    <row r="126" spans="1:2" x14ac:dyDescent="0.2">
      <c r="A126" t="s">
        <v>589</v>
      </c>
      <c r="B126" s="155">
        <v>20000000</v>
      </c>
    </row>
    <row r="127" spans="1:2" x14ac:dyDescent="0.2">
      <c r="A127" t="s">
        <v>590</v>
      </c>
      <c r="B127" s="155">
        <v>20000000</v>
      </c>
    </row>
    <row r="128" spans="1:2" x14ac:dyDescent="0.2">
      <c r="A128" t="s">
        <v>591</v>
      </c>
      <c r="B128" s="155">
        <v>20000000</v>
      </c>
    </row>
    <row r="129" spans="1:2" x14ac:dyDescent="0.2">
      <c r="A129" t="s">
        <v>592</v>
      </c>
      <c r="B129" s="155">
        <v>20000000</v>
      </c>
    </row>
    <row r="130" spans="1:2" x14ac:dyDescent="0.2">
      <c r="A130" t="s">
        <v>593</v>
      </c>
      <c r="B130" s="155">
        <v>20000000</v>
      </c>
    </row>
    <row r="131" spans="1:2" x14ac:dyDescent="0.2">
      <c r="A131" t="s">
        <v>594</v>
      </c>
      <c r="B131" s="155">
        <v>20000000</v>
      </c>
    </row>
    <row r="132" spans="1:2" x14ac:dyDescent="0.2">
      <c r="A132" t="s">
        <v>595</v>
      </c>
      <c r="B132" s="155">
        <v>20000000</v>
      </c>
    </row>
    <row r="133" spans="1:2" x14ac:dyDescent="0.2">
      <c r="A133" t="s">
        <v>596</v>
      </c>
      <c r="B133" s="155">
        <v>20000000</v>
      </c>
    </row>
    <row r="134" spans="1:2" x14ac:dyDescent="0.2">
      <c r="A134" t="s">
        <v>597</v>
      </c>
      <c r="B134" s="155">
        <v>20000000</v>
      </c>
    </row>
    <row r="135" spans="1:2" x14ac:dyDescent="0.2">
      <c r="A135" t="s">
        <v>598</v>
      </c>
      <c r="B135" s="155">
        <v>20000000</v>
      </c>
    </row>
    <row r="136" spans="1:2" x14ac:dyDescent="0.2">
      <c r="A136" t="s">
        <v>789</v>
      </c>
      <c r="B136" s="155">
        <v>20000000</v>
      </c>
    </row>
    <row r="137" spans="1:2" x14ac:dyDescent="0.2">
      <c r="A137" t="s">
        <v>790</v>
      </c>
      <c r="B137" s="155">
        <v>20000000</v>
      </c>
    </row>
    <row r="138" spans="1:2" x14ac:dyDescent="0.2">
      <c r="A138" t="s">
        <v>599</v>
      </c>
      <c r="B138" s="155">
        <v>20000000</v>
      </c>
    </row>
    <row r="139" spans="1:2" x14ac:dyDescent="0.2">
      <c r="A139" t="s">
        <v>600</v>
      </c>
      <c r="B139" s="155">
        <v>20000000</v>
      </c>
    </row>
    <row r="140" spans="1:2" x14ac:dyDescent="0.2">
      <c r="A140" t="s">
        <v>601</v>
      </c>
      <c r="B140" s="155">
        <v>20000000</v>
      </c>
    </row>
    <row r="141" spans="1:2" x14ac:dyDescent="0.2">
      <c r="A141" t="s">
        <v>602</v>
      </c>
      <c r="B141" s="155">
        <v>20000000</v>
      </c>
    </row>
    <row r="142" spans="1:2" x14ac:dyDescent="0.2">
      <c r="A142" t="s">
        <v>603</v>
      </c>
      <c r="B142" s="155">
        <v>20000000</v>
      </c>
    </row>
    <row r="143" spans="1:2" x14ac:dyDescent="0.2">
      <c r="A143" t="s">
        <v>604</v>
      </c>
      <c r="B143" s="155">
        <v>20000000</v>
      </c>
    </row>
    <row r="144" spans="1:2" x14ac:dyDescent="0.2">
      <c r="A144" t="s">
        <v>605</v>
      </c>
      <c r="B144" s="155">
        <v>20000000</v>
      </c>
    </row>
    <row r="145" spans="1:2" x14ac:dyDescent="0.2">
      <c r="A145" t="s">
        <v>606</v>
      </c>
      <c r="B145" s="155">
        <v>20000000</v>
      </c>
    </row>
    <row r="146" spans="1:2" x14ac:dyDescent="0.2">
      <c r="A146" t="s">
        <v>611</v>
      </c>
      <c r="B146" s="155">
        <v>20000000</v>
      </c>
    </row>
    <row r="147" spans="1:2" x14ac:dyDescent="0.2">
      <c r="A147" t="s">
        <v>612</v>
      </c>
      <c r="B147" s="155">
        <v>20000000</v>
      </c>
    </row>
    <row r="148" spans="1:2" x14ac:dyDescent="0.2">
      <c r="A148" t="s">
        <v>613</v>
      </c>
      <c r="B148" s="155">
        <v>20000000</v>
      </c>
    </row>
    <row r="149" spans="1:2" x14ac:dyDescent="0.2">
      <c r="A149" t="s">
        <v>614</v>
      </c>
      <c r="B149" s="155">
        <v>20000000</v>
      </c>
    </row>
    <row r="150" spans="1:2" x14ac:dyDescent="0.2">
      <c r="A150" t="s">
        <v>616</v>
      </c>
      <c r="B150" s="155">
        <v>20000000</v>
      </c>
    </row>
    <row r="151" spans="1:2" x14ac:dyDescent="0.2">
      <c r="A151" t="s">
        <v>620</v>
      </c>
      <c r="B151" s="155">
        <v>20000000</v>
      </c>
    </row>
    <row r="152" spans="1:2" x14ac:dyDescent="0.2">
      <c r="A152" t="s">
        <v>621</v>
      </c>
      <c r="B152" s="155">
        <v>20000000</v>
      </c>
    </row>
    <row r="153" spans="1:2" x14ac:dyDescent="0.2">
      <c r="A153" t="s">
        <v>626</v>
      </c>
      <c r="B153" s="155">
        <v>20000000</v>
      </c>
    </row>
    <row r="154" spans="1:2" x14ac:dyDescent="0.2">
      <c r="A154" t="s">
        <v>627</v>
      </c>
      <c r="B154" s="155">
        <v>20000000</v>
      </c>
    </row>
    <row r="155" spans="1:2" x14ac:dyDescent="0.2">
      <c r="A155" t="s">
        <v>628</v>
      </c>
      <c r="B155" s="155">
        <v>20000000</v>
      </c>
    </row>
    <row r="156" spans="1:2" x14ac:dyDescent="0.2">
      <c r="A156" t="s">
        <v>629</v>
      </c>
      <c r="B156" s="155">
        <v>20000000</v>
      </c>
    </row>
    <row r="157" spans="1:2" x14ac:dyDescent="0.2">
      <c r="A157" t="s">
        <v>630</v>
      </c>
      <c r="B157" s="155">
        <v>20000000</v>
      </c>
    </row>
    <row r="158" spans="1:2" x14ac:dyDescent="0.2">
      <c r="A158" t="s">
        <v>631</v>
      </c>
      <c r="B158" s="155">
        <v>20000000</v>
      </c>
    </row>
    <row r="159" spans="1:2" x14ac:dyDescent="0.2">
      <c r="A159" t="s">
        <v>632</v>
      </c>
      <c r="B159" s="155">
        <v>20000000</v>
      </c>
    </row>
    <row r="160" spans="1:2" x14ac:dyDescent="0.2">
      <c r="A160" t="s">
        <v>633</v>
      </c>
      <c r="B160" s="155">
        <v>20000000</v>
      </c>
    </row>
    <row r="161" spans="1:2" x14ac:dyDescent="0.2">
      <c r="A161" t="s">
        <v>634</v>
      </c>
      <c r="B161" s="155">
        <v>20000000</v>
      </c>
    </row>
    <row r="162" spans="1:2" x14ac:dyDescent="0.2">
      <c r="A162" t="s">
        <v>635</v>
      </c>
      <c r="B162" s="155">
        <v>20000000</v>
      </c>
    </row>
    <row r="163" spans="1:2" x14ac:dyDescent="0.2">
      <c r="A163" t="s">
        <v>636</v>
      </c>
      <c r="B163" s="155">
        <v>20000000</v>
      </c>
    </row>
    <row r="164" spans="1:2" x14ac:dyDescent="0.2">
      <c r="A164" t="s">
        <v>637</v>
      </c>
      <c r="B164" s="155">
        <v>20000000</v>
      </c>
    </row>
    <row r="165" spans="1:2" x14ac:dyDescent="0.2">
      <c r="A165" t="s">
        <v>638</v>
      </c>
      <c r="B165" s="155">
        <v>20000000</v>
      </c>
    </row>
    <row r="166" spans="1:2" x14ac:dyDescent="0.2">
      <c r="A166" t="s">
        <v>639</v>
      </c>
      <c r="B166" s="155">
        <v>20000000</v>
      </c>
    </row>
    <row r="167" spans="1:2" x14ac:dyDescent="0.2">
      <c r="A167" t="s">
        <v>640</v>
      </c>
      <c r="B167" s="155">
        <v>20000000</v>
      </c>
    </row>
    <row r="168" spans="1:2" x14ac:dyDescent="0.2">
      <c r="A168" t="s">
        <v>643</v>
      </c>
      <c r="B168" s="155">
        <v>20000000</v>
      </c>
    </row>
    <row r="169" spans="1:2" x14ac:dyDescent="0.2">
      <c r="A169" t="s">
        <v>664</v>
      </c>
      <c r="B169" s="155">
        <v>20000000</v>
      </c>
    </row>
    <row r="170" spans="1:2" x14ac:dyDescent="0.2">
      <c r="A170" t="s">
        <v>667</v>
      </c>
      <c r="B170" s="155">
        <v>20000000</v>
      </c>
    </row>
    <row r="171" spans="1:2" x14ac:dyDescent="0.2">
      <c r="A171" t="s">
        <v>668</v>
      </c>
      <c r="B171" s="155">
        <v>20000000</v>
      </c>
    </row>
    <row r="172" spans="1:2" x14ac:dyDescent="0.2">
      <c r="A172" t="s">
        <v>670</v>
      </c>
      <c r="B172" s="155">
        <v>20000000</v>
      </c>
    </row>
    <row r="173" spans="1:2" x14ac:dyDescent="0.2">
      <c r="A173" t="s">
        <v>786</v>
      </c>
      <c r="B173" s="155">
        <v>3000000</v>
      </c>
    </row>
    <row r="174" spans="1:2" x14ac:dyDescent="0.2">
      <c r="A174" t="s">
        <v>787</v>
      </c>
      <c r="B174" s="155">
        <v>3000000</v>
      </c>
    </row>
    <row r="175" spans="1:2" x14ac:dyDescent="0.2">
      <c r="A175" t="s">
        <v>580</v>
      </c>
      <c r="B175" s="155">
        <v>3000000</v>
      </c>
    </row>
    <row r="176" spans="1:2" x14ac:dyDescent="0.2">
      <c r="A176" t="s">
        <v>581</v>
      </c>
      <c r="B176" s="155">
        <v>3000000</v>
      </c>
    </row>
    <row r="177" spans="1:2" x14ac:dyDescent="0.2">
      <c r="A177" t="s">
        <v>788</v>
      </c>
      <c r="B177" s="155">
        <v>3000000</v>
      </c>
    </row>
    <row r="178" spans="1:2" x14ac:dyDescent="0.2">
      <c r="A178" t="s">
        <v>783</v>
      </c>
      <c r="B178" s="155">
        <v>3000000</v>
      </c>
    </row>
    <row r="179" spans="1:2" x14ac:dyDescent="0.2">
      <c r="A179" t="s">
        <v>671</v>
      </c>
      <c r="B179" s="155">
        <v>3000000</v>
      </c>
    </row>
    <row r="180" spans="1:2" x14ac:dyDescent="0.2">
      <c r="A180" t="s">
        <v>672</v>
      </c>
      <c r="B180" s="155">
        <v>3000000</v>
      </c>
    </row>
    <row r="181" spans="1:2" x14ac:dyDescent="0.2">
      <c r="A181" t="s">
        <v>673</v>
      </c>
      <c r="B181" s="155">
        <v>3000000</v>
      </c>
    </row>
    <row r="182" spans="1:2" x14ac:dyDescent="0.2">
      <c r="A182" t="s">
        <v>674</v>
      </c>
      <c r="B182" s="155">
        <v>3000000</v>
      </c>
    </row>
    <row r="183" spans="1:2" x14ac:dyDescent="0.2">
      <c r="A183" t="s">
        <v>598</v>
      </c>
      <c r="B183" s="155">
        <v>3000000</v>
      </c>
    </row>
    <row r="184" spans="1:2" x14ac:dyDescent="0.2">
      <c r="A184" t="s">
        <v>789</v>
      </c>
      <c r="B184" s="155">
        <v>3000000</v>
      </c>
    </row>
    <row r="185" spans="1:2" x14ac:dyDescent="0.2">
      <c r="A185" t="s">
        <v>790</v>
      </c>
      <c r="B185" s="155">
        <v>3000000</v>
      </c>
    </row>
    <row r="186" spans="1:2" x14ac:dyDescent="0.2">
      <c r="A186" t="s">
        <v>599</v>
      </c>
      <c r="B186" s="155">
        <v>4000000</v>
      </c>
    </row>
    <row r="187" spans="1:2" x14ac:dyDescent="0.2">
      <c r="A187" t="s">
        <v>600</v>
      </c>
      <c r="B187" s="155">
        <v>3000000</v>
      </c>
    </row>
    <row r="188" spans="1:2" x14ac:dyDescent="0.2">
      <c r="A188" t="s">
        <v>601</v>
      </c>
      <c r="B188" s="155">
        <v>3000000</v>
      </c>
    </row>
    <row r="189" spans="1:2" x14ac:dyDescent="0.2">
      <c r="A189" t="s">
        <v>602</v>
      </c>
      <c r="B189" s="155">
        <v>4000000</v>
      </c>
    </row>
    <row r="190" spans="1:2" x14ac:dyDescent="0.2">
      <c r="A190" t="s">
        <v>603</v>
      </c>
      <c r="B190" s="155">
        <v>4000000</v>
      </c>
    </row>
    <row r="191" spans="1:2" x14ac:dyDescent="0.2">
      <c r="A191" t="s">
        <v>695</v>
      </c>
      <c r="B191" s="155">
        <v>4000000</v>
      </c>
    </row>
    <row r="192" spans="1:2" x14ac:dyDescent="0.2">
      <c r="A192" t="s">
        <v>676</v>
      </c>
      <c r="B192" s="155">
        <v>3000000</v>
      </c>
    </row>
    <row r="193" spans="1:2" x14ac:dyDescent="0.2">
      <c r="A193" t="s">
        <v>677</v>
      </c>
      <c r="B193" s="155">
        <v>3000000</v>
      </c>
    </row>
    <row r="194" spans="1:2" x14ac:dyDescent="0.2">
      <c r="A194" t="s">
        <v>678</v>
      </c>
      <c r="B194" s="155">
        <v>4000000</v>
      </c>
    </row>
    <row r="195" spans="1:2" x14ac:dyDescent="0.2">
      <c r="A195" t="s">
        <v>679</v>
      </c>
      <c r="B195" s="155">
        <v>3000000</v>
      </c>
    </row>
    <row r="196" spans="1:2" x14ac:dyDescent="0.2">
      <c r="A196" t="s">
        <v>680</v>
      </c>
      <c r="B196" s="155">
        <v>3000000</v>
      </c>
    </row>
    <row r="197" spans="1:2" x14ac:dyDescent="0.2">
      <c r="A197" t="s">
        <v>681</v>
      </c>
      <c r="B197" s="155">
        <v>4000000</v>
      </c>
    </row>
    <row r="198" spans="1:2" x14ac:dyDescent="0.2">
      <c r="A198" t="s">
        <v>682</v>
      </c>
      <c r="B198" s="155">
        <v>4000000</v>
      </c>
    </row>
    <row r="199" spans="1:2" x14ac:dyDescent="0.2">
      <c r="A199" t="s">
        <v>683</v>
      </c>
      <c r="B199" s="155">
        <v>4000000</v>
      </c>
    </row>
    <row r="200" spans="1:2" x14ac:dyDescent="0.2">
      <c r="A200" t="s">
        <v>684</v>
      </c>
      <c r="B200" s="155">
        <v>3000000</v>
      </c>
    </row>
    <row r="201" spans="1:2" x14ac:dyDescent="0.2">
      <c r="A201" t="s">
        <v>685</v>
      </c>
      <c r="B201" s="155">
        <v>4000000</v>
      </c>
    </row>
    <row r="202" spans="1:2" x14ac:dyDescent="0.2">
      <c r="A202" t="s">
        <v>686</v>
      </c>
      <c r="B202" s="155">
        <v>4000000</v>
      </c>
    </row>
    <row r="203" spans="1:2" x14ac:dyDescent="0.2">
      <c r="A203" t="s">
        <v>687</v>
      </c>
      <c r="B203" s="155">
        <v>4000000</v>
      </c>
    </row>
    <row r="204" spans="1:2" x14ac:dyDescent="0.2">
      <c r="A204" t="s">
        <v>688</v>
      </c>
      <c r="B204" s="155">
        <v>4000000</v>
      </c>
    </row>
    <row r="205" spans="1:2" x14ac:dyDescent="0.2">
      <c r="A205" t="s">
        <v>689</v>
      </c>
      <c r="B205" s="155">
        <v>4000000</v>
      </c>
    </row>
    <row r="206" spans="1:2" x14ac:dyDescent="0.2">
      <c r="A206" t="s">
        <v>690</v>
      </c>
      <c r="B206" s="155">
        <v>4000000</v>
      </c>
    </row>
    <row r="207" spans="1:2" x14ac:dyDescent="0.2">
      <c r="A207" t="s">
        <v>691</v>
      </c>
      <c r="B207" s="155">
        <v>4000000</v>
      </c>
    </row>
    <row r="208" spans="1:2" x14ac:dyDescent="0.2">
      <c r="A208" t="s">
        <v>692</v>
      </c>
      <c r="B208" s="155">
        <v>4000000</v>
      </c>
    </row>
    <row r="209" spans="1:2" x14ac:dyDescent="0.2">
      <c r="A209" t="s">
        <v>784</v>
      </c>
      <c r="B209" s="155">
        <v>3000000</v>
      </c>
    </row>
    <row r="210" spans="1:2" x14ac:dyDescent="0.2">
      <c r="A210" t="s">
        <v>546</v>
      </c>
      <c r="B210" s="155">
        <v>4000000</v>
      </c>
    </row>
    <row r="211" spans="1:2" x14ac:dyDescent="0.2">
      <c r="A211" t="s">
        <v>548</v>
      </c>
      <c r="B211" s="155">
        <v>3000000</v>
      </c>
    </row>
    <row r="212" spans="1:2" x14ac:dyDescent="0.2">
      <c r="A212" t="s">
        <v>549</v>
      </c>
      <c r="B212" s="155">
        <v>3000000</v>
      </c>
    </row>
    <row r="213" spans="1:2" x14ac:dyDescent="0.2">
      <c r="A213" t="s">
        <v>550</v>
      </c>
      <c r="B213" s="155">
        <v>4000000</v>
      </c>
    </row>
    <row r="214" spans="1:2" x14ac:dyDescent="0.2">
      <c r="A214" t="s">
        <v>551</v>
      </c>
      <c r="B214" s="155">
        <v>4000000</v>
      </c>
    </row>
    <row r="215" spans="1:2" x14ac:dyDescent="0.2">
      <c r="A215" t="s">
        <v>552</v>
      </c>
      <c r="B215" s="155">
        <v>3000000</v>
      </c>
    </row>
    <row r="216" spans="1:2" x14ac:dyDescent="0.2">
      <c r="A216" t="s">
        <v>553</v>
      </c>
      <c r="B216" s="155">
        <v>4000000</v>
      </c>
    </row>
    <row r="217" spans="1:2" x14ac:dyDescent="0.2">
      <c r="A217" t="s">
        <v>554</v>
      </c>
      <c r="B217" s="155">
        <v>4000000</v>
      </c>
    </row>
    <row r="218" spans="1:2" x14ac:dyDescent="0.2">
      <c r="A218" t="s">
        <v>555</v>
      </c>
      <c r="B218" s="155">
        <v>4000000</v>
      </c>
    </row>
    <row r="219" spans="1:2" x14ac:dyDescent="0.2">
      <c r="A219" t="s">
        <v>556</v>
      </c>
      <c r="B219" s="155">
        <v>4000000</v>
      </c>
    </row>
    <row r="220" spans="1:2" x14ac:dyDescent="0.2">
      <c r="A220" t="s">
        <v>557</v>
      </c>
      <c r="B220" s="155">
        <v>3000000</v>
      </c>
    </row>
    <row r="221" spans="1:2" x14ac:dyDescent="0.2">
      <c r="A221" t="s">
        <v>694</v>
      </c>
      <c r="B221" s="155">
        <v>4000000</v>
      </c>
    </row>
    <row r="222" spans="1:2" x14ac:dyDescent="0.2">
      <c r="A222" t="s">
        <v>807</v>
      </c>
      <c r="B222" s="155">
        <v>4000000</v>
      </c>
    </row>
    <row r="223" spans="1:2" x14ac:dyDescent="0.2">
      <c r="A223" t="s">
        <v>696</v>
      </c>
      <c r="B223" s="155">
        <v>4000000</v>
      </c>
    </row>
    <row r="224" spans="1:2" x14ac:dyDescent="0.2">
      <c r="A224" t="s">
        <v>698</v>
      </c>
      <c r="B224" s="155">
        <v>4000000</v>
      </c>
    </row>
    <row r="225" spans="1:2" x14ac:dyDescent="0.2">
      <c r="A225" t="s">
        <v>699</v>
      </c>
      <c r="B225" s="155">
        <v>4000000</v>
      </c>
    </row>
    <row r="226" spans="1:2" x14ac:dyDescent="0.2">
      <c r="A226" t="s">
        <v>700</v>
      </c>
      <c r="B226" s="155">
        <v>4000000</v>
      </c>
    </row>
    <row r="227" spans="1:2" x14ac:dyDescent="0.2">
      <c r="A227" t="s">
        <v>701</v>
      </c>
      <c r="B227" s="155">
        <v>4000000</v>
      </c>
    </row>
    <row r="228" spans="1:2" x14ac:dyDescent="0.2">
      <c r="A228" t="s">
        <v>559</v>
      </c>
      <c r="B228" s="155">
        <v>4000000</v>
      </c>
    </row>
    <row r="229" spans="1:2" x14ac:dyDescent="0.2">
      <c r="A229" t="s">
        <v>560</v>
      </c>
      <c r="B229" s="155">
        <v>4000000</v>
      </c>
    </row>
    <row r="230" spans="1:2" x14ac:dyDescent="0.2">
      <c r="A230" t="s">
        <v>561</v>
      </c>
      <c r="B230" s="155">
        <v>4000000</v>
      </c>
    </row>
    <row r="231" spans="1:2" x14ac:dyDescent="0.2">
      <c r="A231" t="s">
        <v>562</v>
      </c>
      <c r="B231" s="155">
        <v>4000000</v>
      </c>
    </row>
    <row r="232" spans="1:2" x14ac:dyDescent="0.2">
      <c r="A232" t="s">
        <v>564</v>
      </c>
      <c r="B232" s="155">
        <v>3000000</v>
      </c>
    </row>
    <row r="233" spans="1:2" x14ac:dyDescent="0.2">
      <c r="A233" t="s">
        <v>565</v>
      </c>
      <c r="B233" s="155">
        <v>4000000</v>
      </c>
    </row>
    <row r="234" spans="1:2" x14ac:dyDescent="0.2">
      <c r="A234" t="s">
        <v>378</v>
      </c>
      <c r="B234" s="155">
        <v>6000000</v>
      </c>
    </row>
    <row r="235" spans="1:2" x14ac:dyDescent="0.2">
      <c r="A235" t="s">
        <v>379</v>
      </c>
      <c r="B235" s="155">
        <v>6000000</v>
      </c>
    </row>
    <row r="236" spans="1:2" x14ac:dyDescent="0.2">
      <c r="A236" t="s">
        <v>382</v>
      </c>
      <c r="B236" s="155">
        <v>6000000</v>
      </c>
    </row>
    <row r="237" spans="1:2" x14ac:dyDescent="0.2">
      <c r="A237" t="s">
        <v>383</v>
      </c>
      <c r="B237" s="155">
        <v>5000000</v>
      </c>
    </row>
    <row r="238" spans="1:2" x14ac:dyDescent="0.2">
      <c r="A238" t="s">
        <v>384</v>
      </c>
      <c r="B238" s="155">
        <v>5000000</v>
      </c>
    </row>
    <row r="239" spans="1:2" x14ac:dyDescent="0.2">
      <c r="A239" t="s">
        <v>387</v>
      </c>
      <c r="B239" s="155">
        <v>6000000</v>
      </c>
    </row>
    <row r="240" spans="1:2" x14ac:dyDescent="0.2">
      <c r="A240" t="s">
        <v>388</v>
      </c>
      <c r="B240" s="155">
        <v>5000000</v>
      </c>
    </row>
    <row r="241" spans="1:2" x14ac:dyDescent="0.2">
      <c r="A241" t="s">
        <v>389</v>
      </c>
      <c r="B241" s="155">
        <v>5000000</v>
      </c>
    </row>
    <row r="242" spans="1:2" x14ac:dyDescent="0.2">
      <c r="A242" t="s">
        <v>390</v>
      </c>
      <c r="B242" s="155">
        <v>5000000</v>
      </c>
    </row>
    <row r="243" spans="1:2" x14ac:dyDescent="0.2">
      <c r="A243" t="s">
        <v>391</v>
      </c>
      <c r="B243" s="155">
        <v>6000000</v>
      </c>
    </row>
    <row r="244" spans="1:2" x14ac:dyDescent="0.2">
      <c r="A244" t="s">
        <v>393</v>
      </c>
      <c r="B244" s="155">
        <v>6000000</v>
      </c>
    </row>
    <row r="245" spans="1:2" x14ac:dyDescent="0.2">
      <c r="A245" t="s">
        <v>394</v>
      </c>
      <c r="B245" s="155">
        <v>6000000</v>
      </c>
    </row>
    <row r="246" spans="1:2" x14ac:dyDescent="0.2">
      <c r="A246" t="s">
        <v>395</v>
      </c>
      <c r="B246" s="155">
        <v>3000000</v>
      </c>
    </row>
    <row r="247" spans="1:2" x14ac:dyDescent="0.2">
      <c r="A247" t="s">
        <v>396</v>
      </c>
      <c r="B247" s="155">
        <v>6000000</v>
      </c>
    </row>
    <row r="248" spans="1:2" x14ac:dyDescent="0.2">
      <c r="A248" t="s">
        <v>397</v>
      </c>
      <c r="B248" s="155">
        <v>6000000</v>
      </c>
    </row>
    <row r="249" spans="1:2" x14ac:dyDescent="0.2">
      <c r="A249" t="s">
        <v>339</v>
      </c>
      <c r="B249" s="155">
        <v>6000000</v>
      </c>
    </row>
    <row r="250" spans="1:2" x14ac:dyDescent="0.2">
      <c r="A250" t="s">
        <v>401</v>
      </c>
      <c r="B250" s="155">
        <v>6000000</v>
      </c>
    </row>
    <row r="251" spans="1:2" x14ac:dyDescent="0.2">
      <c r="A251" t="s">
        <v>402</v>
      </c>
      <c r="B251" s="155">
        <v>5000000</v>
      </c>
    </row>
    <row r="252" spans="1:2" x14ac:dyDescent="0.2">
      <c r="A252" t="s">
        <v>404</v>
      </c>
      <c r="B252" s="155">
        <v>6000000</v>
      </c>
    </row>
    <row r="253" spans="1:2" x14ac:dyDescent="0.2">
      <c r="A253" t="s">
        <v>405</v>
      </c>
      <c r="B253" s="155">
        <v>5000000</v>
      </c>
    </row>
    <row r="254" spans="1:2" x14ac:dyDescent="0.2">
      <c r="A254" t="s">
        <v>406</v>
      </c>
      <c r="B254" s="155">
        <v>6000000</v>
      </c>
    </row>
    <row r="255" spans="1:2" x14ac:dyDescent="0.2">
      <c r="A255" t="s">
        <v>407</v>
      </c>
      <c r="B255" s="155">
        <v>6000000</v>
      </c>
    </row>
  </sheetData>
  <autoFilter ref="A1:B242" xr:uid="{00000000-0009-0000-0000-00000E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verticalDpi="0" r:id="rId1"/>
  <headerFooter alignWithMargins="0">
    <oddFooter>&amp;C&amp;P&amp;RElaborado por EQUILIBRIUM Inmobiliario S.A.S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4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9" t="s">
        <v>105</v>
      </c>
      <c r="B1" s="147" t="s">
        <v>792</v>
      </c>
      <c r="C1" s="149" t="s">
        <v>24</v>
      </c>
      <c r="D1" s="147" t="s">
        <v>793</v>
      </c>
    </row>
    <row r="2" spans="1:4" ht="13.5" thickBot="1" x14ac:dyDescent="0.25">
      <c r="A2" s="153" t="s">
        <v>203</v>
      </c>
      <c r="B2" s="154">
        <v>421883284</v>
      </c>
      <c r="C2" s="152">
        <v>113</v>
      </c>
      <c r="D2" s="146" t="s">
        <v>794</v>
      </c>
    </row>
    <row r="3" spans="1:4" ht="13.5" thickBot="1" x14ac:dyDescent="0.25">
      <c r="A3" s="150" t="s">
        <v>204</v>
      </c>
      <c r="B3" s="151">
        <v>311846714</v>
      </c>
      <c r="C3" s="152">
        <v>81.599999999999994</v>
      </c>
      <c r="D3" s="146" t="s">
        <v>4</v>
      </c>
    </row>
    <row r="4" spans="1:4" ht="13.5" thickBot="1" x14ac:dyDescent="0.25">
      <c r="A4" s="153" t="s">
        <v>205</v>
      </c>
      <c r="B4" s="154">
        <v>378539686</v>
      </c>
      <c r="C4" s="152">
        <v>97.6</v>
      </c>
      <c r="D4" s="146" t="s">
        <v>794</v>
      </c>
    </row>
    <row r="5" spans="1:4" ht="13.5" thickBot="1" x14ac:dyDescent="0.25">
      <c r="A5" s="153" t="s">
        <v>206</v>
      </c>
      <c r="B5" s="154">
        <v>316677924</v>
      </c>
      <c r="C5" s="152">
        <v>81.650000000000006</v>
      </c>
      <c r="D5" s="146" t="s">
        <v>794</v>
      </c>
    </row>
    <row r="6" spans="1:4" ht="13.5" thickBot="1" x14ac:dyDescent="0.25">
      <c r="A6" s="150" t="s">
        <v>207</v>
      </c>
      <c r="B6" s="151">
        <v>430349161</v>
      </c>
      <c r="C6" s="152">
        <v>133</v>
      </c>
      <c r="D6" s="146" t="s">
        <v>4</v>
      </c>
    </row>
    <row r="7" spans="1:4" ht="13.5" thickBot="1" x14ac:dyDescent="0.25">
      <c r="A7" s="153" t="s">
        <v>208</v>
      </c>
      <c r="B7" s="154">
        <v>421883284</v>
      </c>
      <c r="C7" s="152">
        <v>113</v>
      </c>
      <c r="D7" s="146" t="s">
        <v>794</v>
      </c>
    </row>
    <row r="8" spans="1:4" ht="13.5" thickBot="1" x14ac:dyDescent="0.25">
      <c r="A8" s="150" t="s">
        <v>209</v>
      </c>
      <c r="B8" s="151">
        <v>306117797</v>
      </c>
      <c r="C8" s="152">
        <v>81.599999999999994</v>
      </c>
      <c r="D8" s="146" t="s">
        <v>4</v>
      </c>
    </row>
    <row r="9" spans="1:4" ht="13.5" thickBot="1" x14ac:dyDescent="0.25">
      <c r="A9" s="153" t="s">
        <v>210</v>
      </c>
      <c r="B9" s="154">
        <v>371980382</v>
      </c>
      <c r="C9" s="152">
        <v>97.8</v>
      </c>
      <c r="D9" s="146" t="s">
        <v>794</v>
      </c>
    </row>
    <row r="10" spans="1:4" ht="13.5" thickBot="1" x14ac:dyDescent="0.25">
      <c r="A10" s="150" t="s">
        <v>211</v>
      </c>
      <c r="B10" s="151">
        <v>361766555</v>
      </c>
      <c r="C10" s="152">
        <v>97.6</v>
      </c>
      <c r="D10" s="146" t="s">
        <v>4</v>
      </c>
    </row>
    <row r="11" spans="1:4" ht="13.5" thickBot="1" x14ac:dyDescent="0.25">
      <c r="A11" s="150" t="s">
        <v>212</v>
      </c>
      <c r="B11" s="151">
        <v>299829281</v>
      </c>
      <c r="C11" s="152">
        <v>81.599999999999994</v>
      </c>
      <c r="D11" s="146" t="s">
        <v>4</v>
      </c>
    </row>
    <row r="12" spans="1:4" ht="13.5" thickBot="1" x14ac:dyDescent="0.25">
      <c r="A12" s="150" t="s">
        <v>213</v>
      </c>
      <c r="B12" s="151">
        <v>414542570</v>
      </c>
      <c r="C12" s="152">
        <v>112.9</v>
      </c>
      <c r="D12" s="146" t="s">
        <v>4</v>
      </c>
    </row>
    <row r="13" spans="1:4" ht="13.5" thickBot="1" x14ac:dyDescent="0.25">
      <c r="A13" s="153" t="s">
        <v>214</v>
      </c>
      <c r="B13" s="154">
        <v>422083284</v>
      </c>
      <c r="C13" s="152">
        <v>113</v>
      </c>
      <c r="D13" s="146" t="s">
        <v>794</v>
      </c>
    </row>
    <row r="14" spans="1:4" ht="13.5" thickBot="1" x14ac:dyDescent="0.25">
      <c r="A14" s="150" t="s">
        <v>215</v>
      </c>
      <c r="B14" s="151">
        <v>304493394</v>
      </c>
      <c r="C14" s="152">
        <v>81.599999999999994</v>
      </c>
      <c r="D14" s="146" t="s">
        <v>4</v>
      </c>
    </row>
    <row r="15" spans="1:4" ht="13.5" thickBot="1" x14ac:dyDescent="0.25">
      <c r="A15" s="153" t="s">
        <v>216</v>
      </c>
      <c r="B15" s="154">
        <v>374625382</v>
      </c>
      <c r="C15" s="152">
        <v>97.8</v>
      </c>
      <c r="D15" s="146" t="s">
        <v>794</v>
      </c>
    </row>
    <row r="16" spans="1:4" ht="13.5" thickBot="1" x14ac:dyDescent="0.25">
      <c r="A16" s="150" t="s">
        <v>217</v>
      </c>
      <c r="B16" s="151">
        <v>365589778</v>
      </c>
      <c r="C16" s="152">
        <v>97.6</v>
      </c>
      <c r="D16" s="146" t="s">
        <v>4</v>
      </c>
    </row>
    <row r="17" spans="1:4" ht="13.5" thickBot="1" x14ac:dyDescent="0.25">
      <c r="A17" s="150" t="s">
        <v>412</v>
      </c>
      <c r="B17" s="151">
        <v>306849715</v>
      </c>
      <c r="C17" s="152">
        <v>81.599999999999994</v>
      </c>
      <c r="D17" s="146" t="s">
        <v>4</v>
      </c>
    </row>
    <row r="18" spans="1:4" ht="13.5" thickBot="1" x14ac:dyDescent="0.25">
      <c r="A18" s="150" t="s">
        <v>218</v>
      </c>
      <c r="B18" s="151">
        <v>415754137</v>
      </c>
      <c r="C18" s="152">
        <v>113</v>
      </c>
      <c r="D18" s="146" t="s">
        <v>4</v>
      </c>
    </row>
    <row r="19" spans="1:4" ht="13.5" thickBot="1" x14ac:dyDescent="0.25">
      <c r="A19" s="153" t="s">
        <v>219</v>
      </c>
      <c r="B19" s="154">
        <v>422283284</v>
      </c>
      <c r="C19" s="152">
        <v>113</v>
      </c>
      <c r="D19" s="146" t="s">
        <v>794</v>
      </c>
    </row>
    <row r="20" spans="1:4" ht="13.5" thickBot="1" x14ac:dyDescent="0.25">
      <c r="A20" s="150" t="s">
        <v>220</v>
      </c>
      <c r="B20" s="151">
        <v>307498077</v>
      </c>
      <c r="C20" s="152">
        <v>81.599999999999994</v>
      </c>
      <c r="D20" s="146" t="s">
        <v>4</v>
      </c>
    </row>
    <row r="21" spans="1:4" ht="13.5" thickBot="1" x14ac:dyDescent="0.25">
      <c r="A21" s="150" t="s">
        <v>221</v>
      </c>
      <c r="B21" s="151">
        <v>368467585</v>
      </c>
      <c r="C21" s="152">
        <v>97.8</v>
      </c>
      <c r="D21" s="146" t="s">
        <v>4</v>
      </c>
    </row>
    <row r="22" spans="1:4" ht="13.5" thickBot="1" x14ac:dyDescent="0.25">
      <c r="A22" s="153" t="s">
        <v>222</v>
      </c>
      <c r="B22" s="154">
        <v>379139686</v>
      </c>
      <c r="C22" s="152">
        <v>97.6</v>
      </c>
      <c r="D22" s="146" t="s">
        <v>794</v>
      </c>
    </row>
    <row r="23" spans="1:4" ht="13.5" thickBot="1" x14ac:dyDescent="0.25">
      <c r="A23" s="150" t="s">
        <v>223</v>
      </c>
      <c r="B23" s="151">
        <v>299338961</v>
      </c>
      <c r="C23" s="152">
        <v>81.599999999999994</v>
      </c>
      <c r="D23" s="146" t="s">
        <v>4</v>
      </c>
    </row>
    <row r="24" spans="1:4" ht="13.5" thickBot="1" x14ac:dyDescent="0.25">
      <c r="A24" s="150" t="s">
        <v>224</v>
      </c>
      <c r="B24" s="151">
        <v>423331951</v>
      </c>
      <c r="C24" s="152">
        <v>113</v>
      </c>
      <c r="D24" s="146" t="s">
        <v>4</v>
      </c>
    </row>
    <row r="25" spans="1:4" ht="13.5" thickBot="1" x14ac:dyDescent="0.25">
      <c r="A25" s="153" t="s">
        <v>225</v>
      </c>
      <c r="B25" s="154">
        <v>422483284</v>
      </c>
      <c r="C25" s="152">
        <v>113</v>
      </c>
      <c r="D25" s="146" t="s">
        <v>794</v>
      </c>
    </row>
    <row r="26" spans="1:4" ht="13.5" thickBot="1" x14ac:dyDescent="0.25">
      <c r="A26" s="150" t="s">
        <v>226</v>
      </c>
      <c r="B26" s="151">
        <v>300426008</v>
      </c>
      <c r="C26" s="152">
        <v>81.599999999999994</v>
      </c>
      <c r="D26" s="146" t="s">
        <v>4</v>
      </c>
    </row>
    <row r="27" spans="1:4" ht="13.5" thickBot="1" x14ac:dyDescent="0.25">
      <c r="A27" s="153" t="s">
        <v>227</v>
      </c>
      <c r="B27" s="154">
        <v>375025382</v>
      </c>
      <c r="C27" s="152">
        <v>97.8</v>
      </c>
      <c r="D27" s="146" t="s">
        <v>794</v>
      </c>
    </row>
    <row r="28" spans="1:4" ht="13.5" thickBot="1" x14ac:dyDescent="0.25">
      <c r="A28" s="150" t="s">
        <v>413</v>
      </c>
      <c r="B28" s="151">
        <v>379094279</v>
      </c>
      <c r="C28" s="152">
        <v>97.2</v>
      </c>
      <c r="D28" s="146" t="s">
        <v>4</v>
      </c>
    </row>
    <row r="29" spans="1:4" ht="13.5" thickBot="1" x14ac:dyDescent="0.25">
      <c r="A29" s="150" t="s">
        <v>414</v>
      </c>
      <c r="B29" s="151">
        <v>307248544</v>
      </c>
      <c r="C29" s="152">
        <v>81.599999999999994</v>
      </c>
      <c r="D29" s="146" t="s">
        <v>4</v>
      </c>
    </row>
    <row r="30" spans="1:4" ht="13.5" thickBot="1" x14ac:dyDescent="0.25">
      <c r="A30" s="150" t="s">
        <v>228</v>
      </c>
      <c r="B30" s="151">
        <v>428832173</v>
      </c>
      <c r="C30" s="152">
        <v>113</v>
      </c>
      <c r="D30" s="146" t="s">
        <v>4</v>
      </c>
    </row>
    <row r="31" spans="1:4" ht="13.5" thickBot="1" x14ac:dyDescent="0.25">
      <c r="A31" s="153" t="s">
        <v>229</v>
      </c>
      <c r="B31" s="154">
        <v>431158284</v>
      </c>
      <c r="C31" s="152">
        <v>113</v>
      </c>
      <c r="D31" s="146" t="s">
        <v>794</v>
      </c>
    </row>
    <row r="32" spans="1:4" ht="13.5" thickBot="1" x14ac:dyDescent="0.25">
      <c r="A32" s="150" t="s">
        <v>230</v>
      </c>
      <c r="B32" s="151">
        <v>299674726</v>
      </c>
      <c r="C32" s="152">
        <v>81.599999999999994</v>
      </c>
      <c r="D32" s="146" t="s">
        <v>4</v>
      </c>
    </row>
    <row r="33" spans="1:4" ht="13.5" thickBot="1" x14ac:dyDescent="0.25">
      <c r="A33" s="153" t="s">
        <v>231</v>
      </c>
      <c r="B33" s="154">
        <v>375225382</v>
      </c>
      <c r="C33" s="152">
        <v>97.8</v>
      </c>
      <c r="D33" s="146" t="s">
        <v>794</v>
      </c>
    </row>
    <row r="34" spans="1:4" ht="13.5" thickBot="1" x14ac:dyDescent="0.25">
      <c r="A34" s="150" t="s">
        <v>232</v>
      </c>
      <c r="B34" s="151">
        <v>363632928</v>
      </c>
      <c r="C34" s="152">
        <v>97.6</v>
      </c>
      <c r="D34" s="146" t="s">
        <v>4</v>
      </c>
    </row>
    <row r="35" spans="1:4" ht="13.5" thickBot="1" x14ac:dyDescent="0.25">
      <c r="A35" s="150" t="s">
        <v>415</v>
      </c>
      <c r="B35" s="151">
        <v>300421695</v>
      </c>
      <c r="C35" s="152">
        <v>81.599999999999994</v>
      </c>
      <c r="D35" s="146" t="s">
        <v>4</v>
      </c>
    </row>
    <row r="36" spans="1:4" ht="13.5" thickBot="1" x14ac:dyDescent="0.25">
      <c r="A36" s="153" t="s">
        <v>233</v>
      </c>
      <c r="B36" s="154">
        <v>428154936</v>
      </c>
      <c r="C36" s="152">
        <v>112.9</v>
      </c>
      <c r="D36" s="146" t="s">
        <v>794</v>
      </c>
    </row>
    <row r="37" spans="1:4" ht="13.5" thickBot="1" x14ac:dyDescent="0.25">
      <c r="A37" s="153" t="s">
        <v>234</v>
      </c>
      <c r="B37" s="154">
        <v>422883284</v>
      </c>
      <c r="C37" s="152">
        <v>113</v>
      </c>
      <c r="D37" s="146" t="s">
        <v>794</v>
      </c>
    </row>
    <row r="38" spans="1:4" ht="13.5" thickBot="1" x14ac:dyDescent="0.25">
      <c r="A38" s="150" t="s">
        <v>235</v>
      </c>
      <c r="B38" s="151">
        <v>300468179</v>
      </c>
      <c r="C38" s="152">
        <v>81.599999999999994</v>
      </c>
      <c r="D38" s="146" t="s">
        <v>4</v>
      </c>
    </row>
    <row r="39" spans="1:4" ht="13.5" thickBot="1" x14ac:dyDescent="0.25">
      <c r="A39" s="153" t="s">
        <v>236</v>
      </c>
      <c r="B39" s="154">
        <v>372980382</v>
      </c>
      <c r="C39" s="152">
        <v>97.8</v>
      </c>
      <c r="D39" s="146" t="s">
        <v>794</v>
      </c>
    </row>
    <row r="40" spans="1:4" ht="13.5" thickBot="1" x14ac:dyDescent="0.25">
      <c r="A40" s="153" t="s">
        <v>237</v>
      </c>
      <c r="B40" s="154">
        <v>379739686</v>
      </c>
      <c r="C40" s="152">
        <v>97.6</v>
      </c>
      <c r="D40" s="146" t="s">
        <v>794</v>
      </c>
    </row>
    <row r="41" spans="1:4" ht="13.5" thickBot="1" x14ac:dyDescent="0.25">
      <c r="A41" s="153" t="s">
        <v>238</v>
      </c>
      <c r="B41" s="154">
        <v>317877924</v>
      </c>
      <c r="C41" s="152">
        <v>81.650000000000006</v>
      </c>
      <c r="D41" s="146" t="s">
        <v>794</v>
      </c>
    </row>
    <row r="42" spans="1:4" ht="13.5" thickBot="1" x14ac:dyDescent="0.25">
      <c r="A42" s="153" t="s">
        <v>239</v>
      </c>
      <c r="B42" s="154">
        <v>428354936</v>
      </c>
      <c r="C42" s="152">
        <v>112.9</v>
      </c>
      <c r="D42" s="146" t="s">
        <v>794</v>
      </c>
    </row>
    <row r="43" spans="1:4" ht="13.5" thickBot="1" x14ac:dyDescent="0.25">
      <c r="A43" s="150" t="s">
        <v>240</v>
      </c>
      <c r="B43" s="151">
        <v>413993827</v>
      </c>
      <c r="C43" s="152">
        <v>113</v>
      </c>
      <c r="D43" s="146" t="s">
        <v>4</v>
      </c>
    </row>
    <row r="44" spans="1:4" ht="13.5" thickBot="1" x14ac:dyDescent="0.25">
      <c r="A44" s="153" t="s">
        <v>241</v>
      </c>
      <c r="B44" s="154">
        <v>313604000</v>
      </c>
      <c r="C44" s="152">
        <v>81.599999999999994</v>
      </c>
      <c r="D44" s="146" t="s">
        <v>794</v>
      </c>
    </row>
    <row r="45" spans="1:4" ht="13.5" thickBot="1" x14ac:dyDescent="0.25">
      <c r="A45" s="150" t="s">
        <v>242</v>
      </c>
      <c r="B45" s="151">
        <v>375186610</v>
      </c>
      <c r="C45" s="152">
        <v>97.8</v>
      </c>
      <c r="D45" s="146" t="s">
        <v>4</v>
      </c>
    </row>
    <row r="46" spans="1:4" ht="13.5" thickBot="1" x14ac:dyDescent="0.25">
      <c r="A46" s="153" t="s">
        <v>243</v>
      </c>
      <c r="B46" s="154">
        <v>377499686</v>
      </c>
      <c r="C46" s="152">
        <v>97.6</v>
      </c>
      <c r="D46" s="146" t="s">
        <v>794</v>
      </c>
    </row>
    <row r="47" spans="1:4" ht="13.5" thickBot="1" x14ac:dyDescent="0.25">
      <c r="A47" s="150" t="s">
        <v>416</v>
      </c>
      <c r="B47" s="151">
        <v>301278683</v>
      </c>
      <c r="C47" s="152">
        <v>81.599999999999994</v>
      </c>
      <c r="D47" s="146" t="s">
        <v>4</v>
      </c>
    </row>
    <row r="48" spans="1:4" ht="13.5" thickBot="1" x14ac:dyDescent="0.25">
      <c r="A48" s="153" t="s">
        <v>244</v>
      </c>
      <c r="B48" s="154">
        <v>431758284</v>
      </c>
      <c r="C48" s="152">
        <v>112.9</v>
      </c>
      <c r="D48" s="146" t="s">
        <v>794</v>
      </c>
    </row>
    <row r="49" spans="1:4" ht="13.5" thickBot="1" x14ac:dyDescent="0.25">
      <c r="A49" s="153" t="s">
        <v>245</v>
      </c>
      <c r="B49" s="154">
        <v>423283284</v>
      </c>
      <c r="C49" s="152">
        <v>113</v>
      </c>
      <c r="D49" s="146" t="s">
        <v>794</v>
      </c>
    </row>
    <row r="50" spans="1:4" ht="13.5" thickBot="1" x14ac:dyDescent="0.25">
      <c r="A50" s="150" t="s">
        <v>246</v>
      </c>
      <c r="B50" s="151">
        <v>302476923</v>
      </c>
      <c r="C50" s="152">
        <v>81.599999999999994</v>
      </c>
      <c r="D50" s="146" t="s">
        <v>4</v>
      </c>
    </row>
    <row r="51" spans="1:4" ht="13.5" thickBot="1" x14ac:dyDescent="0.25">
      <c r="A51" s="150" t="s">
        <v>247</v>
      </c>
      <c r="B51" s="151">
        <v>375824237</v>
      </c>
      <c r="C51" s="152">
        <v>97.8</v>
      </c>
      <c r="D51" s="146" t="s">
        <v>4</v>
      </c>
    </row>
    <row r="52" spans="1:4" ht="13.5" thickBot="1" x14ac:dyDescent="0.25">
      <c r="A52" s="150" t="s">
        <v>248</v>
      </c>
      <c r="B52" s="151">
        <v>366323723</v>
      </c>
      <c r="C52" s="152">
        <v>97.6</v>
      </c>
      <c r="D52" s="146" t="s">
        <v>4</v>
      </c>
    </row>
    <row r="53" spans="1:4" ht="13.5" thickBot="1" x14ac:dyDescent="0.25">
      <c r="A53" s="150" t="s">
        <v>249</v>
      </c>
      <c r="B53" s="151">
        <v>301396112</v>
      </c>
      <c r="C53" s="152">
        <v>81.599999999999994</v>
      </c>
      <c r="D53" s="146" t="s">
        <v>4</v>
      </c>
    </row>
    <row r="54" spans="1:4" ht="13.5" thickBot="1" x14ac:dyDescent="0.25">
      <c r="A54" s="153" t="s">
        <v>250</v>
      </c>
      <c r="B54" s="154">
        <v>428754936</v>
      </c>
      <c r="C54" s="152">
        <v>112.9</v>
      </c>
      <c r="D54" s="146" t="s">
        <v>794</v>
      </c>
    </row>
    <row r="55" spans="1:4" ht="13.5" thickBot="1" x14ac:dyDescent="0.25">
      <c r="A55" s="153" t="s">
        <v>251</v>
      </c>
      <c r="B55" s="154">
        <v>423483284</v>
      </c>
      <c r="C55" s="152">
        <v>113</v>
      </c>
      <c r="D55" s="146" t="s">
        <v>794</v>
      </c>
    </row>
    <row r="56" spans="1:4" ht="13.5" thickBot="1" x14ac:dyDescent="0.25">
      <c r="A56" s="150" t="s">
        <v>252</v>
      </c>
      <c r="B56" s="151">
        <v>302703707</v>
      </c>
      <c r="C56" s="152">
        <v>81.599999999999994</v>
      </c>
      <c r="D56" s="146" t="s">
        <v>4</v>
      </c>
    </row>
    <row r="57" spans="1:4" ht="13.5" thickBot="1" x14ac:dyDescent="0.25">
      <c r="A57" s="150" t="s">
        <v>253</v>
      </c>
      <c r="B57" s="151">
        <v>360266097</v>
      </c>
      <c r="C57" s="152">
        <v>97.2</v>
      </c>
      <c r="D57" s="146" t="s">
        <v>4</v>
      </c>
    </row>
    <row r="58" spans="1:4" ht="13.5" thickBot="1" x14ac:dyDescent="0.25">
      <c r="A58" s="150" t="s">
        <v>254</v>
      </c>
      <c r="B58" s="151">
        <v>366823978</v>
      </c>
      <c r="C58" s="152">
        <v>97.6</v>
      </c>
      <c r="D58" s="146" t="s">
        <v>4</v>
      </c>
    </row>
    <row r="59" spans="1:4" ht="13.5" thickBot="1" x14ac:dyDescent="0.25">
      <c r="A59" s="153" t="s">
        <v>255</v>
      </c>
      <c r="B59" s="154">
        <v>318477924</v>
      </c>
      <c r="C59" s="152">
        <v>81.650000000000006</v>
      </c>
      <c r="D59" s="146" t="s">
        <v>794</v>
      </c>
    </row>
    <row r="60" spans="1:4" ht="13.5" thickBot="1" x14ac:dyDescent="0.25">
      <c r="A60" s="153" t="s">
        <v>256</v>
      </c>
      <c r="B60" s="154">
        <v>428954936</v>
      </c>
      <c r="C60" s="152">
        <v>112.9</v>
      </c>
      <c r="D60" s="146" t="s">
        <v>794</v>
      </c>
    </row>
    <row r="61" spans="1:4" ht="13.5" thickBot="1" x14ac:dyDescent="0.25">
      <c r="A61" s="153" t="s">
        <v>257</v>
      </c>
      <c r="B61" s="154">
        <v>423683284</v>
      </c>
      <c r="C61" s="152">
        <v>113</v>
      </c>
      <c r="D61" s="146" t="s">
        <v>794</v>
      </c>
    </row>
    <row r="62" spans="1:4" ht="13.5" thickBot="1" x14ac:dyDescent="0.25">
      <c r="A62" s="150" t="s">
        <v>258</v>
      </c>
      <c r="B62" s="151">
        <v>308893289</v>
      </c>
      <c r="C62" s="152">
        <v>81.599999999999994</v>
      </c>
      <c r="D62" s="146" t="s">
        <v>4</v>
      </c>
    </row>
    <row r="63" spans="1:4" ht="13.5" thickBot="1" x14ac:dyDescent="0.25">
      <c r="A63" s="153" t="s">
        <v>259</v>
      </c>
      <c r="B63" s="154">
        <v>376225382</v>
      </c>
      <c r="C63" s="152">
        <v>97.8</v>
      </c>
      <c r="D63" s="146" t="s">
        <v>794</v>
      </c>
    </row>
    <row r="64" spans="1:4" ht="13.5" thickBot="1" x14ac:dyDescent="0.25">
      <c r="A64" s="153" t="s">
        <v>260</v>
      </c>
      <c r="B64" s="154">
        <v>378099686</v>
      </c>
      <c r="C64" s="152">
        <v>97.6</v>
      </c>
      <c r="D64" s="146" t="s">
        <v>794</v>
      </c>
    </row>
    <row r="65" spans="1:4" ht="13.5" thickBot="1" x14ac:dyDescent="0.25">
      <c r="A65" s="150" t="s">
        <v>261</v>
      </c>
      <c r="B65" s="151">
        <v>307966110</v>
      </c>
      <c r="C65" s="152">
        <v>81.599999999999994</v>
      </c>
      <c r="D65" s="146" t="s">
        <v>4</v>
      </c>
    </row>
    <row r="66" spans="1:4" ht="13.5" thickBot="1" x14ac:dyDescent="0.25">
      <c r="A66" s="153" t="s">
        <v>262</v>
      </c>
      <c r="B66" s="154">
        <v>429154936</v>
      </c>
      <c r="C66" s="152">
        <v>112.9</v>
      </c>
      <c r="D66" s="146" t="s">
        <v>794</v>
      </c>
    </row>
    <row r="67" spans="1:4" ht="13.5" thickBot="1" x14ac:dyDescent="0.25">
      <c r="A67" s="153" t="s">
        <v>263</v>
      </c>
      <c r="B67" s="154">
        <v>423883284</v>
      </c>
      <c r="C67" s="152">
        <v>113</v>
      </c>
      <c r="D67" s="146" t="s">
        <v>794</v>
      </c>
    </row>
    <row r="68" spans="1:4" ht="13.5" thickBot="1" x14ac:dyDescent="0.25">
      <c r="A68" s="150" t="s">
        <v>264</v>
      </c>
      <c r="B68" s="151">
        <v>309669652</v>
      </c>
      <c r="C68" s="152">
        <v>81.599999999999994</v>
      </c>
      <c r="D68" s="146" t="s">
        <v>4</v>
      </c>
    </row>
    <row r="69" spans="1:4" ht="13.5" thickBot="1" x14ac:dyDescent="0.25">
      <c r="A69" s="153" t="s">
        <v>265</v>
      </c>
      <c r="B69" s="154">
        <v>376425382</v>
      </c>
      <c r="C69" s="152">
        <v>97.8</v>
      </c>
      <c r="D69" s="146" t="s">
        <v>794</v>
      </c>
    </row>
    <row r="70" spans="1:4" ht="13.5" thickBot="1" x14ac:dyDescent="0.25">
      <c r="A70" s="150" t="s">
        <v>417</v>
      </c>
      <c r="B70" s="151">
        <v>347505270</v>
      </c>
      <c r="C70" s="152">
        <v>97.2</v>
      </c>
      <c r="D70" s="146" t="s">
        <v>4</v>
      </c>
    </row>
    <row r="71" spans="1:4" ht="13.5" thickBot="1" x14ac:dyDescent="0.25">
      <c r="A71" s="150" t="s">
        <v>266</v>
      </c>
      <c r="B71" s="151">
        <v>302042699</v>
      </c>
      <c r="C71" s="152">
        <v>81.599999999999994</v>
      </c>
      <c r="D71" s="146" t="s">
        <v>4</v>
      </c>
    </row>
    <row r="72" spans="1:4" ht="13.5" thickBot="1" x14ac:dyDescent="0.25">
      <c r="A72" s="153" t="s">
        <v>267</v>
      </c>
      <c r="B72" s="154">
        <v>429354936</v>
      </c>
      <c r="C72" s="152">
        <v>112.9</v>
      </c>
      <c r="D72" s="146" t="s">
        <v>794</v>
      </c>
    </row>
    <row r="73" spans="1:4" ht="13.5" thickBot="1" x14ac:dyDescent="0.25">
      <c r="A73" s="153" t="s">
        <v>268</v>
      </c>
      <c r="B73" s="154">
        <v>424083284</v>
      </c>
      <c r="C73" s="152">
        <v>113</v>
      </c>
      <c r="D73" s="146" t="s">
        <v>794</v>
      </c>
    </row>
    <row r="74" spans="1:4" ht="13.5" thickBot="1" x14ac:dyDescent="0.25">
      <c r="A74" s="150" t="s">
        <v>269</v>
      </c>
      <c r="B74" s="151">
        <v>302100567</v>
      </c>
      <c r="C74" s="152">
        <v>81.599999999999994</v>
      </c>
      <c r="D74" s="146" t="s">
        <v>4</v>
      </c>
    </row>
    <row r="75" spans="1:4" ht="13.5" thickBot="1" x14ac:dyDescent="0.25">
      <c r="A75" s="150" t="s">
        <v>270</v>
      </c>
      <c r="B75" s="151">
        <v>363081019</v>
      </c>
      <c r="C75" s="152">
        <v>97.8</v>
      </c>
      <c r="D75" s="146" t="s">
        <v>4</v>
      </c>
    </row>
    <row r="76" spans="1:4" ht="13.5" thickBot="1" x14ac:dyDescent="0.25">
      <c r="A76" s="150" t="s">
        <v>418</v>
      </c>
      <c r="B76" s="151">
        <v>351307662</v>
      </c>
      <c r="C76" s="152">
        <v>97.2</v>
      </c>
      <c r="D76" s="146" t="s">
        <v>4</v>
      </c>
    </row>
    <row r="77" spans="1:4" ht="13.5" thickBot="1" x14ac:dyDescent="0.25">
      <c r="A77" s="150" t="s">
        <v>271</v>
      </c>
      <c r="B77" s="151">
        <v>305215381</v>
      </c>
      <c r="C77" s="152">
        <v>81.599999999999994</v>
      </c>
      <c r="D77" s="146" t="s">
        <v>4</v>
      </c>
    </row>
    <row r="78" spans="1:4" ht="13.5" thickBot="1" x14ac:dyDescent="0.25">
      <c r="A78" s="153" t="s">
        <v>272</v>
      </c>
      <c r="B78" s="154">
        <v>429554936</v>
      </c>
      <c r="C78" s="152">
        <v>112.9</v>
      </c>
      <c r="D78" s="146" t="s">
        <v>794</v>
      </c>
    </row>
    <row r="79" spans="1:4" ht="13.5" thickBot="1" x14ac:dyDescent="0.25">
      <c r="A79" s="153" t="s">
        <v>273</v>
      </c>
      <c r="B79" s="154">
        <v>424283284</v>
      </c>
      <c r="C79" s="152">
        <v>113</v>
      </c>
      <c r="D79" s="146" t="s">
        <v>794</v>
      </c>
    </row>
    <row r="80" spans="1:4" ht="13.5" thickBot="1" x14ac:dyDescent="0.25">
      <c r="A80" s="150" t="s">
        <v>274</v>
      </c>
      <c r="B80" s="151">
        <v>311707203</v>
      </c>
      <c r="C80" s="152">
        <v>81.599999999999994</v>
      </c>
      <c r="D80" s="146" t="s">
        <v>4</v>
      </c>
    </row>
    <row r="81" spans="1:4" ht="13.5" thickBot="1" x14ac:dyDescent="0.25">
      <c r="A81" s="150" t="s">
        <v>275</v>
      </c>
      <c r="B81" s="151">
        <v>352272013</v>
      </c>
      <c r="C81" s="152">
        <v>97.8</v>
      </c>
      <c r="D81" s="146" t="s">
        <v>4</v>
      </c>
    </row>
    <row r="82" spans="1:4" ht="13.5" thickBot="1" x14ac:dyDescent="0.25">
      <c r="A82" s="150" t="s">
        <v>276</v>
      </c>
      <c r="B82" s="151">
        <v>365816834</v>
      </c>
      <c r="C82" s="152">
        <v>97.2</v>
      </c>
      <c r="D82" s="146" t="s">
        <v>4</v>
      </c>
    </row>
    <row r="83" spans="1:4" ht="13.5" thickBot="1" x14ac:dyDescent="0.25">
      <c r="A83" s="150" t="s">
        <v>277</v>
      </c>
      <c r="B83" s="151">
        <v>304178733</v>
      </c>
      <c r="C83" s="152">
        <v>81.599999999999994</v>
      </c>
      <c r="D83" s="146" t="s">
        <v>4</v>
      </c>
    </row>
    <row r="84" spans="1:4" ht="13.5" thickBot="1" x14ac:dyDescent="0.25">
      <c r="A84" s="153" t="s">
        <v>278</v>
      </c>
      <c r="B84" s="154">
        <v>429754936</v>
      </c>
      <c r="C84" s="152">
        <v>112.9</v>
      </c>
      <c r="D84" s="146" t="s">
        <v>794</v>
      </c>
    </row>
    <row r="85" spans="1:4" ht="13.5" thickBot="1" x14ac:dyDescent="0.25">
      <c r="A85" s="153" t="s">
        <v>279</v>
      </c>
      <c r="B85" s="154">
        <v>424483284</v>
      </c>
      <c r="C85" s="152">
        <v>113</v>
      </c>
      <c r="D85" s="146" t="s">
        <v>794</v>
      </c>
    </row>
    <row r="86" spans="1:4" ht="13.5" thickBot="1" x14ac:dyDescent="0.25">
      <c r="A86" s="150" t="s">
        <v>280</v>
      </c>
      <c r="B86" s="151">
        <v>310902336</v>
      </c>
      <c r="C86" s="152">
        <v>81.599999999999994</v>
      </c>
      <c r="D86" s="146" t="s">
        <v>4</v>
      </c>
    </row>
    <row r="87" spans="1:4" ht="13.5" thickBot="1" x14ac:dyDescent="0.25">
      <c r="A87" s="153" t="s">
        <v>281</v>
      </c>
      <c r="B87" s="154">
        <v>377025382</v>
      </c>
      <c r="C87" s="152">
        <v>97.8</v>
      </c>
      <c r="D87" s="146" t="s">
        <v>794</v>
      </c>
    </row>
    <row r="88" spans="1:4" ht="13.5" thickBot="1" x14ac:dyDescent="0.25">
      <c r="A88" s="150" t="s">
        <v>282</v>
      </c>
      <c r="B88" s="151">
        <v>368603350</v>
      </c>
      <c r="C88" s="152">
        <v>97.6</v>
      </c>
      <c r="D88" s="146" t="s">
        <v>4</v>
      </c>
    </row>
    <row r="89" spans="1:4" ht="13.5" thickBot="1" x14ac:dyDescent="0.25">
      <c r="A89" s="150" t="s">
        <v>283</v>
      </c>
      <c r="B89" s="151">
        <v>308168812</v>
      </c>
      <c r="C89" s="152">
        <v>81.599999999999994</v>
      </c>
      <c r="D89" s="146" t="s">
        <v>4</v>
      </c>
    </row>
    <row r="90" spans="1:4" ht="13.5" thickBot="1" x14ac:dyDescent="0.25">
      <c r="A90" s="150" t="s">
        <v>284</v>
      </c>
      <c r="B90" s="151">
        <v>415781120</v>
      </c>
      <c r="C90" s="152">
        <v>113</v>
      </c>
      <c r="D90" s="146" t="s">
        <v>4</v>
      </c>
    </row>
    <row r="91" spans="1:4" ht="13.5" thickBot="1" x14ac:dyDescent="0.25">
      <c r="A91" s="153" t="s">
        <v>285</v>
      </c>
      <c r="B91" s="154">
        <v>424683284</v>
      </c>
      <c r="C91" s="152">
        <v>113</v>
      </c>
      <c r="D91" s="146" t="s">
        <v>794</v>
      </c>
    </row>
    <row r="92" spans="1:4" ht="13.5" thickBot="1" x14ac:dyDescent="0.25">
      <c r="A92" s="150" t="s">
        <v>286</v>
      </c>
      <c r="B92" s="151">
        <v>299294799</v>
      </c>
      <c r="C92" s="152">
        <v>81.599999999999994</v>
      </c>
      <c r="D92" s="146" t="s">
        <v>4</v>
      </c>
    </row>
    <row r="93" spans="1:4" ht="13.5" thickBot="1" x14ac:dyDescent="0.25">
      <c r="A93" s="150" t="s">
        <v>287</v>
      </c>
      <c r="B93" s="151">
        <v>358943665</v>
      </c>
      <c r="C93" s="152">
        <v>97.2</v>
      </c>
      <c r="D93" s="146" t="s">
        <v>4</v>
      </c>
    </row>
    <row r="94" spans="1:4" ht="13.5" thickBot="1" x14ac:dyDescent="0.25">
      <c r="A94" s="150" t="s">
        <v>288</v>
      </c>
      <c r="B94" s="151">
        <v>368022083</v>
      </c>
      <c r="C94" s="152">
        <v>97.6</v>
      </c>
      <c r="D94" s="146" t="s">
        <v>4</v>
      </c>
    </row>
    <row r="95" spans="1:4" ht="13.5" thickBot="1" x14ac:dyDescent="0.25">
      <c r="A95" s="150" t="s">
        <v>289</v>
      </c>
      <c r="B95" s="151">
        <v>314370431</v>
      </c>
      <c r="C95" s="152">
        <v>81.650000000000006</v>
      </c>
      <c r="D95" s="146" t="s">
        <v>4</v>
      </c>
    </row>
    <row r="96" spans="1:4" ht="13.5" thickBot="1" x14ac:dyDescent="0.25">
      <c r="A96" s="153" t="s">
        <v>290</v>
      </c>
      <c r="B96" s="154">
        <v>433358284</v>
      </c>
      <c r="C96" s="152">
        <v>112.9</v>
      </c>
      <c r="D96" s="146" t="s">
        <v>794</v>
      </c>
    </row>
    <row r="97" spans="1:4" ht="13.5" thickBot="1" x14ac:dyDescent="0.25">
      <c r="A97" s="153" t="s">
        <v>291</v>
      </c>
      <c r="B97" s="154">
        <v>424883284</v>
      </c>
      <c r="C97" s="152">
        <v>113</v>
      </c>
      <c r="D97" s="146" t="s">
        <v>794</v>
      </c>
    </row>
    <row r="98" spans="1:4" ht="13.5" thickBot="1" x14ac:dyDescent="0.25">
      <c r="A98" s="150" t="s">
        <v>292</v>
      </c>
      <c r="B98" s="151">
        <v>310354552</v>
      </c>
      <c r="C98" s="152">
        <v>81.599999999999994</v>
      </c>
      <c r="D98" s="146" t="s">
        <v>4</v>
      </c>
    </row>
    <row r="99" spans="1:4" ht="13.5" thickBot="1" x14ac:dyDescent="0.25">
      <c r="A99" s="150" t="s">
        <v>419</v>
      </c>
      <c r="B99" s="151">
        <v>351431695</v>
      </c>
      <c r="C99" s="152">
        <v>97.2</v>
      </c>
      <c r="D99" s="146" t="s">
        <v>4</v>
      </c>
    </row>
    <row r="100" spans="1:4" ht="13.5" thickBot="1" x14ac:dyDescent="0.25">
      <c r="A100" s="153" t="s">
        <v>293</v>
      </c>
      <c r="B100" s="154">
        <v>379299686</v>
      </c>
      <c r="C100" s="152">
        <v>97.6</v>
      </c>
      <c r="D100" s="146" t="s">
        <v>794</v>
      </c>
    </row>
    <row r="101" spans="1:4" ht="13.5" thickBot="1" x14ac:dyDescent="0.25">
      <c r="A101" s="150" t="s">
        <v>294</v>
      </c>
      <c r="B101" s="151">
        <v>308570129</v>
      </c>
      <c r="C101" s="152">
        <v>81.650000000000006</v>
      </c>
      <c r="D101" s="146" t="s">
        <v>4</v>
      </c>
    </row>
    <row r="102" spans="1:4" ht="13.5" thickBot="1" x14ac:dyDescent="0.25">
      <c r="A102" s="150" t="s">
        <v>420</v>
      </c>
      <c r="B102" s="151">
        <v>412791537</v>
      </c>
      <c r="C102" s="152">
        <v>113</v>
      </c>
      <c r="D102" s="146" t="s">
        <v>4</v>
      </c>
    </row>
    <row r="103" spans="1:4" ht="13.5" thickBot="1" x14ac:dyDescent="0.25">
      <c r="A103" s="150" t="s">
        <v>295</v>
      </c>
      <c r="B103" s="151">
        <v>429992676</v>
      </c>
      <c r="C103" s="152">
        <v>113</v>
      </c>
      <c r="D103" s="146" t="s">
        <v>4</v>
      </c>
    </row>
    <row r="104" spans="1:4" ht="13.5" thickBot="1" x14ac:dyDescent="0.25">
      <c r="A104" s="150" t="s">
        <v>421</v>
      </c>
      <c r="B104" s="151">
        <v>299698390</v>
      </c>
      <c r="C104" s="152">
        <v>81.599999999999994</v>
      </c>
      <c r="D104" s="146" t="s">
        <v>4</v>
      </c>
    </row>
    <row r="105" spans="1:4" ht="13.5" thickBot="1" x14ac:dyDescent="0.25">
      <c r="A105" s="153" t="s">
        <v>296</v>
      </c>
      <c r="B105" s="154">
        <v>375180382</v>
      </c>
      <c r="C105" s="152">
        <v>97.8</v>
      </c>
      <c r="D105" s="146" t="s">
        <v>794</v>
      </c>
    </row>
    <row r="106" spans="1:4" ht="13.5" thickBot="1" x14ac:dyDescent="0.25">
      <c r="A106" s="153" t="s">
        <v>297</v>
      </c>
      <c r="B106" s="154">
        <v>320077924</v>
      </c>
      <c r="C106" s="152">
        <v>81.650000000000006</v>
      </c>
      <c r="D106" s="146" t="s">
        <v>794</v>
      </c>
    </row>
    <row r="107" spans="1:4" ht="13.5" thickBot="1" x14ac:dyDescent="0.25">
      <c r="A107" s="150" t="s">
        <v>298</v>
      </c>
      <c r="B107" s="151">
        <v>418103284</v>
      </c>
      <c r="C107" s="152">
        <v>113</v>
      </c>
      <c r="D107" s="146" t="s">
        <v>4</v>
      </c>
    </row>
    <row r="108" spans="1:4" ht="13.5" thickBot="1" x14ac:dyDescent="0.25">
      <c r="A108" s="150" t="s">
        <v>299</v>
      </c>
      <c r="B108" s="151">
        <v>418667865</v>
      </c>
      <c r="C108" s="152">
        <v>113</v>
      </c>
      <c r="D108" s="146" t="s">
        <v>4</v>
      </c>
    </row>
    <row r="109" spans="1:4" ht="13.5" thickBot="1" x14ac:dyDescent="0.25">
      <c r="A109" s="150" t="s">
        <v>300</v>
      </c>
      <c r="B109" s="151">
        <v>304503415</v>
      </c>
      <c r="C109" s="152">
        <v>81.599999999999994</v>
      </c>
      <c r="D109" s="146" t="s">
        <v>4</v>
      </c>
    </row>
    <row r="110" spans="1:4" ht="13.5" thickBot="1" x14ac:dyDescent="0.25">
      <c r="A110" s="150" t="s">
        <v>301</v>
      </c>
      <c r="B110" s="151">
        <v>296850636</v>
      </c>
      <c r="C110" s="152">
        <v>81.599999999999994</v>
      </c>
      <c r="D110" s="146" t="s">
        <v>4</v>
      </c>
    </row>
    <row r="111" spans="1:4" ht="13.5" thickBot="1" x14ac:dyDescent="0.25">
      <c r="A111" s="150" t="s">
        <v>302</v>
      </c>
      <c r="B111" s="151">
        <v>426613109</v>
      </c>
      <c r="C111" s="152">
        <v>113</v>
      </c>
      <c r="D111" s="146" t="s">
        <v>4</v>
      </c>
    </row>
    <row r="112" spans="1:4" ht="13.5" thickBot="1" x14ac:dyDescent="0.25">
      <c r="A112" s="153" t="s">
        <v>303</v>
      </c>
      <c r="B112" s="154">
        <v>425483284</v>
      </c>
      <c r="C112" s="152">
        <v>113</v>
      </c>
      <c r="D112" s="146" t="s">
        <v>794</v>
      </c>
    </row>
    <row r="113" spans="1:4" ht="13.5" thickBot="1" x14ac:dyDescent="0.25">
      <c r="A113" s="150" t="s">
        <v>304</v>
      </c>
      <c r="B113" s="151">
        <v>302121759</v>
      </c>
      <c r="C113" s="152">
        <v>81.599999999999994</v>
      </c>
      <c r="D113" s="146" t="s">
        <v>4</v>
      </c>
    </row>
    <row r="114" spans="1:4" ht="33.75" thickBot="1" x14ac:dyDescent="0.25">
      <c r="A114" s="149" t="s">
        <v>795</v>
      </c>
      <c r="B114" s="149"/>
      <c r="C114" s="149"/>
      <c r="D114" s="149"/>
    </row>
    <row r="115" spans="1:4" ht="13.5" thickBot="1" x14ac:dyDescent="0.25">
      <c r="A115" s="150" t="s">
        <v>710</v>
      </c>
      <c r="B115" s="151">
        <v>30000000</v>
      </c>
      <c r="C115" s="152">
        <v>0</v>
      </c>
      <c r="D115" s="146" t="s">
        <v>4</v>
      </c>
    </row>
    <row r="116" spans="1:4" ht="13.5" thickBot="1" x14ac:dyDescent="0.25">
      <c r="A116" s="150" t="s">
        <v>711</v>
      </c>
      <c r="B116" s="151">
        <v>30000000</v>
      </c>
      <c r="C116" s="152">
        <v>0</v>
      </c>
      <c r="D116" s="146" t="s">
        <v>4</v>
      </c>
    </row>
    <row r="117" spans="1:4" ht="13.5" thickBot="1" x14ac:dyDescent="0.25">
      <c r="A117" s="150" t="s">
        <v>712</v>
      </c>
      <c r="B117" s="151">
        <v>30000000</v>
      </c>
      <c r="C117" s="152">
        <v>0</v>
      </c>
      <c r="D117" s="146" t="s">
        <v>4</v>
      </c>
    </row>
    <row r="118" spans="1:4" ht="13.5" thickBot="1" x14ac:dyDescent="0.25">
      <c r="A118" s="150" t="s">
        <v>713</v>
      </c>
      <c r="B118" s="151">
        <v>30000000</v>
      </c>
      <c r="C118" s="152">
        <v>0</v>
      </c>
      <c r="D118" s="146" t="s">
        <v>4</v>
      </c>
    </row>
    <row r="119" spans="1:4" ht="13.5" thickBot="1" x14ac:dyDescent="0.25">
      <c r="A119" s="153" t="s">
        <v>438</v>
      </c>
      <c r="B119" s="154">
        <v>30000000</v>
      </c>
      <c r="C119" s="152">
        <v>0</v>
      </c>
      <c r="D119" s="146" t="s">
        <v>794</v>
      </c>
    </row>
    <row r="120" spans="1:4" ht="13.5" thickBot="1" x14ac:dyDescent="0.25">
      <c r="A120" s="150" t="s">
        <v>714</v>
      </c>
      <c r="B120" s="151">
        <v>30000000</v>
      </c>
      <c r="C120" s="152">
        <v>0</v>
      </c>
      <c r="D120" s="146" t="s">
        <v>4</v>
      </c>
    </row>
    <row r="121" spans="1:4" ht="13.5" thickBot="1" x14ac:dyDescent="0.25">
      <c r="A121" s="153" t="s">
        <v>439</v>
      </c>
      <c r="B121" s="154">
        <v>30000000</v>
      </c>
      <c r="C121" s="152">
        <v>0</v>
      </c>
      <c r="D121" s="146" t="s">
        <v>794</v>
      </c>
    </row>
    <row r="122" spans="1:4" ht="13.5" thickBot="1" x14ac:dyDescent="0.25">
      <c r="A122" s="153" t="s">
        <v>440</v>
      </c>
      <c r="B122" s="154">
        <v>30000000</v>
      </c>
      <c r="C122" s="152">
        <v>0</v>
      </c>
      <c r="D122" s="146" t="s">
        <v>794</v>
      </c>
    </row>
    <row r="123" spans="1:4" ht="13.5" thickBot="1" x14ac:dyDescent="0.25">
      <c r="A123" s="150" t="s">
        <v>715</v>
      </c>
      <c r="B123" s="151">
        <v>30000000</v>
      </c>
      <c r="C123" s="152">
        <v>0</v>
      </c>
      <c r="D123" s="146" t="s">
        <v>4</v>
      </c>
    </row>
    <row r="124" spans="1:4" ht="13.5" thickBot="1" x14ac:dyDescent="0.25">
      <c r="A124" s="150" t="s">
        <v>716</v>
      </c>
      <c r="B124" s="151">
        <v>30000000</v>
      </c>
      <c r="C124" s="152">
        <v>0</v>
      </c>
      <c r="D124" s="146" t="s">
        <v>4</v>
      </c>
    </row>
    <row r="125" spans="1:4" ht="13.5" thickBot="1" x14ac:dyDescent="0.25">
      <c r="A125" s="153" t="s">
        <v>441</v>
      </c>
      <c r="B125" s="154">
        <v>30000000</v>
      </c>
      <c r="C125" s="152">
        <v>0</v>
      </c>
      <c r="D125" s="146" t="s">
        <v>794</v>
      </c>
    </row>
    <row r="126" spans="1:4" ht="13.5" thickBot="1" x14ac:dyDescent="0.25">
      <c r="A126" s="153" t="s">
        <v>442</v>
      </c>
      <c r="B126" s="154">
        <v>30000000</v>
      </c>
      <c r="C126" s="152">
        <v>0</v>
      </c>
      <c r="D126" s="146" t="s">
        <v>794</v>
      </c>
    </row>
    <row r="127" spans="1:4" ht="13.5" thickBot="1" x14ac:dyDescent="0.25">
      <c r="A127" s="153" t="s">
        <v>443</v>
      </c>
      <c r="B127" s="154">
        <v>30000000</v>
      </c>
      <c r="C127" s="152">
        <v>0</v>
      </c>
      <c r="D127" s="146" t="s">
        <v>794</v>
      </c>
    </row>
    <row r="128" spans="1:4" ht="13.5" thickBot="1" x14ac:dyDescent="0.25">
      <c r="A128" s="153" t="s">
        <v>444</v>
      </c>
      <c r="B128" s="154">
        <v>30000000</v>
      </c>
      <c r="C128" s="152">
        <v>0</v>
      </c>
      <c r="D128" s="146" t="s">
        <v>794</v>
      </c>
    </row>
    <row r="129" spans="1:4" ht="13.5" thickBot="1" x14ac:dyDescent="0.25">
      <c r="A129" s="150" t="s">
        <v>717</v>
      </c>
      <c r="B129" s="151">
        <v>30000000</v>
      </c>
      <c r="C129" s="152">
        <v>0</v>
      </c>
      <c r="D129" s="146" t="s">
        <v>4</v>
      </c>
    </row>
    <row r="130" spans="1:4" ht="13.5" thickBot="1" x14ac:dyDescent="0.25">
      <c r="A130" s="153" t="s">
        <v>445</v>
      </c>
      <c r="B130" s="154">
        <v>30000000</v>
      </c>
      <c r="C130" s="152">
        <v>0</v>
      </c>
      <c r="D130" s="146" t="s">
        <v>794</v>
      </c>
    </row>
    <row r="131" spans="1:4" ht="13.5" thickBot="1" x14ac:dyDescent="0.25">
      <c r="A131" s="153" t="s">
        <v>446</v>
      </c>
      <c r="B131" s="154">
        <v>30000000</v>
      </c>
      <c r="C131" s="152">
        <v>0</v>
      </c>
      <c r="D131" s="146" t="s">
        <v>794</v>
      </c>
    </row>
    <row r="132" spans="1:4" ht="13.5" thickBot="1" x14ac:dyDescent="0.25">
      <c r="A132" s="150" t="s">
        <v>718</v>
      </c>
      <c r="B132" s="151">
        <v>30000000</v>
      </c>
      <c r="C132" s="152">
        <v>0</v>
      </c>
      <c r="D132" s="146" t="s">
        <v>4</v>
      </c>
    </row>
    <row r="133" spans="1:4" ht="13.5" thickBot="1" x14ac:dyDescent="0.25">
      <c r="A133" s="153" t="s">
        <v>447</v>
      </c>
      <c r="B133" s="154">
        <v>30000000</v>
      </c>
      <c r="C133" s="152">
        <v>0</v>
      </c>
      <c r="D133" s="146" t="s">
        <v>794</v>
      </c>
    </row>
    <row r="134" spans="1:4" ht="13.5" thickBot="1" x14ac:dyDescent="0.25">
      <c r="A134" s="150" t="s">
        <v>719</v>
      </c>
      <c r="B134" s="151">
        <v>30000000</v>
      </c>
      <c r="C134" s="152">
        <v>0</v>
      </c>
      <c r="D134" s="146" t="s">
        <v>4</v>
      </c>
    </row>
    <row r="135" spans="1:4" ht="13.5" thickBot="1" x14ac:dyDescent="0.25">
      <c r="A135" s="150" t="s">
        <v>720</v>
      </c>
      <c r="B135" s="151">
        <v>30000000</v>
      </c>
      <c r="C135" s="152">
        <v>0</v>
      </c>
      <c r="D135" s="146" t="s">
        <v>4</v>
      </c>
    </row>
    <row r="136" spans="1:4" ht="13.5" thickBot="1" x14ac:dyDescent="0.25">
      <c r="A136" s="150" t="s">
        <v>721</v>
      </c>
      <c r="B136" s="151">
        <v>30000000</v>
      </c>
      <c r="C136" s="152">
        <v>0</v>
      </c>
      <c r="D136" s="146" t="s">
        <v>4</v>
      </c>
    </row>
    <row r="137" spans="1:4" ht="13.5" thickBot="1" x14ac:dyDescent="0.25">
      <c r="A137" s="150" t="s">
        <v>722</v>
      </c>
      <c r="B137" s="151">
        <v>30000000</v>
      </c>
      <c r="C137" s="152">
        <v>0</v>
      </c>
      <c r="D137" s="146" t="s">
        <v>4</v>
      </c>
    </row>
    <row r="138" spans="1:4" ht="13.5" thickBot="1" x14ac:dyDescent="0.25">
      <c r="A138" s="150" t="s">
        <v>723</v>
      </c>
      <c r="B138" s="151">
        <v>30000000</v>
      </c>
      <c r="C138" s="152">
        <v>0</v>
      </c>
      <c r="D138" s="146" t="s">
        <v>4</v>
      </c>
    </row>
    <row r="139" spans="1:4" ht="13.5" thickBot="1" x14ac:dyDescent="0.25">
      <c r="A139" s="150" t="s">
        <v>724</v>
      </c>
      <c r="B139" s="151">
        <v>30000000</v>
      </c>
      <c r="C139" s="152">
        <v>0</v>
      </c>
      <c r="D139" s="146" t="s">
        <v>4</v>
      </c>
    </row>
    <row r="140" spans="1:4" ht="13.5" thickBot="1" x14ac:dyDescent="0.25">
      <c r="A140" s="150" t="s">
        <v>725</v>
      </c>
      <c r="B140" s="151">
        <v>30000000</v>
      </c>
      <c r="C140" s="152">
        <v>0</v>
      </c>
      <c r="D140" s="146" t="s">
        <v>4</v>
      </c>
    </row>
    <row r="141" spans="1:4" ht="13.5" thickBot="1" x14ac:dyDescent="0.25">
      <c r="A141" s="150" t="s">
        <v>726</v>
      </c>
      <c r="B141" s="151">
        <v>30000000</v>
      </c>
      <c r="C141" s="152">
        <v>0</v>
      </c>
      <c r="D141" s="146" t="s">
        <v>4</v>
      </c>
    </row>
    <row r="142" spans="1:4" ht="13.5" thickBot="1" x14ac:dyDescent="0.25">
      <c r="A142" s="153" t="s">
        <v>448</v>
      </c>
      <c r="B142" s="154">
        <v>30000000</v>
      </c>
      <c r="C142" s="152">
        <v>0</v>
      </c>
      <c r="D142" s="146" t="s">
        <v>794</v>
      </c>
    </row>
    <row r="143" spans="1:4" ht="13.5" thickBot="1" x14ac:dyDescent="0.25">
      <c r="A143" s="150" t="s">
        <v>727</v>
      </c>
      <c r="B143" s="151">
        <v>30000000</v>
      </c>
      <c r="C143" s="152">
        <v>0</v>
      </c>
      <c r="D143" s="146" t="s">
        <v>4</v>
      </c>
    </row>
    <row r="144" spans="1:4" ht="13.5" thickBot="1" x14ac:dyDescent="0.25">
      <c r="A144" s="150" t="s">
        <v>728</v>
      </c>
      <c r="B144" s="151">
        <v>30000000</v>
      </c>
      <c r="C144" s="152">
        <v>0</v>
      </c>
      <c r="D144" s="146" t="s">
        <v>4</v>
      </c>
    </row>
    <row r="145" spans="1:4" ht="13.5" thickBot="1" x14ac:dyDescent="0.25">
      <c r="A145" s="150" t="s">
        <v>729</v>
      </c>
      <c r="B145" s="151">
        <v>30000000</v>
      </c>
      <c r="C145" s="152">
        <v>0</v>
      </c>
      <c r="D145" s="146" t="s">
        <v>4</v>
      </c>
    </row>
    <row r="146" spans="1:4" ht="13.5" thickBot="1" x14ac:dyDescent="0.25">
      <c r="A146" s="150" t="s">
        <v>730</v>
      </c>
      <c r="B146" s="151">
        <v>30000000</v>
      </c>
      <c r="C146" s="152">
        <v>0</v>
      </c>
      <c r="D146" s="146" t="s">
        <v>4</v>
      </c>
    </row>
    <row r="147" spans="1:4" ht="13.5" thickBot="1" x14ac:dyDescent="0.25">
      <c r="A147" s="153" t="s">
        <v>449</v>
      </c>
      <c r="B147" s="154">
        <v>30000000</v>
      </c>
      <c r="C147" s="152">
        <v>0</v>
      </c>
      <c r="D147" s="146" t="s">
        <v>794</v>
      </c>
    </row>
    <row r="148" spans="1:4" ht="13.5" thickBot="1" x14ac:dyDescent="0.25">
      <c r="A148" s="153" t="s">
        <v>450</v>
      </c>
      <c r="B148" s="154">
        <v>30000000</v>
      </c>
      <c r="C148" s="152">
        <v>0</v>
      </c>
      <c r="D148" s="146" t="s">
        <v>794</v>
      </c>
    </row>
    <row r="149" spans="1:4" ht="13.5" thickBot="1" x14ac:dyDescent="0.25">
      <c r="A149" s="150" t="s">
        <v>305</v>
      </c>
      <c r="B149" s="151">
        <v>30000000</v>
      </c>
      <c r="C149" s="152">
        <v>0</v>
      </c>
      <c r="D149" s="146" t="s">
        <v>4</v>
      </c>
    </row>
    <row r="150" spans="1:4" ht="13.5" thickBot="1" x14ac:dyDescent="0.25">
      <c r="A150" s="150" t="s">
        <v>306</v>
      </c>
      <c r="B150" s="151">
        <v>30000000</v>
      </c>
      <c r="C150" s="152">
        <v>0</v>
      </c>
      <c r="D150" s="146" t="s">
        <v>4</v>
      </c>
    </row>
    <row r="151" spans="1:4" ht="13.5" thickBot="1" x14ac:dyDescent="0.25">
      <c r="A151" s="150" t="s">
        <v>307</v>
      </c>
      <c r="B151" s="151">
        <v>30000000</v>
      </c>
      <c r="C151" s="152">
        <v>0</v>
      </c>
      <c r="D151" s="146" t="s">
        <v>4</v>
      </c>
    </row>
    <row r="152" spans="1:4" ht="13.5" thickBot="1" x14ac:dyDescent="0.25">
      <c r="A152" s="150" t="s">
        <v>308</v>
      </c>
      <c r="B152" s="151">
        <v>30000000</v>
      </c>
      <c r="C152" s="152">
        <v>0</v>
      </c>
      <c r="D152" s="146" t="s">
        <v>4</v>
      </c>
    </row>
    <row r="153" spans="1:4" ht="13.5" thickBot="1" x14ac:dyDescent="0.25">
      <c r="A153" s="153" t="s">
        <v>309</v>
      </c>
      <c r="B153" s="154">
        <v>30000000</v>
      </c>
      <c r="C153" s="152">
        <v>0</v>
      </c>
      <c r="D153" s="146" t="s">
        <v>794</v>
      </c>
    </row>
    <row r="154" spans="1:4" ht="13.5" thickBot="1" x14ac:dyDescent="0.25">
      <c r="A154" s="153" t="s">
        <v>310</v>
      </c>
      <c r="B154" s="154">
        <v>30000000</v>
      </c>
      <c r="C154" s="152">
        <v>0</v>
      </c>
      <c r="D154" s="146" t="s">
        <v>794</v>
      </c>
    </row>
    <row r="155" spans="1:4" ht="13.5" thickBot="1" x14ac:dyDescent="0.25">
      <c r="A155" s="150" t="s">
        <v>311</v>
      </c>
      <c r="B155" s="151">
        <v>30000000</v>
      </c>
      <c r="C155" s="152">
        <v>0</v>
      </c>
      <c r="D155" s="146" t="s">
        <v>4</v>
      </c>
    </row>
    <row r="156" spans="1:4" ht="13.5" thickBot="1" x14ac:dyDescent="0.25">
      <c r="A156" s="153" t="s">
        <v>312</v>
      </c>
      <c r="B156" s="154">
        <v>30000000</v>
      </c>
      <c r="C156" s="152">
        <v>0</v>
      </c>
      <c r="D156" s="146" t="s">
        <v>794</v>
      </c>
    </row>
    <row r="157" spans="1:4" ht="13.5" thickBot="1" x14ac:dyDescent="0.25">
      <c r="A157" s="150" t="s">
        <v>313</v>
      </c>
      <c r="B157" s="151">
        <v>30000000</v>
      </c>
      <c r="C157" s="152">
        <v>0</v>
      </c>
      <c r="D157" s="146" t="s">
        <v>4</v>
      </c>
    </row>
    <row r="158" spans="1:4" ht="13.5" thickBot="1" x14ac:dyDescent="0.25">
      <c r="A158" s="153" t="s">
        <v>314</v>
      </c>
      <c r="B158" s="154">
        <v>30000000</v>
      </c>
      <c r="C158" s="152">
        <v>0</v>
      </c>
      <c r="D158" s="146" t="s">
        <v>794</v>
      </c>
    </row>
    <row r="159" spans="1:4" ht="13.5" thickBot="1" x14ac:dyDescent="0.25">
      <c r="A159" s="150" t="s">
        <v>422</v>
      </c>
      <c r="B159" s="151">
        <v>30000000</v>
      </c>
      <c r="C159" s="152">
        <v>0</v>
      </c>
      <c r="D159" s="146" t="s">
        <v>4</v>
      </c>
    </row>
    <row r="160" spans="1:4" ht="13.5" thickBot="1" x14ac:dyDescent="0.25">
      <c r="A160" s="153" t="s">
        <v>315</v>
      </c>
      <c r="B160" s="154">
        <v>30000000</v>
      </c>
      <c r="C160" s="152">
        <v>0</v>
      </c>
      <c r="D160" s="146" t="s">
        <v>794</v>
      </c>
    </row>
    <row r="161" spans="1:4" ht="13.5" thickBot="1" x14ac:dyDescent="0.25">
      <c r="A161" s="150" t="s">
        <v>316</v>
      </c>
      <c r="B161" s="151">
        <v>30000000</v>
      </c>
      <c r="C161" s="152">
        <v>0</v>
      </c>
      <c r="D161" s="146" t="s">
        <v>4</v>
      </c>
    </row>
    <row r="162" spans="1:4" ht="13.5" thickBot="1" x14ac:dyDescent="0.25">
      <c r="A162" s="150" t="s">
        <v>317</v>
      </c>
      <c r="B162" s="151">
        <v>30000000</v>
      </c>
      <c r="C162" s="152">
        <v>0</v>
      </c>
      <c r="D162" s="146" t="s">
        <v>4</v>
      </c>
    </row>
    <row r="163" spans="1:4" ht="13.5" thickBot="1" x14ac:dyDescent="0.25">
      <c r="A163" s="153" t="s">
        <v>318</v>
      </c>
      <c r="B163" s="154">
        <v>30000000</v>
      </c>
      <c r="C163" s="152">
        <v>0</v>
      </c>
      <c r="D163" s="146" t="s">
        <v>794</v>
      </c>
    </row>
    <row r="164" spans="1:4" ht="13.5" thickBot="1" x14ac:dyDescent="0.25">
      <c r="A164" s="153" t="s">
        <v>319</v>
      </c>
      <c r="B164" s="154">
        <v>30000000</v>
      </c>
      <c r="C164" s="152">
        <v>0</v>
      </c>
      <c r="D164" s="146" t="s">
        <v>794</v>
      </c>
    </row>
    <row r="165" spans="1:4" ht="13.5" thickBot="1" x14ac:dyDescent="0.25">
      <c r="A165" s="150" t="s">
        <v>731</v>
      </c>
      <c r="B165" s="151">
        <v>20000000</v>
      </c>
      <c r="C165" s="152">
        <v>0</v>
      </c>
      <c r="D165" s="146" t="s">
        <v>4</v>
      </c>
    </row>
    <row r="166" spans="1:4" ht="13.5" thickBot="1" x14ac:dyDescent="0.25">
      <c r="A166" s="153" t="s">
        <v>451</v>
      </c>
      <c r="B166" s="154">
        <v>20000000</v>
      </c>
      <c r="C166" s="152">
        <v>0</v>
      </c>
      <c r="D166" s="146" t="s">
        <v>794</v>
      </c>
    </row>
    <row r="167" spans="1:4" ht="13.5" thickBot="1" x14ac:dyDescent="0.25">
      <c r="A167" s="150" t="s">
        <v>732</v>
      </c>
      <c r="B167" s="151">
        <v>20000000</v>
      </c>
      <c r="C167" s="152">
        <v>0</v>
      </c>
      <c r="D167" s="146" t="s">
        <v>4</v>
      </c>
    </row>
    <row r="168" spans="1:4" ht="13.5" thickBot="1" x14ac:dyDescent="0.25">
      <c r="A168" s="150" t="s">
        <v>733</v>
      </c>
      <c r="B168" s="151">
        <v>20000000</v>
      </c>
      <c r="C168" s="152">
        <v>0</v>
      </c>
      <c r="D168" s="146" t="s">
        <v>4</v>
      </c>
    </row>
    <row r="169" spans="1:4" ht="13.5" thickBot="1" x14ac:dyDescent="0.25">
      <c r="A169" s="153" t="s">
        <v>452</v>
      </c>
      <c r="B169" s="154">
        <v>20000000</v>
      </c>
      <c r="C169" s="152">
        <v>0</v>
      </c>
      <c r="D169" s="146" t="s">
        <v>794</v>
      </c>
    </row>
    <row r="170" spans="1:4" ht="13.5" thickBot="1" x14ac:dyDescent="0.25">
      <c r="A170" s="150" t="s">
        <v>734</v>
      </c>
      <c r="B170" s="151">
        <v>20000000</v>
      </c>
      <c r="C170" s="152">
        <v>0</v>
      </c>
      <c r="D170" s="146" t="s">
        <v>4</v>
      </c>
    </row>
    <row r="171" spans="1:4" ht="13.5" thickBot="1" x14ac:dyDescent="0.25">
      <c r="A171" s="150" t="s">
        <v>735</v>
      </c>
      <c r="B171" s="151">
        <v>20000000</v>
      </c>
      <c r="C171" s="152">
        <v>0</v>
      </c>
      <c r="D171" s="146" t="s">
        <v>4</v>
      </c>
    </row>
    <row r="172" spans="1:4" ht="13.5" thickBot="1" x14ac:dyDescent="0.25">
      <c r="A172" s="150" t="s">
        <v>736</v>
      </c>
      <c r="B172" s="151">
        <v>20000000</v>
      </c>
      <c r="C172" s="152">
        <v>0</v>
      </c>
      <c r="D172" s="146" t="s">
        <v>4</v>
      </c>
    </row>
    <row r="173" spans="1:4" ht="13.5" thickBot="1" x14ac:dyDescent="0.25">
      <c r="A173" s="153" t="s">
        <v>453</v>
      </c>
      <c r="B173" s="154">
        <v>20000000</v>
      </c>
      <c r="C173" s="152">
        <v>0</v>
      </c>
      <c r="D173" s="146" t="s">
        <v>794</v>
      </c>
    </row>
    <row r="174" spans="1:4" ht="13.5" thickBot="1" x14ac:dyDescent="0.25">
      <c r="A174" s="153" t="s">
        <v>454</v>
      </c>
      <c r="B174" s="154">
        <v>20000000</v>
      </c>
      <c r="C174" s="152">
        <v>0</v>
      </c>
      <c r="D174" s="146" t="s">
        <v>794</v>
      </c>
    </row>
    <row r="175" spans="1:4" ht="13.5" thickBot="1" x14ac:dyDescent="0.25">
      <c r="A175" s="150" t="s">
        <v>737</v>
      </c>
      <c r="B175" s="151">
        <v>20000000</v>
      </c>
      <c r="C175" s="152">
        <v>0</v>
      </c>
      <c r="D175" s="146" t="s">
        <v>4</v>
      </c>
    </row>
    <row r="176" spans="1:4" ht="13.5" thickBot="1" x14ac:dyDescent="0.25">
      <c r="A176" s="153" t="s">
        <v>455</v>
      </c>
      <c r="B176" s="154">
        <v>20000000</v>
      </c>
      <c r="C176" s="152">
        <v>0</v>
      </c>
      <c r="D176" s="146" t="s">
        <v>794</v>
      </c>
    </row>
    <row r="177" spans="1:4" ht="13.5" thickBot="1" x14ac:dyDescent="0.25">
      <c r="A177" s="150" t="s">
        <v>738</v>
      </c>
      <c r="B177" s="151">
        <v>20000000</v>
      </c>
      <c r="C177" s="152">
        <v>0</v>
      </c>
      <c r="D177" s="146" t="s">
        <v>4</v>
      </c>
    </row>
    <row r="178" spans="1:4" ht="13.5" thickBot="1" x14ac:dyDescent="0.25">
      <c r="A178" s="150" t="s">
        <v>739</v>
      </c>
      <c r="B178" s="151">
        <v>20000000</v>
      </c>
      <c r="C178" s="152">
        <v>0</v>
      </c>
      <c r="D178" s="146" t="s">
        <v>4</v>
      </c>
    </row>
    <row r="179" spans="1:4" ht="13.5" thickBot="1" x14ac:dyDescent="0.25">
      <c r="A179" s="153" t="s">
        <v>456</v>
      </c>
      <c r="B179" s="154">
        <v>20000000</v>
      </c>
      <c r="C179" s="152">
        <v>0</v>
      </c>
      <c r="D179" s="146" t="s">
        <v>794</v>
      </c>
    </row>
    <row r="180" spans="1:4" ht="13.5" thickBot="1" x14ac:dyDescent="0.25">
      <c r="A180" s="153" t="s">
        <v>457</v>
      </c>
      <c r="B180" s="154">
        <v>20000000</v>
      </c>
      <c r="C180" s="152">
        <v>0</v>
      </c>
      <c r="D180" s="146" t="s">
        <v>794</v>
      </c>
    </row>
    <row r="181" spans="1:4" ht="13.5" thickBot="1" x14ac:dyDescent="0.25">
      <c r="A181" s="153" t="s">
        <v>458</v>
      </c>
      <c r="B181" s="154">
        <v>20000000</v>
      </c>
      <c r="C181" s="152">
        <v>0</v>
      </c>
      <c r="D181" s="146" t="s">
        <v>794</v>
      </c>
    </row>
    <row r="182" spans="1:4" ht="13.5" thickBot="1" x14ac:dyDescent="0.25">
      <c r="A182" s="153" t="s">
        <v>459</v>
      </c>
      <c r="B182" s="154">
        <v>20000000</v>
      </c>
      <c r="C182" s="152">
        <v>0</v>
      </c>
      <c r="D182" s="146" t="s">
        <v>794</v>
      </c>
    </row>
    <row r="183" spans="1:4" ht="13.5" thickBot="1" x14ac:dyDescent="0.25">
      <c r="A183" s="153" t="s">
        <v>460</v>
      </c>
      <c r="B183" s="154">
        <v>20000000</v>
      </c>
      <c r="C183" s="152">
        <v>0</v>
      </c>
      <c r="D183" s="146" t="s">
        <v>794</v>
      </c>
    </row>
    <row r="184" spans="1:4" ht="13.5" thickBot="1" x14ac:dyDescent="0.25">
      <c r="A184" s="153" t="s">
        <v>461</v>
      </c>
      <c r="B184" s="154">
        <v>20000000</v>
      </c>
      <c r="C184" s="152">
        <v>0</v>
      </c>
      <c r="D184" s="146" t="s">
        <v>794</v>
      </c>
    </row>
    <row r="185" spans="1:4" ht="13.5" thickBot="1" x14ac:dyDescent="0.25">
      <c r="A185" s="150" t="s">
        <v>740</v>
      </c>
      <c r="B185" s="151">
        <v>20000000</v>
      </c>
      <c r="C185" s="152">
        <v>0</v>
      </c>
      <c r="D185" s="146" t="s">
        <v>4</v>
      </c>
    </row>
    <row r="186" spans="1:4" ht="13.5" thickBot="1" x14ac:dyDescent="0.25">
      <c r="A186" s="150" t="s">
        <v>741</v>
      </c>
      <c r="B186" s="151">
        <v>20000000</v>
      </c>
      <c r="C186" s="152">
        <v>0</v>
      </c>
      <c r="D186" s="146" t="s">
        <v>4</v>
      </c>
    </row>
    <row r="187" spans="1:4" ht="13.5" thickBot="1" x14ac:dyDescent="0.25">
      <c r="A187" s="153" t="s">
        <v>462</v>
      </c>
      <c r="B187" s="154">
        <v>20000000</v>
      </c>
      <c r="C187" s="152">
        <v>0</v>
      </c>
      <c r="D187" s="146" t="s">
        <v>794</v>
      </c>
    </row>
    <row r="188" spans="1:4" ht="13.5" thickBot="1" x14ac:dyDescent="0.25">
      <c r="A188" s="153" t="s">
        <v>463</v>
      </c>
      <c r="B188" s="154">
        <v>20000000</v>
      </c>
      <c r="C188" s="152">
        <v>0</v>
      </c>
      <c r="D188" s="146" t="s">
        <v>794</v>
      </c>
    </row>
    <row r="189" spans="1:4" ht="13.5" thickBot="1" x14ac:dyDescent="0.25">
      <c r="A189" s="150" t="s">
        <v>742</v>
      </c>
      <c r="B189" s="151">
        <v>20000000</v>
      </c>
      <c r="C189" s="152">
        <v>0</v>
      </c>
      <c r="D189" s="146" t="s">
        <v>4</v>
      </c>
    </row>
    <row r="190" spans="1:4" ht="13.5" thickBot="1" x14ac:dyDescent="0.25">
      <c r="A190" s="150" t="s">
        <v>743</v>
      </c>
      <c r="B190" s="151">
        <v>20000000</v>
      </c>
      <c r="C190" s="152">
        <v>0</v>
      </c>
      <c r="D190" s="146" t="s">
        <v>4</v>
      </c>
    </row>
    <row r="191" spans="1:4" ht="13.5" thickBot="1" x14ac:dyDescent="0.25">
      <c r="A191" s="153" t="s">
        <v>464</v>
      </c>
      <c r="B191" s="154">
        <v>20000000</v>
      </c>
      <c r="C191" s="152">
        <v>0</v>
      </c>
      <c r="D191" s="146" t="s">
        <v>794</v>
      </c>
    </row>
    <row r="192" spans="1:4" ht="13.5" thickBot="1" x14ac:dyDescent="0.25">
      <c r="A192" s="153" t="s">
        <v>465</v>
      </c>
      <c r="B192" s="154">
        <v>20000000</v>
      </c>
      <c r="C192" s="152">
        <v>0</v>
      </c>
      <c r="D192" s="146" t="s">
        <v>794</v>
      </c>
    </row>
    <row r="193" spans="1:4" ht="13.5" thickBot="1" x14ac:dyDescent="0.25">
      <c r="A193" s="150" t="s">
        <v>744</v>
      </c>
      <c r="B193" s="151">
        <v>20000000</v>
      </c>
      <c r="C193" s="152">
        <v>0</v>
      </c>
      <c r="D193" s="146" t="s">
        <v>4</v>
      </c>
    </row>
    <row r="194" spans="1:4" ht="13.5" thickBot="1" x14ac:dyDescent="0.25">
      <c r="A194" s="150" t="s">
        <v>745</v>
      </c>
      <c r="B194" s="151">
        <v>20000000</v>
      </c>
      <c r="C194" s="152">
        <v>0</v>
      </c>
      <c r="D194" s="146" t="s">
        <v>4</v>
      </c>
    </row>
    <row r="195" spans="1:4" ht="13.5" thickBot="1" x14ac:dyDescent="0.25">
      <c r="A195" s="150" t="s">
        <v>746</v>
      </c>
      <c r="B195" s="151">
        <v>20000000</v>
      </c>
      <c r="C195" s="152">
        <v>0</v>
      </c>
      <c r="D195" s="146" t="s">
        <v>4</v>
      </c>
    </row>
    <row r="196" spans="1:4" ht="13.5" thickBot="1" x14ac:dyDescent="0.25">
      <c r="A196" s="150" t="s">
        <v>747</v>
      </c>
      <c r="B196" s="151">
        <v>20000000</v>
      </c>
      <c r="C196" s="152">
        <v>0</v>
      </c>
      <c r="D196" s="146" t="s">
        <v>4</v>
      </c>
    </row>
    <row r="197" spans="1:4" ht="13.5" thickBot="1" x14ac:dyDescent="0.25">
      <c r="A197" s="153" t="s">
        <v>466</v>
      </c>
      <c r="B197" s="154">
        <v>20000000</v>
      </c>
      <c r="C197" s="152">
        <v>0</v>
      </c>
      <c r="D197" s="146" t="s">
        <v>794</v>
      </c>
    </row>
    <row r="198" spans="1:4" ht="13.5" thickBot="1" x14ac:dyDescent="0.25">
      <c r="A198" s="153" t="s">
        <v>467</v>
      </c>
      <c r="B198" s="154">
        <v>20000000</v>
      </c>
      <c r="C198" s="152">
        <v>0</v>
      </c>
      <c r="D198" s="146" t="s">
        <v>794</v>
      </c>
    </row>
    <row r="199" spans="1:4" ht="13.5" thickBot="1" x14ac:dyDescent="0.25">
      <c r="A199" s="153" t="s">
        <v>468</v>
      </c>
      <c r="B199" s="154">
        <v>20000000</v>
      </c>
      <c r="C199" s="152">
        <v>0</v>
      </c>
      <c r="D199" s="146" t="s">
        <v>794</v>
      </c>
    </row>
    <row r="200" spans="1:4" ht="13.5" thickBot="1" x14ac:dyDescent="0.25">
      <c r="A200" s="150" t="s">
        <v>748</v>
      </c>
      <c r="B200" s="151">
        <v>20000000</v>
      </c>
      <c r="C200" s="152">
        <v>0</v>
      </c>
      <c r="D200" s="146" t="s">
        <v>4</v>
      </c>
    </row>
    <row r="201" spans="1:4" ht="13.5" thickBot="1" x14ac:dyDescent="0.25">
      <c r="A201" s="150" t="s">
        <v>749</v>
      </c>
      <c r="B201" s="151">
        <v>20000000</v>
      </c>
      <c r="C201" s="152">
        <v>0</v>
      </c>
      <c r="D201" s="146" t="s">
        <v>4</v>
      </c>
    </row>
    <row r="202" spans="1:4" ht="13.5" thickBot="1" x14ac:dyDescent="0.25">
      <c r="A202" s="150" t="s">
        <v>750</v>
      </c>
      <c r="B202" s="151">
        <v>20000000</v>
      </c>
      <c r="C202" s="152">
        <v>0</v>
      </c>
      <c r="D202" s="146" t="s">
        <v>4</v>
      </c>
    </row>
    <row r="203" spans="1:4" ht="13.5" thickBot="1" x14ac:dyDescent="0.25">
      <c r="A203" s="150" t="s">
        <v>751</v>
      </c>
      <c r="B203" s="151">
        <v>20000000</v>
      </c>
      <c r="C203" s="152">
        <v>0</v>
      </c>
      <c r="D203" s="146" t="s">
        <v>4</v>
      </c>
    </row>
    <row r="204" spans="1:4" ht="13.5" thickBot="1" x14ac:dyDescent="0.25">
      <c r="A204" s="150" t="s">
        <v>752</v>
      </c>
      <c r="B204" s="151">
        <v>20000000</v>
      </c>
      <c r="C204" s="152">
        <v>0</v>
      </c>
      <c r="D204" s="146" t="s">
        <v>4</v>
      </c>
    </row>
    <row r="205" spans="1:4" ht="13.5" thickBot="1" x14ac:dyDescent="0.25">
      <c r="A205" s="153" t="s">
        <v>469</v>
      </c>
      <c r="B205" s="154">
        <v>20000000</v>
      </c>
      <c r="C205" s="152">
        <v>0</v>
      </c>
      <c r="D205" s="146" t="s">
        <v>794</v>
      </c>
    </row>
    <row r="206" spans="1:4" ht="13.5" thickBot="1" x14ac:dyDescent="0.25">
      <c r="A206" s="153" t="s">
        <v>470</v>
      </c>
      <c r="B206" s="154">
        <v>20000000</v>
      </c>
      <c r="C206" s="152">
        <v>0</v>
      </c>
      <c r="D206" s="146" t="s">
        <v>794</v>
      </c>
    </row>
    <row r="207" spans="1:4" ht="13.5" thickBot="1" x14ac:dyDescent="0.25">
      <c r="A207" s="153" t="s">
        <v>471</v>
      </c>
      <c r="B207" s="154">
        <v>20000000</v>
      </c>
      <c r="C207" s="152">
        <v>0</v>
      </c>
      <c r="D207" s="146" t="s">
        <v>794</v>
      </c>
    </row>
    <row r="208" spans="1:4" ht="13.5" thickBot="1" x14ac:dyDescent="0.25">
      <c r="A208" s="153" t="s">
        <v>472</v>
      </c>
      <c r="B208" s="154">
        <v>20000000</v>
      </c>
      <c r="C208" s="152">
        <v>0</v>
      </c>
      <c r="D208" s="146" t="s">
        <v>794</v>
      </c>
    </row>
    <row r="209" spans="1:4" ht="13.5" thickBot="1" x14ac:dyDescent="0.25">
      <c r="A209" s="153" t="s">
        <v>473</v>
      </c>
      <c r="B209" s="154">
        <v>20000000</v>
      </c>
      <c r="C209" s="152">
        <v>0</v>
      </c>
      <c r="D209" s="146" t="s">
        <v>794</v>
      </c>
    </row>
    <row r="210" spans="1:4" ht="13.5" thickBot="1" x14ac:dyDescent="0.25">
      <c r="A210" s="153" t="s">
        <v>474</v>
      </c>
      <c r="B210" s="154">
        <v>20000000</v>
      </c>
      <c r="C210" s="152">
        <v>0</v>
      </c>
      <c r="D210" s="146" t="s">
        <v>794</v>
      </c>
    </row>
    <row r="211" spans="1:4" ht="13.5" thickBot="1" x14ac:dyDescent="0.25">
      <c r="A211" s="153" t="s">
        <v>475</v>
      </c>
      <c r="B211" s="154">
        <v>20000000</v>
      </c>
      <c r="C211" s="152">
        <v>0</v>
      </c>
      <c r="D211" s="146" t="s">
        <v>794</v>
      </c>
    </row>
    <row r="212" spans="1:4" ht="13.5" thickBot="1" x14ac:dyDescent="0.25">
      <c r="A212" s="150" t="s">
        <v>753</v>
      </c>
      <c r="B212" s="151">
        <v>20000000</v>
      </c>
      <c r="C212" s="152">
        <v>0</v>
      </c>
      <c r="D212" s="146" t="s">
        <v>4</v>
      </c>
    </row>
    <row r="213" spans="1:4" ht="13.5" thickBot="1" x14ac:dyDescent="0.25">
      <c r="A213" s="153" t="s">
        <v>476</v>
      </c>
      <c r="B213" s="154">
        <v>20000000</v>
      </c>
      <c r="C213" s="152">
        <v>0</v>
      </c>
      <c r="D213" s="146" t="s">
        <v>794</v>
      </c>
    </row>
    <row r="214" spans="1:4" ht="13.5" thickBot="1" x14ac:dyDescent="0.25">
      <c r="A214" s="153" t="s">
        <v>320</v>
      </c>
      <c r="B214" s="154">
        <v>20000000</v>
      </c>
      <c r="C214" s="152">
        <v>0</v>
      </c>
      <c r="D214" s="146" t="s">
        <v>794</v>
      </c>
    </row>
    <row r="215" spans="1:4" ht="13.5" thickBot="1" x14ac:dyDescent="0.25">
      <c r="A215" s="150" t="s">
        <v>423</v>
      </c>
      <c r="B215" s="151">
        <v>20000000</v>
      </c>
      <c r="C215" s="152">
        <v>0</v>
      </c>
      <c r="D215" s="146" t="s">
        <v>4</v>
      </c>
    </row>
    <row r="216" spans="1:4" ht="13.5" thickBot="1" x14ac:dyDescent="0.25">
      <c r="A216" s="150" t="s">
        <v>424</v>
      </c>
      <c r="B216" s="151">
        <v>20000000</v>
      </c>
      <c r="C216" s="152">
        <v>0</v>
      </c>
      <c r="D216" s="146" t="s">
        <v>4</v>
      </c>
    </row>
    <row r="217" spans="1:4" ht="13.5" thickBot="1" x14ac:dyDescent="0.25">
      <c r="A217" s="150" t="s">
        <v>321</v>
      </c>
      <c r="B217" s="151">
        <v>20000000</v>
      </c>
      <c r="C217" s="152">
        <v>0</v>
      </c>
      <c r="D217" s="146" t="s">
        <v>4</v>
      </c>
    </row>
    <row r="218" spans="1:4" ht="13.5" thickBot="1" x14ac:dyDescent="0.25">
      <c r="A218" s="153" t="s">
        <v>322</v>
      </c>
      <c r="B218" s="154">
        <v>20000000</v>
      </c>
      <c r="C218" s="152">
        <v>0</v>
      </c>
      <c r="D218" s="146" t="s">
        <v>794</v>
      </c>
    </row>
    <row r="219" spans="1:4" ht="13.5" thickBot="1" x14ac:dyDescent="0.25">
      <c r="A219" s="150" t="s">
        <v>425</v>
      </c>
      <c r="B219" s="151">
        <v>20000000</v>
      </c>
      <c r="C219" s="152">
        <v>0</v>
      </c>
      <c r="D219" s="146" t="s">
        <v>4</v>
      </c>
    </row>
    <row r="220" spans="1:4" ht="13.5" thickBot="1" x14ac:dyDescent="0.25">
      <c r="A220" s="150" t="s">
        <v>426</v>
      </c>
      <c r="B220" s="151">
        <v>20000000</v>
      </c>
      <c r="C220" s="152">
        <v>0</v>
      </c>
      <c r="D220" s="146" t="s">
        <v>4</v>
      </c>
    </row>
    <row r="221" spans="1:4" ht="13.5" thickBot="1" x14ac:dyDescent="0.25">
      <c r="A221" s="150" t="s">
        <v>323</v>
      </c>
      <c r="B221" s="151">
        <v>20000000</v>
      </c>
      <c r="C221" s="152">
        <v>0</v>
      </c>
      <c r="D221" s="146" t="s">
        <v>4</v>
      </c>
    </row>
    <row r="222" spans="1:4" ht="13.5" thickBot="1" x14ac:dyDescent="0.25">
      <c r="A222" s="150" t="s">
        <v>427</v>
      </c>
      <c r="B222" s="151">
        <v>20000000</v>
      </c>
      <c r="C222" s="152">
        <v>0</v>
      </c>
      <c r="D222" s="146" t="s">
        <v>4</v>
      </c>
    </row>
    <row r="223" spans="1:4" ht="13.5" thickBot="1" x14ac:dyDescent="0.25">
      <c r="A223" s="150" t="s">
        <v>324</v>
      </c>
      <c r="B223" s="151">
        <v>20000000</v>
      </c>
      <c r="C223" s="152">
        <v>0</v>
      </c>
      <c r="D223" s="146" t="s">
        <v>4</v>
      </c>
    </row>
    <row r="224" spans="1:4" ht="13.5" thickBot="1" x14ac:dyDescent="0.25">
      <c r="A224" s="153" t="s">
        <v>325</v>
      </c>
      <c r="B224" s="154">
        <v>20000000</v>
      </c>
      <c r="C224" s="152">
        <v>0</v>
      </c>
      <c r="D224" s="146" t="s">
        <v>794</v>
      </c>
    </row>
    <row r="225" spans="1:4" ht="13.5" thickBot="1" x14ac:dyDescent="0.25">
      <c r="A225" s="150" t="s">
        <v>326</v>
      </c>
      <c r="B225" s="151">
        <v>20000000</v>
      </c>
      <c r="C225" s="152">
        <v>0</v>
      </c>
      <c r="D225" s="146" t="s">
        <v>4</v>
      </c>
    </row>
    <row r="226" spans="1:4" ht="13.5" thickBot="1" x14ac:dyDescent="0.25">
      <c r="A226" s="153" t="s">
        <v>327</v>
      </c>
      <c r="B226" s="154">
        <v>20000000</v>
      </c>
      <c r="C226" s="152">
        <v>0</v>
      </c>
      <c r="D226" s="146" t="s">
        <v>794</v>
      </c>
    </row>
    <row r="227" spans="1:4" ht="13.5" thickBot="1" x14ac:dyDescent="0.25">
      <c r="A227" s="150" t="s">
        <v>328</v>
      </c>
      <c r="B227" s="151">
        <v>20000000</v>
      </c>
      <c r="C227" s="152">
        <v>0</v>
      </c>
      <c r="D227" s="146" t="s">
        <v>4</v>
      </c>
    </row>
    <row r="228" spans="1:4" ht="13.5" thickBot="1" x14ac:dyDescent="0.25">
      <c r="A228" s="153" t="s">
        <v>329</v>
      </c>
      <c r="B228" s="154">
        <v>20000000</v>
      </c>
      <c r="C228" s="152">
        <v>0</v>
      </c>
      <c r="D228" s="146" t="s">
        <v>794</v>
      </c>
    </row>
    <row r="229" spans="1:4" ht="13.5" thickBot="1" x14ac:dyDescent="0.25">
      <c r="A229" s="150" t="s">
        <v>330</v>
      </c>
      <c r="B229" s="151">
        <v>20000000</v>
      </c>
      <c r="C229" s="152">
        <v>0</v>
      </c>
      <c r="D229" s="146" t="s">
        <v>4</v>
      </c>
    </row>
    <row r="230" spans="1:4" ht="13.5" thickBot="1" x14ac:dyDescent="0.25">
      <c r="A230" s="150" t="s">
        <v>331</v>
      </c>
      <c r="B230" s="151">
        <v>20000000</v>
      </c>
      <c r="C230" s="152">
        <v>0</v>
      </c>
      <c r="D230" s="146" t="s">
        <v>4</v>
      </c>
    </row>
    <row r="231" spans="1:4" ht="13.5" thickBot="1" x14ac:dyDescent="0.25">
      <c r="A231" s="150" t="s">
        <v>332</v>
      </c>
      <c r="B231" s="151">
        <v>20000000</v>
      </c>
      <c r="C231" s="152">
        <v>0</v>
      </c>
      <c r="D231" s="146" t="s">
        <v>4</v>
      </c>
    </row>
    <row r="232" spans="1:4" ht="13.5" thickBot="1" x14ac:dyDescent="0.25">
      <c r="A232" s="153" t="s">
        <v>333</v>
      </c>
      <c r="B232" s="154">
        <v>20000000</v>
      </c>
      <c r="C232" s="152">
        <v>0</v>
      </c>
      <c r="D232" s="146" t="s">
        <v>794</v>
      </c>
    </row>
    <row r="233" spans="1:4" ht="13.5" thickBot="1" x14ac:dyDescent="0.25">
      <c r="A233" s="153" t="s">
        <v>334</v>
      </c>
      <c r="B233" s="154">
        <v>20000000</v>
      </c>
      <c r="C233" s="152">
        <v>0</v>
      </c>
      <c r="D233" s="146" t="s">
        <v>794</v>
      </c>
    </row>
    <row r="234" spans="1:4" ht="13.5" thickBot="1" x14ac:dyDescent="0.25">
      <c r="A234" s="153" t="s">
        <v>335</v>
      </c>
      <c r="B234" s="154">
        <v>20000000</v>
      </c>
      <c r="C234" s="152">
        <v>0</v>
      </c>
      <c r="D234" s="146" t="s">
        <v>794</v>
      </c>
    </row>
    <row r="235" spans="1:4" ht="13.5" thickBot="1" x14ac:dyDescent="0.25">
      <c r="A235" s="153" t="s">
        <v>336</v>
      </c>
      <c r="B235" s="154">
        <v>20000000</v>
      </c>
      <c r="C235" s="152">
        <v>0</v>
      </c>
      <c r="D235" s="146" t="s">
        <v>794</v>
      </c>
    </row>
    <row r="236" spans="1:4" ht="13.5" thickBot="1" x14ac:dyDescent="0.25">
      <c r="A236" s="153" t="s">
        <v>337</v>
      </c>
      <c r="B236" s="154">
        <v>20000000</v>
      </c>
      <c r="C236" s="152">
        <v>0</v>
      </c>
      <c r="D236" s="146" t="s">
        <v>794</v>
      </c>
    </row>
    <row r="237" spans="1:4" ht="13.5" thickBot="1" x14ac:dyDescent="0.25">
      <c r="A237" s="153" t="s">
        <v>338</v>
      </c>
      <c r="B237" s="154">
        <v>20000000</v>
      </c>
      <c r="C237" s="152">
        <v>0</v>
      </c>
      <c r="D237" s="146" t="s">
        <v>794</v>
      </c>
    </row>
    <row r="238" spans="1:4" ht="13.5" thickBot="1" x14ac:dyDescent="0.25">
      <c r="A238" s="153" t="s">
        <v>477</v>
      </c>
      <c r="B238" s="154">
        <v>20000000</v>
      </c>
      <c r="C238" s="152">
        <v>0</v>
      </c>
      <c r="D238" s="146" t="s">
        <v>794</v>
      </c>
    </row>
    <row r="239" spans="1:4" ht="13.5" thickBot="1" x14ac:dyDescent="0.25">
      <c r="A239" s="153" t="s">
        <v>478</v>
      </c>
      <c r="B239" s="154">
        <v>20000000</v>
      </c>
      <c r="C239" s="152">
        <v>0</v>
      </c>
      <c r="D239" s="146" t="s">
        <v>794</v>
      </c>
    </row>
    <row r="240" spans="1:4" ht="13.5" thickBot="1" x14ac:dyDescent="0.25">
      <c r="A240" s="153" t="s">
        <v>479</v>
      </c>
      <c r="B240" s="154">
        <v>20000000</v>
      </c>
      <c r="C240" s="152">
        <v>0</v>
      </c>
      <c r="D240" s="146" t="s">
        <v>794</v>
      </c>
    </row>
    <row r="241" spans="1:4" ht="13.5" thickBot="1" x14ac:dyDescent="0.25">
      <c r="A241" s="153" t="s">
        <v>480</v>
      </c>
      <c r="B241" s="154">
        <v>20000000</v>
      </c>
      <c r="C241" s="152">
        <v>0</v>
      </c>
      <c r="D241" s="146" t="s">
        <v>794</v>
      </c>
    </row>
    <row r="242" spans="1:4" ht="13.5" thickBot="1" x14ac:dyDescent="0.25">
      <c r="A242" s="153" t="s">
        <v>481</v>
      </c>
      <c r="B242" s="154">
        <v>20000000</v>
      </c>
      <c r="C242" s="152">
        <v>0</v>
      </c>
      <c r="D242" s="146" t="s">
        <v>794</v>
      </c>
    </row>
    <row r="243" spans="1:4" ht="13.5" thickBot="1" x14ac:dyDescent="0.25">
      <c r="A243" s="153" t="s">
        <v>482</v>
      </c>
      <c r="B243" s="154">
        <v>20000000</v>
      </c>
      <c r="C243" s="152">
        <v>0</v>
      </c>
      <c r="D243" s="146" t="s">
        <v>794</v>
      </c>
    </row>
    <row r="244" spans="1:4" ht="13.5" thickBot="1" x14ac:dyDescent="0.25">
      <c r="A244" s="153" t="s">
        <v>483</v>
      </c>
      <c r="B244" s="154">
        <v>20000000</v>
      </c>
      <c r="C244" s="152">
        <v>0</v>
      </c>
      <c r="D244" s="146" t="s">
        <v>794</v>
      </c>
    </row>
    <row r="245" spans="1:4" ht="13.5" thickBot="1" x14ac:dyDescent="0.25">
      <c r="A245" s="153" t="s">
        <v>484</v>
      </c>
      <c r="B245" s="154">
        <v>20000000</v>
      </c>
      <c r="C245" s="152">
        <v>0</v>
      </c>
      <c r="D245" s="146" t="s">
        <v>794</v>
      </c>
    </row>
    <row r="246" spans="1:4" ht="13.5" thickBot="1" x14ac:dyDescent="0.25">
      <c r="A246" s="153" t="s">
        <v>485</v>
      </c>
      <c r="B246" s="154">
        <v>20000000</v>
      </c>
      <c r="C246" s="152">
        <v>0</v>
      </c>
      <c r="D246" s="146" t="s">
        <v>794</v>
      </c>
    </row>
    <row r="247" spans="1:4" ht="13.5" thickBot="1" x14ac:dyDescent="0.25">
      <c r="A247" s="153" t="s">
        <v>486</v>
      </c>
      <c r="B247" s="154">
        <v>20000000</v>
      </c>
      <c r="C247" s="152">
        <v>0</v>
      </c>
      <c r="D247" s="146" t="s">
        <v>794</v>
      </c>
    </row>
    <row r="248" spans="1:4" ht="13.5" thickBot="1" x14ac:dyDescent="0.25">
      <c r="A248" s="153" t="s">
        <v>487</v>
      </c>
      <c r="B248" s="154">
        <v>20000000</v>
      </c>
      <c r="C248" s="152">
        <v>0</v>
      </c>
      <c r="D248" s="146" t="s">
        <v>794</v>
      </c>
    </row>
    <row r="249" spans="1:4" ht="13.5" thickBot="1" x14ac:dyDescent="0.25">
      <c r="A249" s="153" t="s">
        <v>488</v>
      </c>
      <c r="B249" s="154">
        <v>20000000</v>
      </c>
      <c r="C249" s="152">
        <v>0</v>
      </c>
      <c r="D249" s="146" t="s">
        <v>794</v>
      </c>
    </row>
    <row r="250" spans="1:4" ht="13.5" thickBot="1" x14ac:dyDescent="0.25">
      <c r="A250" s="153" t="s">
        <v>489</v>
      </c>
      <c r="B250" s="154">
        <v>20000000</v>
      </c>
      <c r="C250" s="152">
        <v>0</v>
      </c>
      <c r="D250" s="146" t="s">
        <v>794</v>
      </c>
    </row>
    <row r="251" spans="1:4" ht="17.25" thickBot="1" x14ac:dyDescent="0.25">
      <c r="A251" s="149" t="s">
        <v>796</v>
      </c>
      <c r="B251" s="149"/>
      <c r="C251" s="149"/>
      <c r="D251" s="149"/>
    </row>
    <row r="252" spans="1:4" ht="13.5" thickBot="1" x14ac:dyDescent="0.25">
      <c r="A252" s="150" t="s">
        <v>754</v>
      </c>
      <c r="B252" s="151">
        <v>3000000</v>
      </c>
      <c r="C252" s="152">
        <v>0</v>
      </c>
      <c r="D252" s="146" t="s">
        <v>4</v>
      </c>
    </row>
    <row r="253" spans="1:4" ht="13.5" thickBot="1" x14ac:dyDescent="0.25">
      <c r="A253" s="153" t="s">
        <v>339</v>
      </c>
      <c r="B253" s="154">
        <v>5000000</v>
      </c>
      <c r="C253" s="152">
        <v>0</v>
      </c>
      <c r="D253" s="146" t="s">
        <v>794</v>
      </c>
    </row>
    <row r="254" spans="1:4" ht="13.5" thickBot="1" x14ac:dyDescent="0.25">
      <c r="A254" s="153" t="s">
        <v>340</v>
      </c>
      <c r="B254" s="154">
        <v>5000000</v>
      </c>
      <c r="C254" s="152">
        <v>0</v>
      </c>
      <c r="D254" s="146" t="s">
        <v>794</v>
      </c>
    </row>
    <row r="255" spans="1:4" ht="13.5" thickBot="1" x14ac:dyDescent="0.25">
      <c r="A255" s="153" t="s">
        <v>341</v>
      </c>
      <c r="B255" s="154">
        <v>3000000</v>
      </c>
      <c r="C255" s="152">
        <v>0</v>
      </c>
      <c r="D255" s="146" t="s">
        <v>794</v>
      </c>
    </row>
    <row r="256" spans="1:4" ht="13.5" thickBot="1" x14ac:dyDescent="0.25">
      <c r="A256" s="150" t="s">
        <v>342</v>
      </c>
      <c r="B256" s="151">
        <v>3000000</v>
      </c>
      <c r="C256" s="152">
        <v>0</v>
      </c>
      <c r="D256" s="146" t="s">
        <v>4</v>
      </c>
    </row>
    <row r="257" spans="1:4" ht="13.5" thickBot="1" x14ac:dyDescent="0.25">
      <c r="A257" s="150" t="s">
        <v>343</v>
      </c>
      <c r="B257" s="151">
        <v>3000000</v>
      </c>
      <c r="C257" s="152">
        <v>0</v>
      </c>
      <c r="D257" s="146" t="s">
        <v>4</v>
      </c>
    </row>
    <row r="258" spans="1:4" ht="13.5" thickBot="1" x14ac:dyDescent="0.25">
      <c r="A258" s="150" t="s">
        <v>344</v>
      </c>
      <c r="B258" s="151">
        <v>3000000</v>
      </c>
      <c r="C258" s="152">
        <v>0</v>
      </c>
      <c r="D258" s="146" t="s">
        <v>4</v>
      </c>
    </row>
    <row r="259" spans="1:4" ht="13.5" thickBot="1" x14ac:dyDescent="0.25">
      <c r="A259" s="150" t="s">
        <v>345</v>
      </c>
      <c r="B259" s="151">
        <v>3000000</v>
      </c>
      <c r="C259" s="152">
        <v>0</v>
      </c>
      <c r="D259" s="146" t="s">
        <v>4</v>
      </c>
    </row>
    <row r="260" spans="1:4" ht="13.5" thickBot="1" x14ac:dyDescent="0.25">
      <c r="A260" s="150" t="s">
        <v>346</v>
      </c>
      <c r="B260" s="151">
        <v>3000000</v>
      </c>
      <c r="C260" s="152">
        <v>0</v>
      </c>
      <c r="D260" s="146" t="s">
        <v>4</v>
      </c>
    </row>
    <row r="261" spans="1:4" ht="13.5" thickBot="1" x14ac:dyDescent="0.25">
      <c r="A261" s="150" t="s">
        <v>347</v>
      </c>
      <c r="B261" s="151">
        <v>3000000</v>
      </c>
      <c r="C261" s="152">
        <v>0</v>
      </c>
      <c r="D261" s="146" t="s">
        <v>4</v>
      </c>
    </row>
    <row r="262" spans="1:4" ht="13.5" thickBot="1" x14ac:dyDescent="0.25">
      <c r="A262" s="150" t="s">
        <v>348</v>
      </c>
      <c r="B262" s="151">
        <v>3000000</v>
      </c>
      <c r="C262" s="152">
        <v>0</v>
      </c>
      <c r="D262" s="146" t="s">
        <v>4</v>
      </c>
    </row>
    <row r="263" spans="1:4" ht="13.5" thickBot="1" x14ac:dyDescent="0.25">
      <c r="A263" s="150" t="s">
        <v>349</v>
      </c>
      <c r="B263" s="151">
        <v>3000000</v>
      </c>
      <c r="C263" s="152">
        <v>0</v>
      </c>
      <c r="D263" s="146" t="s">
        <v>4</v>
      </c>
    </row>
    <row r="264" spans="1:4" ht="13.5" thickBot="1" x14ac:dyDescent="0.25">
      <c r="A264" s="150" t="s">
        <v>350</v>
      </c>
      <c r="B264" s="151">
        <v>3000000</v>
      </c>
      <c r="C264" s="152">
        <v>0</v>
      </c>
      <c r="D264" s="146" t="s">
        <v>4</v>
      </c>
    </row>
    <row r="265" spans="1:4" ht="13.5" thickBot="1" x14ac:dyDescent="0.25">
      <c r="A265" s="150" t="s">
        <v>351</v>
      </c>
      <c r="B265" s="151">
        <v>3000000</v>
      </c>
      <c r="C265" s="152">
        <v>0</v>
      </c>
      <c r="D265" s="146" t="s">
        <v>4</v>
      </c>
    </row>
    <row r="266" spans="1:4" ht="13.5" thickBot="1" x14ac:dyDescent="0.25">
      <c r="A266" s="150" t="s">
        <v>352</v>
      </c>
      <c r="B266" s="151">
        <v>3000000</v>
      </c>
      <c r="C266" s="152">
        <v>0</v>
      </c>
      <c r="D266" s="146" t="s">
        <v>4</v>
      </c>
    </row>
    <row r="267" spans="1:4" ht="13.5" thickBot="1" x14ac:dyDescent="0.25">
      <c r="A267" s="150" t="s">
        <v>353</v>
      </c>
      <c r="B267" s="151">
        <v>3000000</v>
      </c>
      <c r="C267" s="152">
        <v>0</v>
      </c>
      <c r="D267" s="146" t="s">
        <v>4</v>
      </c>
    </row>
    <row r="268" spans="1:4" ht="13.5" thickBot="1" x14ac:dyDescent="0.25">
      <c r="A268" s="150" t="s">
        <v>354</v>
      </c>
      <c r="B268" s="151">
        <v>3000000</v>
      </c>
      <c r="C268" s="152">
        <v>0</v>
      </c>
      <c r="D268" s="146" t="s">
        <v>4</v>
      </c>
    </row>
    <row r="269" spans="1:4" ht="13.5" thickBot="1" x14ac:dyDescent="0.25">
      <c r="A269" s="150" t="s">
        <v>355</v>
      </c>
      <c r="B269" s="151">
        <v>3000000</v>
      </c>
      <c r="C269" s="152">
        <v>0</v>
      </c>
      <c r="D269" s="146" t="s">
        <v>4</v>
      </c>
    </row>
    <row r="270" spans="1:4" ht="13.5" thickBot="1" x14ac:dyDescent="0.25">
      <c r="A270" s="150" t="s">
        <v>356</v>
      </c>
      <c r="B270" s="151">
        <v>3000000</v>
      </c>
      <c r="C270" s="152">
        <v>0</v>
      </c>
      <c r="D270" s="146" t="s">
        <v>4</v>
      </c>
    </row>
    <row r="271" spans="1:4" ht="13.5" thickBot="1" x14ac:dyDescent="0.25">
      <c r="A271" s="150" t="s">
        <v>755</v>
      </c>
      <c r="B271" s="151">
        <v>3000000</v>
      </c>
      <c r="C271" s="152">
        <v>0</v>
      </c>
      <c r="D271" s="146" t="s">
        <v>4</v>
      </c>
    </row>
    <row r="272" spans="1:4" ht="13.5" thickBot="1" x14ac:dyDescent="0.25">
      <c r="A272" s="150" t="s">
        <v>756</v>
      </c>
      <c r="B272" s="151">
        <v>3000000</v>
      </c>
      <c r="C272" s="152">
        <v>0</v>
      </c>
      <c r="D272" s="146" t="s">
        <v>4</v>
      </c>
    </row>
    <row r="273" spans="1:4" ht="13.5" thickBot="1" x14ac:dyDescent="0.25">
      <c r="A273" s="150" t="s">
        <v>757</v>
      </c>
      <c r="B273" s="151">
        <v>3000000</v>
      </c>
      <c r="C273" s="152">
        <v>0</v>
      </c>
      <c r="D273" s="146" t="s">
        <v>4</v>
      </c>
    </row>
    <row r="274" spans="1:4" ht="13.5" thickBot="1" x14ac:dyDescent="0.25">
      <c r="A274" s="150" t="s">
        <v>357</v>
      </c>
      <c r="B274" s="151">
        <v>3000000</v>
      </c>
      <c r="C274" s="152">
        <v>0</v>
      </c>
      <c r="D274" s="146" t="s">
        <v>4</v>
      </c>
    </row>
    <row r="275" spans="1:4" ht="13.5" thickBot="1" x14ac:dyDescent="0.25">
      <c r="A275" s="150" t="s">
        <v>358</v>
      </c>
      <c r="B275" s="151">
        <v>3000000</v>
      </c>
      <c r="C275" s="152">
        <v>0</v>
      </c>
      <c r="D275" s="146" t="s">
        <v>4</v>
      </c>
    </row>
    <row r="276" spans="1:4" ht="13.5" thickBot="1" x14ac:dyDescent="0.25">
      <c r="A276" s="153" t="s">
        <v>359</v>
      </c>
      <c r="B276" s="154">
        <v>3000000</v>
      </c>
      <c r="C276" s="152">
        <v>0</v>
      </c>
      <c r="D276" s="146" t="s">
        <v>794</v>
      </c>
    </row>
    <row r="277" spans="1:4" ht="13.5" thickBot="1" x14ac:dyDescent="0.25">
      <c r="A277" s="153" t="s">
        <v>360</v>
      </c>
      <c r="B277" s="154">
        <v>3000000</v>
      </c>
      <c r="C277" s="152">
        <v>0</v>
      </c>
      <c r="D277" s="146" t="s">
        <v>794</v>
      </c>
    </row>
    <row r="278" spans="1:4" ht="13.5" thickBot="1" x14ac:dyDescent="0.25">
      <c r="A278" s="150" t="s">
        <v>361</v>
      </c>
      <c r="B278" s="151">
        <v>3000000</v>
      </c>
      <c r="C278" s="152">
        <v>0</v>
      </c>
      <c r="D278" s="146" t="s">
        <v>4</v>
      </c>
    </row>
    <row r="279" spans="1:4" ht="13.5" thickBot="1" x14ac:dyDescent="0.25">
      <c r="A279" s="150" t="s">
        <v>362</v>
      </c>
      <c r="B279" s="151">
        <v>3000000</v>
      </c>
      <c r="C279" s="152">
        <v>0</v>
      </c>
      <c r="D279" s="146" t="s">
        <v>4</v>
      </c>
    </row>
    <row r="280" spans="1:4" ht="13.5" thickBot="1" x14ac:dyDescent="0.25">
      <c r="A280" s="150" t="s">
        <v>363</v>
      </c>
      <c r="B280" s="151">
        <v>3000000</v>
      </c>
      <c r="C280" s="152">
        <v>0</v>
      </c>
      <c r="D280" s="146" t="s">
        <v>4</v>
      </c>
    </row>
    <row r="281" spans="1:4" ht="13.5" thickBot="1" x14ac:dyDescent="0.25">
      <c r="A281" s="150" t="s">
        <v>364</v>
      </c>
      <c r="B281" s="151">
        <v>3000000</v>
      </c>
      <c r="C281" s="152">
        <v>0</v>
      </c>
      <c r="D281" s="146" t="s">
        <v>4</v>
      </c>
    </row>
    <row r="282" spans="1:4" ht="13.5" thickBot="1" x14ac:dyDescent="0.25">
      <c r="A282" s="150" t="s">
        <v>365</v>
      </c>
      <c r="B282" s="151">
        <v>3000000</v>
      </c>
      <c r="C282" s="152">
        <v>0</v>
      </c>
      <c r="D282" s="146" t="s">
        <v>4</v>
      </c>
    </row>
    <row r="283" spans="1:4" ht="13.5" thickBot="1" x14ac:dyDescent="0.25">
      <c r="A283" s="150" t="s">
        <v>366</v>
      </c>
      <c r="B283" s="151">
        <v>3000000</v>
      </c>
      <c r="C283" s="152">
        <v>0</v>
      </c>
      <c r="D283" s="146" t="s">
        <v>4</v>
      </c>
    </row>
    <row r="284" spans="1:4" ht="13.5" thickBot="1" x14ac:dyDescent="0.25">
      <c r="A284" s="150" t="s">
        <v>367</v>
      </c>
      <c r="B284" s="151">
        <v>3000000</v>
      </c>
      <c r="C284" s="152">
        <v>0</v>
      </c>
      <c r="D284" s="146" t="s">
        <v>4</v>
      </c>
    </row>
    <row r="285" spans="1:4" ht="13.5" thickBot="1" x14ac:dyDescent="0.25">
      <c r="A285" s="150" t="s">
        <v>368</v>
      </c>
      <c r="B285" s="151">
        <v>3000000</v>
      </c>
      <c r="C285" s="152">
        <v>0</v>
      </c>
      <c r="D285" s="146" t="s">
        <v>4</v>
      </c>
    </row>
    <row r="286" spans="1:4" ht="13.5" thickBot="1" x14ac:dyDescent="0.25">
      <c r="A286" s="153" t="s">
        <v>369</v>
      </c>
      <c r="B286" s="154">
        <v>3000000</v>
      </c>
      <c r="C286" s="152">
        <v>0</v>
      </c>
      <c r="D286" s="146" t="s">
        <v>794</v>
      </c>
    </row>
    <row r="287" spans="1:4" ht="13.5" thickBot="1" x14ac:dyDescent="0.25">
      <c r="A287" s="153" t="s">
        <v>370</v>
      </c>
      <c r="B287" s="154">
        <v>3000000</v>
      </c>
      <c r="C287" s="152">
        <v>0</v>
      </c>
      <c r="D287" s="146" t="s">
        <v>794</v>
      </c>
    </row>
    <row r="288" spans="1:4" ht="13.5" thickBot="1" x14ac:dyDescent="0.25">
      <c r="A288" s="153" t="s">
        <v>490</v>
      </c>
      <c r="B288" s="154">
        <v>3000000</v>
      </c>
      <c r="C288" s="152">
        <v>0</v>
      </c>
      <c r="D288" s="146" t="s">
        <v>794</v>
      </c>
    </row>
    <row r="289" spans="1:4" ht="13.5" thickBot="1" x14ac:dyDescent="0.25">
      <c r="A289" s="150" t="s">
        <v>758</v>
      </c>
      <c r="B289" s="151">
        <v>3000000</v>
      </c>
      <c r="C289" s="152">
        <v>0</v>
      </c>
      <c r="D289" s="146" t="s">
        <v>4</v>
      </c>
    </row>
    <row r="290" spans="1:4" ht="13.5" thickBot="1" x14ac:dyDescent="0.25">
      <c r="A290" s="150" t="s">
        <v>759</v>
      </c>
      <c r="B290" s="151">
        <v>3000000</v>
      </c>
      <c r="C290" s="152">
        <v>0</v>
      </c>
      <c r="D290" s="146" t="s">
        <v>4</v>
      </c>
    </row>
    <row r="291" spans="1:4" ht="13.5" thickBot="1" x14ac:dyDescent="0.25">
      <c r="A291" s="150" t="s">
        <v>760</v>
      </c>
      <c r="B291" s="151">
        <v>3000000</v>
      </c>
      <c r="C291" s="152">
        <v>0</v>
      </c>
      <c r="D291" s="146" t="s">
        <v>4</v>
      </c>
    </row>
    <row r="292" spans="1:4" ht="13.5" thickBot="1" x14ac:dyDescent="0.25">
      <c r="A292" s="153" t="s">
        <v>491</v>
      </c>
      <c r="B292" s="154">
        <v>3000000</v>
      </c>
      <c r="C292" s="152">
        <v>0</v>
      </c>
      <c r="D292" s="146" t="s">
        <v>794</v>
      </c>
    </row>
    <row r="293" spans="1:4" ht="13.5" thickBot="1" x14ac:dyDescent="0.25">
      <c r="A293" s="153" t="s">
        <v>492</v>
      </c>
      <c r="B293" s="154">
        <v>3000000</v>
      </c>
      <c r="C293" s="152">
        <v>0</v>
      </c>
      <c r="D293" s="146" t="s">
        <v>794</v>
      </c>
    </row>
    <row r="294" spans="1:4" ht="13.5" thickBot="1" x14ac:dyDescent="0.25">
      <c r="A294" s="150" t="s">
        <v>761</v>
      </c>
      <c r="B294" s="151">
        <v>3000000</v>
      </c>
      <c r="C294" s="152">
        <v>0</v>
      </c>
      <c r="D294" s="146" t="s">
        <v>4</v>
      </c>
    </row>
    <row r="295" spans="1:4" ht="13.5" thickBot="1" x14ac:dyDescent="0.25">
      <c r="A295" s="150" t="s">
        <v>762</v>
      </c>
      <c r="B295" s="151">
        <v>3000000</v>
      </c>
      <c r="C295" s="152">
        <v>0</v>
      </c>
      <c r="D295" s="146" t="s">
        <v>4</v>
      </c>
    </row>
    <row r="296" spans="1:4" ht="13.5" thickBot="1" x14ac:dyDescent="0.25">
      <c r="A296" s="153" t="s">
        <v>493</v>
      </c>
      <c r="B296" s="154">
        <v>3000000</v>
      </c>
      <c r="C296" s="152">
        <v>0</v>
      </c>
      <c r="D296" s="146" t="s">
        <v>794</v>
      </c>
    </row>
    <row r="297" spans="1:4" ht="13.5" thickBot="1" x14ac:dyDescent="0.25">
      <c r="A297" s="153" t="s">
        <v>494</v>
      </c>
      <c r="B297" s="154">
        <v>3000000</v>
      </c>
      <c r="C297" s="152">
        <v>0</v>
      </c>
      <c r="D297" s="146" t="s">
        <v>794</v>
      </c>
    </row>
    <row r="298" spans="1:4" ht="13.5" thickBot="1" x14ac:dyDescent="0.25">
      <c r="A298" s="153" t="s">
        <v>495</v>
      </c>
      <c r="B298" s="154">
        <v>3000000</v>
      </c>
      <c r="C298" s="152">
        <v>0</v>
      </c>
      <c r="D298" s="146" t="s">
        <v>794</v>
      </c>
    </row>
    <row r="299" spans="1:4" ht="13.5" thickBot="1" x14ac:dyDescent="0.25">
      <c r="A299" s="150" t="s">
        <v>763</v>
      </c>
      <c r="B299" s="151">
        <v>3000000</v>
      </c>
      <c r="C299" s="152">
        <v>0</v>
      </c>
      <c r="D299" s="146" t="s">
        <v>4</v>
      </c>
    </row>
    <row r="300" spans="1:4" ht="13.5" thickBot="1" x14ac:dyDescent="0.25">
      <c r="A300" s="150" t="s">
        <v>764</v>
      </c>
      <c r="B300" s="151">
        <v>3000000</v>
      </c>
      <c r="C300" s="152">
        <v>0</v>
      </c>
      <c r="D300" s="146" t="s">
        <v>4</v>
      </c>
    </row>
    <row r="301" spans="1:4" ht="13.5" thickBot="1" x14ac:dyDescent="0.25">
      <c r="A301" s="150" t="s">
        <v>765</v>
      </c>
      <c r="B301" s="151">
        <v>3000000</v>
      </c>
      <c r="C301" s="152">
        <v>0</v>
      </c>
      <c r="D301" s="146" t="s">
        <v>4</v>
      </c>
    </row>
    <row r="302" spans="1:4" ht="13.5" thickBot="1" x14ac:dyDescent="0.25">
      <c r="A302" s="153" t="s">
        <v>496</v>
      </c>
      <c r="B302" s="154">
        <v>3000000</v>
      </c>
      <c r="C302" s="152">
        <v>0</v>
      </c>
      <c r="D302" s="146" t="s">
        <v>794</v>
      </c>
    </row>
    <row r="303" spans="1:4" ht="13.5" thickBot="1" x14ac:dyDescent="0.25">
      <c r="A303" s="150" t="s">
        <v>766</v>
      </c>
      <c r="B303" s="151">
        <v>3000000</v>
      </c>
      <c r="C303" s="152">
        <v>0</v>
      </c>
      <c r="D303" s="146" t="s">
        <v>4</v>
      </c>
    </row>
    <row r="304" spans="1:4" ht="13.5" thickBot="1" x14ac:dyDescent="0.25">
      <c r="A304" s="150" t="s">
        <v>767</v>
      </c>
      <c r="B304" s="151">
        <v>3000000</v>
      </c>
      <c r="C304" s="152">
        <v>0</v>
      </c>
      <c r="D304" s="146" t="s">
        <v>4</v>
      </c>
    </row>
    <row r="305" spans="1:4" ht="13.5" thickBot="1" x14ac:dyDescent="0.25">
      <c r="A305" s="150" t="s">
        <v>768</v>
      </c>
      <c r="B305" s="151">
        <v>3000000</v>
      </c>
      <c r="C305" s="152">
        <v>0</v>
      </c>
      <c r="D305" s="146" t="s">
        <v>4</v>
      </c>
    </row>
    <row r="306" spans="1:4" ht="13.5" thickBot="1" x14ac:dyDescent="0.25">
      <c r="A306" s="150" t="s">
        <v>769</v>
      </c>
      <c r="B306" s="151">
        <v>3000000</v>
      </c>
      <c r="C306" s="152">
        <v>0</v>
      </c>
      <c r="D306" s="146" t="s">
        <v>4</v>
      </c>
    </row>
    <row r="307" spans="1:4" ht="13.5" thickBot="1" x14ac:dyDescent="0.25">
      <c r="A307" s="150" t="s">
        <v>371</v>
      </c>
      <c r="B307" s="151">
        <v>3000000</v>
      </c>
      <c r="C307" s="152">
        <v>0</v>
      </c>
      <c r="D307" s="146" t="s">
        <v>4</v>
      </c>
    </row>
    <row r="308" spans="1:4" ht="13.5" thickBot="1" x14ac:dyDescent="0.25">
      <c r="A308" s="150" t="s">
        <v>372</v>
      </c>
      <c r="B308" s="151">
        <v>3000000</v>
      </c>
      <c r="C308" s="152">
        <v>0</v>
      </c>
      <c r="D308" s="146" t="s">
        <v>4</v>
      </c>
    </row>
    <row r="309" spans="1:4" ht="13.5" thickBot="1" x14ac:dyDescent="0.25">
      <c r="A309" s="150" t="s">
        <v>770</v>
      </c>
      <c r="B309" s="151">
        <v>3000000</v>
      </c>
      <c r="C309" s="152">
        <v>0</v>
      </c>
      <c r="D309" s="146" t="s">
        <v>4</v>
      </c>
    </row>
    <row r="310" spans="1:4" ht="13.5" thickBot="1" x14ac:dyDescent="0.25">
      <c r="A310" s="150" t="s">
        <v>771</v>
      </c>
      <c r="B310" s="151">
        <v>3000000</v>
      </c>
      <c r="C310" s="152">
        <v>0</v>
      </c>
      <c r="D310" s="146" t="s">
        <v>4</v>
      </c>
    </row>
    <row r="311" spans="1:4" ht="13.5" thickBot="1" x14ac:dyDescent="0.25">
      <c r="A311" s="153" t="s">
        <v>497</v>
      </c>
      <c r="B311" s="154">
        <v>3000000</v>
      </c>
      <c r="C311" s="152">
        <v>0</v>
      </c>
      <c r="D311" s="146" t="s">
        <v>794</v>
      </c>
    </row>
    <row r="312" spans="1:4" ht="13.5" thickBot="1" x14ac:dyDescent="0.25">
      <c r="A312" s="150" t="s">
        <v>772</v>
      </c>
      <c r="B312" s="151">
        <v>3000000</v>
      </c>
      <c r="C312" s="152">
        <v>0</v>
      </c>
      <c r="D312" s="146" t="s">
        <v>4</v>
      </c>
    </row>
    <row r="313" spans="1:4" ht="13.5" thickBot="1" x14ac:dyDescent="0.25">
      <c r="A313" s="150" t="s">
        <v>773</v>
      </c>
      <c r="B313" s="151">
        <v>3000000</v>
      </c>
      <c r="C313" s="152">
        <v>0</v>
      </c>
      <c r="D313" s="146" t="s">
        <v>4</v>
      </c>
    </row>
    <row r="314" spans="1:4" ht="13.5" thickBot="1" x14ac:dyDescent="0.25">
      <c r="A314" s="150" t="s">
        <v>774</v>
      </c>
      <c r="B314" s="151">
        <v>3000000</v>
      </c>
      <c r="C314" s="152">
        <v>0</v>
      </c>
      <c r="D314" s="146" t="s">
        <v>4</v>
      </c>
    </row>
    <row r="315" spans="1:4" ht="13.5" thickBot="1" x14ac:dyDescent="0.25">
      <c r="A315" s="150" t="s">
        <v>775</v>
      </c>
      <c r="B315" s="151">
        <v>3000000</v>
      </c>
      <c r="C315" s="152">
        <v>0</v>
      </c>
      <c r="D315" s="146" t="s">
        <v>4</v>
      </c>
    </row>
    <row r="316" spans="1:4" ht="13.5" thickBot="1" x14ac:dyDescent="0.25">
      <c r="A316" s="153" t="s">
        <v>498</v>
      </c>
      <c r="B316" s="154">
        <v>3000000</v>
      </c>
      <c r="C316" s="152">
        <v>0</v>
      </c>
      <c r="D316" s="146" t="s">
        <v>794</v>
      </c>
    </row>
    <row r="317" spans="1:4" ht="13.5" thickBot="1" x14ac:dyDescent="0.25">
      <c r="A317" s="150" t="s">
        <v>776</v>
      </c>
      <c r="B317" s="151">
        <v>3000000</v>
      </c>
      <c r="C317" s="152">
        <v>0</v>
      </c>
      <c r="D317" s="146" t="s">
        <v>4</v>
      </c>
    </row>
    <row r="318" spans="1:4" ht="13.5" thickBot="1" x14ac:dyDescent="0.25">
      <c r="A318" s="150" t="s">
        <v>777</v>
      </c>
      <c r="B318" s="151">
        <v>3000000</v>
      </c>
      <c r="C318" s="152">
        <v>0</v>
      </c>
      <c r="D318" s="146" t="s">
        <v>4</v>
      </c>
    </row>
    <row r="319" spans="1:4" ht="13.5" thickBot="1" x14ac:dyDescent="0.25">
      <c r="A319" s="150" t="s">
        <v>778</v>
      </c>
      <c r="B319" s="151">
        <v>3000000</v>
      </c>
      <c r="C319" s="152">
        <v>0</v>
      </c>
      <c r="D319" s="146" t="s">
        <v>4</v>
      </c>
    </row>
    <row r="320" spans="1:4" ht="13.5" thickBot="1" x14ac:dyDescent="0.25">
      <c r="A320" s="150" t="s">
        <v>779</v>
      </c>
      <c r="B320" s="151">
        <v>3000000</v>
      </c>
      <c r="C320" s="152">
        <v>0</v>
      </c>
      <c r="D320" s="146" t="s">
        <v>4</v>
      </c>
    </row>
    <row r="321" spans="1:4" ht="13.5" thickBot="1" x14ac:dyDescent="0.25">
      <c r="A321" s="150" t="s">
        <v>428</v>
      </c>
      <c r="B321" s="151">
        <v>3000000</v>
      </c>
      <c r="C321" s="152">
        <v>0</v>
      </c>
      <c r="D321" s="146" t="s">
        <v>4</v>
      </c>
    </row>
    <row r="322" spans="1:4" ht="13.5" thickBot="1" x14ac:dyDescent="0.25">
      <c r="A322" s="150" t="s">
        <v>429</v>
      </c>
      <c r="B322" s="151">
        <v>3000000</v>
      </c>
      <c r="C322" s="152">
        <v>0</v>
      </c>
      <c r="D322" s="146" t="s">
        <v>4</v>
      </c>
    </row>
    <row r="323" spans="1:4" ht="13.5" thickBot="1" x14ac:dyDescent="0.25">
      <c r="A323" s="150" t="s">
        <v>373</v>
      </c>
      <c r="B323" s="151">
        <v>3000000</v>
      </c>
      <c r="C323" s="152">
        <v>0</v>
      </c>
      <c r="D323" s="146" t="s">
        <v>4</v>
      </c>
    </row>
    <row r="324" spans="1:4" ht="13.5" thickBot="1" x14ac:dyDescent="0.25">
      <c r="A324" s="150" t="s">
        <v>430</v>
      </c>
      <c r="B324" s="151">
        <v>3000000</v>
      </c>
      <c r="C324" s="152">
        <v>0</v>
      </c>
      <c r="D324" s="146" t="s">
        <v>4</v>
      </c>
    </row>
    <row r="325" spans="1:4" ht="13.5" thickBot="1" x14ac:dyDescent="0.25">
      <c r="A325" s="150" t="s">
        <v>431</v>
      </c>
      <c r="B325" s="151">
        <v>3000000</v>
      </c>
      <c r="C325" s="152">
        <v>0</v>
      </c>
      <c r="D325" s="146" t="s">
        <v>4</v>
      </c>
    </row>
    <row r="326" spans="1:4" ht="13.5" thickBot="1" x14ac:dyDescent="0.25">
      <c r="A326" s="153" t="s">
        <v>499</v>
      </c>
      <c r="B326" s="154">
        <v>3000000</v>
      </c>
      <c r="C326" s="152">
        <v>0</v>
      </c>
      <c r="D326" s="146" t="s">
        <v>794</v>
      </c>
    </row>
    <row r="327" spans="1:4" ht="13.5" thickBot="1" x14ac:dyDescent="0.25">
      <c r="A327" s="150" t="s">
        <v>780</v>
      </c>
      <c r="B327" s="151">
        <v>3000000</v>
      </c>
      <c r="C327" s="152">
        <v>0</v>
      </c>
      <c r="D327" s="146" t="s">
        <v>4</v>
      </c>
    </row>
    <row r="328" spans="1:4" ht="13.5" thickBot="1" x14ac:dyDescent="0.25">
      <c r="A328" s="150" t="s">
        <v>374</v>
      </c>
      <c r="B328" s="151">
        <v>5000000</v>
      </c>
      <c r="C328" s="152">
        <v>0</v>
      </c>
      <c r="D328" s="146" t="s">
        <v>4</v>
      </c>
    </row>
    <row r="329" spans="1:4" ht="13.5" thickBot="1" x14ac:dyDescent="0.25">
      <c r="A329" s="153" t="s">
        <v>375</v>
      </c>
      <c r="B329" s="154">
        <v>5000000</v>
      </c>
      <c r="C329" s="152">
        <v>0</v>
      </c>
      <c r="D329" s="146" t="s">
        <v>794</v>
      </c>
    </row>
    <row r="330" spans="1:4" ht="13.5" thickBot="1" x14ac:dyDescent="0.25">
      <c r="A330" s="153" t="s">
        <v>376</v>
      </c>
      <c r="B330" s="154">
        <v>5000000</v>
      </c>
      <c r="C330" s="152">
        <v>0</v>
      </c>
      <c r="D330" s="146" t="s">
        <v>794</v>
      </c>
    </row>
    <row r="331" spans="1:4" ht="13.5" thickBot="1" x14ac:dyDescent="0.25">
      <c r="A331" s="153" t="s">
        <v>377</v>
      </c>
      <c r="B331" s="154">
        <v>5000000</v>
      </c>
      <c r="C331" s="152">
        <v>0</v>
      </c>
      <c r="D331" s="146" t="s">
        <v>794</v>
      </c>
    </row>
    <row r="332" spans="1:4" ht="13.5" thickBot="1" x14ac:dyDescent="0.25">
      <c r="A332" s="153" t="s">
        <v>378</v>
      </c>
      <c r="B332" s="154">
        <v>5000000</v>
      </c>
      <c r="C332" s="152">
        <v>0</v>
      </c>
      <c r="D332" s="146" t="s">
        <v>794</v>
      </c>
    </row>
    <row r="333" spans="1:4" ht="13.5" thickBot="1" x14ac:dyDescent="0.25">
      <c r="A333" s="153" t="s">
        <v>379</v>
      </c>
      <c r="B333" s="154">
        <v>5000000</v>
      </c>
      <c r="C333" s="152">
        <v>0</v>
      </c>
      <c r="D333" s="146" t="s">
        <v>794</v>
      </c>
    </row>
    <row r="334" spans="1:4" ht="13.5" thickBot="1" x14ac:dyDescent="0.25">
      <c r="A334" s="153" t="s">
        <v>380</v>
      </c>
      <c r="B334" s="154">
        <v>5000000</v>
      </c>
      <c r="C334" s="152">
        <v>0</v>
      </c>
      <c r="D334" s="146" t="s">
        <v>794</v>
      </c>
    </row>
    <row r="335" spans="1:4" ht="13.5" thickBot="1" x14ac:dyDescent="0.25">
      <c r="A335" s="153" t="s">
        <v>381</v>
      </c>
      <c r="B335" s="154">
        <v>5000000</v>
      </c>
      <c r="C335" s="152">
        <v>0</v>
      </c>
      <c r="D335" s="146" t="s">
        <v>794</v>
      </c>
    </row>
    <row r="336" spans="1:4" ht="13.5" thickBot="1" x14ac:dyDescent="0.25">
      <c r="A336" s="153" t="s">
        <v>382</v>
      </c>
      <c r="B336" s="154">
        <v>5000000</v>
      </c>
      <c r="C336" s="152">
        <v>0</v>
      </c>
      <c r="D336" s="146" t="s">
        <v>794</v>
      </c>
    </row>
    <row r="337" spans="1:4" ht="13.5" thickBot="1" x14ac:dyDescent="0.25">
      <c r="A337" s="153" t="s">
        <v>383</v>
      </c>
      <c r="B337" s="154">
        <v>5000000</v>
      </c>
      <c r="C337" s="152">
        <v>0</v>
      </c>
      <c r="D337" s="146" t="s">
        <v>794</v>
      </c>
    </row>
    <row r="338" spans="1:4" ht="13.5" thickBot="1" x14ac:dyDescent="0.25">
      <c r="A338" s="150" t="s">
        <v>384</v>
      </c>
      <c r="B338" s="151">
        <v>5000000</v>
      </c>
      <c r="C338" s="152">
        <v>0</v>
      </c>
      <c r="D338" s="146" t="s">
        <v>4</v>
      </c>
    </row>
    <row r="339" spans="1:4" ht="13.5" thickBot="1" x14ac:dyDescent="0.25">
      <c r="A339" s="153" t="s">
        <v>385</v>
      </c>
      <c r="B339" s="154">
        <v>5000000</v>
      </c>
      <c r="C339" s="152">
        <v>0</v>
      </c>
      <c r="D339" s="146" t="s">
        <v>794</v>
      </c>
    </row>
    <row r="340" spans="1:4" ht="13.5" thickBot="1" x14ac:dyDescent="0.25">
      <c r="A340" s="153" t="s">
        <v>386</v>
      </c>
      <c r="B340" s="154">
        <v>5000000</v>
      </c>
      <c r="C340" s="152">
        <v>0</v>
      </c>
      <c r="D340" s="146" t="s">
        <v>794</v>
      </c>
    </row>
    <row r="341" spans="1:4" ht="13.5" thickBot="1" x14ac:dyDescent="0.25">
      <c r="A341" s="153" t="s">
        <v>387</v>
      </c>
      <c r="B341" s="154">
        <v>5000000</v>
      </c>
      <c r="C341" s="152">
        <v>0</v>
      </c>
      <c r="D341" s="146" t="s">
        <v>794</v>
      </c>
    </row>
    <row r="342" spans="1:4" ht="13.5" thickBot="1" x14ac:dyDescent="0.25">
      <c r="A342" s="150" t="s">
        <v>388</v>
      </c>
      <c r="B342" s="151">
        <v>5000000</v>
      </c>
      <c r="C342" s="152">
        <v>0</v>
      </c>
      <c r="D342" s="146" t="s">
        <v>4</v>
      </c>
    </row>
    <row r="343" spans="1:4" ht="13.5" thickBot="1" x14ac:dyDescent="0.25">
      <c r="A343" s="153" t="s">
        <v>389</v>
      </c>
      <c r="B343" s="154">
        <v>5000000</v>
      </c>
      <c r="C343" s="152">
        <v>0</v>
      </c>
      <c r="D343" s="146" t="s">
        <v>794</v>
      </c>
    </row>
    <row r="344" spans="1:4" ht="13.5" thickBot="1" x14ac:dyDescent="0.25">
      <c r="A344" s="153" t="s">
        <v>390</v>
      </c>
      <c r="B344" s="154">
        <v>5000000</v>
      </c>
      <c r="C344" s="152">
        <v>0</v>
      </c>
      <c r="D344" s="146" t="s">
        <v>794</v>
      </c>
    </row>
    <row r="345" spans="1:4" ht="13.5" thickBot="1" x14ac:dyDescent="0.25">
      <c r="A345" s="153" t="s">
        <v>391</v>
      </c>
      <c r="B345" s="154">
        <v>5000000</v>
      </c>
      <c r="C345" s="152">
        <v>0</v>
      </c>
      <c r="D345" s="146" t="s">
        <v>794</v>
      </c>
    </row>
    <row r="346" spans="1:4" ht="13.5" thickBot="1" x14ac:dyDescent="0.25">
      <c r="A346" s="153" t="s">
        <v>392</v>
      </c>
      <c r="B346" s="154">
        <v>5000000</v>
      </c>
      <c r="C346" s="152">
        <v>0</v>
      </c>
      <c r="D346" s="146" t="s">
        <v>794</v>
      </c>
    </row>
    <row r="347" spans="1:4" ht="13.5" thickBot="1" x14ac:dyDescent="0.25">
      <c r="A347" s="153" t="s">
        <v>393</v>
      </c>
      <c r="B347" s="154">
        <v>5000000</v>
      </c>
      <c r="C347" s="152">
        <v>0</v>
      </c>
      <c r="D347" s="146" t="s">
        <v>794</v>
      </c>
    </row>
    <row r="348" spans="1:4" ht="13.5" thickBot="1" x14ac:dyDescent="0.25">
      <c r="A348" s="153" t="s">
        <v>394</v>
      </c>
      <c r="B348" s="154">
        <v>5000000</v>
      </c>
      <c r="C348" s="152">
        <v>0</v>
      </c>
      <c r="D348" s="146" t="s">
        <v>794</v>
      </c>
    </row>
    <row r="349" spans="1:4" ht="13.5" thickBot="1" x14ac:dyDescent="0.25">
      <c r="A349" s="153" t="s">
        <v>395</v>
      </c>
      <c r="B349" s="154">
        <v>5000000</v>
      </c>
      <c r="C349" s="152">
        <v>0</v>
      </c>
      <c r="D349" s="146" t="s">
        <v>794</v>
      </c>
    </row>
    <row r="350" spans="1:4" ht="13.5" thickBot="1" x14ac:dyDescent="0.25">
      <c r="A350" s="153" t="s">
        <v>396</v>
      </c>
      <c r="B350" s="154">
        <v>5000000</v>
      </c>
      <c r="C350" s="152">
        <v>0</v>
      </c>
      <c r="D350" s="146" t="s">
        <v>794</v>
      </c>
    </row>
    <row r="351" spans="1:4" ht="13.5" thickBot="1" x14ac:dyDescent="0.25">
      <c r="A351" s="153" t="s">
        <v>397</v>
      </c>
      <c r="B351" s="154">
        <v>5000000</v>
      </c>
      <c r="C351" s="152">
        <v>0</v>
      </c>
      <c r="D351" s="146" t="s">
        <v>794</v>
      </c>
    </row>
    <row r="352" spans="1:4" ht="13.5" thickBot="1" x14ac:dyDescent="0.25">
      <c r="A352" s="150" t="s">
        <v>398</v>
      </c>
      <c r="B352" s="151">
        <v>5000000</v>
      </c>
      <c r="C352" s="152">
        <v>0</v>
      </c>
      <c r="D352" s="146" t="s">
        <v>4</v>
      </c>
    </row>
    <row r="353" spans="1:4" ht="13.5" thickBot="1" x14ac:dyDescent="0.25">
      <c r="A353" s="153" t="s">
        <v>399</v>
      </c>
      <c r="B353" s="154">
        <v>5000000</v>
      </c>
      <c r="C353" s="152">
        <v>0</v>
      </c>
      <c r="D353" s="146" t="s">
        <v>794</v>
      </c>
    </row>
    <row r="354" spans="1:4" ht="13.5" thickBot="1" x14ac:dyDescent="0.25">
      <c r="A354" s="153" t="s">
        <v>400</v>
      </c>
      <c r="B354" s="154">
        <v>5000000</v>
      </c>
      <c r="C354" s="152">
        <v>0</v>
      </c>
      <c r="D354" s="146" t="s">
        <v>794</v>
      </c>
    </row>
    <row r="355" spans="1:4" ht="13.5" thickBot="1" x14ac:dyDescent="0.25">
      <c r="A355" s="150" t="s">
        <v>401</v>
      </c>
      <c r="B355" s="151">
        <v>5000000</v>
      </c>
      <c r="C355" s="152">
        <v>0</v>
      </c>
      <c r="D355" s="146" t="s">
        <v>4</v>
      </c>
    </row>
    <row r="356" spans="1:4" ht="13.5" thickBot="1" x14ac:dyDescent="0.25">
      <c r="A356" s="153" t="s">
        <v>402</v>
      </c>
      <c r="B356" s="154">
        <v>5000000</v>
      </c>
      <c r="C356" s="152">
        <v>0</v>
      </c>
      <c r="D356" s="146" t="s">
        <v>794</v>
      </c>
    </row>
    <row r="357" spans="1:4" ht="13.5" thickBot="1" x14ac:dyDescent="0.25">
      <c r="A357" s="153" t="s">
        <v>403</v>
      </c>
      <c r="B357" s="154">
        <v>5000000</v>
      </c>
      <c r="C357" s="152">
        <v>0</v>
      </c>
      <c r="D357" s="146" t="s">
        <v>794</v>
      </c>
    </row>
    <row r="358" spans="1:4" ht="13.5" thickBot="1" x14ac:dyDescent="0.25">
      <c r="A358" s="153" t="s">
        <v>404</v>
      </c>
      <c r="B358" s="154">
        <v>5000000</v>
      </c>
      <c r="C358" s="152">
        <v>0</v>
      </c>
      <c r="D358" s="146" t="s">
        <v>794</v>
      </c>
    </row>
    <row r="359" spans="1:4" ht="13.5" thickBot="1" x14ac:dyDescent="0.25">
      <c r="A359" s="153" t="s">
        <v>405</v>
      </c>
      <c r="B359" s="154">
        <v>5000000</v>
      </c>
      <c r="C359" s="152">
        <v>0</v>
      </c>
      <c r="D359" s="146" t="s">
        <v>794</v>
      </c>
    </row>
    <row r="360" spans="1:4" ht="13.5" thickBot="1" x14ac:dyDescent="0.25">
      <c r="A360" s="153" t="s">
        <v>406</v>
      </c>
      <c r="B360" s="154">
        <v>5000000</v>
      </c>
      <c r="C360" s="152">
        <v>0</v>
      </c>
      <c r="D360" s="146" t="s">
        <v>794</v>
      </c>
    </row>
    <row r="361" spans="1:4" ht="13.5" thickBot="1" x14ac:dyDescent="0.25">
      <c r="A361" s="153" t="s">
        <v>407</v>
      </c>
      <c r="B361" s="154">
        <v>5000000</v>
      </c>
      <c r="C361" s="152">
        <v>0</v>
      </c>
      <c r="D361" s="146" t="s">
        <v>794</v>
      </c>
    </row>
    <row r="362" spans="1:4" ht="13.5" thickBot="1" x14ac:dyDescent="0.25">
      <c r="A362" s="153" t="s">
        <v>408</v>
      </c>
      <c r="B362" s="154">
        <v>5000000</v>
      </c>
      <c r="C362" s="152">
        <v>0</v>
      </c>
      <c r="D362" s="146" t="s">
        <v>794</v>
      </c>
    </row>
    <row r="363" spans="1:4" ht="13.5" thickBot="1" x14ac:dyDescent="0.25">
      <c r="A363" s="153" t="s">
        <v>409</v>
      </c>
      <c r="B363" s="154">
        <v>5000000</v>
      </c>
      <c r="C363" s="152">
        <v>0</v>
      </c>
      <c r="D363" s="146" t="s">
        <v>794</v>
      </c>
    </row>
    <row r="364" spans="1:4" ht="13.5" thickBot="1" x14ac:dyDescent="0.25">
      <c r="A364" s="153" t="s">
        <v>410</v>
      </c>
      <c r="B364" s="154">
        <v>5000000</v>
      </c>
      <c r="C364" s="152">
        <v>0</v>
      </c>
      <c r="D364" s="146" t="s">
        <v>794</v>
      </c>
    </row>
    <row r="365" spans="1:4" ht="13.5" thickBot="1" x14ac:dyDescent="0.25">
      <c r="A365" s="150" t="s">
        <v>411</v>
      </c>
      <c r="B365" s="151">
        <v>5000000</v>
      </c>
      <c r="C365" s="152">
        <v>0</v>
      </c>
      <c r="D365" s="146" t="s">
        <v>4</v>
      </c>
    </row>
    <row r="366" spans="1:4" ht="42" x14ac:dyDescent="0.2">
      <c r="A366" s="148" t="s">
        <v>797</v>
      </c>
      <c r="B366" s="148"/>
      <c r="C366" s="148"/>
      <c r="D366" s="148"/>
    </row>
    <row r="367" spans="1:4" ht="33.75" thickBot="1" x14ac:dyDescent="0.25">
      <c r="A367" s="149" t="s">
        <v>798</v>
      </c>
      <c r="B367" s="149"/>
      <c r="C367" s="149"/>
      <c r="D367" s="149"/>
    </row>
    <row r="368" spans="1:4" ht="13.5" thickBot="1" x14ac:dyDescent="0.25">
      <c r="A368" s="153" t="s">
        <v>500</v>
      </c>
      <c r="B368" s="154">
        <v>364049892</v>
      </c>
      <c r="C368" s="152">
        <v>92.2</v>
      </c>
      <c r="D368" s="146" t="s">
        <v>794</v>
      </c>
    </row>
    <row r="369" spans="1:4" ht="13.5" thickBot="1" x14ac:dyDescent="0.25">
      <c r="A369" s="153" t="s">
        <v>501</v>
      </c>
      <c r="B369" s="154">
        <v>322196000</v>
      </c>
      <c r="C369" s="152">
        <v>81.599999999999994</v>
      </c>
      <c r="D369" s="146" t="s">
        <v>794</v>
      </c>
    </row>
    <row r="370" spans="1:4" ht="13.5" thickBot="1" x14ac:dyDescent="0.25">
      <c r="A370" s="153" t="s">
        <v>502</v>
      </c>
      <c r="B370" s="154">
        <v>394058343</v>
      </c>
      <c r="C370" s="152">
        <v>99.8</v>
      </c>
      <c r="D370" s="146" t="s">
        <v>794</v>
      </c>
    </row>
    <row r="371" spans="1:4" ht="13.5" thickBot="1" x14ac:dyDescent="0.25">
      <c r="A371" s="153" t="s">
        <v>503</v>
      </c>
      <c r="B371" s="154">
        <v>408403343</v>
      </c>
      <c r="C371" s="152">
        <v>99.8</v>
      </c>
      <c r="D371" s="146" t="s">
        <v>794</v>
      </c>
    </row>
    <row r="372" spans="1:4" ht="13.5" thickBot="1" x14ac:dyDescent="0.25">
      <c r="A372" s="153" t="s">
        <v>504</v>
      </c>
      <c r="B372" s="154">
        <v>338711000</v>
      </c>
      <c r="C372" s="152">
        <v>81.599999999999994</v>
      </c>
      <c r="D372" s="146" t="s">
        <v>794</v>
      </c>
    </row>
    <row r="373" spans="1:4" ht="13.5" thickBot="1" x14ac:dyDescent="0.25">
      <c r="A373" s="153" t="s">
        <v>505</v>
      </c>
      <c r="B373" s="154">
        <v>364049892</v>
      </c>
      <c r="C373" s="152">
        <v>92.2</v>
      </c>
      <c r="D373" s="146" t="s">
        <v>794</v>
      </c>
    </row>
    <row r="374" spans="1:4" ht="13.5" thickBot="1" x14ac:dyDescent="0.25">
      <c r="A374" s="153" t="s">
        <v>506</v>
      </c>
      <c r="B374" s="154">
        <v>322196000</v>
      </c>
      <c r="C374" s="152">
        <v>81.599999999999994</v>
      </c>
      <c r="D374" s="146" t="s">
        <v>794</v>
      </c>
    </row>
    <row r="375" spans="1:4" ht="13.5" thickBot="1" x14ac:dyDescent="0.25">
      <c r="A375" s="153" t="s">
        <v>507</v>
      </c>
      <c r="B375" s="154">
        <v>394058343</v>
      </c>
      <c r="C375" s="152">
        <v>99.8</v>
      </c>
      <c r="D375" s="146" t="s">
        <v>794</v>
      </c>
    </row>
    <row r="376" spans="1:4" ht="13.5" thickBot="1" x14ac:dyDescent="0.25">
      <c r="A376" s="153" t="s">
        <v>508</v>
      </c>
      <c r="B376" s="154">
        <v>399048343</v>
      </c>
      <c r="C376" s="152">
        <v>99.8</v>
      </c>
      <c r="D376" s="146" t="s">
        <v>794</v>
      </c>
    </row>
    <row r="377" spans="1:4" ht="13.5" thickBot="1" x14ac:dyDescent="0.25">
      <c r="A377" s="153" t="s">
        <v>509</v>
      </c>
      <c r="B377" s="154">
        <v>326276000</v>
      </c>
      <c r="C377" s="152">
        <v>81.599999999999994</v>
      </c>
      <c r="D377" s="146" t="s">
        <v>794</v>
      </c>
    </row>
    <row r="378" spans="1:4" ht="13.5" thickBot="1" x14ac:dyDescent="0.25">
      <c r="A378" s="153" t="s">
        <v>510</v>
      </c>
      <c r="B378" s="154">
        <v>368659892</v>
      </c>
      <c r="C378" s="152">
        <v>92.2</v>
      </c>
      <c r="D378" s="146" t="s">
        <v>794</v>
      </c>
    </row>
    <row r="379" spans="1:4" ht="13.5" thickBot="1" x14ac:dyDescent="0.25">
      <c r="A379" s="153" t="s">
        <v>511</v>
      </c>
      <c r="B379" s="154">
        <v>364049892</v>
      </c>
      <c r="C379" s="152">
        <v>92.2</v>
      </c>
      <c r="D379" s="146" t="s">
        <v>794</v>
      </c>
    </row>
    <row r="380" spans="1:4" ht="13.5" thickBot="1" x14ac:dyDescent="0.25">
      <c r="A380" s="153" t="s">
        <v>512</v>
      </c>
      <c r="B380" s="154">
        <v>322196000</v>
      </c>
      <c r="C380" s="152">
        <v>81.599999999999994</v>
      </c>
      <c r="D380" s="146" t="s">
        <v>794</v>
      </c>
    </row>
    <row r="381" spans="1:4" ht="13.5" thickBot="1" x14ac:dyDescent="0.25">
      <c r="A381" s="153" t="s">
        <v>513</v>
      </c>
      <c r="B381" s="154">
        <v>394058343</v>
      </c>
      <c r="C381" s="152">
        <v>99.8</v>
      </c>
      <c r="D381" s="146" t="s">
        <v>794</v>
      </c>
    </row>
    <row r="382" spans="1:4" ht="13.5" thickBot="1" x14ac:dyDescent="0.25">
      <c r="A382" s="153" t="s">
        <v>514</v>
      </c>
      <c r="B382" s="154">
        <v>399248343</v>
      </c>
      <c r="C382" s="152">
        <v>99.8</v>
      </c>
      <c r="D382" s="146" t="s">
        <v>794</v>
      </c>
    </row>
    <row r="383" spans="1:4" ht="13.5" thickBot="1" x14ac:dyDescent="0.25">
      <c r="A383" s="153" t="s">
        <v>515</v>
      </c>
      <c r="B383" s="154">
        <v>326476000</v>
      </c>
      <c r="C383" s="152">
        <v>81.599999999999994</v>
      </c>
      <c r="D383" s="146" t="s">
        <v>794</v>
      </c>
    </row>
    <row r="384" spans="1:4" ht="13.5" thickBot="1" x14ac:dyDescent="0.25">
      <c r="A384" s="153" t="s">
        <v>516</v>
      </c>
      <c r="B384" s="154">
        <v>368859892</v>
      </c>
      <c r="C384" s="152">
        <v>92.2</v>
      </c>
      <c r="D384" s="146" t="s">
        <v>794</v>
      </c>
    </row>
    <row r="385" spans="1:4" ht="13.5" thickBot="1" x14ac:dyDescent="0.25">
      <c r="A385" s="153" t="s">
        <v>517</v>
      </c>
      <c r="B385" s="154">
        <v>364249892</v>
      </c>
      <c r="C385" s="152">
        <v>92.2</v>
      </c>
      <c r="D385" s="146" t="s">
        <v>794</v>
      </c>
    </row>
    <row r="386" spans="1:4" ht="13.5" thickBot="1" x14ac:dyDescent="0.25">
      <c r="A386" s="153" t="s">
        <v>518</v>
      </c>
      <c r="B386" s="154">
        <v>322396000</v>
      </c>
      <c r="C386" s="152">
        <v>81.599999999999994</v>
      </c>
      <c r="D386" s="146" t="s">
        <v>794</v>
      </c>
    </row>
    <row r="387" spans="1:4" ht="13.5" thickBot="1" x14ac:dyDescent="0.25">
      <c r="A387" s="153" t="s">
        <v>519</v>
      </c>
      <c r="B387" s="154">
        <v>394258343</v>
      </c>
      <c r="C387" s="152">
        <v>99.8</v>
      </c>
      <c r="D387" s="146" t="s">
        <v>794</v>
      </c>
    </row>
    <row r="388" spans="1:4" ht="13.5" thickBot="1" x14ac:dyDescent="0.25">
      <c r="A388" s="153" t="s">
        <v>520</v>
      </c>
      <c r="B388" s="154">
        <v>399448343</v>
      </c>
      <c r="C388" s="152">
        <v>99.8</v>
      </c>
      <c r="D388" s="146" t="s">
        <v>794</v>
      </c>
    </row>
    <row r="389" spans="1:4" ht="13.5" thickBot="1" x14ac:dyDescent="0.25">
      <c r="A389" s="153" t="s">
        <v>521</v>
      </c>
      <c r="B389" s="154">
        <v>326676000</v>
      </c>
      <c r="C389" s="152">
        <v>81.599999999999994</v>
      </c>
      <c r="D389" s="146" t="s">
        <v>794</v>
      </c>
    </row>
    <row r="390" spans="1:4" ht="13.5" thickBot="1" x14ac:dyDescent="0.25">
      <c r="A390" s="153" t="s">
        <v>522</v>
      </c>
      <c r="B390" s="154">
        <v>369059892</v>
      </c>
      <c r="C390" s="152">
        <v>92.2</v>
      </c>
      <c r="D390" s="146" t="s">
        <v>794</v>
      </c>
    </row>
    <row r="391" spans="1:4" ht="13.5" thickBot="1" x14ac:dyDescent="0.25">
      <c r="A391" s="153" t="s">
        <v>523</v>
      </c>
      <c r="B391" s="154">
        <v>364449892</v>
      </c>
      <c r="C391" s="152">
        <v>92.2</v>
      </c>
      <c r="D391" s="146" t="s">
        <v>794</v>
      </c>
    </row>
    <row r="392" spans="1:4" ht="13.5" thickBot="1" x14ac:dyDescent="0.25">
      <c r="A392" s="153" t="s">
        <v>524</v>
      </c>
      <c r="B392" s="154">
        <v>322596000</v>
      </c>
      <c r="C392" s="152">
        <v>81.599999999999994</v>
      </c>
      <c r="D392" s="146" t="s">
        <v>794</v>
      </c>
    </row>
    <row r="393" spans="1:4" ht="13.5" thickBot="1" x14ac:dyDescent="0.25">
      <c r="A393" s="153" t="s">
        <v>525</v>
      </c>
      <c r="B393" s="154">
        <v>394458343</v>
      </c>
      <c r="C393" s="152">
        <v>99.8</v>
      </c>
      <c r="D393" s="146" t="s">
        <v>794</v>
      </c>
    </row>
    <row r="394" spans="1:4" ht="13.5" thickBot="1" x14ac:dyDescent="0.25">
      <c r="A394" s="153" t="s">
        <v>526</v>
      </c>
      <c r="B394" s="154">
        <v>399648343</v>
      </c>
      <c r="C394" s="152">
        <v>99.8</v>
      </c>
      <c r="D394" s="146" t="s">
        <v>794</v>
      </c>
    </row>
    <row r="395" spans="1:4" ht="13.5" thickBot="1" x14ac:dyDescent="0.25">
      <c r="A395" s="153" t="s">
        <v>527</v>
      </c>
      <c r="B395" s="154">
        <v>326876000</v>
      </c>
      <c r="C395" s="152">
        <v>81.599999999999994</v>
      </c>
      <c r="D395" s="146" t="s">
        <v>794</v>
      </c>
    </row>
    <row r="396" spans="1:4" ht="13.5" thickBot="1" x14ac:dyDescent="0.25">
      <c r="A396" s="153" t="s">
        <v>528</v>
      </c>
      <c r="B396" s="154">
        <v>369259892</v>
      </c>
      <c r="C396" s="152">
        <v>92.2</v>
      </c>
      <c r="D396" s="146" t="s">
        <v>794</v>
      </c>
    </row>
    <row r="397" spans="1:4" ht="13.5" thickBot="1" x14ac:dyDescent="0.25">
      <c r="A397" s="153" t="s">
        <v>529</v>
      </c>
      <c r="B397" s="154">
        <v>364649892</v>
      </c>
      <c r="C397" s="152">
        <v>92.2</v>
      </c>
      <c r="D397" s="146" t="s">
        <v>794</v>
      </c>
    </row>
    <row r="398" spans="1:4" ht="13.5" thickBot="1" x14ac:dyDescent="0.25">
      <c r="A398" s="150" t="s">
        <v>781</v>
      </c>
      <c r="B398" s="151">
        <v>320703777</v>
      </c>
      <c r="C398" s="152">
        <v>81.599999999999994</v>
      </c>
      <c r="D398" s="146" t="s">
        <v>4</v>
      </c>
    </row>
    <row r="399" spans="1:4" ht="13.5" thickBot="1" x14ac:dyDescent="0.25">
      <c r="A399" s="153" t="s">
        <v>530</v>
      </c>
      <c r="B399" s="154">
        <v>394658343</v>
      </c>
      <c r="C399" s="152">
        <v>99.8</v>
      </c>
      <c r="D399" s="146" t="s">
        <v>794</v>
      </c>
    </row>
    <row r="400" spans="1:4" ht="13.5" thickBot="1" x14ac:dyDescent="0.25">
      <c r="A400" s="153" t="s">
        <v>531</v>
      </c>
      <c r="B400" s="154">
        <v>399848343</v>
      </c>
      <c r="C400" s="152">
        <v>99.8</v>
      </c>
      <c r="D400" s="146" t="s">
        <v>794</v>
      </c>
    </row>
    <row r="401" spans="1:4" ht="13.5" thickBot="1" x14ac:dyDescent="0.25">
      <c r="A401" s="153" t="s">
        <v>532</v>
      </c>
      <c r="B401" s="154">
        <v>327076000</v>
      </c>
      <c r="C401" s="152">
        <v>81.599999999999994</v>
      </c>
      <c r="D401" s="146" t="s">
        <v>794</v>
      </c>
    </row>
    <row r="402" spans="1:4" ht="13.5" thickBot="1" x14ac:dyDescent="0.25">
      <c r="A402" s="153" t="s">
        <v>533</v>
      </c>
      <c r="B402" s="154">
        <v>369459892</v>
      </c>
      <c r="C402" s="152">
        <v>92.2</v>
      </c>
      <c r="D402" s="146" t="s">
        <v>794</v>
      </c>
    </row>
    <row r="403" spans="1:4" ht="13.5" thickBot="1" x14ac:dyDescent="0.25">
      <c r="A403" s="150" t="s">
        <v>782</v>
      </c>
      <c r="B403" s="151">
        <v>361315981</v>
      </c>
      <c r="C403" s="152">
        <v>92.2</v>
      </c>
      <c r="D403" s="146" t="s">
        <v>4</v>
      </c>
    </row>
    <row r="404" spans="1:4" ht="13.5" thickBot="1" x14ac:dyDescent="0.25">
      <c r="A404" s="153" t="s">
        <v>534</v>
      </c>
      <c r="B404" s="154">
        <v>322996000</v>
      </c>
      <c r="C404" s="152">
        <v>81.599999999999994</v>
      </c>
      <c r="D404" s="146" t="s">
        <v>794</v>
      </c>
    </row>
    <row r="405" spans="1:4" ht="13.5" thickBot="1" x14ac:dyDescent="0.25">
      <c r="A405" s="153" t="s">
        <v>535</v>
      </c>
      <c r="B405" s="154">
        <v>394858343</v>
      </c>
      <c r="C405" s="152">
        <v>99.8</v>
      </c>
      <c r="D405" s="146" t="s">
        <v>794</v>
      </c>
    </row>
    <row r="406" spans="1:4" ht="13.5" thickBot="1" x14ac:dyDescent="0.25">
      <c r="A406" s="153" t="s">
        <v>536</v>
      </c>
      <c r="B406" s="154">
        <v>400048343</v>
      </c>
      <c r="C406" s="152">
        <v>99.8</v>
      </c>
      <c r="D406" s="146" t="s">
        <v>794</v>
      </c>
    </row>
    <row r="407" spans="1:4" ht="13.5" thickBot="1" x14ac:dyDescent="0.25">
      <c r="A407" s="153" t="s">
        <v>537</v>
      </c>
      <c r="B407" s="154">
        <v>327276000</v>
      </c>
      <c r="C407" s="152">
        <v>81.599999999999994</v>
      </c>
      <c r="D407" s="146" t="s">
        <v>794</v>
      </c>
    </row>
    <row r="408" spans="1:4" ht="13.5" thickBot="1" x14ac:dyDescent="0.25">
      <c r="A408" s="153" t="s">
        <v>538</v>
      </c>
      <c r="B408" s="154">
        <v>369659892</v>
      </c>
      <c r="C408" s="152">
        <v>92.2</v>
      </c>
      <c r="D408" s="146" t="s">
        <v>794</v>
      </c>
    </row>
    <row r="409" spans="1:4" ht="13.5" thickBot="1" x14ac:dyDescent="0.25">
      <c r="A409" s="153" t="s">
        <v>539</v>
      </c>
      <c r="B409" s="154">
        <v>365049892</v>
      </c>
      <c r="C409" s="152">
        <v>92.2</v>
      </c>
      <c r="D409" s="146" t="s">
        <v>794</v>
      </c>
    </row>
    <row r="410" spans="1:4" ht="13.5" thickBot="1" x14ac:dyDescent="0.25">
      <c r="A410" s="153" t="s">
        <v>540</v>
      </c>
      <c r="B410" s="154">
        <v>323196000</v>
      </c>
      <c r="C410" s="152">
        <v>81.599999999999994</v>
      </c>
      <c r="D410" s="146" t="s">
        <v>794</v>
      </c>
    </row>
    <row r="411" spans="1:4" ht="13.5" thickBot="1" x14ac:dyDescent="0.25">
      <c r="A411" s="153" t="s">
        <v>541</v>
      </c>
      <c r="B411" s="154">
        <v>395058343</v>
      </c>
      <c r="C411" s="152">
        <v>99.8</v>
      </c>
      <c r="D411" s="146" t="s">
        <v>794</v>
      </c>
    </row>
    <row r="412" spans="1:4" ht="13.5" thickBot="1" x14ac:dyDescent="0.25">
      <c r="A412" s="150" t="s">
        <v>237</v>
      </c>
      <c r="B412" s="151">
        <v>400245745</v>
      </c>
      <c r="C412" s="152">
        <v>99.8</v>
      </c>
      <c r="D412" s="146" t="s">
        <v>4</v>
      </c>
    </row>
    <row r="413" spans="1:4" ht="13.5" thickBot="1" x14ac:dyDescent="0.25">
      <c r="A413" s="153" t="s">
        <v>238</v>
      </c>
      <c r="B413" s="154">
        <v>327476000</v>
      </c>
      <c r="C413" s="152">
        <v>81.599999999999994</v>
      </c>
      <c r="D413" s="146" t="s">
        <v>794</v>
      </c>
    </row>
    <row r="414" spans="1:4" ht="13.5" thickBot="1" x14ac:dyDescent="0.25">
      <c r="A414" s="153" t="s">
        <v>239</v>
      </c>
      <c r="B414" s="154">
        <v>369859892</v>
      </c>
      <c r="C414" s="152">
        <v>92.2</v>
      </c>
      <c r="D414" s="146" t="s">
        <v>794</v>
      </c>
    </row>
    <row r="415" spans="1:4" ht="13.5" thickBot="1" x14ac:dyDescent="0.25">
      <c r="A415" s="153" t="s">
        <v>240</v>
      </c>
      <c r="B415" s="154">
        <v>365249892</v>
      </c>
      <c r="C415" s="152">
        <v>92.2</v>
      </c>
      <c r="D415" s="146" t="s">
        <v>794</v>
      </c>
    </row>
    <row r="416" spans="1:4" ht="13.5" thickBot="1" x14ac:dyDescent="0.25">
      <c r="A416" s="150" t="s">
        <v>241</v>
      </c>
      <c r="B416" s="151">
        <v>319466652</v>
      </c>
      <c r="C416" s="152">
        <v>81.599999999999994</v>
      </c>
      <c r="D416" s="146" t="s">
        <v>4</v>
      </c>
    </row>
    <row r="417" spans="1:4" ht="13.5" thickBot="1" x14ac:dyDescent="0.25">
      <c r="A417" s="153" t="s">
        <v>242</v>
      </c>
      <c r="B417" s="154">
        <v>395258343</v>
      </c>
      <c r="C417" s="152">
        <v>99.8</v>
      </c>
      <c r="D417" s="146" t="s">
        <v>794</v>
      </c>
    </row>
    <row r="418" spans="1:4" ht="13.5" thickBot="1" x14ac:dyDescent="0.25">
      <c r="A418" s="153" t="s">
        <v>243</v>
      </c>
      <c r="B418" s="154">
        <v>400448343</v>
      </c>
      <c r="C418" s="152">
        <v>99.8</v>
      </c>
      <c r="D418" s="146" t="s">
        <v>794</v>
      </c>
    </row>
    <row r="419" spans="1:4" ht="13.5" thickBot="1" x14ac:dyDescent="0.25">
      <c r="A419" s="153" t="s">
        <v>416</v>
      </c>
      <c r="B419" s="154">
        <v>327676000</v>
      </c>
      <c r="C419" s="152">
        <v>81.599999999999994</v>
      </c>
      <c r="D419" s="146" t="s">
        <v>794</v>
      </c>
    </row>
    <row r="420" spans="1:4" ht="13.5" thickBot="1" x14ac:dyDescent="0.25">
      <c r="A420" s="153" t="s">
        <v>244</v>
      </c>
      <c r="B420" s="154">
        <v>370059892</v>
      </c>
      <c r="C420" s="152">
        <v>92.2</v>
      </c>
      <c r="D420" s="146" t="s">
        <v>794</v>
      </c>
    </row>
    <row r="421" spans="1:4" ht="13.5" thickBot="1" x14ac:dyDescent="0.25">
      <c r="A421" s="153" t="s">
        <v>245</v>
      </c>
      <c r="B421" s="154">
        <v>365449892</v>
      </c>
      <c r="C421" s="152">
        <v>92.2</v>
      </c>
      <c r="D421" s="146" t="s">
        <v>794</v>
      </c>
    </row>
    <row r="422" spans="1:4" ht="13.5" thickBot="1" x14ac:dyDescent="0.25">
      <c r="A422" s="153" t="s">
        <v>246</v>
      </c>
      <c r="B422" s="154">
        <v>323596000</v>
      </c>
      <c r="C422" s="152">
        <v>81.599999999999994</v>
      </c>
      <c r="D422" s="146" t="s">
        <v>794</v>
      </c>
    </row>
    <row r="423" spans="1:4" ht="13.5" thickBot="1" x14ac:dyDescent="0.25">
      <c r="A423" s="153" t="s">
        <v>247</v>
      </c>
      <c r="B423" s="154">
        <v>395458343</v>
      </c>
      <c r="C423" s="152">
        <v>99.8</v>
      </c>
      <c r="D423" s="146" t="s">
        <v>794</v>
      </c>
    </row>
    <row r="424" spans="1:4" ht="13.5" thickBot="1" x14ac:dyDescent="0.25">
      <c r="A424" s="153" t="s">
        <v>248</v>
      </c>
      <c r="B424" s="154">
        <v>400648343</v>
      </c>
      <c r="C424" s="152">
        <v>99.8</v>
      </c>
      <c r="D424" s="146" t="s">
        <v>794</v>
      </c>
    </row>
    <row r="425" spans="1:4" ht="13.5" thickBot="1" x14ac:dyDescent="0.25">
      <c r="A425" s="153" t="s">
        <v>249</v>
      </c>
      <c r="B425" s="154">
        <v>327876000</v>
      </c>
      <c r="C425" s="152">
        <v>81.599999999999994</v>
      </c>
      <c r="D425" s="146" t="s">
        <v>794</v>
      </c>
    </row>
    <row r="426" spans="1:4" ht="13.5" thickBot="1" x14ac:dyDescent="0.25">
      <c r="A426" s="153" t="s">
        <v>250</v>
      </c>
      <c r="B426" s="154">
        <v>370259892</v>
      </c>
      <c r="C426" s="152">
        <v>92.2</v>
      </c>
      <c r="D426" s="146" t="s">
        <v>794</v>
      </c>
    </row>
    <row r="427" spans="1:4" ht="13.5" thickBot="1" x14ac:dyDescent="0.25">
      <c r="A427" s="153" t="s">
        <v>251</v>
      </c>
      <c r="B427" s="154">
        <v>365649892</v>
      </c>
      <c r="C427" s="152">
        <v>92.2</v>
      </c>
      <c r="D427" s="146" t="s">
        <v>794</v>
      </c>
    </row>
    <row r="428" spans="1:4" ht="13.5" thickBot="1" x14ac:dyDescent="0.25">
      <c r="A428" s="150" t="s">
        <v>252</v>
      </c>
      <c r="B428" s="151">
        <v>323656284</v>
      </c>
      <c r="C428" s="152">
        <v>81.599999999999994</v>
      </c>
      <c r="D428" s="146" t="s">
        <v>4</v>
      </c>
    </row>
    <row r="429" spans="1:4" ht="13.5" thickBot="1" x14ac:dyDescent="0.25">
      <c r="A429" s="153" t="s">
        <v>253</v>
      </c>
      <c r="B429" s="154">
        <v>395658343</v>
      </c>
      <c r="C429" s="152">
        <v>99.8</v>
      </c>
      <c r="D429" s="146" t="s">
        <v>794</v>
      </c>
    </row>
    <row r="430" spans="1:4" ht="13.5" thickBot="1" x14ac:dyDescent="0.25">
      <c r="A430" s="153" t="s">
        <v>254</v>
      </c>
      <c r="B430" s="154">
        <v>400848343</v>
      </c>
      <c r="C430" s="152">
        <v>99.8</v>
      </c>
      <c r="D430" s="146" t="s">
        <v>794</v>
      </c>
    </row>
    <row r="431" spans="1:4" ht="13.5" thickBot="1" x14ac:dyDescent="0.25">
      <c r="A431" s="153" t="s">
        <v>255</v>
      </c>
      <c r="B431" s="154">
        <v>328076000</v>
      </c>
      <c r="C431" s="152">
        <v>81.599999999999994</v>
      </c>
      <c r="D431" s="146" t="s">
        <v>794</v>
      </c>
    </row>
    <row r="432" spans="1:4" ht="13.5" thickBot="1" x14ac:dyDescent="0.25">
      <c r="A432" s="153" t="s">
        <v>256</v>
      </c>
      <c r="B432" s="154">
        <v>370459892</v>
      </c>
      <c r="C432" s="152">
        <v>92.2</v>
      </c>
      <c r="D432" s="146" t="s">
        <v>794</v>
      </c>
    </row>
    <row r="433" spans="1:4" ht="13.5" thickBot="1" x14ac:dyDescent="0.25">
      <c r="A433" s="153" t="s">
        <v>257</v>
      </c>
      <c r="B433" s="154">
        <v>365849892</v>
      </c>
      <c r="C433" s="152">
        <v>92.2</v>
      </c>
      <c r="D433" s="146" t="s">
        <v>794</v>
      </c>
    </row>
    <row r="434" spans="1:4" ht="13.5" thickBot="1" x14ac:dyDescent="0.25">
      <c r="A434" s="153" t="s">
        <v>258</v>
      </c>
      <c r="B434" s="154">
        <v>323996000</v>
      </c>
      <c r="C434" s="152">
        <v>81.599999999999994</v>
      </c>
      <c r="D434" s="146" t="s">
        <v>794</v>
      </c>
    </row>
    <row r="435" spans="1:4" ht="13.5" thickBot="1" x14ac:dyDescent="0.25">
      <c r="A435" s="153" t="s">
        <v>259</v>
      </c>
      <c r="B435" s="154">
        <v>395858343</v>
      </c>
      <c r="C435" s="152">
        <v>99.8</v>
      </c>
      <c r="D435" s="146" t="s">
        <v>794</v>
      </c>
    </row>
    <row r="436" spans="1:4" ht="13.5" thickBot="1" x14ac:dyDescent="0.25">
      <c r="A436" s="153" t="s">
        <v>260</v>
      </c>
      <c r="B436" s="154">
        <v>401048343</v>
      </c>
      <c r="C436" s="152">
        <v>99.8</v>
      </c>
      <c r="D436" s="146" t="s">
        <v>794</v>
      </c>
    </row>
    <row r="437" spans="1:4" ht="13.5" thickBot="1" x14ac:dyDescent="0.25">
      <c r="A437" s="153" t="s">
        <v>261</v>
      </c>
      <c r="B437" s="154">
        <v>328276000</v>
      </c>
      <c r="C437" s="152">
        <v>81.599999999999994</v>
      </c>
      <c r="D437" s="146" t="s">
        <v>794</v>
      </c>
    </row>
    <row r="438" spans="1:4" ht="13.5" thickBot="1" x14ac:dyDescent="0.25">
      <c r="A438" s="153" t="s">
        <v>262</v>
      </c>
      <c r="B438" s="154">
        <v>370659892</v>
      </c>
      <c r="C438" s="152">
        <v>92.2</v>
      </c>
      <c r="D438" s="146" t="s">
        <v>794</v>
      </c>
    </row>
    <row r="439" spans="1:4" ht="13.5" thickBot="1" x14ac:dyDescent="0.25">
      <c r="A439" s="153" t="s">
        <v>263</v>
      </c>
      <c r="B439" s="154">
        <v>366049892</v>
      </c>
      <c r="C439" s="152">
        <v>92.2</v>
      </c>
      <c r="D439" s="146" t="s">
        <v>794</v>
      </c>
    </row>
    <row r="440" spans="1:4" ht="13.5" thickBot="1" x14ac:dyDescent="0.25">
      <c r="A440" s="153" t="s">
        <v>264</v>
      </c>
      <c r="B440" s="154">
        <v>324196000</v>
      </c>
      <c r="C440" s="152">
        <v>81.599999999999994</v>
      </c>
      <c r="D440" s="146" t="s">
        <v>794</v>
      </c>
    </row>
    <row r="441" spans="1:4" ht="13.5" thickBot="1" x14ac:dyDescent="0.25">
      <c r="A441" s="153" t="s">
        <v>265</v>
      </c>
      <c r="B441" s="154">
        <v>396058343</v>
      </c>
      <c r="C441" s="152">
        <v>99.8</v>
      </c>
      <c r="D441" s="146" t="s">
        <v>794</v>
      </c>
    </row>
    <row r="442" spans="1:4" ht="13.5" thickBot="1" x14ac:dyDescent="0.25">
      <c r="A442" s="153" t="s">
        <v>417</v>
      </c>
      <c r="B442" s="154">
        <v>401248343</v>
      </c>
      <c r="C442" s="152">
        <v>99.8</v>
      </c>
      <c r="D442" s="146" t="s">
        <v>794</v>
      </c>
    </row>
    <row r="443" spans="1:4" ht="13.5" thickBot="1" x14ac:dyDescent="0.25">
      <c r="A443" s="153" t="s">
        <v>266</v>
      </c>
      <c r="B443" s="154">
        <v>328476000</v>
      </c>
      <c r="C443" s="152">
        <v>81.599999999999994</v>
      </c>
      <c r="D443" s="146" t="s">
        <v>794</v>
      </c>
    </row>
    <row r="444" spans="1:4" ht="13.5" thickBot="1" x14ac:dyDescent="0.25">
      <c r="A444" s="153" t="s">
        <v>267</v>
      </c>
      <c r="B444" s="154">
        <v>370859892</v>
      </c>
      <c r="C444" s="152">
        <v>92.2</v>
      </c>
      <c r="D444" s="146" t="s">
        <v>794</v>
      </c>
    </row>
    <row r="445" spans="1:4" ht="13.5" thickBot="1" x14ac:dyDescent="0.25">
      <c r="A445" s="153" t="s">
        <v>268</v>
      </c>
      <c r="B445" s="154">
        <v>366249892</v>
      </c>
      <c r="C445" s="152">
        <v>92.2</v>
      </c>
      <c r="D445" s="146" t="s">
        <v>794</v>
      </c>
    </row>
    <row r="446" spans="1:4" ht="13.5" thickBot="1" x14ac:dyDescent="0.25">
      <c r="A446" s="150" t="s">
        <v>269</v>
      </c>
      <c r="B446" s="151">
        <v>322591256</v>
      </c>
      <c r="C446" s="152">
        <v>81.599999999999994</v>
      </c>
      <c r="D446" s="146" t="s">
        <v>4</v>
      </c>
    </row>
    <row r="447" spans="1:4" ht="13.5" thickBot="1" x14ac:dyDescent="0.25">
      <c r="A447" s="153" t="s">
        <v>270</v>
      </c>
      <c r="B447" s="154">
        <v>396258343</v>
      </c>
      <c r="C447" s="152">
        <v>99.8</v>
      </c>
      <c r="D447" s="146" t="s">
        <v>794</v>
      </c>
    </row>
    <row r="448" spans="1:4" ht="13.5" thickBot="1" x14ac:dyDescent="0.25">
      <c r="A448" s="153" t="s">
        <v>418</v>
      </c>
      <c r="B448" s="154">
        <v>401448343</v>
      </c>
      <c r="C448" s="152">
        <v>99.8</v>
      </c>
      <c r="D448" s="146" t="s">
        <v>794</v>
      </c>
    </row>
    <row r="449" spans="1:4" ht="13.5" thickBot="1" x14ac:dyDescent="0.25">
      <c r="A449" s="153" t="s">
        <v>271</v>
      </c>
      <c r="B449" s="154">
        <v>328676000</v>
      </c>
      <c r="C449" s="152">
        <v>81.599999999999994</v>
      </c>
      <c r="D449" s="146" t="s">
        <v>794</v>
      </c>
    </row>
    <row r="450" spans="1:4" ht="13.5" thickBot="1" x14ac:dyDescent="0.25">
      <c r="A450" s="153" t="s">
        <v>272</v>
      </c>
      <c r="B450" s="154">
        <v>371059892</v>
      </c>
      <c r="C450" s="152">
        <v>92.2</v>
      </c>
      <c r="D450" s="146" t="s">
        <v>794</v>
      </c>
    </row>
    <row r="451" spans="1:4" ht="13.5" thickBot="1" x14ac:dyDescent="0.25">
      <c r="A451" s="153" t="s">
        <v>273</v>
      </c>
      <c r="B451" s="154">
        <v>366449892</v>
      </c>
      <c r="C451" s="152">
        <v>92.2</v>
      </c>
      <c r="D451" s="146" t="s">
        <v>794</v>
      </c>
    </row>
    <row r="452" spans="1:4" ht="13.5" thickBot="1" x14ac:dyDescent="0.25">
      <c r="A452" s="150" t="s">
        <v>274</v>
      </c>
      <c r="B452" s="151">
        <v>323716343</v>
      </c>
      <c r="C452" s="152">
        <v>81.599999999999994</v>
      </c>
      <c r="D452" s="146" t="s">
        <v>4</v>
      </c>
    </row>
    <row r="453" spans="1:4" ht="13.5" thickBot="1" x14ac:dyDescent="0.25">
      <c r="A453" s="153" t="s">
        <v>275</v>
      </c>
      <c r="B453" s="154">
        <v>396458343</v>
      </c>
      <c r="C453" s="152">
        <v>99.8</v>
      </c>
      <c r="D453" s="146" t="s">
        <v>794</v>
      </c>
    </row>
    <row r="454" spans="1:4" ht="13.5" thickBot="1" x14ac:dyDescent="0.25">
      <c r="A454" s="150" t="s">
        <v>276</v>
      </c>
      <c r="B454" s="151">
        <v>385947742</v>
      </c>
      <c r="C454" s="152">
        <v>99.8</v>
      </c>
      <c r="D454" s="146" t="s">
        <v>4</v>
      </c>
    </row>
    <row r="455" spans="1:4" ht="13.5" thickBot="1" x14ac:dyDescent="0.25">
      <c r="A455" s="153" t="s">
        <v>277</v>
      </c>
      <c r="B455" s="154">
        <v>328876000</v>
      </c>
      <c r="C455" s="152">
        <v>81.599999999999994</v>
      </c>
      <c r="D455" s="146" t="s">
        <v>794</v>
      </c>
    </row>
    <row r="456" spans="1:4" ht="13.5" thickBot="1" x14ac:dyDescent="0.25">
      <c r="A456" s="153" t="s">
        <v>278</v>
      </c>
      <c r="B456" s="154">
        <v>371259892</v>
      </c>
      <c r="C456" s="152">
        <v>92.2</v>
      </c>
      <c r="D456" s="146" t="s">
        <v>794</v>
      </c>
    </row>
    <row r="457" spans="1:4" ht="13.5" thickBot="1" x14ac:dyDescent="0.25">
      <c r="A457" s="153" t="s">
        <v>279</v>
      </c>
      <c r="B457" s="154">
        <v>366649892</v>
      </c>
      <c r="C457" s="152">
        <v>92.2</v>
      </c>
      <c r="D457" s="146" t="s">
        <v>794</v>
      </c>
    </row>
    <row r="458" spans="1:4" ht="13.5" thickBot="1" x14ac:dyDescent="0.25">
      <c r="A458" s="153" t="s">
        <v>280</v>
      </c>
      <c r="B458" s="154">
        <v>324796000</v>
      </c>
      <c r="C458" s="152">
        <v>81.599999999999994</v>
      </c>
      <c r="D458" s="146" t="s">
        <v>794</v>
      </c>
    </row>
    <row r="459" spans="1:4" ht="13.5" thickBot="1" x14ac:dyDescent="0.25">
      <c r="A459" s="153" t="s">
        <v>281</v>
      </c>
      <c r="B459" s="154">
        <v>396658343</v>
      </c>
      <c r="C459" s="152">
        <v>99.8</v>
      </c>
      <c r="D459" s="146" t="s">
        <v>794</v>
      </c>
    </row>
    <row r="460" spans="1:4" ht="13.5" thickBot="1" x14ac:dyDescent="0.25">
      <c r="A460" s="153" t="s">
        <v>282</v>
      </c>
      <c r="B460" s="154">
        <v>401848343</v>
      </c>
      <c r="C460" s="152">
        <v>99.8</v>
      </c>
      <c r="D460" s="146" t="s">
        <v>794</v>
      </c>
    </row>
    <row r="461" spans="1:4" ht="13.5" thickBot="1" x14ac:dyDescent="0.25">
      <c r="A461" s="153" t="s">
        <v>283</v>
      </c>
      <c r="B461" s="154">
        <v>329076000</v>
      </c>
      <c r="C461" s="152">
        <v>81.599999999999994</v>
      </c>
      <c r="D461" s="146" t="s">
        <v>794</v>
      </c>
    </row>
    <row r="462" spans="1:4" ht="13.5" thickBot="1" x14ac:dyDescent="0.25">
      <c r="A462" s="153" t="s">
        <v>284</v>
      </c>
      <c r="B462" s="154">
        <v>371459892</v>
      </c>
      <c r="C462" s="152">
        <v>92.2</v>
      </c>
      <c r="D462" s="146" t="s">
        <v>794</v>
      </c>
    </row>
    <row r="463" spans="1:4" ht="13.5" thickBot="1" x14ac:dyDescent="0.25">
      <c r="A463" s="153" t="s">
        <v>285</v>
      </c>
      <c r="B463" s="154">
        <v>366849892</v>
      </c>
      <c r="C463" s="152">
        <v>92.2</v>
      </c>
      <c r="D463" s="146" t="s">
        <v>794</v>
      </c>
    </row>
    <row r="464" spans="1:4" ht="13.5" thickBot="1" x14ac:dyDescent="0.25">
      <c r="A464" s="153" t="s">
        <v>286</v>
      </c>
      <c r="B464" s="154">
        <v>324996000</v>
      </c>
      <c r="C464" s="152">
        <v>81.599999999999994</v>
      </c>
      <c r="D464" s="146" t="s">
        <v>794</v>
      </c>
    </row>
    <row r="465" spans="1:4" ht="13.5" thickBot="1" x14ac:dyDescent="0.25">
      <c r="A465" s="153" t="s">
        <v>287</v>
      </c>
      <c r="B465" s="154">
        <v>396858343</v>
      </c>
      <c r="C465" s="152">
        <v>99.8</v>
      </c>
      <c r="D465" s="146" t="s">
        <v>794</v>
      </c>
    </row>
    <row r="466" spans="1:4" ht="13.5" thickBot="1" x14ac:dyDescent="0.25">
      <c r="A466" s="153" t="s">
        <v>288</v>
      </c>
      <c r="B466" s="154">
        <v>402048343</v>
      </c>
      <c r="C466" s="152">
        <v>99.8</v>
      </c>
      <c r="D466" s="146" t="s">
        <v>794</v>
      </c>
    </row>
    <row r="467" spans="1:4" ht="13.5" thickBot="1" x14ac:dyDescent="0.25">
      <c r="A467" s="153" t="s">
        <v>289</v>
      </c>
      <c r="B467" s="154">
        <v>329276000</v>
      </c>
      <c r="C467" s="152">
        <v>81.599999999999994</v>
      </c>
      <c r="D467" s="146" t="s">
        <v>794</v>
      </c>
    </row>
    <row r="468" spans="1:4" ht="13.5" thickBot="1" x14ac:dyDescent="0.25">
      <c r="A468" s="153" t="s">
        <v>290</v>
      </c>
      <c r="B468" s="154">
        <v>371659892</v>
      </c>
      <c r="C468" s="152">
        <v>92.2</v>
      </c>
      <c r="D468" s="146" t="s">
        <v>794</v>
      </c>
    </row>
    <row r="469" spans="1:4" ht="13.5" thickBot="1" x14ac:dyDescent="0.25">
      <c r="A469" s="153" t="s">
        <v>291</v>
      </c>
      <c r="B469" s="154">
        <v>367049892</v>
      </c>
      <c r="C469" s="152">
        <v>92.2</v>
      </c>
      <c r="D469" s="146" t="s">
        <v>794</v>
      </c>
    </row>
    <row r="470" spans="1:4" ht="13.5" thickBot="1" x14ac:dyDescent="0.25">
      <c r="A470" s="153" t="s">
        <v>292</v>
      </c>
      <c r="B470" s="154">
        <v>325196000</v>
      </c>
      <c r="C470" s="152">
        <v>81.599999999999994</v>
      </c>
      <c r="D470" s="146" t="s">
        <v>794</v>
      </c>
    </row>
    <row r="471" spans="1:4" ht="13.5" thickBot="1" x14ac:dyDescent="0.25">
      <c r="A471" s="153" t="s">
        <v>419</v>
      </c>
      <c r="B471" s="154">
        <v>397058343</v>
      </c>
      <c r="C471" s="152">
        <v>99.8</v>
      </c>
      <c r="D471" s="146" t="s">
        <v>794</v>
      </c>
    </row>
    <row r="472" spans="1:4" ht="13.5" thickBot="1" x14ac:dyDescent="0.25">
      <c r="A472" s="153" t="s">
        <v>294</v>
      </c>
      <c r="B472" s="154">
        <v>329476000</v>
      </c>
      <c r="C472" s="152">
        <v>81.599999999999994</v>
      </c>
      <c r="D472" s="146" t="s">
        <v>794</v>
      </c>
    </row>
    <row r="473" spans="1:4" ht="13.5" thickBot="1" x14ac:dyDescent="0.25">
      <c r="A473" s="153" t="s">
        <v>420</v>
      </c>
      <c r="B473" s="154">
        <v>371859892</v>
      </c>
      <c r="C473" s="152">
        <v>92.2</v>
      </c>
      <c r="D473" s="146" t="s">
        <v>794</v>
      </c>
    </row>
    <row r="474" spans="1:4" ht="13.5" thickBot="1" x14ac:dyDescent="0.25">
      <c r="A474" s="153" t="s">
        <v>295</v>
      </c>
      <c r="B474" s="154">
        <v>367249892</v>
      </c>
      <c r="C474" s="152">
        <v>92.2</v>
      </c>
      <c r="D474" s="146" t="s">
        <v>794</v>
      </c>
    </row>
    <row r="475" spans="1:4" ht="13.5" thickBot="1" x14ac:dyDescent="0.25">
      <c r="A475" s="153" t="s">
        <v>421</v>
      </c>
      <c r="B475" s="154">
        <v>325396000</v>
      </c>
      <c r="C475" s="152">
        <v>81.599999999999994</v>
      </c>
      <c r="D475" s="146" t="s">
        <v>794</v>
      </c>
    </row>
    <row r="476" spans="1:4" ht="13.5" thickBot="1" x14ac:dyDescent="0.25">
      <c r="A476" s="153" t="s">
        <v>297</v>
      </c>
      <c r="B476" s="154">
        <v>329676000</v>
      </c>
      <c r="C476" s="152">
        <v>81.599999999999994</v>
      </c>
      <c r="D476" s="146" t="s">
        <v>794</v>
      </c>
    </row>
    <row r="477" spans="1:4" ht="13.5" thickBot="1" x14ac:dyDescent="0.25">
      <c r="A477" s="153" t="s">
        <v>298</v>
      </c>
      <c r="B477" s="154">
        <v>372059892</v>
      </c>
      <c r="C477" s="152">
        <v>92.2</v>
      </c>
      <c r="D477" s="146" t="s">
        <v>794</v>
      </c>
    </row>
    <row r="478" spans="1:4" ht="13.5" thickBot="1" x14ac:dyDescent="0.25">
      <c r="A478" s="153" t="s">
        <v>299</v>
      </c>
      <c r="B478" s="154">
        <v>367449892</v>
      </c>
      <c r="C478" s="152">
        <v>92.2</v>
      </c>
      <c r="D478" s="146" t="s">
        <v>794</v>
      </c>
    </row>
    <row r="479" spans="1:4" ht="13.5" thickBot="1" x14ac:dyDescent="0.25">
      <c r="A479" s="153" t="s">
        <v>300</v>
      </c>
      <c r="B479" s="154">
        <v>325596000</v>
      </c>
      <c r="C479" s="152">
        <v>81.599999999999994</v>
      </c>
      <c r="D479" s="146" t="s">
        <v>794</v>
      </c>
    </row>
    <row r="480" spans="1:4" ht="33.75" thickBot="1" x14ac:dyDescent="0.25">
      <c r="A480" s="149" t="s">
        <v>795</v>
      </c>
      <c r="B480" s="149"/>
      <c r="C480" s="149"/>
      <c r="D480" s="149"/>
    </row>
    <row r="481" spans="1:4" ht="13.5" thickBot="1" x14ac:dyDescent="0.25">
      <c r="A481" s="150" t="s">
        <v>783</v>
      </c>
      <c r="B481" s="151">
        <v>30000000</v>
      </c>
      <c r="C481" s="152">
        <v>0</v>
      </c>
      <c r="D481" s="146" t="s">
        <v>4</v>
      </c>
    </row>
    <row r="482" spans="1:4" ht="13.5" thickBot="1" x14ac:dyDescent="0.25">
      <c r="A482" s="153" t="s">
        <v>542</v>
      </c>
      <c r="B482" s="154">
        <v>30000000</v>
      </c>
      <c r="C482" s="152">
        <v>0</v>
      </c>
      <c r="D482" s="146" t="s">
        <v>794</v>
      </c>
    </row>
    <row r="483" spans="1:4" ht="13.5" thickBot="1" x14ac:dyDescent="0.25">
      <c r="A483" s="153" t="s">
        <v>543</v>
      </c>
      <c r="B483" s="154">
        <v>30000000</v>
      </c>
      <c r="C483" s="152">
        <v>0</v>
      </c>
      <c r="D483" s="146" t="s">
        <v>794</v>
      </c>
    </row>
    <row r="484" spans="1:4" ht="13.5" thickBot="1" x14ac:dyDescent="0.25">
      <c r="A484" s="153" t="s">
        <v>544</v>
      </c>
      <c r="B484" s="154">
        <v>30000000</v>
      </c>
      <c r="C484" s="152">
        <v>0</v>
      </c>
      <c r="D484" s="146" t="s">
        <v>794</v>
      </c>
    </row>
    <row r="485" spans="1:4" ht="13.5" thickBot="1" x14ac:dyDescent="0.25">
      <c r="A485" s="153" t="s">
        <v>545</v>
      </c>
      <c r="B485" s="154">
        <v>30000000</v>
      </c>
      <c r="C485" s="152">
        <v>0</v>
      </c>
      <c r="D485" s="146" t="s">
        <v>794</v>
      </c>
    </row>
    <row r="486" spans="1:4" ht="13.5" thickBot="1" x14ac:dyDescent="0.25">
      <c r="A486" s="150" t="s">
        <v>784</v>
      </c>
      <c r="B486" s="151">
        <v>30000000</v>
      </c>
      <c r="C486" s="152">
        <v>0</v>
      </c>
      <c r="D486" s="146" t="s">
        <v>4</v>
      </c>
    </row>
    <row r="487" spans="1:4" ht="13.5" thickBot="1" x14ac:dyDescent="0.25">
      <c r="A487" s="153" t="s">
        <v>546</v>
      </c>
      <c r="B487" s="154">
        <v>30000000</v>
      </c>
      <c r="C487" s="152">
        <v>0</v>
      </c>
      <c r="D487" s="146" t="s">
        <v>794</v>
      </c>
    </row>
    <row r="488" spans="1:4" ht="13.5" thickBot="1" x14ac:dyDescent="0.25">
      <c r="A488" s="153" t="s">
        <v>547</v>
      </c>
      <c r="B488" s="154">
        <v>30000000</v>
      </c>
      <c r="C488" s="152">
        <v>0</v>
      </c>
      <c r="D488" s="146" t="s">
        <v>794</v>
      </c>
    </row>
    <row r="489" spans="1:4" ht="13.5" thickBot="1" x14ac:dyDescent="0.25">
      <c r="A489" s="153" t="s">
        <v>548</v>
      </c>
      <c r="B489" s="154">
        <v>30000000</v>
      </c>
      <c r="C489" s="152">
        <v>0</v>
      </c>
      <c r="D489" s="146" t="s">
        <v>794</v>
      </c>
    </row>
    <row r="490" spans="1:4" ht="13.5" thickBot="1" x14ac:dyDescent="0.25">
      <c r="A490" s="153" t="s">
        <v>549</v>
      </c>
      <c r="B490" s="154">
        <v>30000000</v>
      </c>
      <c r="C490" s="152">
        <v>0</v>
      </c>
      <c r="D490" s="146" t="s">
        <v>794</v>
      </c>
    </row>
    <row r="491" spans="1:4" ht="13.5" thickBot="1" x14ac:dyDescent="0.25">
      <c r="A491" s="153" t="s">
        <v>550</v>
      </c>
      <c r="B491" s="154">
        <v>30000000</v>
      </c>
      <c r="C491" s="152">
        <v>0</v>
      </c>
      <c r="D491" s="146" t="s">
        <v>794</v>
      </c>
    </row>
    <row r="492" spans="1:4" ht="13.5" thickBot="1" x14ac:dyDescent="0.25">
      <c r="A492" s="153" t="s">
        <v>551</v>
      </c>
      <c r="B492" s="154">
        <v>30000000</v>
      </c>
      <c r="C492" s="152">
        <v>0</v>
      </c>
      <c r="D492" s="146" t="s">
        <v>794</v>
      </c>
    </row>
    <row r="493" spans="1:4" ht="13.5" thickBot="1" x14ac:dyDescent="0.25">
      <c r="A493" s="153" t="s">
        <v>552</v>
      </c>
      <c r="B493" s="154">
        <v>30000000</v>
      </c>
      <c r="C493" s="152">
        <v>0</v>
      </c>
      <c r="D493" s="146" t="s">
        <v>794</v>
      </c>
    </row>
    <row r="494" spans="1:4" ht="13.5" thickBot="1" x14ac:dyDescent="0.25">
      <c r="A494" s="153" t="s">
        <v>553</v>
      </c>
      <c r="B494" s="154">
        <v>30000000</v>
      </c>
      <c r="C494" s="152">
        <v>0</v>
      </c>
      <c r="D494" s="146" t="s">
        <v>794</v>
      </c>
    </row>
    <row r="495" spans="1:4" ht="13.5" thickBot="1" x14ac:dyDescent="0.25">
      <c r="A495" s="153" t="s">
        <v>554</v>
      </c>
      <c r="B495" s="154">
        <v>30000000</v>
      </c>
      <c r="C495" s="152">
        <v>0</v>
      </c>
      <c r="D495" s="146" t="s">
        <v>794</v>
      </c>
    </row>
    <row r="496" spans="1:4" ht="13.5" thickBot="1" x14ac:dyDescent="0.25">
      <c r="A496" s="153" t="s">
        <v>555</v>
      </c>
      <c r="B496" s="154">
        <v>30000000</v>
      </c>
      <c r="C496" s="152">
        <v>0</v>
      </c>
      <c r="D496" s="146" t="s">
        <v>794</v>
      </c>
    </row>
    <row r="497" spans="1:4" ht="13.5" thickBot="1" x14ac:dyDescent="0.25">
      <c r="A497" s="153" t="s">
        <v>556</v>
      </c>
      <c r="B497" s="154">
        <v>30000000</v>
      </c>
      <c r="C497" s="152">
        <v>0</v>
      </c>
      <c r="D497" s="146" t="s">
        <v>794</v>
      </c>
    </row>
    <row r="498" spans="1:4" ht="13.5" thickBot="1" x14ac:dyDescent="0.25">
      <c r="A498" s="153" t="s">
        <v>557</v>
      </c>
      <c r="B498" s="154">
        <v>30000000</v>
      </c>
      <c r="C498" s="152">
        <v>0</v>
      </c>
      <c r="D498" s="146" t="s">
        <v>794</v>
      </c>
    </row>
    <row r="499" spans="1:4" ht="13.5" thickBot="1" x14ac:dyDescent="0.25">
      <c r="A499" s="153" t="s">
        <v>558</v>
      </c>
      <c r="B499" s="154">
        <v>30000000</v>
      </c>
      <c r="C499" s="152">
        <v>0</v>
      </c>
      <c r="D499" s="146" t="s">
        <v>794</v>
      </c>
    </row>
    <row r="500" spans="1:4" ht="13.5" thickBot="1" x14ac:dyDescent="0.25">
      <c r="A500" s="153" t="s">
        <v>559</v>
      </c>
      <c r="B500" s="154">
        <v>30000000</v>
      </c>
      <c r="C500" s="152">
        <v>0</v>
      </c>
      <c r="D500" s="146" t="s">
        <v>794</v>
      </c>
    </row>
    <row r="501" spans="1:4" ht="13.5" thickBot="1" x14ac:dyDescent="0.25">
      <c r="A501" s="153" t="s">
        <v>560</v>
      </c>
      <c r="B501" s="154">
        <v>30000000</v>
      </c>
      <c r="C501" s="152">
        <v>0</v>
      </c>
      <c r="D501" s="146" t="s">
        <v>794</v>
      </c>
    </row>
    <row r="502" spans="1:4" ht="13.5" thickBot="1" x14ac:dyDescent="0.25">
      <c r="A502" s="153" t="s">
        <v>561</v>
      </c>
      <c r="B502" s="154">
        <v>30000000</v>
      </c>
      <c r="C502" s="152">
        <v>0</v>
      </c>
      <c r="D502" s="146" t="s">
        <v>794</v>
      </c>
    </row>
    <row r="503" spans="1:4" ht="13.5" thickBot="1" x14ac:dyDescent="0.25">
      <c r="A503" s="153" t="s">
        <v>562</v>
      </c>
      <c r="B503" s="154">
        <v>30000000</v>
      </c>
      <c r="C503" s="152">
        <v>0</v>
      </c>
      <c r="D503" s="146" t="s">
        <v>794</v>
      </c>
    </row>
    <row r="504" spans="1:4" ht="13.5" thickBot="1" x14ac:dyDescent="0.25">
      <c r="A504" s="153" t="s">
        <v>563</v>
      </c>
      <c r="B504" s="154">
        <v>30000000</v>
      </c>
      <c r="C504" s="152">
        <v>0</v>
      </c>
      <c r="D504" s="146" t="s">
        <v>794</v>
      </c>
    </row>
    <row r="505" spans="1:4" ht="13.5" thickBot="1" x14ac:dyDescent="0.25">
      <c r="A505" s="153" t="s">
        <v>564</v>
      </c>
      <c r="B505" s="154">
        <v>30000000</v>
      </c>
      <c r="C505" s="152">
        <v>0</v>
      </c>
      <c r="D505" s="146" t="s">
        <v>794</v>
      </c>
    </row>
    <row r="506" spans="1:4" ht="13.5" thickBot="1" x14ac:dyDescent="0.25">
      <c r="A506" s="153" t="s">
        <v>565</v>
      </c>
      <c r="B506" s="154">
        <v>30000000</v>
      </c>
      <c r="C506" s="152">
        <v>0</v>
      </c>
      <c r="D506" s="146" t="s">
        <v>794</v>
      </c>
    </row>
    <row r="507" spans="1:4" ht="13.5" thickBot="1" x14ac:dyDescent="0.25">
      <c r="A507" s="153" t="s">
        <v>566</v>
      </c>
      <c r="B507" s="154">
        <v>30000000</v>
      </c>
      <c r="C507" s="152">
        <v>0</v>
      </c>
      <c r="D507" s="146" t="s">
        <v>794</v>
      </c>
    </row>
    <row r="508" spans="1:4" ht="13.5" thickBot="1" x14ac:dyDescent="0.25">
      <c r="A508" s="153" t="s">
        <v>567</v>
      </c>
      <c r="B508" s="154">
        <v>30000000</v>
      </c>
      <c r="C508" s="152">
        <v>0</v>
      </c>
      <c r="D508" s="146" t="s">
        <v>794</v>
      </c>
    </row>
    <row r="509" spans="1:4" ht="13.5" thickBot="1" x14ac:dyDescent="0.25">
      <c r="A509" s="153" t="s">
        <v>568</v>
      </c>
      <c r="B509" s="154">
        <v>30000000</v>
      </c>
      <c r="C509" s="152">
        <v>0</v>
      </c>
      <c r="D509" s="146" t="s">
        <v>794</v>
      </c>
    </row>
    <row r="510" spans="1:4" ht="13.5" thickBot="1" x14ac:dyDescent="0.25">
      <c r="A510" s="153" t="s">
        <v>569</v>
      </c>
      <c r="B510" s="154">
        <v>30000000</v>
      </c>
      <c r="C510" s="152">
        <v>0</v>
      </c>
      <c r="D510" s="146" t="s">
        <v>794</v>
      </c>
    </row>
    <row r="511" spans="1:4" ht="13.5" thickBot="1" x14ac:dyDescent="0.25">
      <c r="A511" s="153" t="s">
        <v>570</v>
      </c>
      <c r="B511" s="154">
        <v>30000000</v>
      </c>
      <c r="C511" s="152">
        <v>0</v>
      </c>
      <c r="D511" s="146" t="s">
        <v>794</v>
      </c>
    </row>
    <row r="512" spans="1:4" ht="13.5" thickBot="1" x14ac:dyDescent="0.25">
      <c r="A512" s="153" t="s">
        <v>571</v>
      </c>
      <c r="B512" s="154">
        <v>20000000</v>
      </c>
      <c r="C512" s="152">
        <v>0</v>
      </c>
      <c r="D512" s="146" t="s">
        <v>794</v>
      </c>
    </row>
    <row r="513" spans="1:4" ht="13.5" thickBot="1" x14ac:dyDescent="0.25">
      <c r="A513" s="153" t="s">
        <v>572</v>
      </c>
      <c r="B513" s="154">
        <v>20000000</v>
      </c>
      <c r="C513" s="152">
        <v>0</v>
      </c>
      <c r="D513" s="146" t="s">
        <v>794</v>
      </c>
    </row>
    <row r="514" spans="1:4" ht="13.5" thickBot="1" x14ac:dyDescent="0.25">
      <c r="A514" s="153" t="s">
        <v>573</v>
      </c>
      <c r="B514" s="154">
        <v>20000000</v>
      </c>
      <c r="C514" s="152">
        <v>0</v>
      </c>
      <c r="D514" s="146" t="s">
        <v>794</v>
      </c>
    </row>
    <row r="515" spans="1:4" ht="13.5" thickBot="1" x14ac:dyDescent="0.25">
      <c r="A515" s="153" t="s">
        <v>574</v>
      </c>
      <c r="B515" s="154">
        <v>20000000</v>
      </c>
      <c r="C515" s="152">
        <v>0</v>
      </c>
      <c r="D515" s="146" t="s">
        <v>794</v>
      </c>
    </row>
    <row r="516" spans="1:4" ht="13.5" thickBot="1" x14ac:dyDescent="0.25">
      <c r="A516" s="153" t="s">
        <v>575</v>
      </c>
      <c r="B516" s="154">
        <v>20000000</v>
      </c>
      <c r="C516" s="152">
        <v>0</v>
      </c>
      <c r="D516" s="146" t="s">
        <v>794</v>
      </c>
    </row>
    <row r="517" spans="1:4" ht="13.5" thickBot="1" x14ac:dyDescent="0.25">
      <c r="A517" s="153" t="s">
        <v>576</v>
      </c>
      <c r="B517" s="154">
        <v>20000000</v>
      </c>
      <c r="C517" s="152">
        <v>0</v>
      </c>
      <c r="D517" s="146" t="s">
        <v>794</v>
      </c>
    </row>
    <row r="518" spans="1:4" ht="13.5" thickBot="1" x14ac:dyDescent="0.25">
      <c r="A518" s="153" t="s">
        <v>577</v>
      </c>
      <c r="B518" s="154">
        <v>20000000</v>
      </c>
      <c r="C518" s="152">
        <v>0</v>
      </c>
      <c r="D518" s="146" t="s">
        <v>794</v>
      </c>
    </row>
    <row r="519" spans="1:4" ht="13.5" thickBot="1" x14ac:dyDescent="0.25">
      <c r="A519" s="153" t="s">
        <v>578</v>
      </c>
      <c r="B519" s="154">
        <v>20000000</v>
      </c>
      <c r="C519" s="152">
        <v>0</v>
      </c>
      <c r="D519" s="146" t="s">
        <v>794</v>
      </c>
    </row>
    <row r="520" spans="1:4" ht="13.5" thickBot="1" x14ac:dyDescent="0.25">
      <c r="A520" s="153" t="s">
        <v>579</v>
      </c>
      <c r="B520" s="154">
        <v>20000000</v>
      </c>
      <c r="C520" s="152">
        <v>0</v>
      </c>
      <c r="D520" s="146" t="s">
        <v>794</v>
      </c>
    </row>
    <row r="521" spans="1:4" ht="13.5" thickBot="1" x14ac:dyDescent="0.25">
      <c r="A521" s="150" t="s">
        <v>785</v>
      </c>
      <c r="B521" s="151">
        <v>20000000</v>
      </c>
      <c r="C521" s="152">
        <v>0</v>
      </c>
      <c r="D521" s="146" t="s">
        <v>4</v>
      </c>
    </row>
    <row r="522" spans="1:4" ht="13.5" thickBot="1" x14ac:dyDescent="0.25">
      <c r="A522" s="150" t="s">
        <v>786</v>
      </c>
      <c r="B522" s="151">
        <v>20000000</v>
      </c>
      <c r="C522" s="152">
        <v>0</v>
      </c>
      <c r="D522" s="146" t="s">
        <v>4</v>
      </c>
    </row>
    <row r="523" spans="1:4" ht="13.5" thickBot="1" x14ac:dyDescent="0.25">
      <c r="A523" s="150" t="s">
        <v>787</v>
      </c>
      <c r="B523" s="151">
        <v>20000000</v>
      </c>
      <c r="C523" s="152">
        <v>0</v>
      </c>
      <c r="D523" s="146" t="s">
        <v>4</v>
      </c>
    </row>
    <row r="524" spans="1:4" ht="13.5" thickBot="1" x14ac:dyDescent="0.25">
      <c r="A524" s="153" t="s">
        <v>580</v>
      </c>
      <c r="B524" s="154">
        <v>20000000</v>
      </c>
      <c r="C524" s="152">
        <v>0</v>
      </c>
      <c r="D524" s="146" t="s">
        <v>794</v>
      </c>
    </row>
    <row r="525" spans="1:4" ht="13.5" thickBot="1" x14ac:dyDescent="0.25">
      <c r="A525" s="153" t="s">
        <v>581</v>
      </c>
      <c r="B525" s="154">
        <v>20000000</v>
      </c>
      <c r="C525" s="152">
        <v>0</v>
      </c>
      <c r="D525" s="146" t="s">
        <v>794</v>
      </c>
    </row>
    <row r="526" spans="1:4" ht="13.5" thickBot="1" x14ac:dyDescent="0.25">
      <c r="A526" s="150" t="s">
        <v>788</v>
      </c>
      <c r="B526" s="151">
        <v>20000000</v>
      </c>
      <c r="C526" s="152">
        <v>0</v>
      </c>
      <c r="D526" s="146" t="s">
        <v>4</v>
      </c>
    </row>
    <row r="527" spans="1:4" ht="13.5" thickBot="1" x14ac:dyDescent="0.25">
      <c r="A527" s="153" t="s">
        <v>582</v>
      </c>
      <c r="B527" s="154">
        <v>20000000</v>
      </c>
      <c r="C527" s="152">
        <v>0</v>
      </c>
      <c r="D527" s="146" t="s">
        <v>794</v>
      </c>
    </row>
    <row r="528" spans="1:4" ht="13.5" thickBot="1" x14ac:dyDescent="0.25">
      <c r="A528" s="153" t="s">
        <v>583</v>
      </c>
      <c r="B528" s="154">
        <v>20000000</v>
      </c>
      <c r="C528" s="152">
        <v>0</v>
      </c>
      <c r="D528" s="146" t="s">
        <v>794</v>
      </c>
    </row>
    <row r="529" spans="1:4" ht="13.5" thickBot="1" x14ac:dyDescent="0.25">
      <c r="A529" s="153" t="s">
        <v>584</v>
      </c>
      <c r="B529" s="154">
        <v>20000000</v>
      </c>
      <c r="C529" s="152">
        <v>0</v>
      </c>
      <c r="D529" s="146" t="s">
        <v>794</v>
      </c>
    </row>
    <row r="530" spans="1:4" ht="13.5" thickBot="1" x14ac:dyDescent="0.25">
      <c r="A530" s="153" t="s">
        <v>585</v>
      </c>
      <c r="B530" s="154">
        <v>20000000</v>
      </c>
      <c r="C530" s="152">
        <v>0</v>
      </c>
      <c r="D530" s="146" t="s">
        <v>794</v>
      </c>
    </row>
    <row r="531" spans="1:4" ht="13.5" thickBot="1" x14ac:dyDescent="0.25">
      <c r="A531" s="153" t="s">
        <v>586</v>
      </c>
      <c r="B531" s="154">
        <v>20000000</v>
      </c>
      <c r="C531" s="152">
        <v>0</v>
      </c>
      <c r="D531" s="146" t="s">
        <v>794</v>
      </c>
    </row>
    <row r="532" spans="1:4" ht="13.5" thickBot="1" x14ac:dyDescent="0.25">
      <c r="A532" s="153" t="s">
        <v>587</v>
      </c>
      <c r="B532" s="154">
        <v>20000000</v>
      </c>
      <c r="C532" s="152">
        <v>0</v>
      </c>
      <c r="D532" s="146" t="s">
        <v>794</v>
      </c>
    </row>
    <row r="533" spans="1:4" ht="13.5" thickBot="1" x14ac:dyDescent="0.25">
      <c r="A533" s="153" t="s">
        <v>588</v>
      </c>
      <c r="B533" s="154">
        <v>20000000</v>
      </c>
      <c r="C533" s="152">
        <v>0</v>
      </c>
      <c r="D533" s="146" t="s">
        <v>794</v>
      </c>
    </row>
    <row r="534" spans="1:4" ht="13.5" thickBot="1" x14ac:dyDescent="0.25">
      <c r="A534" s="153" t="s">
        <v>589</v>
      </c>
      <c r="B534" s="154">
        <v>20000000</v>
      </c>
      <c r="C534" s="152">
        <v>0</v>
      </c>
      <c r="D534" s="146" t="s">
        <v>794</v>
      </c>
    </row>
    <row r="535" spans="1:4" ht="13.5" thickBot="1" x14ac:dyDescent="0.25">
      <c r="A535" s="153" t="s">
        <v>590</v>
      </c>
      <c r="B535" s="154">
        <v>20000000</v>
      </c>
      <c r="C535" s="152">
        <v>0</v>
      </c>
      <c r="D535" s="146" t="s">
        <v>794</v>
      </c>
    </row>
    <row r="536" spans="1:4" ht="13.5" thickBot="1" x14ac:dyDescent="0.25">
      <c r="A536" s="153" t="s">
        <v>591</v>
      </c>
      <c r="B536" s="154">
        <v>20000000</v>
      </c>
      <c r="C536" s="152">
        <v>0</v>
      </c>
      <c r="D536" s="146" t="s">
        <v>794</v>
      </c>
    </row>
    <row r="537" spans="1:4" ht="13.5" thickBot="1" x14ac:dyDescent="0.25">
      <c r="A537" s="153" t="s">
        <v>592</v>
      </c>
      <c r="B537" s="154">
        <v>20000000</v>
      </c>
      <c r="C537" s="152">
        <v>0</v>
      </c>
      <c r="D537" s="146" t="s">
        <v>794</v>
      </c>
    </row>
    <row r="538" spans="1:4" ht="13.5" thickBot="1" x14ac:dyDescent="0.25">
      <c r="A538" s="153" t="s">
        <v>593</v>
      </c>
      <c r="B538" s="154">
        <v>20000000</v>
      </c>
      <c r="C538" s="152">
        <v>0</v>
      </c>
      <c r="D538" s="146" t="s">
        <v>794</v>
      </c>
    </row>
    <row r="539" spans="1:4" ht="13.5" thickBot="1" x14ac:dyDescent="0.25">
      <c r="A539" s="153" t="s">
        <v>594</v>
      </c>
      <c r="B539" s="154">
        <v>20000000</v>
      </c>
      <c r="C539" s="152">
        <v>0</v>
      </c>
      <c r="D539" s="146" t="s">
        <v>794</v>
      </c>
    </row>
    <row r="540" spans="1:4" ht="13.5" thickBot="1" x14ac:dyDescent="0.25">
      <c r="A540" s="153" t="s">
        <v>595</v>
      </c>
      <c r="B540" s="154">
        <v>20000000</v>
      </c>
      <c r="C540" s="152">
        <v>0</v>
      </c>
      <c r="D540" s="146" t="s">
        <v>794</v>
      </c>
    </row>
    <row r="541" spans="1:4" ht="13.5" thickBot="1" x14ac:dyDescent="0.25">
      <c r="A541" s="153" t="s">
        <v>596</v>
      </c>
      <c r="B541" s="154">
        <v>20000000</v>
      </c>
      <c r="C541" s="152">
        <v>0</v>
      </c>
      <c r="D541" s="146" t="s">
        <v>794</v>
      </c>
    </row>
    <row r="542" spans="1:4" ht="13.5" thickBot="1" x14ac:dyDescent="0.25">
      <c r="A542" s="153" t="s">
        <v>597</v>
      </c>
      <c r="B542" s="154">
        <v>20000000</v>
      </c>
      <c r="C542" s="152">
        <v>0</v>
      </c>
      <c r="D542" s="146" t="s">
        <v>794</v>
      </c>
    </row>
    <row r="543" spans="1:4" ht="13.5" thickBot="1" x14ac:dyDescent="0.25">
      <c r="A543" s="153" t="s">
        <v>598</v>
      </c>
      <c r="B543" s="154">
        <v>20000000</v>
      </c>
      <c r="C543" s="152">
        <v>0</v>
      </c>
      <c r="D543" s="146" t="s">
        <v>794</v>
      </c>
    </row>
    <row r="544" spans="1:4" ht="13.5" thickBot="1" x14ac:dyDescent="0.25">
      <c r="A544" s="150" t="s">
        <v>789</v>
      </c>
      <c r="B544" s="151">
        <v>20000000</v>
      </c>
      <c r="C544" s="152">
        <v>0</v>
      </c>
      <c r="D544" s="146" t="s">
        <v>4</v>
      </c>
    </row>
    <row r="545" spans="1:4" ht="13.5" thickBot="1" x14ac:dyDescent="0.25">
      <c r="A545" s="150" t="s">
        <v>790</v>
      </c>
      <c r="B545" s="151">
        <v>20000000</v>
      </c>
      <c r="C545" s="152">
        <v>0</v>
      </c>
      <c r="D545" s="146" t="s">
        <v>4</v>
      </c>
    </row>
    <row r="546" spans="1:4" ht="13.5" thickBot="1" x14ac:dyDescent="0.25">
      <c r="A546" s="153" t="s">
        <v>599</v>
      </c>
      <c r="B546" s="154">
        <v>20000000</v>
      </c>
      <c r="C546" s="152">
        <v>0</v>
      </c>
      <c r="D546" s="146" t="s">
        <v>794</v>
      </c>
    </row>
    <row r="547" spans="1:4" ht="13.5" thickBot="1" x14ac:dyDescent="0.25">
      <c r="A547" s="153" t="s">
        <v>600</v>
      </c>
      <c r="B547" s="154">
        <v>20000000</v>
      </c>
      <c r="C547" s="152">
        <v>0</v>
      </c>
      <c r="D547" s="146" t="s">
        <v>794</v>
      </c>
    </row>
    <row r="548" spans="1:4" ht="13.5" thickBot="1" x14ac:dyDescent="0.25">
      <c r="A548" s="153" t="s">
        <v>601</v>
      </c>
      <c r="B548" s="154">
        <v>20000000</v>
      </c>
      <c r="C548" s="152">
        <v>0</v>
      </c>
      <c r="D548" s="146" t="s">
        <v>794</v>
      </c>
    </row>
    <row r="549" spans="1:4" ht="13.5" thickBot="1" x14ac:dyDescent="0.25">
      <c r="A549" s="153" t="s">
        <v>602</v>
      </c>
      <c r="B549" s="154">
        <v>20000000</v>
      </c>
      <c r="C549" s="152">
        <v>0</v>
      </c>
      <c r="D549" s="146" t="s">
        <v>794</v>
      </c>
    </row>
    <row r="550" spans="1:4" ht="13.5" thickBot="1" x14ac:dyDescent="0.25">
      <c r="A550" s="153" t="s">
        <v>603</v>
      </c>
      <c r="B550" s="154">
        <v>20000000</v>
      </c>
      <c r="C550" s="152">
        <v>0</v>
      </c>
      <c r="D550" s="146" t="s">
        <v>794</v>
      </c>
    </row>
    <row r="551" spans="1:4" ht="13.5" thickBot="1" x14ac:dyDescent="0.25">
      <c r="A551" s="153" t="s">
        <v>604</v>
      </c>
      <c r="B551" s="154">
        <v>20000000</v>
      </c>
      <c r="C551" s="152">
        <v>0</v>
      </c>
      <c r="D551" s="146" t="s">
        <v>794</v>
      </c>
    </row>
    <row r="552" spans="1:4" ht="13.5" thickBot="1" x14ac:dyDescent="0.25">
      <c r="A552" s="153" t="s">
        <v>605</v>
      </c>
      <c r="B552" s="154">
        <v>20000000</v>
      </c>
      <c r="C552" s="152">
        <v>0</v>
      </c>
      <c r="D552" s="146" t="s">
        <v>794</v>
      </c>
    </row>
    <row r="553" spans="1:4" ht="13.5" thickBot="1" x14ac:dyDescent="0.25">
      <c r="A553" s="153" t="s">
        <v>606</v>
      </c>
      <c r="B553" s="154">
        <v>20000000</v>
      </c>
      <c r="C553" s="152">
        <v>0</v>
      </c>
      <c r="D553" s="146" t="s">
        <v>794</v>
      </c>
    </row>
    <row r="554" spans="1:4" ht="13.5" thickBot="1" x14ac:dyDescent="0.25">
      <c r="A554" s="153" t="s">
        <v>607</v>
      </c>
      <c r="B554" s="154">
        <v>20000000</v>
      </c>
      <c r="C554" s="152">
        <v>0</v>
      </c>
      <c r="D554" s="146" t="s">
        <v>794</v>
      </c>
    </row>
    <row r="555" spans="1:4" ht="13.5" thickBot="1" x14ac:dyDescent="0.25">
      <c r="A555" s="153" t="s">
        <v>608</v>
      </c>
      <c r="B555" s="154">
        <v>20000000</v>
      </c>
      <c r="C555" s="152">
        <v>0</v>
      </c>
      <c r="D555" s="146" t="s">
        <v>794</v>
      </c>
    </row>
    <row r="556" spans="1:4" ht="13.5" thickBot="1" x14ac:dyDescent="0.25">
      <c r="A556" s="153" t="s">
        <v>609</v>
      </c>
      <c r="B556" s="154">
        <v>20000000</v>
      </c>
      <c r="C556" s="152">
        <v>0</v>
      </c>
      <c r="D556" s="146" t="s">
        <v>794</v>
      </c>
    </row>
    <row r="557" spans="1:4" ht="13.5" thickBot="1" x14ac:dyDescent="0.25">
      <c r="A557" s="153" t="s">
        <v>610</v>
      </c>
      <c r="B557" s="154">
        <v>20000000</v>
      </c>
      <c r="C557" s="152">
        <v>0</v>
      </c>
      <c r="D557" s="146" t="s">
        <v>794</v>
      </c>
    </row>
    <row r="558" spans="1:4" ht="13.5" thickBot="1" x14ac:dyDescent="0.25">
      <c r="A558" s="153" t="s">
        <v>611</v>
      </c>
      <c r="B558" s="154">
        <v>20000000</v>
      </c>
      <c r="C558" s="152">
        <v>0</v>
      </c>
      <c r="D558" s="146" t="s">
        <v>794</v>
      </c>
    </row>
    <row r="559" spans="1:4" ht="13.5" thickBot="1" x14ac:dyDescent="0.25">
      <c r="A559" s="153" t="s">
        <v>612</v>
      </c>
      <c r="B559" s="154">
        <v>20000000</v>
      </c>
      <c r="C559" s="152">
        <v>0</v>
      </c>
      <c r="D559" s="146" t="s">
        <v>794</v>
      </c>
    </row>
    <row r="560" spans="1:4" ht="13.5" thickBot="1" x14ac:dyDescent="0.25">
      <c r="A560" s="153" t="s">
        <v>613</v>
      </c>
      <c r="B560" s="154">
        <v>20000000</v>
      </c>
      <c r="C560" s="152">
        <v>0</v>
      </c>
      <c r="D560" s="146" t="s">
        <v>794</v>
      </c>
    </row>
    <row r="561" spans="1:4" ht="13.5" thickBot="1" x14ac:dyDescent="0.25">
      <c r="A561" s="153" t="s">
        <v>614</v>
      </c>
      <c r="B561" s="154">
        <v>20000000</v>
      </c>
      <c r="C561" s="152">
        <v>0</v>
      </c>
      <c r="D561" s="146" t="s">
        <v>794</v>
      </c>
    </row>
    <row r="562" spans="1:4" ht="13.5" thickBot="1" x14ac:dyDescent="0.25">
      <c r="A562" s="153" t="s">
        <v>615</v>
      </c>
      <c r="B562" s="154">
        <v>20000000</v>
      </c>
      <c r="C562" s="152">
        <v>0</v>
      </c>
      <c r="D562" s="146" t="s">
        <v>794</v>
      </c>
    </row>
    <row r="563" spans="1:4" ht="13.5" thickBot="1" x14ac:dyDescent="0.25">
      <c r="A563" s="153" t="s">
        <v>616</v>
      </c>
      <c r="B563" s="154">
        <v>20000000</v>
      </c>
      <c r="C563" s="152">
        <v>0</v>
      </c>
      <c r="D563" s="146" t="s">
        <v>794</v>
      </c>
    </row>
    <row r="564" spans="1:4" ht="13.5" thickBot="1" x14ac:dyDescent="0.25">
      <c r="A564" s="153" t="s">
        <v>617</v>
      </c>
      <c r="B564" s="154">
        <v>20000000</v>
      </c>
      <c r="C564" s="152">
        <v>0</v>
      </c>
      <c r="D564" s="146" t="s">
        <v>794</v>
      </c>
    </row>
    <row r="565" spans="1:4" ht="13.5" thickBot="1" x14ac:dyDescent="0.25">
      <c r="A565" s="153" t="s">
        <v>618</v>
      </c>
      <c r="B565" s="154">
        <v>20000000</v>
      </c>
      <c r="C565" s="152">
        <v>0</v>
      </c>
      <c r="D565" s="146" t="s">
        <v>794</v>
      </c>
    </row>
    <row r="566" spans="1:4" ht="13.5" thickBot="1" x14ac:dyDescent="0.25">
      <c r="A566" s="153" t="s">
        <v>619</v>
      </c>
      <c r="B566" s="154">
        <v>20000000</v>
      </c>
      <c r="C566" s="152">
        <v>0</v>
      </c>
      <c r="D566" s="146" t="s">
        <v>794</v>
      </c>
    </row>
    <row r="567" spans="1:4" ht="13.5" thickBot="1" x14ac:dyDescent="0.25">
      <c r="A567" s="153" t="s">
        <v>620</v>
      </c>
      <c r="B567" s="154">
        <v>20000000</v>
      </c>
      <c r="C567" s="152">
        <v>0</v>
      </c>
      <c r="D567" s="146" t="s">
        <v>794</v>
      </c>
    </row>
    <row r="568" spans="1:4" ht="13.5" thickBot="1" x14ac:dyDescent="0.25">
      <c r="A568" s="153" t="s">
        <v>621</v>
      </c>
      <c r="B568" s="154">
        <v>20000000</v>
      </c>
      <c r="C568" s="152">
        <v>0</v>
      </c>
      <c r="D568" s="146" t="s">
        <v>794</v>
      </c>
    </row>
    <row r="569" spans="1:4" ht="13.5" thickBot="1" x14ac:dyDescent="0.25">
      <c r="A569" s="153" t="s">
        <v>622</v>
      </c>
      <c r="B569" s="154">
        <v>20000000</v>
      </c>
      <c r="C569" s="152">
        <v>0</v>
      </c>
      <c r="D569" s="146" t="s">
        <v>794</v>
      </c>
    </row>
    <row r="570" spans="1:4" ht="13.5" thickBot="1" x14ac:dyDescent="0.25">
      <c r="A570" s="153" t="s">
        <v>623</v>
      </c>
      <c r="B570" s="154">
        <v>20000000</v>
      </c>
      <c r="C570" s="152">
        <v>0</v>
      </c>
      <c r="D570" s="146" t="s">
        <v>794</v>
      </c>
    </row>
    <row r="571" spans="1:4" ht="13.5" thickBot="1" x14ac:dyDescent="0.25">
      <c r="A571" s="153" t="s">
        <v>624</v>
      </c>
      <c r="B571" s="154">
        <v>20000000</v>
      </c>
      <c r="C571" s="152">
        <v>0</v>
      </c>
      <c r="D571" s="146" t="s">
        <v>794</v>
      </c>
    </row>
    <row r="572" spans="1:4" ht="13.5" thickBot="1" x14ac:dyDescent="0.25">
      <c r="A572" s="153" t="s">
        <v>625</v>
      </c>
      <c r="B572" s="154">
        <v>20000000</v>
      </c>
      <c r="C572" s="152">
        <v>0</v>
      </c>
      <c r="D572" s="146" t="s">
        <v>794</v>
      </c>
    </row>
    <row r="573" spans="1:4" ht="13.5" thickBot="1" x14ac:dyDescent="0.25">
      <c r="A573" s="153" t="s">
        <v>626</v>
      </c>
      <c r="B573" s="154">
        <v>20000000</v>
      </c>
      <c r="C573" s="152">
        <v>0</v>
      </c>
      <c r="D573" s="146" t="s">
        <v>794</v>
      </c>
    </row>
    <row r="574" spans="1:4" ht="13.5" thickBot="1" x14ac:dyDescent="0.25">
      <c r="A574" s="153" t="s">
        <v>627</v>
      </c>
      <c r="B574" s="154">
        <v>20000000</v>
      </c>
      <c r="C574" s="152">
        <v>0</v>
      </c>
      <c r="D574" s="146" t="s">
        <v>794</v>
      </c>
    </row>
    <row r="575" spans="1:4" ht="13.5" thickBot="1" x14ac:dyDescent="0.25">
      <c r="A575" s="153" t="s">
        <v>628</v>
      </c>
      <c r="B575" s="154">
        <v>20000000</v>
      </c>
      <c r="C575" s="152">
        <v>0</v>
      </c>
      <c r="D575" s="146" t="s">
        <v>794</v>
      </c>
    </row>
    <row r="576" spans="1:4" ht="13.5" thickBot="1" x14ac:dyDescent="0.25">
      <c r="A576" s="153" t="s">
        <v>629</v>
      </c>
      <c r="B576" s="154">
        <v>20000000</v>
      </c>
      <c r="C576" s="152">
        <v>0</v>
      </c>
      <c r="D576" s="146" t="s">
        <v>794</v>
      </c>
    </row>
    <row r="577" spans="1:4" ht="13.5" thickBot="1" x14ac:dyDescent="0.25">
      <c r="A577" s="153" t="s">
        <v>630</v>
      </c>
      <c r="B577" s="154">
        <v>20000000</v>
      </c>
      <c r="C577" s="152">
        <v>0</v>
      </c>
      <c r="D577" s="146" t="s">
        <v>794</v>
      </c>
    </row>
    <row r="578" spans="1:4" ht="13.5" thickBot="1" x14ac:dyDescent="0.25">
      <c r="A578" s="153" t="s">
        <v>631</v>
      </c>
      <c r="B578" s="154">
        <v>20000000</v>
      </c>
      <c r="C578" s="152">
        <v>0</v>
      </c>
      <c r="D578" s="146" t="s">
        <v>794</v>
      </c>
    </row>
    <row r="579" spans="1:4" ht="13.5" thickBot="1" x14ac:dyDescent="0.25">
      <c r="A579" s="153" t="s">
        <v>632</v>
      </c>
      <c r="B579" s="154">
        <v>20000000</v>
      </c>
      <c r="C579" s="152">
        <v>0</v>
      </c>
      <c r="D579" s="146" t="s">
        <v>794</v>
      </c>
    </row>
    <row r="580" spans="1:4" ht="13.5" thickBot="1" x14ac:dyDescent="0.25">
      <c r="A580" s="153" t="s">
        <v>633</v>
      </c>
      <c r="B580" s="154">
        <v>20000000</v>
      </c>
      <c r="C580" s="152">
        <v>0</v>
      </c>
      <c r="D580" s="146" t="s">
        <v>794</v>
      </c>
    </row>
    <row r="581" spans="1:4" ht="13.5" thickBot="1" x14ac:dyDescent="0.25">
      <c r="A581" s="153" t="s">
        <v>634</v>
      </c>
      <c r="B581" s="154">
        <v>20000000</v>
      </c>
      <c r="C581" s="152">
        <v>0</v>
      </c>
      <c r="D581" s="146" t="s">
        <v>794</v>
      </c>
    </row>
    <row r="582" spans="1:4" ht="13.5" thickBot="1" x14ac:dyDescent="0.25">
      <c r="A582" s="153" t="s">
        <v>635</v>
      </c>
      <c r="B582" s="154">
        <v>20000000</v>
      </c>
      <c r="C582" s="152">
        <v>0</v>
      </c>
      <c r="D582" s="146" t="s">
        <v>794</v>
      </c>
    </row>
    <row r="583" spans="1:4" ht="13.5" thickBot="1" x14ac:dyDescent="0.25">
      <c r="A583" s="153" t="s">
        <v>636</v>
      </c>
      <c r="B583" s="154">
        <v>20000000</v>
      </c>
      <c r="C583" s="152">
        <v>0</v>
      </c>
      <c r="D583" s="146" t="s">
        <v>794</v>
      </c>
    </row>
    <row r="584" spans="1:4" ht="13.5" thickBot="1" x14ac:dyDescent="0.25">
      <c r="A584" s="153" t="s">
        <v>637</v>
      </c>
      <c r="B584" s="154">
        <v>20000000</v>
      </c>
      <c r="C584" s="152">
        <v>0</v>
      </c>
      <c r="D584" s="146" t="s">
        <v>794</v>
      </c>
    </row>
    <row r="585" spans="1:4" ht="13.5" thickBot="1" x14ac:dyDescent="0.25">
      <c r="A585" s="153" t="s">
        <v>638</v>
      </c>
      <c r="B585" s="154">
        <v>20000000</v>
      </c>
      <c r="C585" s="152">
        <v>0</v>
      </c>
      <c r="D585" s="146" t="s">
        <v>794</v>
      </c>
    </row>
    <row r="586" spans="1:4" ht="13.5" thickBot="1" x14ac:dyDescent="0.25">
      <c r="A586" s="153" t="s">
        <v>639</v>
      </c>
      <c r="B586" s="154">
        <v>20000000</v>
      </c>
      <c r="C586" s="152">
        <v>0</v>
      </c>
      <c r="D586" s="146" t="s">
        <v>794</v>
      </c>
    </row>
    <row r="587" spans="1:4" ht="13.5" thickBot="1" x14ac:dyDescent="0.25">
      <c r="A587" s="153" t="s">
        <v>640</v>
      </c>
      <c r="B587" s="154">
        <v>20000000</v>
      </c>
      <c r="C587" s="152">
        <v>0</v>
      </c>
      <c r="D587" s="146" t="s">
        <v>794</v>
      </c>
    </row>
    <row r="588" spans="1:4" ht="13.5" thickBot="1" x14ac:dyDescent="0.25">
      <c r="A588" s="153" t="s">
        <v>641</v>
      </c>
      <c r="B588" s="154">
        <v>20000000</v>
      </c>
      <c r="C588" s="152">
        <v>0</v>
      </c>
      <c r="D588" s="146" t="s">
        <v>794</v>
      </c>
    </row>
    <row r="589" spans="1:4" ht="13.5" thickBot="1" x14ac:dyDescent="0.25">
      <c r="A589" s="153" t="s">
        <v>642</v>
      </c>
      <c r="B589" s="154">
        <v>20000000</v>
      </c>
      <c r="C589" s="152">
        <v>0</v>
      </c>
      <c r="D589" s="146" t="s">
        <v>794</v>
      </c>
    </row>
    <row r="590" spans="1:4" ht="13.5" thickBot="1" x14ac:dyDescent="0.25">
      <c r="A590" s="153" t="s">
        <v>643</v>
      </c>
      <c r="B590" s="154">
        <v>20000000</v>
      </c>
      <c r="C590" s="152">
        <v>0</v>
      </c>
      <c r="D590" s="146" t="s">
        <v>794</v>
      </c>
    </row>
    <row r="591" spans="1:4" ht="13.5" thickBot="1" x14ac:dyDescent="0.25">
      <c r="A591" s="153" t="s">
        <v>644</v>
      </c>
      <c r="B591" s="154">
        <v>20000000</v>
      </c>
      <c r="C591" s="152">
        <v>0</v>
      </c>
      <c r="D591" s="146" t="s">
        <v>794</v>
      </c>
    </row>
    <row r="592" spans="1:4" ht="13.5" thickBot="1" x14ac:dyDescent="0.25">
      <c r="A592" s="153" t="s">
        <v>645</v>
      </c>
      <c r="B592" s="154">
        <v>20000000</v>
      </c>
      <c r="C592" s="152">
        <v>0</v>
      </c>
      <c r="D592" s="146" t="s">
        <v>794</v>
      </c>
    </row>
    <row r="593" spans="1:4" ht="13.5" thickBot="1" x14ac:dyDescent="0.25">
      <c r="A593" s="153" t="s">
        <v>646</v>
      </c>
      <c r="B593" s="154">
        <v>20000000</v>
      </c>
      <c r="C593" s="152">
        <v>0</v>
      </c>
      <c r="D593" s="146" t="s">
        <v>794</v>
      </c>
    </row>
    <row r="594" spans="1:4" ht="13.5" thickBot="1" x14ac:dyDescent="0.25">
      <c r="A594" s="153" t="s">
        <v>647</v>
      </c>
      <c r="B594" s="154">
        <v>20000000</v>
      </c>
      <c r="C594" s="152">
        <v>0</v>
      </c>
      <c r="D594" s="146" t="s">
        <v>794</v>
      </c>
    </row>
    <row r="595" spans="1:4" ht="13.5" thickBot="1" x14ac:dyDescent="0.25">
      <c r="A595" s="153" t="s">
        <v>648</v>
      </c>
      <c r="B595" s="154">
        <v>20000000</v>
      </c>
      <c r="C595" s="152">
        <v>0</v>
      </c>
      <c r="D595" s="146" t="s">
        <v>794</v>
      </c>
    </row>
    <row r="596" spans="1:4" ht="13.5" thickBot="1" x14ac:dyDescent="0.25">
      <c r="A596" s="153" t="s">
        <v>649</v>
      </c>
      <c r="B596" s="154">
        <v>20000000</v>
      </c>
      <c r="C596" s="152">
        <v>0</v>
      </c>
      <c r="D596" s="146" t="s">
        <v>794</v>
      </c>
    </row>
    <row r="597" spans="1:4" ht="13.5" thickBot="1" x14ac:dyDescent="0.25">
      <c r="A597" s="153" t="s">
        <v>650</v>
      </c>
      <c r="B597" s="154">
        <v>20000000</v>
      </c>
      <c r="C597" s="152">
        <v>0</v>
      </c>
      <c r="D597" s="146" t="s">
        <v>794</v>
      </c>
    </row>
    <row r="598" spans="1:4" ht="13.5" thickBot="1" x14ac:dyDescent="0.25">
      <c r="A598" s="153" t="s">
        <v>651</v>
      </c>
      <c r="B598" s="154">
        <v>20000000</v>
      </c>
      <c r="C598" s="152">
        <v>0</v>
      </c>
      <c r="D598" s="146" t="s">
        <v>794</v>
      </c>
    </row>
    <row r="599" spans="1:4" ht="13.5" thickBot="1" x14ac:dyDescent="0.25">
      <c r="A599" s="153" t="s">
        <v>652</v>
      </c>
      <c r="B599" s="154">
        <v>20000000</v>
      </c>
      <c r="C599" s="152">
        <v>0</v>
      </c>
      <c r="D599" s="146" t="s">
        <v>794</v>
      </c>
    </row>
    <row r="600" spans="1:4" ht="13.5" thickBot="1" x14ac:dyDescent="0.25">
      <c r="A600" s="153" t="s">
        <v>653</v>
      </c>
      <c r="B600" s="154">
        <v>20000000</v>
      </c>
      <c r="C600" s="152">
        <v>0</v>
      </c>
      <c r="D600" s="146" t="s">
        <v>794</v>
      </c>
    </row>
    <row r="601" spans="1:4" ht="13.5" thickBot="1" x14ac:dyDescent="0.25">
      <c r="A601" s="153" t="s">
        <v>654</v>
      </c>
      <c r="B601" s="154">
        <v>20000000</v>
      </c>
      <c r="C601" s="152">
        <v>0</v>
      </c>
      <c r="D601" s="146" t="s">
        <v>794</v>
      </c>
    </row>
    <row r="602" spans="1:4" ht="13.5" thickBot="1" x14ac:dyDescent="0.25">
      <c r="A602" s="153" t="s">
        <v>655</v>
      </c>
      <c r="B602" s="154">
        <v>20000000</v>
      </c>
      <c r="C602" s="152">
        <v>0</v>
      </c>
      <c r="D602" s="146" t="s">
        <v>794</v>
      </c>
    </row>
    <row r="603" spans="1:4" ht="13.5" thickBot="1" x14ac:dyDescent="0.25">
      <c r="A603" s="153" t="s">
        <v>656</v>
      </c>
      <c r="B603" s="154">
        <v>20000000</v>
      </c>
      <c r="C603" s="152">
        <v>0</v>
      </c>
      <c r="D603" s="146" t="s">
        <v>794</v>
      </c>
    </row>
    <row r="604" spans="1:4" ht="13.5" thickBot="1" x14ac:dyDescent="0.25">
      <c r="A604" s="153" t="s">
        <v>657</v>
      </c>
      <c r="B604" s="154">
        <v>20000000</v>
      </c>
      <c r="C604" s="152">
        <v>0</v>
      </c>
      <c r="D604" s="146" t="s">
        <v>794</v>
      </c>
    </row>
    <row r="605" spans="1:4" ht="13.5" thickBot="1" x14ac:dyDescent="0.25">
      <c r="A605" s="153" t="s">
        <v>658</v>
      </c>
      <c r="B605" s="154">
        <v>20000000</v>
      </c>
      <c r="C605" s="152">
        <v>0</v>
      </c>
      <c r="D605" s="146" t="s">
        <v>794</v>
      </c>
    </row>
    <row r="606" spans="1:4" ht="13.5" thickBot="1" x14ac:dyDescent="0.25">
      <c r="A606" s="153" t="s">
        <v>659</v>
      </c>
      <c r="B606" s="154">
        <v>20000000</v>
      </c>
      <c r="C606" s="152">
        <v>0</v>
      </c>
      <c r="D606" s="146" t="s">
        <v>794</v>
      </c>
    </row>
    <row r="607" spans="1:4" ht="13.5" thickBot="1" x14ac:dyDescent="0.25">
      <c r="A607" s="153" t="s">
        <v>660</v>
      </c>
      <c r="B607" s="154">
        <v>20000000</v>
      </c>
      <c r="C607" s="152">
        <v>0</v>
      </c>
      <c r="D607" s="146" t="s">
        <v>794</v>
      </c>
    </row>
    <row r="608" spans="1:4" ht="13.5" thickBot="1" x14ac:dyDescent="0.25">
      <c r="A608" s="153" t="s">
        <v>661</v>
      </c>
      <c r="B608" s="154">
        <v>20000000</v>
      </c>
      <c r="C608" s="152">
        <v>0</v>
      </c>
      <c r="D608" s="146" t="s">
        <v>794</v>
      </c>
    </row>
    <row r="609" spans="1:4" ht="13.5" thickBot="1" x14ac:dyDescent="0.25">
      <c r="A609" s="153" t="s">
        <v>662</v>
      </c>
      <c r="B609" s="154">
        <v>20000000</v>
      </c>
      <c r="C609" s="152">
        <v>0</v>
      </c>
      <c r="D609" s="146" t="s">
        <v>794</v>
      </c>
    </row>
    <row r="610" spans="1:4" ht="13.5" thickBot="1" x14ac:dyDescent="0.25">
      <c r="A610" s="153" t="s">
        <v>663</v>
      </c>
      <c r="B610" s="154">
        <v>20000000</v>
      </c>
      <c r="C610" s="152">
        <v>0</v>
      </c>
      <c r="D610" s="146" t="s">
        <v>794</v>
      </c>
    </row>
    <row r="611" spans="1:4" ht="13.5" thickBot="1" x14ac:dyDescent="0.25">
      <c r="A611" s="153" t="s">
        <v>664</v>
      </c>
      <c r="B611" s="154">
        <v>20000000</v>
      </c>
      <c r="C611" s="152">
        <v>0</v>
      </c>
      <c r="D611" s="146" t="s">
        <v>794</v>
      </c>
    </row>
    <row r="612" spans="1:4" ht="13.5" thickBot="1" x14ac:dyDescent="0.25">
      <c r="A612" s="153" t="s">
        <v>665</v>
      </c>
      <c r="B612" s="154">
        <v>20000000</v>
      </c>
      <c r="C612" s="152">
        <v>0</v>
      </c>
      <c r="D612" s="146" t="s">
        <v>794</v>
      </c>
    </row>
    <row r="613" spans="1:4" ht="13.5" thickBot="1" x14ac:dyDescent="0.25">
      <c r="A613" s="153" t="s">
        <v>666</v>
      </c>
      <c r="B613" s="154">
        <v>20000000</v>
      </c>
      <c r="C613" s="152">
        <v>0</v>
      </c>
      <c r="D613" s="146" t="s">
        <v>794</v>
      </c>
    </row>
    <row r="614" spans="1:4" ht="13.5" thickBot="1" x14ac:dyDescent="0.25">
      <c r="A614" s="153" t="s">
        <v>667</v>
      </c>
      <c r="B614" s="154">
        <v>20000000</v>
      </c>
      <c r="C614" s="152">
        <v>0</v>
      </c>
      <c r="D614" s="146" t="s">
        <v>794</v>
      </c>
    </row>
    <row r="615" spans="1:4" ht="13.5" thickBot="1" x14ac:dyDescent="0.25">
      <c r="A615" s="153" t="s">
        <v>668</v>
      </c>
      <c r="B615" s="154">
        <v>20000000</v>
      </c>
      <c r="C615" s="152">
        <v>0</v>
      </c>
      <c r="D615" s="146" t="s">
        <v>794</v>
      </c>
    </row>
    <row r="616" spans="1:4" ht="13.5" thickBot="1" x14ac:dyDescent="0.25">
      <c r="A616" s="153" t="s">
        <v>669</v>
      </c>
      <c r="B616" s="154">
        <v>20000000</v>
      </c>
      <c r="C616" s="152">
        <v>0</v>
      </c>
      <c r="D616" s="146" t="s">
        <v>794</v>
      </c>
    </row>
    <row r="617" spans="1:4" ht="13.5" thickBot="1" x14ac:dyDescent="0.25">
      <c r="A617" s="153" t="s">
        <v>670</v>
      </c>
      <c r="B617" s="154">
        <v>20000000</v>
      </c>
      <c r="C617" s="152">
        <v>0</v>
      </c>
      <c r="D617" s="146" t="s">
        <v>794</v>
      </c>
    </row>
    <row r="618" spans="1:4" ht="17.25" thickBot="1" x14ac:dyDescent="0.25">
      <c r="A618" s="149" t="s">
        <v>796</v>
      </c>
      <c r="B618" s="149"/>
      <c r="C618" s="149"/>
      <c r="D618" s="149"/>
    </row>
    <row r="619" spans="1:4" ht="13.5" thickBot="1" x14ac:dyDescent="0.25">
      <c r="A619" s="150" t="s">
        <v>786</v>
      </c>
      <c r="B619" s="151">
        <v>3000000</v>
      </c>
      <c r="C619" s="152">
        <v>0</v>
      </c>
      <c r="D619" s="146" t="s">
        <v>4</v>
      </c>
    </row>
    <row r="620" spans="1:4" ht="13.5" thickBot="1" x14ac:dyDescent="0.25">
      <c r="A620" s="150" t="s">
        <v>787</v>
      </c>
      <c r="B620" s="151">
        <v>3000000</v>
      </c>
      <c r="C620" s="152">
        <v>0</v>
      </c>
      <c r="D620" s="146" t="s">
        <v>4</v>
      </c>
    </row>
    <row r="621" spans="1:4" ht="13.5" thickBot="1" x14ac:dyDescent="0.25">
      <c r="A621" s="153" t="s">
        <v>580</v>
      </c>
      <c r="B621" s="154">
        <v>3000000</v>
      </c>
      <c r="C621" s="152">
        <v>0</v>
      </c>
      <c r="D621" s="146" t="s">
        <v>794</v>
      </c>
    </row>
    <row r="622" spans="1:4" ht="13.5" thickBot="1" x14ac:dyDescent="0.25">
      <c r="A622" s="153" t="s">
        <v>581</v>
      </c>
      <c r="B622" s="154">
        <v>3000000</v>
      </c>
      <c r="C622" s="152">
        <v>0</v>
      </c>
      <c r="D622" s="146" t="s">
        <v>794</v>
      </c>
    </row>
    <row r="623" spans="1:4" ht="13.5" thickBot="1" x14ac:dyDescent="0.25">
      <c r="A623" s="150" t="s">
        <v>788</v>
      </c>
      <c r="B623" s="151">
        <v>3000000</v>
      </c>
      <c r="C623" s="152">
        <v>0</v>
      </c>
      <c r="D623" s="146" t="s">
        <v>4</v>
      </c>
    </row>
    <row r="624" spans="1:4" ht="13.5" thickBot="1" x14ac:dyDescent="0.25">
      <c r="A624" s="150" t="s">
        <v>783</v>
      </c>
      <c r="B624" s="151">
        <v>3000000</v>
      </c>
      <c r="C624" s="152">
        <v>0</v>
      </c>
      <c r="D624" s="146" t="s">
        <v>4</v>
      </c>
    </row>
    <row r="625" spans="1:4" ht="13.5" thickBot="1" x14ac:dyDescent="0.25">
      <c r="A625" s="153" t="s">
        <v>671</v>
      </c>
      <c r="B625" s="154">
        <v>3000000</v>
      </c>
      <c r="C625" s="152">
        <v>0</v>
      </c>
      <c r="D625" s="146" t="s">
        <v>794</v>
      </c>
    </row>
    <row r="626" spans="1:4" ht="13.5" thickBot="1" x14ac:dyDescent="0.25">
      <c r="A626" s="153" t="s">
        <v>672</v>
      </c>
      <c r="B626" s="154">
        <v>3000000</v>
      </c>
      <c r="C626" s="152">
        <v>0</v>
      </c>
      <c r="D626" s="146" t="s">
        <v>794</v>
      </c>
    </row>
    <row r="627" spans="1:4" ht="13.5" thickBot="1" x14ac:dyDescent="0.25">
      <c r="A627" s="153" t="s">
        <v>673</v>
      </c>
      <c r="B627" s="154">
        <v>3000000</v>
      </c>
      <c r="C627" s="152">
        <v>0</v>
      </c>
      <c r="D627" s="146" t="s">
        <v>794</v>
      </c>
    </row>
    <row r="628" spans="1:4" ht="13.5" thickBot="1" x14ac:dyDescent="0.25">
      <c r="A628" s="153" t="s">
        <v>674</v>
      </c>
      <c r="B628" s="154">
        <v>3000000</v>
      </c>
      <c r="C628" s="152">
        <v>0</v>
      </c>
      <c r="D628" s="146" t="s">
        <v>794</v>
      </c>
    </row>
    <row r="629" spans="1:4" ht="13.5" thickBot="1" x14ac:dyDescent="0.25">
      <c r="A629" s="153" t="s">
        <v>598</v>
      </c>
      <c r="B629" s="154">
        <v>3000000</v>
      </c>
      <c r="C629" s="152">
        <v>0</v>
      </c>
      <c r="D629" s="146" t="s">
        <v>794</v>
      </c>
    </row>
    <row r="630" spans="1:4" ht="13.5" thickBot="1" x14ac:dyDescent="0.25">
      <c r="A630" s="150" t="s">
        <v>789</v>
      </c>
      <c r="B630" s="151">
        <v>3000000</v>
      </c>
      <c r="C630" s="152">
        <v>0</v>
      </c>
      <c r="D630" s="146" t="s">
        <v>4</v>
      </c>
    </row>
    <row r="631" spans="1:4" ht="13.5" thickBot="1" x14ac:dyDescent="0.25">
      <c r="A631" s="150" t="s">
        <v>790</v>
      </c>
      <c r="B631" s="151">
        <v>3000000</v>
      </c>
      <c r="C631" s="152">
        <v>0</v>
      </c>
      <c r="D631" s="146" t="s">
        <v>4</v>
      </c>
    </row>
    <row r="632" spans="1:4" ht="13.5" thickBot="1" x14ac:dyDescent="0.25">
      <c r="A632" s="153" t="s">
        <v>599</v>
      </c>
      <c r="B632" s="154">
        <v>3000000</v>
      </c>
      <c r="C632" s="152">
        <v>0</v>
      </c>
      <c r="D632" s="146" t="s">
        <v>794</v>
      </c>
    </row>
    <row r="633" spans="1:4" ht="13.5" thickBot="1" x14ac:dyDescent="0.25">
      <c r="A633" s="153" t="s">
        <v>600</v>
      </c>
      <c r="B633" s="154">
        <v>3000000</v>
      </c>
      <c r="C633" s="152">
        <v>0</v>
      </c>
      <c r="D633" s="146" t="s">
        <v>794</v>
      </c>
    </row>
    <row r="634" spans="1:4" ht="13.5" thickBot="1" x14ac:dyDescent="0.25">
      <c r="A634" s="153" t="s">
        <v>601</v>
      </c>
      <c r="B634" s="154">
        <v>3000000</v>
      </c>
      <c r="C634" s="152">
        <v>0</v>
      </c>
      <c r="D634" s="146" t="s">
        <v>794</v>
      </c>
    </row>
    <row r="635" spans="1:4" ht="13.5" thickBot="1" x14ac:dyDescent="0.25">
      <c r="A635" s="153" t="s">
        <v>602</v>
      </c>
      <c r="B635" s="154">
        <v>3000000</v>
      </c>
      <c r="C635" s="152">
        <v>0</v>
      </c>
      <c r="D635" s="146" t="s">
        <v>794</v>
      </c>
    </row>
    <row r="636" spans="1:4" ht="13.5" thickBot="1" x14ac:dyDescent="0.25">
      <c r="A636" s="153" t="s">
        <v>603</v>
      </c>
      <c r="B636" s="154">
        <v>3000000</v>
      </c>
      <c r="C636" s="152">
        <v>0</v>
      </c>
      <c r="D636" s="146" t="s">
        <v>794</v>
      </c>
    </row>
    <row r="637" spans="1:4" ht="13.5" thickBot="1" x14ac:dyDescent="0.25">
      <c r="A637" s="153" t="s">
        <v>675</v>
      </c>
      <c r="B637" s="154">
        <v>3000000</v>
      </c>
      <c r="C637" s="152">
        <v>0</v>
      </c>
      <c r="D637" s="146" t="s">
        <v>794</v>
      </c>
    </row>
    <row r="638" spans="1:4" ht="13.5" thickBot="1" x14ac:dyDescent="0.25">
      <c r="A638" s="153" t="s">
        <v>676</v>
      </c>
      <c r="B638" s="154">
        <v>3000000</v>
      </c>
      <c r="C638" s="152">
        <v>0</v>
      </c>
      <c r="D638" s="146" t="s">
        <v>794</v>
      </c>
    </row>
    <row r="639" spans="1:4" ht="13.5" thickBot="1" x14ac:dyDescent="0.25">
      <c r="A639" s="153" t="s">
        <v>677</v>
      </c>
      <c r="B639" s="154">
        <v>3000000</v>
      </c>
      <c r="C639" s="152">
        <v>0</v>
      </c>
      <c r="D639" s="146" t="s">
        <v>794</v>
      </c>
    </row>
    <row r="640" spans="1:4" ht="13.5" thickBot="1" x14ac:dyDescent="0.25">
      <c r="A640" s="153" t="s">
        <v>678</v>
      </c>
      <c r="B640" s="154">
        <v>3000000</v>
      </c>
      <c r="C640" s="152">
        <v>0</v>
      </c>
      <c r="D640" s="146" t="s">
        <v>794</v>
      </c>
    </row>
    <row r="641" spans="1:4" ht="13.5" thickBot="1" x14ac:dyDescent="0.25">
      <c r="A641" s="153" t="s">
        <v>679</v>
      </c>
      <c r="B641" s="154">
        <v>3000000</v>
      </c>
      <c r="C641" s="152">
        <v>0</v>
      </c>
      <c r="D641" s="146" t="s">
        <v>794</v>
      </c>
    </row>
    <row r="642" spans="1:4" ht="13.5" thickBot="1" x14ac:dyDescent="0.25">
      <c r="A642" s="153" t="s">
        <v>680</v>
      </c>
      <c r="B642" s="154">
        <v>3000000</v>
      </c>
      <c r="C642" s="152">
        <v>0</v>
      </c>
      <c r="D642" s="146" t="s">
        <v>794</v>
      </c>
    </row>
    <row r="643" spans="1:4" ht="13.5" thickBot="1" x14ac:dyDescent="0.25">
      <c r="A643" s="153" t="s">
        <v>681</v>
      </c>
      <c r="B643" s="154">
        <v>3000000</v>
      </c>
      <c r="C643" s="152">
        <v>0</v>
      </c>
      <c r="D643" s="146" t="s">
        <v>794</v>
      </c>
    </row>
    <row r="644" spans="1:4" ht="13.5" thickBot="1" x14ac:dyDescent="0.25">
      <c r="A644" s="153" t="s">
        <v>682</v>
      </c>
      <c r="B644" s="154">
        <v>3000000</v>
      </c>
      <c r="C644" s="152">
        <v>0</v>
      </c>
      <c r="D644" s="146" t="s">
        <v>794</v>
      </c>
    </row>
    <row r="645" spans="1:4" ht="13.5" thickBot="1" x14ac:dyDescent="0.25">
      <c r="A645" s="153" t="s">
        <v>683</v>
      </c>
      <c r="B645" s="154">
        <v>3000000</v>
      </c>
      <c r="C645" s="152">
        <v>0</v>
      </c>
      <c r="D645" s="146" t="s">
        <v>794</v>
      </c>
    </row>
    <row r="646" spans="1:4" ht="13.5" thickBot="1" x14ac:dyDescent="0.25">
      <c r="A646" s="153" t="s">
        <v>684</v>
      </c>
      <c r="B646" s="154">
        <v>3000000</v>
      </c>
      <c r="C646" s="152">
        <v>0</v>
      </c>
      <c r="D646" s="146" t="s">
        <v>794</v>
      </c>
    </row>
    <row r="647" spans="1:4" ht="13.5" thickBot="1" x14ac:dyDescent="0.25">
      <c r="A647" s="153" t="s">
        <v>685</v>
      </c>
      <c r="B647" s="154">
        <v>3000000</v>
      </c>
      <c r="C647" s="152">
        <v>0</v>
      </c>
      <c r="D647" s="146" t="s">
        <v>794</v>
      </c>
    </row>
    <row r="648" spans="1:4" ht="13.5" thickBot="1" x14ac:dyDescent="0.25">
      <c r="A648" s="153" t="s">
        <v>686</v>
      </c>
      <c r="B648" s="154">
        <v>3000000</v>
      </c>
      <c r="C648" s="152">
        <v>0</v>
      </c>
      <c r="D648" s="146" t="s">
        <v>794</v>
      </c>
    </row>
    <row r="649" spans="1:4" ht="13.5" thickBot="1" x14ac:dyDescent="0.25">
      <c r="A649" s="153" t="s">
        <v>687</v>
      </c>
      <c r="B649" s="154">
        <v>3000000</v>
      </c>
      <c r="C649" s="152">
        <v>0</v>
      </c>
      <c r="D649" s="146" t="s">
        <v>794</v>
      </c>
    </row>
    <row r="650" spans="1:4" ht="13.5" thickBot="1" x14ac:dyDescent="0.25">
      <c r="A650" s="153" t="s">
        <v>688</v>
      </c>
      <c r="B650" s="154">
        <v>3000000</v>
      </c>
      <c r="C650" s="152">
        <v>0</v>
      </c>
      <c r="D650" s="146" t="s">
        <v>794</v>
      </c>
    </row>
    <row r="651" spans="1:4" ht="13.5" thickBot="1" x14ac:dyDescent="0.25">
      <c r="A651" s="153" t="s">
        <v>689</v>
      </c>
      <c r="B651" s="154">
        <v>3000000</v>
      </c>
      <c r="C651" s="152">
        <v>0</v>
      </c>
      <c r="D651" s="146" t="s">
        <v>794</v>
      </c>
    </row>
    <row r="652" spans="1:4" ht="13.5" thickBot="1" x14ac:dyDescent="0.25">
      <c r="A652" s="153" t="s">
        <v>690</v>
      </c>
      <c r="B652" s="154">
        <v>3000000</v>
      </c>
      <c r="C652" s="152">
        <v>0</v>
      </c>
      <c r="D652" s="146" t="s">
        <v>794</v>
      </c>
    </row>
    <row r="653" spans="1:4" ht="13.5" thickBot="1" x14ac:dyDescent="0.25">
      <c r="A653" s="153" t="s">
        <v>691</v>
      </c>
      <c r="B653" s="154">
        <v>3000000</v>
      </c>
      <c r="C653" s="152">
        <v>0</v>
      </c>
      <c r="D653" s="146" t="s">
        <v>794</v>
      </c>
    </row>
    <row r="654" spans="1:4" ht="13.5" thickBot="1" x14ac:dyDescent="0.25">
      <c r="A654" s="153" t="s">
        <v>692</v>
      </c>
      <c r="B654" s="154">
        <v>3000000</v>
      </c>
      <c r="C654" s="152">
        <v>0</v>
      </c>
      <c r="D654" s="146" t="s">
        <v>794</v>
      </c>
    </row>
    <row r="655" spans="1:4" ht="13.5" thickBot="1" x14ac:dyDescent="0.25">
      <c r="A655" s="150" t="s">
        <v>784</v>
      </c>
      <c r="B655" s="151">
        <v>3000000</v>
      </c>
      <c r="C655" s="152">
        <v>0</v>
      </c>
      <c r="D655" s="146" t="s">
        <v>4</v>
      </c>
    </row>
    <row r="656" spans="1:4" ht="13.5" thickBot="1" x14ac:dyDescent="0.25">
      <c r="A656" s="153" t="s">
        <v>546</v>
      </c>
      <c r="B656" s="154">
        <v>3000000</v>
      </c>
      <c r="C656" s="152">
        <v>0</v>
      </c>
      <c r="D656" s="146" t="s">
        <v>794</v>
      </c>
    </row>
    <row r="657" spans="1:4" ht="13.5" thickBot="1" x14ac:dyDescent="0.25">
      <c r="A657" s="153" t="s">
        <v>547</v>
      </c>
      <c r="B657" s="154">
        <v>3000000</v>
      </c>
      <c r="C657" s="152">
        <v>0</v>
      </c>
      <c r="D657" s="146" t="s">
        <v>794</v>
      </c>
    </row>
    <row r="658" spans="1:4" ht="13.5" thickBot="1" x14ac:dyDescent="0.25">
      <c r="A658" s="153" t="s">
        <v>548</v>
      </c>
      <c r="B658" s="154">
        <v>3000000</v>
      </c>
      <c r="C658" s="152">
        <v>0</v>
      </c>
      <c r="D658" s="146" t="s">
        <v>794</v>
      </c>
    </row>
    <row r="659" spans="1:4" ht="13.5" thickBot="1" x14ac:dyDescent="0.25">
      <c r="A659" s="153" t="s">
        <v>549</v>
      </c>
      <c r="B659" s="154">
        <v>3000000</v>
      </c>
      <c r="C659" s="152">
        <v>0</v>
      </c>
      <c r="D659" s="146" t="s">
        <v>794</v>
      </c>
    </row>
    <row r="660" spans="1:4" ht="13.5" thickBot="1" x14ac:dyDescent="0.25">
      <c r="A660" s="153" t="s">
        <v>550</v>
      </c>
      <c r="B660" s="154">
        <v>3000000</v>
      </c>
      <c r="C660" s="152">
        <v>0</v>
      </c>
      <c r="D660" s="146" t="s">
        <v>794</v>
      </c>
    </row>
    <row r="661" spans="1:4" ht="13.5" thickBot="1" x14ac:dyDescent="0.25">
      <c r="A661" s="153" t="s">
        <v>551</v>
      </c>
      <c r="B661" s="154">
        <v>3000000</v>
      </c>
      <c r="C661" s="152">
        <v>0</v>
      </c>
      <c r="D661" s="146" t="s">
        <v>794</v>
      </c>
    </row>
    <row r="662" spans="1:4" ht="13.5" thickBot="1" x14ac:dyDescent="0.25">
      <c r="A662" s="153" t="s">
        <v>552</v>
      </c>
      <c r="B662" s="154">
        <v>3000000</v>
      </c>
      <c r="C662" s="152">
        <v>0</v>
      </c>
      <c r="D662" s="146" t="s">
        <v>794</v>
      </c>
    </row>
    <row r="663" spans="1:4" ht="13.5" thickBot="1" x14ac:dyDescent="0.25">
      <c r="A663" s="153" t="s">
        <v>553</v>
      </c>
      <c r="B663" s="154">
        <v>3000000</v>
      </c>
      <c r="C663" s="152">
        <v>0</v>
      </c>
      <c r="D663" s="146" t="s">
        <v>794</v>
      </c>
    </row>
    <row r="664" spans="1:4" ht="13.5" thickBot="1" x14ac:dyDescent="0.25">
      <c r="A664" s="153" t="s">
        <v>554</v>
      </c>
      <c r="B664" s="154">
        <v>3000000</v>
      </c>
      <c r="C664" s="152">
        <v>0</v>
      </c>
      <c r="D664" s="146" t="s">
        <v>794</v>
      </c>
    </row>
    <row r="665" spans="1:4" ht="13.5" thickBot="1" x14ac:dyDescent="0.25">
      <c r="A665" s="153" t="s">
        <v>555</v>
      </c>
      <c r="B665" s="154">
        <v>3000000</v>
      </c>
      <c r="C665" s="152">
        <v>0</v>
      </c>
      <c r="D665" s="146" t="s">
        <v>794</v>
      </c>
    </row>
    <row r="666" spans="1:4" ht="13.5" thickBot="1" x14ac:dyDescent="0.25">
      <c r="A666" s="153" t="s">
        <v>556</v>
      </c>
      <c r="B666" s="154">
        <v>3000000</v>
      </c>
      <c r="C666" s="152">
        <v>0</v>
      </c>
      <c r="D666" s="146" t="s">
        <v>794</v>
      </c>
    </row>
    <row r="667" spans="1:4" ht="13.5" thickBot="1" x14ac:dyDescent="0.25">
      <c r="A667" s="153" t="s">
        <v>557</v>
      </c>
      <c r="B667" s="154">
        <v>3000000</v>
      </c>
      <c r="C667" s="152">
        <v>0</v>
      </c>
      <c r="D667" s="146" t="s">
        <v>794</v>
      </c>
    </row>
    <row r="668" spans="1:4" ht="13.5" thickBot="1" x14ac:dyDescent="0.25">
      <c r="A668" s="153" t="s">
        <v>693</v>
      </c>
      <c r="B668" s="154">
        <v>3000000</v>
      </c>
      <c r="C668" s="152">
        <v>0</v>
      </c>
      <c r="D668" s="146" t="s">
        <v>794</v>
      </c>
    </row>
    <row r="669" spans="1:4" ht="13.5" thickBot="1" x14ac:dyDescent="0.25">
      <c r="A669" s="153" t="s">
        <v>694</v>
      </c>
      <c r="B669" s="154">
        <v>3000000</v>
      </c>
      <c r="C669" s="152">
        <v>0</v>
      </c>
      <c r="D669" s="146" t="s">
        <v>794</v>
      </c>
    </row>
    <row r="670" spans="1:4" ht="13.5" thickBot="1" x14ac:dyDescent="0.25">
      <c r="A670" s="153" t="s">
        <v>695</v>
      </c>
      <c r="B670" s="154">
        <v>3000000</v>
      </c>
      <c r="C670" s="152">
        <v>0</v>
      </c>
      <c r="D670" s="146" t="s">
        <v>794</v>
      </c>
    </row>
    <row r="671" spans="1:4" ht="13.5" thickBot="1" x14ac:dyDescent="0.25">
      <c r="A671" s="153" t="s">
        <v>696</v>
      </c>
      <c r="B671" s="154">
        <v>3000000</v>
      </c>
      <c r="C671" s="152">
        <v>0</v>
      </c>
      <c r="D671" s="146" t="s">
        <v>794</v>
      </c>
    </row>
    <row r="672" spans="1:4" ht="13.5" thickBot="1" x14ac:dyDescent="0.25">
      <c r="A672" s="153" t="s">
        <v>697</v>
      </c>
      <c r="B672" s="154">
        <v>3000000</v>
      </c>
      <c r="C672" s="152">
        <v>0</v>
      </c>
      <c r="D672" s="146" t="s">
        <v>794</v>
      </c>
    </row>
    <row r="673" spans="1:4" ht="13.5" thickBot="1" x14ac:dyDescent="0.25">
      <c r="A673" s="153" t="s">
        <v>698</v>
      </c>
      <c r="B673" s="154">
        <v>3000000</v>
      </c>
      <c r="C673" s="152">
        <v>0</v>
      </c>
      <c r="D673" s="146" t="s">
        <v>794</v>
      </c>
    </row>
    <row r="674" spans="1:4" ht="13.5" thickBot="1" x14ac:dyDescent="0.25">
      <c r="A674" s="153" t="s">
        <v>699</v>
      </c>
      <c r="B674" s="154">
        <v>3000000</v>
      </c>
      <c r="C674" s="152">
        <v>0</v>
      </c>
      <c r="D674" s="146" t="s">
        <v>794</v>
      </c>
    </row>
    <row r="675" spans="1:4" ht="13.5" thickBot="1" x14ac:dyDescent="0.25">
      <c r="A675" s="153" t="s">
        <v>700</v>
      </c>
      <c r="B675" s="154">
        <v>3000000</v>
      </c>
      <c r="C675" s="152">
        <v>0</v>
      </c>
      <c r="D675" s="146" t="s">
        <v>794</v>
      </c>
    </row>
    <row r="676" spans="1:4" ht="13.5" thickBot="1" x14ac:dyDescent="0.25">
      <c r="A676" s="153" t="s">
        <v>701</v>
      </c>
      <c r="B676" s="154">
        <v>3000000</v>
      </c>
      <c r="C676" s="152">
        <v>0</v>
      </c>
      <c r="D676" s="146" t="s">
        <v>794</v>
      </c>
    </row>
    <row r="677" spans="1:4" ht="13.5" thickBot="1" x14ac:dyDescent="0.25">
      <c r="A677" s="153" t="s">
        <v>702</v>
      </c>
      <c r="B677" s="154">
        <v>3000000</v>
      </c>
      <c r="C677" s="152">
        <v>0</v>
      </c>
      <c r="D677" s="146" t="s">
        <v>794</v>
      </c>
    </row>
    <row r="678" spans="1:4" ht="13.5" thickBot="1" x14ac:dyDescent="0.25">
      <c r="A678" s="153" t="s">
        <v>703</v>
      </c>
      <c r="B678" s="154">
        <v>3000000</v>
      </c>
      <c r="C678" s="152">
        <v>0</v>
      </c>
      <c r="D678" s="146" t="s">
        <v>794</v>
      </c>
    </row>
    <row r="679" spans="1:4" ht="13.5" thickBot="1" x14ac:dyDescent="0.25">
      <c r="A679" s="153" t="s">
        <v>704</v>
      </c>
      <c r="B679" s="154">
        <v>3000000</v>
      </c>
      <c r="C679" s="152">
        <v>0</v>
      </c>
      <c r="D679" s="146" t="s">
        <v>794</v>
      </c>
    </row>
    <row r="680" spans="1:4" ht="13.5" thickBot="1" x14ac:dyDescent="0.25">
      <c r="A680" s="153" t="s">
        <v>705</v>
      </c>
      <c r="B680" s="154">
        <v>3000000</v>
      </c>
      <c r="C680" s="152">
        <v>0</v>
      </c>
      <c r="D680" s="146" t="s">
        <v>794</v>
      </c>
    </row>
    <row r="681" spans="1:4" ht="13.5" thickBot="1" x14ac:dyDescent="0.25">
      <c r="A681" s="153" t="s">
        <v>706</v>
      </c>
      <c r="B681" s="154">
        <v>3000000</v>
      </c>
      <c r="C681" s="152">
        <v>0</v>
      </c>
      <c r="D681" s="146" t="s">
        <v>794</v>
      </c>
    </row>
    <row r="682" spans="1:4" ht="13.5" thickBot="1" x14ac:dyDescent="0.25">
      <c r="A682" s="153" t="s">
        <v>707</v>
      </c>
      <c r="B682" s="154">
        <v>3000000</v>
      </c>
      <c r="C682" s="152">
        <v>0</v>
      </c>
      <c r="D682" s="146" t="s">
        <v>794</v>
      </c>
    </row>
    <row r="683" spans="1:4" ht="13.5" thickBot="1" x14ac:dyDescent="0.25">
      <c r="A683" s="153" t="s">
        <v>708</v>
      </c>
      <c r="B683" s="154">
        <v>3000000</v>
      </c>
      <c r="C683" s="152">
        <v>0</v>
      </c>
      <c r="D683" s="146" t="s">
        <v>794</v>
      </c>
    </row>
    <row r="684" spans="1:4" ht="13.5" thickBot="1" x14ac:dyDescent="0.25">
      <c r="A684" s="153" t="s">
        <v>709</v>
      </c>
      <c r="B684" s="154">
        <v>3000000</v>
      </c>
      <c r="C684" s="152">
        <v>0</v>
      </c>
      <c r="D684" s="146" t="s">
        <v>794</v>
      </c>
    </row>
    <row r="685" spans="1:4" ht="13.5" thickBot="1" x14ac:dyDescent="0.25">
      <c r="A685" s="153" t="s">
        <v>558</v>
      </c>
      <c r="B685" s="154">
        <v>3000000</v>
      </c>
      <c r="C685" s="152">
        <v>0</v>
      </c>
      <c r="D685" s="146" t="s">
        <v>794</v>
      </c>
    </row>
    <row r="686" spans="1:4" ht="13.5" thickBot="1" x14ac:dyDescent="0.25">
      <c r="A686" s="153" t="s">
        <v>559</v>
      </c>
      <c r="B686" s="154">
        <v>3000000</v>
      </c>
      <c r="C686" s="152">
        <v>0</v>
      </c>
      <c r="D686" s="146" t="s">
        <v>794</v>
      </c>
    </row>
    <row r="687" spans="1:4" ht="13.5" thickBot="1" x14ac:dyDescent="0.25">
      <c r="A687" s="153" t="s">
        <v>560</v>
      </c>
      <c r="B687" s="154">
        <v>3000000</v>
      </c>
      <c r="C687" s="152">
        <v>0</v>
      </c>
      <c r="D687" s="146" t="s">
        <v>794</v>
      </c>
    </row>
    <row r="688" spans="1:4" ht="13.5" thickBot="1" x14ac:dyDescent="0.25">
      <c r="A688" s="153" t="s">
        <v>561</v>
      </c>
      <c r="B688" s="154">
        <v>3000000</v>
      </c>
      <c r="C688" s="152">
        <v>0</v>
      </c>
      <c r="D688" s="146" t="s">
        <v>794</v>
      </c>
    </row>
    <row r="689" spans="1:4" ht="13.5" thickBot="1" x14ac:dyDescent="0.25">
      <c r="A689" s="153" t="s">
        <v>562</v>
      </c>
      <c r="B689" s="154">
        <v>3000000</v>
      </c>
      <c r="C689" s="152">
        <v>0</v>
      </c>
      <c r="D689" s="146" t="s">
        <v>794</v>
      </c>
    </row>
    <row r="690" spans="1:4" ht="13.5" thickBot="1" x14ac:dyDescent="0.25">
      <c r="A690" s="153" t="s">
        <v>563</v>
      </c>
      <c r="B690" s="154">
        <v>3000000</v>
      </c>
      <c r="C690" s="152">
        <v>0</v>
      </c>
      <c r="D690" s="146" t="s">
        <v>794</v>
      </c>
    </row>
    <row r="691" spans="1:4" ht="13.5" thickBot="1" x14ac:dyDescent="0.25">
      <c r="A691" s="153" t="s">
        <v>564</v>
      </c>
      <c r="B691" s="154">
        <v>3000000</v>
      </c>
      <c r="C691" s="152">
        <v>0</v>
      </c>
      <c r="D691" s="146" t="s">
        <v>794</v>
      </c>
    </row>
    <row r="692" spans="1:4" ht="13.5" thickBot="1" x14ac:dyDescent="0.25">
      <c r="A692" s="153" t="s">
        <v>565</v>
      </c>
      <c r="B692" s="154">
        <v>3000000</v>
      </c>
      <c r="C692" s="152">
        <v>0</v>
      </c>
      <c r="D692" s="146" t="s">
        <v>794</v>
      </c>
    </row>
    <row r="693" spans="1:4" ht="13.5" thickBot="1" x14ac:dyDescent="0.25">
      <c r="A693" s="153" t="s">
        <v>566</v>
      </c>
      <c r="B693" s="154">
        <v>3000000</v>
      </c>
      <c r="C693" s="152">
        <v>0</v>
      </c>
      <c r="D693" s="146" t="s">
        <v>794</v>
      </c>
    </row>
    <row r="694" spans="1:4" ht="13.5" thickBot="1" x14ac:dyDescent="0.25">
      <c r="A694" s="153" t="s">
        <v>567</v>
      </c>
      <c r="B694" s="154">
        <v>3000000</v>
      </c>
      <c r="C694" s="152">
        <v>0</v>
      </c>
      <c r="D694" s="146" t="s">
        <v>794</v>
      </c>
    </row>
    <row r="695" spans="1:4" ht="13.5" thickBot="1" x14ac:dyDescent="0.25">
      <c r="A695" s="153" t="s">
        <v>568</v>
      </c>
      <c r="B695" s="154">
        <v>3000000</v>
      </c>
      <c r="C695" s="152">
        <v>0</v>
      </c>
      <c r="D695" s="146" t="s">
        <v>794</v>
      </c>
    </row>
    <row r="696" spans="1:4" ht="13.5" thickBot="1" x14ac:dyDescent="0.25">
      <c r="A696" s="153" t="s">
        <v>569</v>
      </c>
      <c r="B696" s="154">
        <v>3000000</v>
      </c>
      <c r="C696" s="152">
        <v>0</v>
      </c>
      <c r="D696" s="146" t="s">
        <v>794</v>
      </c>
    </row>
    <row r="697" spans="1:4" ht="13.5" thickBot="1" x14ac:dyDescent="0.25">
      <c r="A697" s="153" t="s">
        <v>570</v>
      </c>
      <c r="B697" s="154">
        <v>3000000</v>
      </c>
      <c r="C697" s="152">
        <v>0</v>
      </c>
      <c r="D697" s="146" t="s">
        <v>794</v>
      </c>
    </row>
    <row r="698" spans="1:4" ht="13.5" thickBot="1" x14ac:dyDescent="0.25">
      <c r="A698" s="153" t="s">
        <v>374</v>
      </c>
      <c r="B698" s="154">
        <v>5000000</v>
      </c>
      <c r="C698" s="152">
        <v>0</v>
      </c>
      <c r="D698" s="146" t="s">
        <v>794</v>
      </c>
    </row>
    <row r="699" spans="1:4" ht="13.5" thickBot="1" x14ac:dyDescent="0.25">
      <c r="A699" s="153" t="s">
        <v>375</v>
      </c>
      <c r="B699" s="154">
        <v>5000000</v>
      </c>
      <c r="C699" s="152">
        <v>0</v>
      </c>
      <c r="D699" s="146" t="s">
        <v>794</v>
      </c>
    </row>
    <row r="700" spans="1:4" ht="13.5" thickBot="1" x14ac:dyDescent="0.25">
      <c r="A700" s="153" t="s">
        <v>376</v>
      </c>
      <c r="B700" s="154">
        <v>5000000</v>
      </c>
      <c r="C700" s="152">
        <v>0</v>
      </c>
      <c r="D700" s="146" t="s">
        <v>794</v>
      </c>
    </row>
    <row r="701" spans="1:4" ht="13.5" thickBot="1" x14ac:dyDescent="0.25">
      <c r="A701" s="153" t="s">
        <v>377</v>
      </c>
      <c r="B701" s="154">
        <v>5000000</v>
      </c>
      <c r="C701" s="152">
        <v>0</v>
      </c>
      <c r="D701" s="146" t="s">
        <v>794</v>
      </c>
    </row>
    <row r="702" spans="1:4" ht="13.5" thickBot="1" x14ac:dyDescent="0.25">
      <c r="A702" s="153" t="s">
        <v>378</v>
      </c>
      <c r="B702" s="154">
        <v>5000000</v>
      </c>
      <c r="C702" s="152">
        <v>0</v>
      </c>
      <c r="D702" s="146" t="s">
        <v>794</v>
      </c>
    </row>
    <row r="703" spans="1:4" ht="13.5" thickBot="1" x14ac:dyDescent="0.25">
      <c r="A703" s="153" t="s">
        <v>379</v>
      </c>
      <c r="B703" s="154">
        <v>5000000</v>
      </c>
      <c r="C703" s="152">
        <v>0</v>
      </c>
      <c r="D703" s="146" t="s">
        <v>794</v>
      </c>
    </row>
    <row r="704" spans="1:4" ht="13.5" thickBot="1" x14ac:dyDescent="0.25">
      <c r="A704" s="153" t="s">
        <v>380</v>
      </c>
      <c r="B704" s="154">
        <v>5000000</v>
      </c>
      <c r="C704" s="152">
        <v>0</v>
      </c>
      <c r="D704" s="146" t="s">
        <v>794</v>
      </c>
    </row>
    <row r="705" spans="1:4" ht="13.5" thickBot="1" x14ac:dyDescent="0.25">
      <c r="A705" s="153" t="s">
        <v>381</v>
      </c>
      <c r="B705" s="154">
        <v>5000000</v>
      </c>
      <c r="C705" s="152">
        <v>0</v>
      </c>
      <c r="D705" s="146" t="s">
        <v>794</v>
      </c>
    </row>
    <row r="706" spans="1:4" ht="13.5" thickBot="1" x14ac:dyDescent="0.25">
      <c r="A706" s="153" t="s">
        <v>382</v>
      </c>
      <c r="B706" s="154">
        <v>5000000</v>
      </c>
      <c r="C706" s="152">
        <v>0</v>
      </c>
      <c r="D706" s="146" t="s">
        <v>794</v>
      </c>
    </row>
    <row r="707" spans="1:4" ht="13.5" thickBot="1" x14ac:dyDescent="0.25">
      <c r="A707" s="153" t="s">
        <v>383</v>
      </c>
      <c r="B707" s="154">
        <v>5000000</v>
      </c>
      <c r="C707" s="152">
        <v>0</v>
      </c>
      <c r="D707" s="146" t="s">
        <v>794</v>
      </c>
    </row>
    <row r="708" spans="1:4" ht="13.5" thickBot="1" x14ac:dyDescent="0.25">
      <c r="A708" s="153" t="s">
        <v>384</v>
      </c>
      <c r="B708" s="154">
        <v>5000000</v>
      </c>
      <c r="C708" s="152">
        <v>0</v>
      </c>
      <c r="D708" s="146" t="s">
        <v>794</v>
      </c>
    </row>
    <row r="709" spans="1:4" ht="13.5" thickBot="1" x14ac:dyDescent="0.25">
      <c r="A709" s="153" t="s">
        <v>385</v>
      </c>
      <c r="B709" s="154">
        <v>5000000</v>
      </c>
      <c r="C709" s="152">
        <v>0</v>
      </c>
      <c r="D709" s="146" t="s">
        <v>794</v>
      </c>
    </row>
    <row r="710" spans="1:4" ht="13.5" thickBot="1" x14ac:dyDescent="0.25">
      <c r="A710" s="153" t="s">
        <v>386</v>
      </c>
      <c r="B710" s="154">
        <v>5000000</v>
      </c>
      <c r="C710" s="152">
        <v>0</v>
      </c>
      <c r="D710" s="146" t="s">
        <v>794</v>
      </c>
    </row>
    <row r="711" spans="1:4" ht="13.5" thickBot="1" x14ac:dyDescent="0.25">
      <c r="A711" s="153" t="s">
        <v>387</v>
      </c>
      <c r="B711" s="154">
        <v>5000000</v>
      </c>
      <c r="C711" s="152">
        <v>0</v>
      </c>
      <c r="D711" s="146" t="s">
        <v>794</v>
      </c>
    </row>
    <row r="712" spans="1:4" ht="13.5" thickBot="1" x14ac:dyDescent="0.25">
      <c r="A712" s="150" t="s">
        <v>388</v>
      </c>
      <c r="B712" s="151">
        <v>5000000</v>
      </c>
      <c r="C712" s="152">
        <v>0</v>
      </c>
      <c r="D712" s="146" t="s">
        <v>4</v>
      </c>
    </row>
    <row r="713" spans="1:4" ht="13.5" thickBot="1" x14ac:dyDescent="0.25">
      <c r="A713" s="153" t="s">
        <v>389</v>
      </c>
      <c r="B713" s="154">
        <v>5000000</v>
      </c>
      <c r="C713" s="152">
        <v>0</v>
      </c>
      <c r="D713" s="146" t="s">
        <v>794</v>
      </c>
    </row>
    <row r="714" spans="1:4" ht="13.5" thickBot="1" x14ac:dyDescent="0.25">
      <c r="A714" s="153" t="s">
        <v>390</v>
      </c>
      <c r="B714" s="154">
        <v>5000000</v>
      </c>
      <c r="C714" s="152">
        <v>0</v>
      </c>
      <c r="D714" s="146" t="s">
        <v>794</v>
      </c>
    </row>
    <row r="715" spans="1:4" ht="13.5" thickBot="1" x14ac:dyDescent="0.25">
      <c r="A715" s="153" t="s">
        <v>391</v>
      </c>
      <c r="B715" s="154">
        <v>5000000</v>
      </c>
      <c r="C715" s="152">
        <v>0</v>
      </c>
      <c r="D715" s="146" t="s">
        <v>794</v>
      </c>
    </row>
    <row r="716" spans="1:4" ht="13.5" thickBot="1" x14ac:dyDescent="0.25">
      <c r="A716" s="153" t="s">
        <v>392</v>
      </c>
      <c r="B716" s="154">
        <v>5000000</v>
      </c>
      <c r="C716" s="152">
        <v>0</v>
      </c>
      <c r="D716" s="146" t="s">
        <v>794</v>
      </c>
    </row>
    <row r="717" spans="1:4" ht="13.5" thickBot="1" x14ac:dyDescent="0.25">
      <c r="A717" s="153" t="s">
        <v>393</v>
      </c>
      <c r="B717" s="154">
        <v>5000000</v>
      </c>
      <c r="C717" s="152">
        <v>0</v>
      </c>
      <c r="D717" s="146" t="s">
        <v>794</v>
      </c>
    </row>
    <row r="718" spans="1:4" ht="13.5" thickBot="1" x14ac:dyDescent="0.25">
      <c r="A718" s="153" t="s">
        <v>394</v>
      </c>
      <c r="B718" s="154">
        <v>5000000</v>
      </c>
      <c r="C718" s="152">
        <v>0</v>
      </c>
      <c r="D718" s="146" t="s">
        <v>794</v>
      </c>
    </row>
    <row r="719" spans="1:4" ht="13.5" thickBot="1" x14ac:dyDescent="0.25">
      <c r="A719" s="153" t="s">
        <v>395</v>
      </c>
      <c r="B719" s="154">
        <v>5000000</v>
      </c>
      <c r="C719" s="152">
        <v>0</v>
      </c>
      <c r="D719" s="146" t="s">
        <v>794</v>
      </c>
    </row>
    <row r="720" spans="1:4" ht="13.5" thickBot="1" x14ac:dyDescent="0.25">
      <c r="A720" s="153" t="s">
        <v>396</v>
      </c>
      <c r="B720" s="154">
        <v>5000000</v>
      </c>
      <c r="C720" s="152">
        <v>0</v>
      </c>
      <c r="D720" s="146" t="s">
        <v>794</v>
      </c>
    </row>
    <row r="721" spans="1:4" ht="13.5" thickBot="1" x14ac:dyDescent="0.25">
      <c r="A721" s="153" t="s">
        <v>397</v>
      </c>
      <c r="B721" s="154">
        <v>5000000</v>
      </c>
      <c r="C721" s="152">
        <v>0</v>
      </c>
      <c r="D721" s="146" t="s">
        <v>794</v>
      </c>
    </row>
    <row r="722" spans="1:4" ht="13.5" thickBot="1" x14ac:dyDescent="0.25">
      <c r="A722" s="153" t="s">
        <v>398</v>
      </c>
      <c r="B722" s="154">
        <v>5000000</v>
      </c>
      <c r="C722" s="152">
        <v>0</v>
      </c>
      <c r="D722" s="146" t="s">
        <v>794</v>
      </c>
    </row>
    <row r="723" spans="1:4" ht="13.5" thickBot="1" x14ac:dyDescent="0.25">
      <c r="A723" s="153" t="s">
        <v>399</v>
      </c>
      <c r="B723" s="154">
        <v>5000000</v>
      </c>
      <c r="C723" s="152">
        <v>0</v>
      </c>
      <c r="D723" s="146" t="s">
        <v>794</v>
      </c>
    </row>
    <row r="724" spans="1:4" ht="13.5" thickBot="1" x14ac:dyDescent="0.25">
      <c r="A724" s="153" t="s">
        <v>339</v>
      </c>
      <c r="B724" s="154">
        <v>5000000</v>
      </c>
      <c r="C724" s="152">
        <v>0</v>
      </c>
      <c r="D724" s="146" t="s">
        <v>794</v>
      </c>
    </row>
    <row r="725" spans="1:4" ht="13.5" thickBot="1" x14ac:dyDescent="0.25">
      <c r="A725" s="153" t="s">
        <v>400</v>
      </c>
      <c r="B725" s="154">
        <v>5000000</v>
      </c>
      <c r="C725" s="152">
        <v>0</v>
      </c>
      <c r="D725" s="146" t="s">
        <v>794</v>
      </c>
    </row>
    <row r="726" spans="1:4" ht="13.5" thickBot="1" x14ac:dyDescent="0.25">
      <c r="A726" s="153" t="s">
        <v>401</v>
      </c>
      <c r="B726" s="154">
        <v>5000000</v>
      </c>
      <c r="C726" s="152">
        <v>0</v>
      </c>
      <c r="D726" s="146" t="s">
        <v>794</v>
      </c>
    </row>
    <row r="727" spans="1:4" ht="13.5" thickBot="1" x14ac:dyDescent="0.25">
      <c r="A727" s="153" t="s">
        <v>402</v>
      </c>
      <c r="B727" s="154">
        <v>5000000</v>
      </c>
      <c r="C727" s="152">
        <v>0</v>
      </c>
      <c r="D727" s="146" t="s">
        <v>794</v>
      </c>
    </row>
    <row r="728" spans="1:4" ht="13.5" thickBot="1" x14ac:dyDescent="0.25">
      <c r="A728" s="153" t="s">
        <v>403</v>
      </c>
      <c r="B728" s="154">
        <v>5000000</v>
      </c>
      <c r="C728" s="152">
        <v>0</v>
      </c>
      <c r="D728" s="146" t="s">
        <v>794</v>
      </c>
    </row>
    <row r="729" spans="1:4" ht="13.5" thickBot="1" x14ac:dyDescent="0.25">
      <c r="A729" s="153" t="s">
        <v>404</v>
      </c>
      <c r="B729" s="154">
        <v>5000000</v>
      </c>
      <c r="C729" s="152">
        <v>0</v>
      </c>
      <c r="D729" s="146" t="s">
        <v>794</v>
      </c>
    </row>
    <row r="730" spans="1:4" ht="13.5" thickBot="1" x14ac:dyDescent="0.25">
      <c r="A730" s="153" t="s">
        <v>405</v>
      </c>
      <c r="B730" s="154">
        <v>5000000</v>
      </c>
      <c r="C730" s="152">
        <v>0</v>
      </c>
      <c r="D730" s="146" t="s">
        <v>794</v>
      </c>
    </row>
    <row r="731" spans="1:4" ht="13.5" thickBot="1" x14ac:dyDescent="0.25">
      <c r="A731" s="153" t="s">
        <v>406</v>
      </c>
      <c r="B731" s="154">
        <v>5000000</v>
      </c>
      <c r="C731" s="152">
        <v>0</v>
      </c>
      <c r="D731" s="146" t="s">
        <v>794</v>
      </c>
    </row>
    <row r="732" spans="1:4" ht="13.5" thickBot="1" x14ac:dyDescent="0.25">
      <c r="A732" s="153" t="s">
        <v>407</v>
      </c>
      <c r="B732" s="154">
        <v>5000000</v>
      </c>
      <c r="C732" s="152">
        <v>0</v>
      </c>
      <c r="D732" s="146" t="s">
        <v>794</v>
      </c>
    </row>
    <row r="733" spans="1:4" ht="13.5" thickBot="1" x14ac:dyDescent="0.25">
      <c r="A733" s="153" t="s">
        <v>408</v>
      </c>
      <c r="B733" s="154">
        <v>5000000</v>
      </c>
      <c r="C733" s="152">
        <v>0</v>
      </c>
      <c r="D733" s="146" t="s">
        <v>794</v>
      </c>
    </row>
    <row r="734" spans="1:4" ht="13.5" thickBot="1" x14ac:dyDescent="0.25">
      <c r="A734" s="153" t="s">
        <v>409</v>
      </c>
      <c r="B734" s="154">
        <v>5000000</v>
      </c>
      <c r="C734" s="152">
        <v>0</v>
      </c>
      <c r="D734" s="146" t="s">
        <v>794</v>
      </c>
    </row>
    <row r="735" spans="1:4" ht="13.5" thickBot="1" x14ac:dyDescent="0.25">
      <c r="A735" s="153" t="s">
        <v>410</v>
      </c>
      <c r="B735" s="154">
        <v>5000000</v>
      </c>
      <c r="C735" s="152">
        <v>0</v>
      </c>
      <c r="D735" s="146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17</vt:i4>
      </vt:variant>
    </vt:vector>
  </HeadingPairs>
  <TitlesOfParts>
    <vt:vector size="34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Nuevos</vt:lpstr>
      <vt:lpstr>Resumen Retomas</vt:lpstr>
      <vt:lpstr>Detalle Usados</vt:lpstr>
      <vt:lpstr>Resumen Ejecutivo</vt:lpstr>
      <vt:lpstr>Ka</vt:lpstr>
      <vt:lpstr>Im2</vt:lpstr>
      <vt:lpstr> Vtas 2</vt:lpstr>
      <vt:lpstr>Hoja1</vt:lpstr>
      <vt:lpstr>'Datos globales '!Área_de_impresión</vt:lpstr>
      <vt:lpstr>'Detalle Clientes'!Área_de_impresión</vt:lpstr>
      <vt:lpstr>'Detalle Inmueble'!Área_de_impresión</vt:lpstr>
      <vt:lpstr>'Detalle Usados'!Área_de_impresión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'Resumen Nuevos'!Área_de_impresión</vt:lpstr>
      <vt:lpstr>'Resumen Retomas'!Área_de_impresión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Rubèn Gòmez -Equilibrium</cp:lastModifiedBy>
  <cp:lastPrinted>2022-03-03T13:23:14Z</cp:lastPrinted>
  <dcterms:created xsi:type="dcterms:W3CDTF">2009-03-09T16:20:19Z</dcterms:created>
  <dcterms:modified xsi:type="dcterms:W3CDTF">2025-09-01T21:55:08Z</dcterms:modified>
</cp:coreProperties>
</file>