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rgomez_equilibrium_net_co/Documents/rgomez/Londoño Gómez/River Park Med/Informes gciales/"/>
    </mc:Choice>
  </mc:AlternateContent>
  <xr:revisionPtr revIDLastSave="15" documentId="8_{823520E4-0974-464D-8D91-D2279B721A37}" xr6:coauthVersionLast="47" xr6:coauthVersionMax="47" xr10:uidLastSave="{74000113-7B5C-4271-B990-97FB5234A74A}"/>
  <bookViews>
    <workbookView xWindow="-120" yWindow="-120" windowWidth="20730" windowHeight="11040" tabRatio="885" xr2:uid="{00000000-000D-0000-FFFF-FFFF00000000}"/>
  </bookViews>
  <sheets>
    <sheet name="Datos globales " sheetId="52" r:id="rId1"/>
    <sheet name="Resumen Consolidado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" sheetId="50" r:id="rId7"/>
    <sheet name="Detalle inmueble" sheetId="5" r:id="rId8"/>
    <sheet name="Inventario" sheetId="26" r:id="rId9"/>
    <sheet name="Resumen Nuevos" sheetId="30" state="hidden" r:id="rId10"/>
    <sheet name="Resumen Usados" sheetId="28" state="hidden" r:id="rId11"/>
    <sheet name="Detalle Usado" sheetId="27" state="hidden" r:id="rId12"/>
  </sheets>
  <definedNames>
    <definedName name="_xlnm._FilterDatabase" localSheetId="2" hidden="1">'Detalle Clientes'!$B$5:$N$217</definedName>
    <definedName name="_xlnm._FilterDatabase" localSheetId="7" hidden="1">'Detalle inmueble'!$B$9:$F$208</definedName>
    <definedName name="_xlnm._FilterDatabase" localSheetId="8" hidden="1">Inventario!$B$14:$J$73</definedName>
    <definedName name="_xlnm._FilterDatabase" localSheetId="5" hidden="1">'Proyeccion de saldos detallados'!$B$3:$CJ$3</definedName>
    <definedName name="_xlnm.Print_Area" localSheetId="0">'Datos globales '!$B$1:$M$25</definedName>
    <definedName name="_xlnm.Print_Area" localSheetId="2">'Detalle Clientes'!$C$1:$N$217</definedName>
    <definedName name="_xlnm.Print_Area" localSheetId="7">'Detalle inmueble'!$B$1:$F$209</definedName>
    <definedName name="_xlnm.Print_Area" localSheetId="11">'Detalle Usado'!$B$1:$Q$27</definedName>
    <definedName name="_xlnm.Print_Area" localSheetId="8">Inventario!$B$1:$E$3</definedName>
    <definedName name="_xlnm.Print_Area" localSheetId="5">'Proyeccion de saldos detallados'!$A$1:$CJ$99</definedName>
    <definedName name="_xlnm.Print_Area" localSheetId="4">'Proyeccion Recaudos'!$A$1:$H$48</definedName>
    <definedName name="_xlnm.Print_Area" localSheetId="6">Recaud!$A$1:$K$93</definedName>
    <definedName name="_xlnm.Print_Area" localSheetId="1">'Resumen Consolidado'!$B$1:$AD$24</definedName>
    <definedName name="_xlnm.Print_Area" localSheetId="9">'Resumen Nuevos'!$B$1:$AB$60</definedName>
    <definedName name="_xlnm.Print_Area" localSheetId="10">'Resumen Usados'!$B$1:$AB$12</definedName>
    <definedName name="_xlnm.Print_Area" localSheetId="3">'Ventas mes a mes'!$A$1:$K$102</definedName>
    <definedName name="Proyeccion" localSheetId="0">#REF!</definedName>
    <definedName name="Proyeccion" localSheetId="9">#REF!</definedName>
    <definedName name="Proyeccion" localSheetId="10">#REF!</definedName>
    <definedName name="Proyeccion">#REF!</definedName>
    <definedName name="_xlnm.Print_Titles" localSheetId="2">'Detalle Clientes'!$1:$5</definedName>
    <definedName name="_xlnm.Print_Titles" localSheetId="7">'Detalle inmueble'!$9:$9</definedName>
    <definedName name="_xlnm.Print_Titles" localSheetId="8">Inventario!$1:$14</definedName>
    <definedName name="_xlnm.Print_Titles" localSheetId="5">'Proyeccion de saldos detallados'!$B:$B,'Proyeccion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98" i="4" l="1"/>
  <c r="AR99" i="4"/>
  <c r="AS99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AN99" i="4" l="1"/>
  <c r="AO99" i="4"/>
  <c r="AP99" i="4"/>
  <c r="AQ99" i="4"/>
  <c r="AI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J99" i="4"/>
  <c r="AK99" i="4"/>
  <c r="AL99" i="4"/>
  <c r="AM99" i="4"/>
  <c r="CJ4" i="4" l="1"/>
  <c r="CJ99" i="4" s="1"/>
  <c r="CF99" i="4" l="1"/>
  <c r="CG99" i="4"/>
  <c r="CH99" i="4"/>
  <c r="CI99" i="4"/>
  <c r="C99" i="4" l="1"/>
  <c r="B2" i="4" l="1"/>
  <c r="B3" i="49"/>
  <c r="K27" i="27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U8" i="28" s="1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V53" i="30" s="1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V25" i="30" s="1"/>
  <c r="Q21" i="30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D21" i="30" s="1"/>
  <c r="E3" i="30"/>
  <c r="R8" i="30"/>
  <c r="R21" i="30" s="1"/>
  <c r="R25" i="30" s="1"/>
  <c r="V8" i="30"/>
  <c r="V12" i="30" s="1"/>
  <c r="P31" i="30"/>
  <c r="S31" i="30" s="1"/>
  <c r="P9" i="30"/>
  <c r="P22" i="30" s="1"/>
  <c r="E60" i="30"/>
  <c r="P29" i="30"/>
  <c r="S29" i="30" s="1"/>
  <c r="P8" i="30"/>
  <c r="P12" i="30" s="1"/>
  <c r="Q25" i="30" l="1"/>
  <c r="Q27" i="27"/>
  <c r="P39" i="30"/>
  <c r="E12" i="30"/>
  <c r="N25" i="30"/>
  <c r="N55" i="30" s="1"/>
  <c r="M25" i="30"/>
  <c r="AB55" i="30"/>
  <c r="F12" i="28"/>
  <c r="J25" i="30"/>
  <c r="J55" i="30" s="1"/>
  <c r="P27" i="27"/>
  <c r="S53" i="30"/>
  <c r="U43" i="30"/>
  <c r="U44" i="30"/>
  <c r="U45" i="30"/>
  <c r="Q55" i="30"/>
  <c r="D12" i="28"/>
  <c r="U12" i="28"/>
  <c r="S12" i="28"/>
  <c r="H27" i="27"/>
  <c r="U8" i="30"/>
  <c r="U12" i="30" s="1"/>
  <c r="F25" i="30"/>
  <c r="F55" i="30" s="1"/>
  <c r="H25" i="30"/>
  <c r="H55" i="30" s="1"/>
  <c r="S9" i="30"/>
  <c r="S22" i="30" s="1"/>
  <c r="X53" i="30"/>
  <c r="I27" i="27"/>
  <c r="U42" i="30"/>
  <c r="U53" i="30" s="1"/>
  <c r="E21" i="30"/>
  <c r="D25" i="30"/>
  <c r="D55" i="30" s="1"/>
  <c r="M55" i="30"/>
  <c r="E39" i="30"/>
  <c r="E12" i="28"/>
  <c r="O27" i="27"/>
  <c r="S39" i="30"/>
  <c r="P21" i="30"/>
  <c r="P25" i="30" s="1"/>
  <c r="R55" i="30"/>
  <c r="AA55" i="30"/>
  <c r="J14" i="27"/>
  <c r="J27" i="27" s="1"/>
  <c r="N27" i="27"/>
  <c r="U9" i="30"/>
  <c r="I25" i="30"/>
  <c r="I55" i="30" s="1"/>
  <c r="X25" i="30"/>
  <c r="L25" i="30"/>
  <c r="L55" i="30" s="1"/>
  <c r="U22" i="30"/>
  <c r="Z55" i="30"/>
  <c r="W55" i="30"/>
  <c r="Y55" i="30"/>
  <c r="S8" i="30"/>
  <c r="S21" i="30" s="1"/>
  <c r="S25" i="30" s="1"/>
  <c r="E22" i="30"/>
  <c r="U39" i="30"/>
  <c r="V55" i="30"/>
  <c r="R12" i="30"/>
  <c r="D12" i="30"/>
  <c r="X39" i="30"/>
  <c r="X12" i="28"/>
  <c r="U21" i="30"/>
  <c r="U25" i="30" s="1"/>
  <c r="X12" i="30"/>
  <c r="E53" i="30"/>
  <c r="F12" i="30"/>
  <c r="X55" i="30" l="1"/>
  <c r="S12" i="30"/>
  <c r="P55" i="30"/>
  <c r="E25" i="30"/>
  <c r="E55" i="30" s="1"/>
  <c r="U55" i="30"/>
  <c r="S55" i="30"/>
</calcChain>
</file>

<file path=xl/sharedStrings.xml><?xml version="1.0" encoding="utf-8"?>
<sst xmlns="http://schemas.openxmlformats.org/spreadsheetml/2006/main" count="2365" uniqueCount="903">
  <si>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</si>
  <si>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</si>
  <si>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</si>
  <si>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</si>
  <si>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</si>
  <si>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</si>
  <si>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</si>
  <si>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</si>
  <si>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</si>
  <si>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</si>
  <si>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</si>
  <si>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</si>
  <si>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</si>
  <si>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</si>
  <si>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</si>
  <si>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</si>
  <si>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</si>
  <si>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</si>
  <si>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</si>
  <si>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</si>
  <si>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</si>
  <si>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</si>
  <si>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</si>
  <si>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</si>
  <si>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</si>
  <si>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</si>
  <si>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</si>
  <si>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</si>
  <si>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</si>
  <si>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</si>
  <si>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</si>
  <si>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</si>
  <si>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</si>
  <si>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</si>
  <si>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</si>
  <si>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</si>
  <si>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Inicial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</si>
  <si>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</si>
  <si>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</si>
  <si>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</si>
  <si>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</si>
  <si>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</si>
  <si>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</si>
  <si>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</si>
  <si>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</si>
  <si>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</si>
  <si>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</si>
  <si>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</si>
  <si>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</si>
  <si>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</si>
  <si>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</si>
  <si>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</si>
  <si>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</si>
  <si>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</si>
  <si>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</si>
  <si>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</si>
  <si>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</si>
  <si>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</si>
  <si>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</si>
  <si>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</si>
  <si>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</si>
  <si>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</si>
  <si>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</si>
  <si>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</si>
  <si>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</si>
  <si>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</si>
  <si>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</si>
  <si>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</si>
  <si>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</si>
  <si>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</si>
  <si>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</si>
  <si>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</si>
  <si>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</si>
  <si>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</si>
  <si>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</si>
  <si>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</si>
  <si>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</si>
  <si>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</si>
  <si>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</si>
  <si>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</si>
  <si>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</si>
  <si>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</si>
  <si>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</si>
  <si>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</si>
  <si>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</si>
  <si>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</si>
  <si>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</si>
  <si>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</si>
  <si>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</si>
  <si>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</si>
  <si>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</si>
  <si>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Crédito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</si>
  <si>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</si>
  <si>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</si>
  <si>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</si>
  <si>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</si>
  <si>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</si>
  <si>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</si>
  <si>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</si>
  <si>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</si>
  <si>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</si>
  <si>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</si>
  <si>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</si>
  <si>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</si>
  <si>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</si>
  <si>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</si>
  <si>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</si>
  <si>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Saldo Credito</t>
  </si>
  <si>
    <t>Causado</t>
  </si>
  <si>
    <t>Recaudado</t>
  </si>
  <si>
    <t>Cuota Inicial</t>
  </si>
  <si>
    <t>Unidades disponibles</t>
  </si>
  <si>
    <t>PROYECCION DE SALDOS DETALLADOS</t>
  </si>
  <si>
    <t>Cartera de Ventas</t>
  </si>
  <si>
    <t>Etapa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</si>
  <si>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</si>
  <si>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</si>
  <si>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</si>
  <si>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</si>
  <si>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</si>
  <si>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</si>
  <si>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</si>
  <si>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</si>
  <si>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</si>
  <si>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</si>
  <si>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</si>
  <si>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</si>
  <si>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</si>
  <si>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</si>
  <si>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</si>
  <si>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>M2</t>
  </si>
  <si>
    <t>Ventas a fecha de corte</t>
  </si>
  <si>
    <t>Informe Gerencial</t>
  </si>
  <si>
    <t>Financieros</t>
  </si>
  <si>
    <t>Recaudos por Ventas $</t>
  </si>
  <si>
    <t>Venta</t>
  </si>
  <si>
    <t xml:space="preserve">VENTAS MES A MES HASTA </t>
  </si>
  <si>
    <t xml:space="preserve">Inicial </t>
  </si>
  <si>
    <t>Usados</t>
  </si>
  <si>
    <t xml:space="preserve">Saldos Crédito </t>
  </si>
  <si>
    <t>C. Corriente</t>
  </si>
  <si>
    <t>C. Vencida</t>
  </si>
  <si>
    <t>Unidades Brutas Inm. Ppales.</t>
  </si>
  <si>
    <t xml:space="preserve">$ Ventas </t>
  </si>
  <si>
    <t># Desistimientos</t>
  </si>
  <si>
    <t>$ Desistimientos</t>
  </si>
  <si>
    <t>Total ventas</t>
  </si>
  <si>
    <t>Intereses de Mora</t>
  </si>
  <si>
    <t>Credito</t>
  </si>
  <si>
    <t>D</t>
  </si>
  <si>
    <t>NOMBRE</t>
  </si>
  <si>
    <t>AGRUPACION</t>
  </si>
  <si>
    <t>Gastos Adtivos</t>
  </si>
  <si>
    <t>Intereses x mora</t>
  </si>
  <si>
    <t>Vr. Prom. M2 Vendido</t>
  </si>
  <si>
    <t>Total  Proyecto</t>
  </si>
  <si>
    <t xml:space="preserve">Reformas </t>
  </si>
  <si>
    <t>Cartera de Reformas</t>
  </si>
  <si>
    <t>Mayor Vr. Recibido</t>
  </si>
  <si>
    <t>Etapa 1</t>
  </si>
  <si>
    <t>Aptos.</t>
  </si>
  <si>
    <t>Anticipo a cuota Crédito</t>
  </si>
  <si>
    <t>Reformas</t>
  </si>
  <si>
    <t>Apartamentos</t>
  </si>
  <si>
    <t>INVENTARIO</t>
  </si>
  <si>
    <t>DETALLE DE CLIENTES</t>
  </si>
  <si>
    <t>Mayor valor</t>
  </si>
  <si>
    <t>Otros Gastos</t>
  </si>
  <si>
    <t>Intereses de Subrogación</t>
  </si>
  <si>
    <t>Ints Subrogación</t>
  </si>
  <si>
    <t>Subrogado/desembolsado</t>
  </si>
  <si>
    <t>PROYECCION DE RECAUDOS</t>
  </si>
  <si>
    <t>Int Subrogación</t>
  </si>
  <si>
    <t>Mayor Vr recibido</t>
  </si>
  <si>
    <t>Impuesto Predial</t>
  </si>
  <si>
    <t>Tipología</t>
  </si>
  <si>
    <t>Parqueaderos</t>
  </si>
  <si>
    <t>Utiles</t>
  </si>
  <si>
    <t>Total Torre</t>
  </si>
  <si>
    <t xml:space="preserve">Total Aptos T-1  </t>
  </si>
  <si>
    <t xml:space="preserve">Total Parq. </t>
  </si>
  <si>
    <t xml:space="preserve">Tot. Utiles </t>
  </si>
  <si>
    <t>Unidades Vendidas</t>
  </si>
  <si>
    <t>Area Vendida</t>
  </si>
  <si>
    <t>Vr. Ventas</t>
  </si>
  <si>
    <t>Total Torre 1</t>
  </si>
  <si>
    <t>Precio Venta  Sin parq.</t>
  </si>
  <si>
    <t xml:space="preserve">Precio Venta </t>
  </si>
  <si>
    <t>Total parq.</t>
  </si>
  <si>
    <t>Total Utiles</t>
  </si>
  <si>
    <t xml:space="preserve">Utiles </t>
  </si>
  <si>
    <t xml:space="preserve">Apartamentos </t>
  </si>
  <si>
    <t>Und. Netas Inm. Ppales</t>
  </si>
  <si>
    <t>Ventas netas Inm. Pales</t>
  </si>
  <si>
    <t>Unid.
Parq. + Util</t>
  </si>
  <si>
    <t>Parq. + Util</t>
  </si>
  <si>
    <t>Parq. CON c. Util incluidoueaderos</t>
  </si>
  <si>
    <t>Parqueaderos Sencillos</t>
  </si>
  <si>
    <t xml:space="preserve">Total Parq. T-1  </t>
  </si>
  <si>
    <t>Parqueaderos Sencillos con C.Util Incluido</t>
  </si>
  <si>
    <t>Cuartos Utiles</t>
  </si>
  <si>
    <t>Parq. Con C. util Incluido</t>
  </si>
  <si>
    <t>Parq. Senc.</t>
  </si>
  <si>
    <t>Parq. Con C. Util incluido</t>
  </si>
  <si>
    <t>APT-0801</t>
  </si>
  <si>
    <t>VELEZ PUERTA DANIEL</t>
  </si>
  <si>
    <t>APT-0808</t>
  </si>
  <si>
    <t>VALENCIA URIBE CLAUDIA HELENA</t>
  </si>
  <si>
    <t>APT-0901</t>
  </si>
  <si>
    <t>APT-1001</t>
  </si>
  <si>
    <t>VASQUEZ MEDINA WLDREY FELIPE</t>
  </si>
  <si>
    <t>APT-1301</t>
  </si>
  <si>
    <t>CASTRO ARANGO MARTIN</t>
  </si>
  <si>
    <t>APT-1304</t>
  </si>
  <si>
    <t>VALENCIA BOTERO SEBASTIAN</t>
  </si>
  <si>
    <t>APT-1402</t>
  </si>
  <si>
    <t>PADILLA MAYA CATALINA</t>
  </si>
  <si>
    <t>APT-1404</t>
  </si>
  <si>
    <t>ARBELAEZ OSORIO LUIS MIGUEL</t>
  </si>
  <si>
    <t>APT-1502</t>
  </si>
  <si>
    <t>HOYOS PÉREZ ELENA MARIA</t>
  </si>
  <si>
    <t>APT-1702</t>
  </si>
  <si>
    <t>PADILLA MAYA NATALIA</t>
  </si>
  <si>
    <t>APT-1804</t>
  </si>
  <si>
    <t>BOTERO VALENCIA LUIS FELIPE</t>
  </si>
  <si>
    <t>APT-2702</t>
  </si>
  <si>
    <t>BARBOSA MORENO FELIPE</t>
  </si>
  <si>
    <t> 0603</t>
  </si>
  <si>
    <t> 0604</t>
  </si>
  <si>
    <t> 0605</t>
  </si>
  <si>
    <t> 0606</t>
  </si>
  <si>
    <t> 0701</t>
  </si>
  <si>
    <t> 0702</t>
  </si>
  <si>
    <t> 0703</t>
  </si>
  <si>
    <t> 0704</t>
  </si>
  <si>
    <t> 0705</t>
  </si>
  <si>
    <t> 0706</t>
  </si>
  <si>
    <t> 0707</t>
  </si>
  <si>
    <t> 0708</t>
  </si>
  <si>
    <t> 0802</t>
  </si>
  <si>
    <t> 0803</t>
  </si>
  <si>
    <t> 0804</t>
  </si>
  <si>
    <t> 0805</t>
  </si>
  <si>
    <t> 0806</t>
  </si>
  <si>
    <t> 0807</t>
  </si>
  <si>
    <t> 0902</t>
  </si>
  <si>
    <t> 0903</t>
  </si>
  <si>
    <t> 0904</t>
  </si>
  <si>
    <t> 0905</t>
  </si>
  <si>
    <t> 0906</t>
  </si>
  <si>
    <t> 0907</t>
  </si>
  <si>
    <t> 0908</t>
  </si>
  <si>
    <t> 1002</t>
  </si>
  <si>
    <t> 1003</t>
  </si>
  <si>
    <t> 1004</t>
  </si>
  <si>
    <t> 1005</t>
  </si>
  <si>
    <t> 1006</t>
  </si>
  <si>
    <t> 1007</t>
  </si>
  <si>
    <t> 1008</t>
  </si>
  <si>
    <t> 1101</t>
  </si>
  <si>
    <t> 1102</t>
  </si>
  <si>
    <t> 1103</t>
  </si>
  <si>
    <t> 1104</t>
  </si>
  <si>
    <t> 1105</t>
  </si>
  <si>
    <t> 1106</t>
  </si>
  <si>
    <t> 1107</t>
  </si>
  <si>
    <t> 1108</t>
  </si>
  <si>
    <t> 1201</t>
  </si>
  <si>
    <t> 1202</t>
  </si>
  <si>
    <t> 1203</t>
  </si>
  <si>
    <t> 1204</t>
  </si>
  <si>
    <t> 1205</t>
  </si>
  <si>
    <t> 1206</t>
  </si>
  <si>
    <t> 1207</t>
  </si>
  <si>
    <t> 1208</t>
  </si>
  <si>
    <t> 1302</t>
  </si>
  <si>
    <t> 1303</t>
  </si>
  <si>
    <t> 1305</t>
  </si>
  <si>
    <t> 1306</t>
  </si>
  <si>
    <t> 1307</t>
  </si>
  <si>
    <t> 1308</t>
  </si>
  <si>
    <t> 1401</t>
  </si>
  <si>
    <t> 1403</t>
  </si>
  <si>
    <t> 1405</t>
  </si>
  <si>
    <t> 1406</t>
  </si>
  <si>
    <t> 1407</t>
  </si>
  <si>
    <t> 1408</t>
  </si>
  <si>
    <t> 1501</t>
  </si>
  <si>
    <t> 1503</t>
  </si>
  <si>
    <t> 1504</t>
  </si>
  <si>
    <t> 1505</t>
  </si>
  <si>
    <t> 1506</t>
  </si>
  <si>
    <t> 1507</t>
  </si>
  <si>
    <t> 1508</t>
  </si>
  <si>
    <t> 1601</t>
  </si>
  <si>
    <t> 1602</t>
  </si>
  <si>
    <t> 1603</t>
  </si>
  <si>
    <t> 1604</t>
  </si>
  <si>
    <t> 1605</t>
  </si>
  <si>
    <t> 1606</t>
  </si>
  <si>
    <t> 1607</t>
  </si>
  <si>
    <t> 1608</t>
  </si>
  <si>
    <t> 1701</t>
  </si>
  <si>
    <t> 1703</t>
  </si>
  <si>
    <t> 1704</t>
  </si>
  <si>
    <t> 1705</t>
  </si>
  <si>
    <t> 1706</t>
  </si>
  <si>
    <t> 1707</t>
  </si>
  <si>
    <t> 1708</t>
  </si>
  <si>
    <t> 1801</t>
  </si>
  <si>
    <t> 1802</t>
  </si>
  <si>
    <t> 1803</t>
  </si>
  <si>
    <t> 1805</t>
  </si>
  <si>
    <t> 1806</t>
  </si>
  <si>
    <t> 1807</t>
  </si>
  <si>
    <t> 1808</t>
  </si>
  <si>
    <t> 1901</t>
  </si>
  <si>
    <t> 1902</t>
  </si>
  <si>
    <t> 1903</t>
  </si>
  <si>
    <t> 1904</t>
  </si>
  <si>
    <t> 1905</t>
  </si>
  <si>
    <t> 1906</t>
  </si>
  <si>
    <t> 1907</t>
  </si>
  <si>
    <t> 1908</t>
  </si>
  <si>
    <t> 2001</t>
  </si>
  <si>
    <t> 2002</t>
  </si>
  <si>
    <t> 2003</t>
  </si>
  <si>
    <t> 2004</t>
  </si>
  <si>
    <t> 2005</t>
  </si>
  <si>
    <t> 2006</t>
  </si>
  <si>
    <t> 2007</t>
  </si>
  <si>
    <t> 2008</t>
  </si>
  <si>
    <t> 2101</t>
  </si>
  <si>
    <t> 2102</t>
  </si>
  <si>
    <t> 2103</t>
  </si>
  <si>
    <t> 2104</t>
  </si>
  <si>
    <t> 2105</t>
  </si>
  <si>
    <t> 2106</t>
  </si>
  <si>
    <t> 2107</t>
  </si>
  <si>
    <t> 2108</t>
  </si>
  <si>
    <t> 2201</t>
  </si>
  <si>
    <t> 2202</t>
  </si>
  <si>
    <t> 2203</t>
  </si>
  <si>
    <t> 2204</t>
  </si>
  <si>
    <t> 2205</t>
  </si>
  <si>
    <t> 2206</t>
  </si>
  <si>
    <t> 2207</t>
  </si>
  <si>
    <t> 2208</t>
  </si>
  <si>
    <t> 2301</t>
  </si>
  <si>
    <t> 2302</t>
  </si>
  <si>
    <t> 2303</t>
  </si>
  <si>
    <t> 2304</t>
  </si>
  <si>
    <t> 2305</t>
  </si>
  <si>
    <t> 2306</t>
  </si>
  <si>
    <t> 2307</t>
  </si>
  <si>
    <t> 2308</t>
  </si>
  <si>
    <t> 2401</t>
  </si>
  <si>
    <t> 2402</t>
  </si>
  <si>
    <t> 2403</t>
  </si>
  <si>
    <t> 2404</t>
  </si>
  <si>
    <t> 2405</t>
  </si>
  <si>
    <t> 2406</t>
  </si>
  <si>
    <t> 2407</t>
  </si>
  <si>
    <t> 2408</t>
  </si>
  <si>
    <t> 2501</t>
  </si>
  <si>
    <t> 2502</t>
  </si>
  <si>
    <t> 2503</t>
  </si>
  <si>
    <t> 2504</t>
  </si>
  <si>
    <t> 2505</t>
  </si>
  <si>
    <t> 2506</t>
  </si>
  <si>
    <t> 2507</t>
  </si>
  <si>
    <t> 2508</t>
  </si>
  <si>
    <t> 2601</t>
  </si>
  <si>
    <t> 2602</t>
  </si>
  <si>
    <t> 2603</t>
  </si>
  <si>
    <t> 2604</t>
  </si>
  <si>
    <t> 2605</t>
  </si>
  <si>
    <t> 2606</t>
  </si>
  <si>
    <t> 2607</t>
  </si>
  <si>
    <t> 2608</t>
  </si>
  <si>
    <t> 2701</t>
  </si>
  <si>
    <t> 2703</t>
  </si>
  <si>
    <t> 2704</t>
  </si>
  <si>
    <t> 2705</t>
  </si>
  <si>
    <t> 2706</t>
  </si>
  <si>
    <t> 2707</t>
  </si>
  <si>
    <t> 2708</t>
  </si>
  <si>
    <t> 2801</t>
  </si>
  <si>
    <t> 2802</t>
  </si>
  <si>
    <t> 2803</t>
  </si>
  <si>
    <t> 2804</t>
  </si>
  <si>
    <t> 2805</t>
  </si>
  <si>
    <t> 2806</t>
  </si>
  <si>
    <t> 2807</t>
  </si>
  <si>
    <t> 2808</t>
  </si>
  <si>
    <t> 2901</t>
  </si>
  <si>
    <t> 2902</t>
  </si>
  <si>
    <t> 2903</t>
  </si>
  <si>
    <t> 2904</t>
  </si>
  <si>
    <t> 2905</t>
  </si>
  <si>
    <t> 2906</t>
  </si>
  <si>
    <t> 2907</t>
  </si>
  <si>
    <t> 2908</t>
  </si>
  <si>
    <t> 3001</t>
  </si>
  <si>
    <t> 3002</t>
  </si>
  <si>
    <t> 3003</t>
  </si>
  <si>
    <t> 3004</t>
  </si>
  <si>
    <t> 3005</t>
  </si>
  <si>
    <t> 3006</t>
  </si>
  <si>
    <t> 3007</t>
  </si>
  <si>
    <t> 3008</t>
  </si>
  <si>
    <t> 0801</t>
  </si>
  <si>
    <t>V</t>
  </si>
  <si>
    <t> 0808</t>
  </si>
  <si>
    <t> 0901</t>
  </si>
  <si>
    <t> 1001</t>
  </si>
  <si>
    <t> 1301</t>
  </si>
  <si>
    <t> 1304</t>
  </si>
  <si>
    <t> 1402</t>
  </si>
  <si>
    <t> 1404</t>
  </si>
  <si>
    <t> 1502</t>
  </si>
  <si>
    <t> 1702</t>
  </si>
  <si>
    <t> 1804</t>
  </si>
  <si>
    <t> 2702</t>
  </si>
  <si>
    <t> PSP2-2031</t>
  </si>
  <si>
    <t> PSP2-2032</t>
  </si>
  <si>
    <t> PSP2-2033</t>
  </si>
  <si>
    <t> PSP2-2034</t>
  </si>
  <si>
    <t> PSP2-2035</t>
  </si>
  <si>
    <t> PSP2-2036</t>
  </si>
  <si>
    <t> PSP2-2037</t>
  </si>
  <si>
    <t> PSP2-2038</t>
  </si>
  <si>
    <t> PSP2-2039</t>
  </si>
  <si>
    <t> PSP2-2040</t>
  </si>
  <si>
    <t> PSP2-2042</t>
  </si>
  <si>
    <t> PSP2-2043</t>
  </si>
  <si>
    <t> PSP2-2044</t>
  </si>
  <si>
    <t> PSP2-2047</t>
  </si>
  <si>
    <t> PSP2-2048</t>
  </si>
  <si>
    <t> PSP2-2049</t>
  </si>
  <si>
    <t> PSP2-2050</t>
  </si>
  <si>
    <t> PSP2-2051</t>
  </si>
  <si>
    <t> PSP2-2052</t>
  </si>
  <si>
    <t> PSP2-2055</t>
  </si>
  <si>
    <t> PSP2-2056</t>
  </si>
  <si>
    <t> PSP2-2057</t>
  </si>
  <si>
    <t> PSP2-2058</t>
  </si>
  <si>
    <t> PSP2-2059</t>
  </si>
  <si>
    <t> PSP2-2060</t>
  </si>
  <si>
    <t> PSP3-3026</t>
  </si>
  <si>
    <t> PSP3-3027</t>
  </si>
  <si>
    <t> PSP3-3028</t>
  </si>
  <si>
    <t> PSP3-3029</t>
  </si>
  <si>
    <t> PSP3-3030</t>
  </si>
  <si>
    <t> PSP3-3031</t>
  </si>
  <si>
    <t> PSP3-3032</t>
  </si>
  <si>
    <t> PSP3-3033</t>
  </si>
  <si>
    <t> PSP3-3034</t>
  </si>
  <si>
    <t> PSP3-3035</t>
  </si>
  <si>
    <t> PSP3-3036</t>
  </si>
  <si>
    <t> PSP3-3037</t>
  </si>
  <si>
    <t> PSP3-3038</t>
  </si>
  <si>
    <t> PSP3-3039</t>
  </si>
  <si>
    <t> PSP3-3040</t>
  </si>
  <si>
    <t> PSP3-3041</t>
  </si>
  <si>
    <t> PSP3-3042</t>
  </si>
  <si>
    <t> PSP3-3043</t>
  </si>
  <si>
    <t> PSP3-3044</t>
  </si>
  <si>
    <t> PSP3-3045</t>
  </si>
  <si>
    <t> PSP3-3046</t>
  </si>
  <si>
    <t> PSP3-3047</t>
  </si>
  <si>
    <t> PSP3-3048</t>
  </si>
  <si>
    <t> PSP3-3049</t>
  </si>
  <si>
    <t> PSP3-3050</t>
  </si>
  <si>
    <t> PSP3-3051</t>
  </si>
  <si>
    <t> PSP3-3054</t>
  </si>
  <si>
    <t> PSP3-3055</t>
  </si>
  <si>
    <t> PSP3-3059</t>
  </si>
  <si>
    <t> PSP3-3060</t>
  </si>
  <si>
    <t> PSP3-3061</t>
  </si>
  <si>
    <t> PSP4-4026</t>
  </si>
  <si>
    <t> PSP4-4027</t>
  </si>
  <si>
    <t> PSP4-4028</t>
  </si>
  <si>
    <t> PSP4-4029</t>
  </si>
  <si>
    <t> PSP4-4030</t>
  </si>
  <si>
    <t> PSP4-4032</t>
  </si>
  <si>
    <t> PSP4-4033</t>
  </si>
  <si>
    <t> PSP4-4034</t>
  </si>
  <si>
    <t> PSP4-4035</t>
  </si>
  <si>
    <t> PSP4-4036</t>
  </si>
  <si>
    <t> PSP4-4037</t>
  </si>
  <si>
    <t> PSP4-4038</t>
  </si>
  <si>
    <t> PSP4-4039</t>
  </si>
  <si>
    <t> PSP4-4040</t>
  </si>
  <si>
    <t> PSP4-4041</t>
  </si>
  <si>
    <t> PSP4-4042</t>
  </si>
  <si>
    <t> PSP4-4043</t>
  </si>
  <si>
    <t> PSP4-4044</t>
  </si>
  <si>
    <t> PSP4-4045</t>
  </si>
  <si>
    <t> PSP4-4046</t>
  </si>
  <si>
    <t> PSP4-4047</t>
  </si>
  <si>
    <t> PSP4-4048</t>
  </si>
  <si>
    <t> PSP4-4049</t>
  </si>
  <si>
    <t> PSP4-4050</t>
  </si>
  <si>
    <t> PSP4-4051</t>
  </si>
  <si>
    <t> PSP4-4052</t>
  </si>
  <si>
    <t> PSP4-4053</t>
  </si>
  <si>
    <t> PSP4-4054</t>
  </si>
  <si>
    <t> PSP4-4059</t>
  </si>
  <si>
    <t> PSP4-4060</t>
  </si>
  <si>
    <t> PSP4-4061</t>
  </si>
  <si>
    <t> PSP5-5026</t>
  </si>
  <si>
    <t> PSP5-5027</t>
  </si>
  <si>
    <t> PSP5-5028</t>
  </si>
  <si>
    <t> PSP5-5032</t>
  </si>
  <si>
    <t> PSP5-5033</t>
  </si>
  <si>
    <t> PSP5-5034</t>
  </si>
  <si>
    <t> PSS1-99046</t>
  </si>
  <si>
    <t> PSS2-98001</t>
  </si>
  <si>
    <t> PSS2-98002</t>
  </si>
  <si>
    <t> PSS2-98003</t>
  </si>
  <si>
    <t> PSS2-98004</t>
  </si>
  <si>
    <t> PSS2-98005</t>
  </si>
  <si>
    <t> PSS2-98010</t>
  </si>
  <si>
    <t> PSS2-98011</t>
  </si>
  <si>
    <t> PSS2-98012</t>
  </si>
  <si>
    <t> PSS2-98013</t>
  </si>
  <si>
    <t> PSS2-98038</t>
  </si>
  <si>
    <t> PSS2-98041</t>
  </si>
  <si>
    <t> PSS2-98042</t>
  </si>
  <si>
    <t> PSS2-98043</t>
  </si>
  <si>
    <t> PSS2-98044</t>
  </si>
  <si>
    <t> PSS2-98045</t>
  </si>
  <si>
    <t> PSS2-98046</t>
  </si>
  <si>
    <t> PSS2-98047</t>
  </si>
  <si>
    <t> PSS2-98048</t>
  </si>
  <si>
    <t> PSS2-98049</t>
  </si>
  <si>
    <t> PSS2-98050</t>
  </si>
  <si>
    <t> PSS2-98051</t>
  </si>
  <si>
    <t> PSS2-98052</t>
  </si>
  <si>
    <t> PSS2-98053</t>
  </si>
  <si>
    <t> PSS2-98054</t>
  </si>
  <si>
    <t> PSUP2-2011</t>
  </si>
  <si>
    <t> PSUP2-2027</t>
  </si>
  <si>
    <t> PSUP2-2028</t>
  </si>
  <si>
    <t> PSUP2-2029</t>
  </si>
  <si>
    <t> PSUP2-2030</t>
  </si>
  <si>
    <t> PSUP3-3002</t>
  </si>
  <si>
    <t> PSUP3-3003</t>
  </si>
  <si>
    <t> PSUP3-3005</t>
  </si>
  <si>
    <t> PSUP3-3006</t>
  </si>
  <si>
    <t> PSUP3-3007</t>
  </si>
  <si>
    <t> PSUP3-3022</t>
  </si>
  <si>
    <t> PSUP3-3023</t>
  </si>
  <si>
    <t> PSUP3-3024</t>
  </si>
  <si>
    <t> PSUP3-3025</t>
  </si>
  <si>
    <t> PSUP3-3058</t>
  </si>
  <si>
    <t> PSUP3-3062</t>
  </si>
  <si>
    <t> PSUP4-4001</t>
  </si>
  <si>
    <t> PSUP4-4002</t>
  </si>
  <si>
    <t> PSUP4-4003</t>
  </si>
  <si>
    <t> PSUP4-4004</t>
  </si>
  <si>
    <t> PSUP4-4005</t>
  </si>
  <si>
    <t> PSUP4-4006</t>
  </si>
  <si>
    <t> PSUP4-4007</t>
  </si>
  <si>
    <t> PSUP4-4022</t>
  </si>
  <si>
    <t> PSUP4-4023</t>
  </si>
  <si>
    <t> PSUP4-4024</t>
  </si>
  <si>
    <t> PSUP4-4025</t>
  </si>
  <si>
    <t> PSUP4-4058</t>
  </si>
  <si>
    <t> PSUP4-4062</t>
  </si>
  <si>
    <t> PSUP5-5001</t>
  </si>
  <si>
    <t> PSUP5-5002</t>
  </si>
  <si>
    <t> PSUP5-5003</t>
  </si>
  <si>
    <t> PSUP5-5004</t>
  </si>
  <si>
    <t> PSUP5-5005</t>
  </si>
  <si>
    <t> PSUP5-5006</t>
  </si>
  <si>
    <t> PSUP5-5007</t>
  </si>
  <si>
    <t> PSUP5-5022</t>
  </si>
  <si>
    <t> PSUP5-5023</t>
  </si>
  <si>
    <t> PSUP5-5024</t>
  </si>
  <si>
    <t> PSUP5-5025</t>
  </si>
  <si>
    <t> PSUP5-5031</t>
  </si>
  <si>
    <t> PSUP5-5035</t>
  </si>
  <si>
    <t> PSUS1-99028</t>
  </si>
  <si>
    <t> PSUS1-99032</t>
  </si>
  <si>
    <t> PSUS1-99034</t>
  </si>
  <si>
    <t> PSUS1-99035</t>
  </si>
  <si>
    <t> PSUS1-99036</t>
  </si>
  <si>
    <t> PSUS1-99037</t>
  </si>
  <si>
    <t> PSUS1-99038</t>
  </si>
  <si>
    <t> PSUS1-99039</t>
  </si>
  <si>
    <t> PSUS1-99040</t>
  </si>
  <si>
    <t> PSUS1-99043</t>
  </si>
  <si>
    <t> PSUS1-99044</t>
  </si>
  <si>
    <t> PSUS1-99045</t>
  </si>
  <si>
    <t> PSUS2-98009</t>
  </si>
  <si>
    <t> PSUS2-98014</t>
  </si>
  <si>
    <t> PSUS2-98015</t>
  </si>
  <si>
    <t> PSUS2-98016</t>
  </si>
  <si>
    <t> PSUS2-98017</t>
  </si>
  <si>
    <t> PSUS2-98018</t>
  </si>
  <si>
    <t> PSUS2-98019</t>
  </si>
  <si>
    <t> PSUS2-98020</t>
  </si>
  <si>
    <t> PSUS2-98034</t>
  </si>
  <si>
    <t> PSUS2-98035</t>
  </si>
  <si>
    <t> PSUS2-98036</t>
  </si>
  <si>
    <t> PSUS2-98037</t>
  </si>
  <si>
    <t> PSP2-2041</t>
  </si>
  <si>
    <t> PSP2-2045</t>
  </si>
  <si>
    <t> PSP2-2046</t>
  </si>
  <si>
    <t> PSP3-3052</t>
  </si>
  <si>
    <t> PSP3-3053</t>
  </si>
  <si>
    <t> PSP4-4031</t>
  </si>
  <si>
    <t> PSP4-4055</t>
  </si>
  <si>
    <t> PSS2-98006</t>
  </si>
  <si>
    <t> PSUP2-2012</t>
  </si>
  <si>
    <t> PSUP3-3001</t>
  </si>
  <si>
    <t> PSUP3-3004</t>
  </si>
  <si>
    <t> PSUS1-99042</t>
  </si>
  <si>
    <t> CUP2-2001</t>
  </si>
  <si>
    <t> CUP2-2002</t>
  </si>
  <si>
    <t> CUP2-2003</t>
  </si>
  <si>
    <t> CUP2-2004</t>
  </si>
  <si>
    <t> CUP2-2005</t>
  </si>
  <si>
    <t> CUP2-2006</t>
  </si>
  <si>
    <t> CUP2-2007</t>
  </si>
  <si>
    <t> CUP2-2008</t>
  </si>
  <si>
    <t> CUP2-2009</t>
  </si>
  <si>
    <t> CUP2-2010</t>
  </si>
  <si>
    <t> CUP2-2014</t>
  </si>
  <si>
    <t> CUP2-2015</t>
  </si>
  <si>
    <t> CUP2-2016</t>
  </si>
  <si>
    <t> CUP2-2019</t>
  </si>
  <si>
    <t> CUP2-2020</t>
  </si>
  <si>
    <t> CUP2-2021</t>
  </si>
  <si>
    <t> CUP2-2022</t>
  </si>
  <si>
    <t> CUP2-2023</t>
  </si>
  <si>
    <t> CUP2-2024</t>
  </si>
  <si>
    <t> CUP2-2025</t>
  </si>
  <si>
    <t> CUP2-2026</t>
  </si>
  <si>
    <t> CUP2-2061</t>
  </si>
  <si>
    <t> CUP2-2062</t>
  </si>
  <si>
    <t> CUP2-2063</t>
  </si>
  <si>
    <t> CUP2-2064</t>
  </si>
  <si>
    <t> CUP2-2065</t>
  </si>
  <si>
    <t> CUP3-3008</t>
  </si>
  <si>
    <t> CUP3-3009</t>
  </si>
  <si>
    <t> CUP3-3010</t>
  </si>
  <si>
    <t> CUP3-3011</t>
  </si>
  <si>
    <t> CUP3-3012</t>
  </si>
  <si>
    <t> CUP3-3013</t>
  </si>
  <si>
    <t> CUP3-3014</t>
  </si>
  <si>
    <t> CUP3-3015</t>
  </si>
  <si>
    <t> CUP3-3016</t>
  </si>
  <si>
    <t> CUP3-3017</t>
  </si>
  <si>
    <t> CUP3-3018</t>
  </si>
  <si>
    <t> CUP3-3019</t>
  </si>
  <si>
    <t> CUP3-3020</t>
  </si>
  <si>
    <t> CUP3-3021</t>
  </si>
  <si>
    <t> CUP3-3056</t>
  </si>
  <si>
    <t> CUP3-3057</t>
  </si>
  <si>
    <t> CUP3-3063</t>
  </si>
  <si>
    <t> CUP4-4008</t>
  </si>
  <si>
    <t> CUP4-4009</t>
  </si>
  <si>
    <t> CUP4-4010</t>
  </si>
  <si>
    <t> CUP4-4011</t>
  </si>
  <si>
    <t> CUP4-4012</t>
  </si>
  <si>
    <t> CUP4-4013</t>
  </si>
  <si>
    <t> CUP4-4014</t>
  </si>
  <si>
    <t> CUP4-4015</t>
  </si>
  <si>
    <t> CUP4-4016</t>
  </si>
  <si>
    <t> CUP4-4017</t>
  </si>
  <si>
    <t> CUP4-4018</t>
  </si>
  <si>
    <t> CUP4-4019</t>
  </si>
  <si>
    <t> CUP4-4020</t>
  </si>
  <si>
    <t> CUP4-4021</t>
  </si>
  <si>
    <t> CUP4-4056</t>
  </si>
  <si>
    <t> CUP4-4057</t>
  </si>
  <si>
    <t> CUP4-4063</t>
  </si>
  <si>
    <t> CUP5-5008</t>
  </si>
  <si>
    <t> CUP5-5009</t>
  </si>
  <si>
    <t> CUP5-5010</t>
  </si>
  <si>
    <t> CUP5-5011</t>
  </si>
  <si>
    <t> CUP5-5012</t>
  </si>
  <si>
    <t> CUP5-5013</t>
  </si>
  <si>
    <t> CUP5-5014</t>
  </si>
  <si>
    <t> CUP5-5015</t>
  </si>
  <si>
    <t> CUP5-5016</t>
  </si>
  <si>
    <t> CUP5-5017</t>
  </si>
  <si>
    <t> CUP5-5018</t>
  </si>
  <si>
    <t> CUP5-5019</t>
  </si>
  <si>
    <t> CUP5-5020</t>
  </si>
  <si>
    <t> CUP5-5021</t>
  </si>
  <si>
    <t> CUP5-5029</t>
  </si>
  <si>
    <t> CUP5-5036</t>
  </si>
  <si>
    <t> CUS1-99002</t>
  </si>
  <si>
    <t> CUS1-99003</t>
  </si>
  <si>
    <t> CUS1-99004</t>
  </si>
  <si>
    <t> CUS1-99005</t>
  </si>
  <si>
    <t> CUS1-99006</t>
  </si>
  <si>
    <t> CUS1-99007</t>
  </si>
  <si>
    <t> CUS1-99008</t>
  </si>
  <si>
    <t> CUS1-99009</t>
  </si>
  <si>
    <t> CUS1-99010</t>
  </si>
  <si>
    <t> CUS1-99011</t>
  </si>
  <si>
    <t> CUS1-99012</t>
  </si>
  <si>
    <t> CUS1-99013</t>
  </si>
  <si>
    <t> CUS1-99014</t>
  </si>
  <si>
    <t> CUS1-99015</t>
  </si>
  <si>
    <t> CUS1-99016</t>
  </si>
  <si>
    <t> CUS1-99017</t>
  </si>
  <si>
    <t> CUS1-99018</t>
  </si>
  <si>
    <t> CUS1-99019</t>
  </si>
  <si>
    <t> CUS1-99020</t>
  </si>
  <si>
    <t> CUS1-99021</t>
  </si>
  <si>
    <t> CUS1-99022</t>
  </si>
  <si>
    <t> CUS1-99023</t>
  </si>
  <si>
    <t> CUS1-99026</t>
  </si>
  <si>
    <t> CUS1-99027</t>
  </si>
  <si>
    <t> CUS1-99033</t>
  </si>
  <si>
    <t> CUS1-99041</t>
  </si>
  <si>
    <t> CUS1-99062</t>
  </si>
  <si>
    <t> CUS2-98007</t>
  </si>
  <si>
    <t> CUS2-98008</t>
  </si>
  <si>
    <t> CUS2-98021</t>
  </si>
  <si>
    <t> CUS2-98022</t>
  </si>
  <si>
    <t> CUS2-98023</t>
  </si>
  <si>
    <t> CUS2-98024</t>
  </si>
  <si>
    <t> CUS2-98025</t>
  </si>
  <si>
    <t> CUS2-98026</t>
  </si>
  <si>
    <t> CUS2-98027</t>
  </si>
  <si>
    <t> CUS2-98028</t>
  </si>
  <si>
    <t> CUS2-98029</t>
  </si>
  <si>
    <t> CUS2-98030</t>
  </si>
  <si>
    <t> CUS2-98031</t>
  </si>
  <si>
    <t> CUS2-98032</t>
  </si>
  <si>
    <t> CUS2-98033</t>
  </si>
  <si>
    <t> CUP2-2013</t>
  </si>
  <si>
    <t> CUP2-2017</t>
  </si>
  <si>
    <t> CUP2-2018</t>
  </si>
  <si>
    <t> CUP5-5030</t>
  </si>
  <si>
    <t> CUS1-99001</t>
  </si>
  <si>
    <t> CUS1-99024</t>
  </si>
  <si>
    <t> CUS1-99025</t>
  </si>
  <si>
    <t> CUS1-99061</t>
  </si>
  <si>
    <t>APT-0707</t>
  </si>
  <si>
    <t>ABAD RESTREPO JASMIN</t>
  </si>
  <si>
    <t>APT-1101</t>
  </si>
  <si>
    <t>SOTO ZULUAGA CAROLINA MARCELA</t>
  </si>
  <si>
    <t>APT-1302</t>
  </si>
  <si>
    <t>JARAMILLO PARRA MANUEL</t>
  </si>
  <si>
    <t>APT-1308</t>
  </si>
  <si>
    <t>GAVIRIA DIEZ JOHN EDISON</t>
  </si>
  <si>
    <t>APT-1408</t>
  </si>
  <si>
    <t>MORENO HERNANDEZ ANA MARIA</t>
  </si>
  <si>
    <t>APT-1506</t>
  </si>
  <si>
    <t>FRANCO SOLERA JORGE ALBERTO</t>
  </si>
  <si>
    <t>APT-1602</t>
  </si>
  <si>
    <t>CASTRILLON ORTIZ LUZ NELLY</t>
  </si>
  <si>
    <t>APT-1801</t>
  </si>
  <si>
    <t>GUTIERREZ GONZALEZ CAROLINA</t>
  </si>
  <si>
    <t>APT-1807</t>
  </si>
  <si>
    <t>LONDOÑO GOMEZ FELIPE</t>
  </si>
  <si>
    <t>APT-1903</t>
  </si>
  <si>
    <t>POSADA ESCOBAR JORGE ALBERTO</t>
  </si>
  <si>
    <t>APT-2301</t>
  </si>
  <si>
    <t>TIRADO CONGOTE ALEJANDRO</t>
  </si>
  <si>
    <t>APT-2902</t>
  </si>
  <si>
    <t>GOMEZ GOMEZ EUFRACIO</t>
  </si>
  <si>
    <t>APT-2903</t>
  </si>
  <si>
    <t>SEPULVEDA PALACIO DANIEL MAURICIO</t>
  </si>
  <si>
    <t>APT-2907</t>
  </si>
  <si>
    <t>OLAYA GOMEZ JORGE ALONSO</t>
  </si>
  <si>
    <t>APT-0702</t>
  </si>
  <si>
    <t>TRUJILLO CARDENAS ANDRES DAVID</t>
  </si>
  <si>
    <t>APT-1004</t>
  </si>
  <si>
    <t>HURTADO ARISTIZABAL ANDRES</t>
  </si>
  <si>
    <t>APT-1201</t>
  </si>
  <si>
    <t>SANCHEZ CORDOBA JOHN FERNANDO</t>
  </si>
  <si>
    <t>APT-1501</t>
  </si>
  <si>
    <t>RIVERA ACEVEDO NATALIA</t>
  </si>
  <si>
    <t>APT-1508</t>
  </si>
  <si>
    <t>TRUJILLO MEJIA RODRIGO</t>
  </si>
  <si>
    <t>APT-1601</t>
  </si>
  <si>
    <t>MUNERA GARCES CARLOS ALBERTO</t>
  </si>
  <si>
    <t>APT-1608</t>
  </si>
  <si>
    <t>SACUAR14 S.A.S</t>
  </si>
  <si>
    <t>APT-1703</t>
  </si>
  <si>
    <t>NIÑO TONCACIPA MARTHA CONSTANZA</t>
  </si>
  <si>
    <t>APT-1708</t>
  </si>
  <si>
    <t>CRISTIANO NIETO JAIME ALONSO</t>
  </si>
  <si>
    <t>APT-2103</t>
  </si>
  <si>
    <t>GUARIN HINCAPIE LUISA FERNANDA</t>
  </si>
  <si>
    <t>APT-2104</t>
  </si>
  <si>
    <t>FAMBO COLOMBIA S.A.S</t>
  </si>
  <si>
    <t>APT-2204</t>
  </si>
  <si>
    <t>OTUS SHOES S.A.S.</t>
  </si>
  <si>
    <t>APT-2208</t>
  </si>
  <si>
    <t>ARISTIZABAL ARIAS GUSTAVO ADOLFO</t>
  </si>
  <si>
    <t>APT-2708</t>
  </si>
  <si>
    <t>SKY MEMBERS GROUP S.A.S</t>
  </si>
  <si>
    <t>Reforma Escriturable</t>
  </si>
  <si>
    <t>APT-0908</t>
  </si>
  <si>
    <t>VELEZ HINESTROZA MAURICIO IGNACIO</t>
  </si>
  <si>
    <t>APT-1002</t>
  </si>
  <si>
    <t>MEJIA GARCIA GILBERTO</t>
  </si>
  <si>
    <t>APT-1008</t>
  </si>
  <si>
    <t>GRANDA CARDONA OLGA MARIA</t>
  </si>
  <si>
    <t>APT-1104</t>
  </si>
  <si>
    <t>CARDENAS ESPINOSA DIANA CAROLINA</t>
  </si>
  <si>
    <t>APT-1202</t>
  </si>
  <si>
    <t>RENTA HOGAR AB S.A.S.</t>
  </si>
  <si>
    <t>APT-1208</t>
  </si>
  <si>
    <t>ORTIZ MADRIGAL JACOBO</t>
  </si>
  <si>
    <t>APT-1407</t>
  </si>
  <si>
    <t>INVERSIONES CUARTAS JARAMILLO Y CIA S.C.A</t>
  </si>
  <si>
    <t>APT-1504</t>
  </si>
  <si>
    <t>SERNA CASTRO MARIA CAROLINA</t>
  </si>
  <si>
    <t>APT-1603</t>
  </si>
  <si>
    <t>PEREZ GAVIRIA EDHER ALEXANDER</t>
  </si>
  <si>
    <t>APT-1605</t>
  </si>
  <si>
    <t>REAL ESTATE OF COLOMBIA S.A.S.</t>
  </si>
  <si>
    <t>APT-1606</t>
  </si>
  <si>
    <t>MUÑOZ TORO PABLO</t>
  </si>
  <si>
    <t>APT-1701</t>
  </si>
  <si>
    <t>DAVILA VALDES LUISA FERNANDA</t>
  </si>
  <si>
    <t>APT-1803</t>
  </si>
  <si>
    <t>BOTEVEL S.A.S.</t>
  </si>
  <si>
    <t>APT-1904</t>
  </si>
  <si>
    <t>SAFRE IMMO COLOMBIA S.A.S</t>
  </si>
  <si>
    <t>APT-1908</t>
  </si>
  <si>
    <t>CEBALLOS SEPULVEDA JULIO JAIRO</t>
  </si>
  <si>
    <t>APT-2006</t>
  </si>
  <si>
    <t>AB5 S.A.S.</t>
  </si>
  <si>
    <t>APT-2007</t>
  </si>
  <si>
    <t>CARRASQUILLA OROZCO JUAN ANDRES</t>
  </si>
  <si>
    <t>APT-2108</t>
  </si>
  <si>
    <t>MONTOYA RIOS BEATRIZ ELENA</t>
  </si>
  <si>
    <t>APT-2203</t>
  </si>
  <si>
    <t>PATIÑO ALEJANDRO</t>
  </si>
  <si>
    <t>APT-2501</t>
  </si>
  <si>
    <t>GOMEZ OSPINA MARIA ELENA</t>
  </si>
  <si>
    <t>APT-2604</t>
  </si>
  <si>
    <t>GALEANO PARRA DIEGO IVAN</t>
  </si>
  <si>
    <t>APT-2701</t>
  </si>
  <si>
    <t>CAULINAR S.A.S.</t>
  </si>
  <si>
    <t>APT-2704</t>
  </si>
  <si>
    <t>APT-2705</t>
  </si>
  <si>
    <t>APT-2804</t>
  </si>
  <si>
    <t>APT-2805</t>
  </si>
  <si>
    <t>APT-2901</t>
  </si>
  <si>
    <t>APT-2906</t>
  </si>
  <si>
    <t>VELEZ CRUZ ANGELA MARIA</t>
  </si>
  <si>
    <t>APT-3005</t>
  </si>
  <si>
    <t>APT-0701</t>
  </si>
  <si>
    <t>FORERO LEAL CAMILO ANDRES</t>
  </si>
  <si>
    <t>APT-0708</t>
  </si>
  <si>
    <t>VALDERRAMA PEREZ DAVID</t>
  </si>
  <si>
    <t>APT-1401</t>
  </si>
  <si>
    <t>ESTRADA DUQUE LORENZO</t>
  </si>
  <si>
    <t>APT-1505</t>
  </si>
  <si>
    <t>OTALVARO ORTÍZ FRAY DOMINGO</t>
  </si>
  <si>
    <t>APT-1604</t>
  </si>
  <si>
    <t>CAMARISO S.A.S.</t>
  </si>
  <si>
    <t>APT-1808</t>
  </si>
  <si>
    <t>RIVERA RESTREPO SELENY</t>
  </si>
  <si>
    <t>APT-1901</t>
  </si>
  <si>
    <t>BAYTER GOMEZ JUAN SEBASTIAN</t>
  </si>
  <si>
    <t>APT-1902</t>
  </si>
  <si>
    <t>PERSONAS Y PERSONAS S.A.S.</t>
  </si>
  <si>
    <t>APT-2001</t>
  </si>
  <si>
    <t>VISION Y VALORES COMERCIALES S.A.S.</t>
  </si>
  <si>
    <t>APT-2004</t>
  </si>
  <si>
    <t>APT-2005</t>
  </si>
  <si>
    <t>APT-2008</t>
  </si>
  <si>
    <t>APT-2101</t>
  </si>
  <si>
    <t>ARROYAVE RIVERA SERGIO ANDRES</t>
  </si>
  <si>
    <t>APT-2102</t>
  </si>
  <si>
    <t>NAVARRO CAÑOLA CATALINA</t>
  </si>
  <si>
    <t>APT-2201</t>
  </si>
  <si>
    <t>GOMEZ ZULETA ISABEL</t>
  </si>
  <si>
    <t>APT-2303</t>
  </si>
  <si>
    <t>AGUDELO RESTREPO LEYDI</t>
  </si>
  <si>
    <t>APT-2401</t>
  </si>
  <si>
    <t>BERMUDEZ REYES LINA MARIA</t>
  </si>
  <si>
    <t>APT-2403</t>
  </si>
  <si>
    <t>INVERSIONES F. R. E HIJOS &amp; CIA. S.A.S.</t>
  </si>
  <si>
    <t>APT-2601</t>
  </si>
  <si>
    <t>LOPEZ GOMEZ ANDRES FELIPE</t>
  </si>
  <si>
    <t>APT-2606</t>
  </si>
  <si>
    <t>MANRIQUE MIRANDA JULIANA</t>
  </si>
  <si>
    <t>APT-2706</t>
  </si>
  <si>
    <t>GRUPO EMPRESARIAL SANCHEZ HERMANOS S.A.S.</t>
  </si>
  <si>
    <t>APT-2803</t>
  </si>
  <si>
    <t>BARRIENTOS JACOB ELI</t>
  </si>
  <si>
    <t>APT-2806</t>
  </si>
  <si>
    <t>APT-2905</t>
  </si>
  <si>
    <t>IMMO K5 S.A.S</t>
  </si>
  <si>
    <t>APT-3003</t>
  </si>
  <si>
    <t>ZAPATA HIGUITA WILMAR ALEXANDER</t>
  </si>
  <si>
    <t>APT-3004</t>
  </si>
  <si>
    <t>IMMO SIAM S.A.S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</si>
</sst>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(* #,##0_);_(* \(#,##0\);_(* &quot;-&quot;_);_(@_)"/>
    <numFmt numFmtId="168" formatCode="_(&quot;$&quot;\ * #,##0.00_);_(&quot;$&quot;\ * \(#,##0.00\);_(&quot;$&quot;\ * &quot;-&quot;??_);_(@_)"/>
    <numFmt numFmtId="169" formatCode="_-* #,##0.00\ _$_-;\-* #,##0.00\ _$_-;_-* &quot;-&quot;??\ _$_-;_-@_-"/>
    <numFmt numFmtId="170" formatCode="[$-C0A]d\ &quot;de&quot;\ mmmm\ &quot;de&quot;\ yyyy;@"/>
    <numFmt numFmtId="171" formatCode="_-* #,##0\ _$_-;\-* #,##0\ _$_-;_-* &quot;-&quot;??\ _$_-;_-@_-"/>
    <numFmt numFmtId="172" formatCode="#,##0_ ;[Red]\-#,##0\ "/>
    <numFmt numFmtId="173" formatCode="&quot;$&quot;#,##0"/>
    <numFmt numFmtId="174" formatCode="_ * #,##0_ ;_ * \-#,##0_ ;_ * &quot;-&quot;??_ ;_ @_ "/>
    <numFmt numFmtId="175" formatCode="yyyy"/>
    <numFmt numFmtId="176" formatCode="d\ &quot;de&quot;\ mmmm\ &quot;de&quot;\ yyyy"/>
    <numFmt numFmtId="177" formatCode="[$-240A]d&quot; de &quot;mmmm&quot; de &quot;yyyy;@"/>
    <numFmt numFmtId="178" formatCode="_-* #,##0_-;\-* #,##0_-;_-* &quot;-&quot;??_-;_-@_-"/>
    <numFmt numFmtId="179" formatCode="_(* #,##0_);_(* \(#,##0\);_(* &quot;-&quot;??_);_(@_)"/>
    <numFmt numFmtId="180" formatCode="_ * #,##0.00_ ;_ * \-#,##0.00_ ;_ * &quot;-&quot;??_ ;_ @_ "/>
    <numFmt numFmtId="181" formatCode="[$-40A]d&quot; de &quot;mmmm&quot; de &quot;yyyy;@"/>
    <numFmt numFmtId="182" formatCode="_-&quot;$&quot;* #,##0_-;\-&quot;$&quot;* #,##0_-;_-&quot;$&quot;* &quot;-&quot;??_-;_-@_-"/>
    <numFmt numFmtId="183" formatCode="0.0%"/>
    <numFmt numFmtId="184" formatCode="_-* #,##0.0\ _$_-;\-* #,##0.0\ _$_-;_-* &quot;-&quot;??\ _$_-;_-@_-"/>
    <numFmt numFmtId="185" formatCode="_-* #,##0.0_-;\-* #,##0.0_-;_-* &quot;-&quot;??_-;_-@_-"/>
  </numFmts>
  <fonts count="1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sz val="10"/>
      <color rgb="FFBBBDC0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8"/>
      <color rgb="FF29266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rgb="FF29266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rgb="FF333333"/>
      <name val="Verdana"/>
      <family val="2"/>
    </font>
    <font>
      <sz val="11"/>
      <color theme="0" tint="-0.499984740745262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 style="hair">
        <color indexed="22"/>
      </right>
      <top/>
      <bottom/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indexed="22"/>
      </right>
      <top style="thin">
        <color indexed="64"/>
      </top>
      <bottom/>
      <diagonal/>
    </border>
    <border>
      <left style="hair">
        <color theme="0" tint="-0.14996795556505021"/>
      </left>
      <right style="hair">
        <color indexed="22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/>
      <bottom/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3" fillId="0" borderId="0"/>
    <xf numFmtId="180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08" fillId="0" borderId="0" applyNumberFormat="0" applyFill="0" applyBorder="0" applyAlignment="0" applyProtection="0"/>
    <xf numFmtId="0" fontId="109" fillId="0" borderId="34" applyNumberFormat="0" applyFill="0" applyAlignment="0" applyProtection="0"/>
    <xf numFmtId="0" fontId="110" fillId="0" borderId="35" applyNumberFormat="0" applyFill="0" applyAlignment="0" applyProtection="0"/>
    <xf numFmtId="0" fontId="111" fillId="0" borderId="36" applyNumberFormat="0" applyFill="0" applyAlignment="0" applyProtection="0"/>
    <xf numFmtId="0" fontId="111" fillId="0" borderId="0" applyNumberFormat="0" applyFill="0" applyBorder="0" applyAlignment="0" applyProtection="0"/>
    <xf numFmtId="0" fontId="112" fillId="21" borderId="0" applyNumberFormat="0" applyBorder="0" applyAlignment="0" applyProtection="0"/>
    <xf numFmtId="0" fontId="113" fillId="22" borderId="0" applyNumberFormat="0" applyBorder="0" applyAlignment="0" applyProtection="0"/>
    <xf numFmtId="0" fontId="114" fillId="23" borderId="0" applyNumberFormat="0" applyBorder="0" applyAlignment="0" applyProtection="0"/>
    <xf numFmtId="0" fontId="115" fillId="24" borderId="37" applyNumberFormat="0" applyAlignment="0" applyProtection="0"/>
    <xf numFmtId="0" fontId="116" fillId="25" borderId="38" applyNumberFormat="0" applyAlignment="0" applyProtection="0"/>
    <xf numFmtId="0" fontId="117" fillId="25" borderId="37" applyNumberFormat="0" applyAlignment="0" applyProtection="0"/>
    <xf numFmtId="0" fontId="118" fillId="0" borderId="39" applyNumberFormat="0" applyFill="0" applyAlignment="0" applyProtection="0"/>
    <xf numFmtId="0" fontId="119" fillId="26" borderId="40" applyNumberFormat="0" applyAlignment="0" applyProtection="0"/>
    <xf numFmtId="0" fontId="41" fillId="0" borderId="0" applyNumberFormat="0" applyFill="0" applyBorder="0" applyAlignment="0" applyProtection="0"/>
    <xf numFmtId="0" fontId="1" fillId="27" borderId="41" applyNumberFormat="0" applyFont="0" applyAlignment="0" applyProtection="0"/>
    <xf numFmtId="0" fontId="120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37" fillId="51" borderId="0" applyNumberFormat="0" applyBorder="0" applyAlignment="0" applyProtection="0"/>
    <xf numFmtId="0" fontId="1" fillId="0" borderId="0"/>
  </cellStyleXfs>
  <cellXfs count="510">
    <xf numFmtId="0" fontId="0" fillId="0" borderId="0" xfId="0"/>
    <xf numFmtId="0" fontId="10" fillId="3" borderId="0" xfId="3" applyFill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4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172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4" fontId="19" fillId="3" borderId="0" xfId="11" applyNumberFormat="1" applyFont="1" applyFill="1" applyAlignment="1">
      <alignment vertical="center"/>
    </xf>
    <xf numFmtId="164" fontId="11" fillId="3" borderId="0" xfId="11" applyNumberFormat="1" applyFill="1" applyAlignment="1">
      <alignment vertical="center"/>
    </xf>
    <xf numFmtId="164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4" fontId="13" fillId="3" borderId="0" xfId="11" applyNumberFormat="1" applyFont="1" applyFill="1" applyAlignment="1">
      <alignment vertical="center"/>
    </xf>
    <xf numFmtId="173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2" fontId="19" fillId="3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4" borderId="0" xfId="1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/>
    </xf>
    <xf numFmtId="0" fontId="12" fillId="11" borderId="1" xfId="11" applyFont="1" applyFill="1" applyBorder="1" applyAlignment="1">
      <alignment horizontal="center" vertical="center" wrapText="1" shrinkToFit="1"/>
    </xf>
    <xf numFmtId="0" fontId="11" fillId="9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2" fontId="11" fillId="3" borderId="0" xfId="11" applyNumberFormat="1" applyFill="1" applyAlignment="1">
      <alignment vertical="center"/>
    </xf>
    <xf numFmtId="172" fontId="7" fillId="3" borderId="0" xfId="11" applyNumberFormat="1" applyFont="1" applyFill="1" applyAlignment="1">
      <alignment horizontal="left" vertical="center"/>
    </xf>
    <xf numFmtId="171" fontId="16" fillId="3" borderId="1" xfId="13" applyNumberFormat="1" applyFont="1" applyFill="1" applyBorder="1" applyAlignment="1">
      <alignment horizontal="center" vertical="center"/>
    </xf>
    <xf numFmtId="171" fontId="16" fillId="11" borderId="1" xfId="13" applyNumberFormat="1" applyFont="1" applyFill="1" applyBorder="1" applyAlignment="1">
      <alignment vertical="center"/>
    </xf>
    <xf numFmtId="179" fontId="16" fillId="3" borderId="1" xfId="13" applyNumberFormat="1" applyFont="1" applyFill="1" applyBorder="1" applyAlignment="1">
      <alignment horizontal="center" vertical="center"/>
    </xf>
    <xf numFmtId="172" fontId="11" fillId="2" borderId="0" xfId="11" applyNumberFormat="1" applyFill="1" applyAlignment="1">
      <alignment vertical="center"/>
    </xf>
    <xf numFmtId="172" fontId="11" fillId="3" borderId="0" xfId="11" applyNumberFormat="1" applyFill="1" applyAlignment="1">
      <alignment horizontal="left" vertical="center"/>
    </xf>
    <xf numFmtId="171" fontId="16" fillId="3" borderId="14" xfId="13" applyNumberFormat="1" applyFont="1" applyFill="1" applyBorder="1" applyAlignment="1">
      <alignment horizontal="center" vertical="center"/>
    </xf>
    <xf numFmtId="171" fontId="16" fillId="11" borderId="14" xfId="13" applyNumberFormat="1" applyFont="1" applyFill="1" applyBorder="1" applyAlignment="1">
      <alignment vertical="center"/>
    </xf>
    <xf numFmtId="179" fontId="16" fillId="3" borderId="14" xfId="13" applyNumberFormat="1" applyFont="1" applyFill="1" applyBorder="1" applyAlignment="1">
      <alignment horizontal="center" vertical="center"/>
    </xf>
    <xf numFmtId="172" fontId="24" fillId="14" borderId="2" xfId="11" applyNumberFormat="1" applyFont="1" applyFill="1" applyBorder="1" applyAlignment="1">
      <alignment horizontal="center" vertical="center"/>
    </xf>
    <xf numFmtId="3" fontId="17" fillId="14" borderId="2" xfId="11" applyNumberFormat="1" applyFont="1" applyFill="1" applyBorder="1" applyAlignment="1">
      <alignment horizontal="center" vertical="center"/>
    </xf>
    <xf numFmtId="164" fontId="17" fillId="14" borderId="2" xfId="11" applyNumberFormat="1" applyFont="1" applyFill="1" applyBorder="1" applyAlignment="1">
      <alignment horizontal="center" vertical="center"/>
    </xf>
    <xf numFmtId="172" fontId="17" fillId="11" borderId="2" xfId="11" applyNumberFormat="1" applyFont="1" applyFill="1" applyBorder="1" applyAlignment="1">
      <alignment horizontal="center" vertical="center"/>
    </xf>
    <xf numFmtId="171" fontId="16" fillId="0" borderId="1" xfId="13" applyNumberFormat="1" applyFont="1" applyBorder="1" applyAlignment="1">
      <alignment vertical="center"/>
    </xf>
    <xf numFmtId="172" fontId="12" fillId="11" borderId="0" xfId="11" applyNumberFormat="1" applyFont="1" applyFill="1" applyAlignment="1">
      <alignment horizontal="center" vertical="center"/>
    </xf>
    <xf numFmtId="171" fontId="16" fillId="0" borderId="15" xfId="13" applyNumberFormat="1" applyFont="1" applyBorder="1" applyAlignment="1">
      <alignment vertical="center"/>
    </xf>
    <xf numFmtId="171" fontId="18" fillId="0" borderId="0" xfId="13" applyNumberFormat="1" applyFont="1" applyAlignment="1">
      <alignment vertical="center"/>
    </xf>
    <xf numFmtId="171" fontId="30" fillId="3" borderId="0" xfId="13" applyNumberFormat="1" applyFont="1" applyFill="1" applyAlignment="1">
      <alignment vertical="center"/>
    </xf>
    <xf numFmtId="171" fontId="27" fillId="0" borderId="0" xfId="11" applyNumberFormat="1" applyFont="1" applyAlignment="1">
      <alignment vertical="center"/>
    </xf>
    <xf numFmtId="164" fontId="27" fillId="0" borderId="0" xfId="11" applyNumberFormat="1" applyFont="1" applyAlignment="1">
      <alignment vertical="center"/>
    </xf>
    <xf numFmtId="10" fontId="13" fillId="2" borderId="0" xfId="14" applyNumberFormat="1" applyFont="1" applyFill="1" applyAlignment="1">
      <alignment horizontal="center" vertical="center"/>
    </xf>
    <xf numFmtId="9" fontId="13" fillId="2" borderId="0" xfId="14" applyFont="1" applyFill="1" applyAlignment="1">
      <alignment horizontal="center" vertical="center"/>
    </xf>
    <xf numFmtId="9" fontId="12" fillId="2" borderId="0" xfId="14" applyFont="1" applyFill="1" applyAlignment="1">
      <alignment horizontal="center" vertical="center"/>
    </xf>
    <xf numFmtId="172" fontId="11" fillId="0" borderId="0" xfId="11" applyNumberFormat="1" applyAlignment="1">
      <alignment vertical="center"/>
    </xf>
    <xf numFmtId="171" fontId="16" fillId="2" borderId="1" xfId="13" applyNumberFormat="1" applyFont="1" applyFill="1" applyBorder="1" applyAlignment="1">
      <alignment horizontal="center" vertical="center"/>
    </xf>
    <xf numFmtId="171" fontId="16" fillId="2" borderId="1" xfId="13" applyNumberFormat="1" applyFont="1" applyFill="1" applyBorder="1" applyAlignment="1">
      <alignment vertical="center"/>
    </xf>
    <xf numFmtId="171" fontId="16" fillId="2" borderId="15" xfId="13" applyNumberFormat="1" applyFont="1" applyFill="1" applyBorder="1" applyAlignment="1">
      <alignment vertical="center"/>
    </xf>
    <xf numFmtId="171" fontId="18" fillId="2" borderId="0" xfId="13" applyNumberFormat="1" applyFont="1" applyFill="1" applyAlignment="1">
      <alignment vertical="center"/>
    </xf>
    <xf numFmtId="171" fontId="18" fillId="3" borderId="0" xfId="13" applyNumberFormat="1" applyFont="1" applyFill="1" applyAlignment="1">
      <alignment vertical="center"/>
    </xf>
    <xf numFmtId="172" fontId="2" fillId="3" borderId="0" xfId="11" applyNumberFormat="1" applyFont="1" applyFill="1" applyAlignment="1">
      <alignment vertical="center"/>
    </xf>
    <xf numFmtId="171" fontId="16" fillId="0" borderId="0" xfId="13" applyNumberFormat="1" applyFont="1" applyAlignment="1">
      <alignment vertical="center"/>
    </xf>
    <xf numFmtId="172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1" fontId="16" fillId="3" borderId="0" xfId="13" applyNumberFormat="1" applyFont="1" applyFill="1" applyAlignment="1">
      <alignment horizontal="left" vertical="center"/>
    </xf>
    <xf numFmtId="172" fontId="30" fillId="2" borderId="0" xfId="11" applyNumberFormat="1" applyFont="1" applyFill="1" applyAlignment="1">
      <alignment vertical="center"/>
    </xf>
    <xf numFmtId="171" fontId="16" fillId="3" borderId="0" xfId="13" applyNumberFormat="1" applyFont="1" applyFill="1" applyAlignment="1">
      <alignment vertical="center"/>
    </xf>
    <xf numFmtId="171" fontId="16" fillId="2" borderId="14" xfId="13" applyNumberFormat="1" applyFont="1" applyFill="1" applyBorder="1" applyAlignment="1">
      <alignment horizontal="center" vertical="center"/>
    </xf>
    <xf numFmtId="171" fontId="16" fillId="2" borderId="14" xfId="13" applyNumberFormat="1" applyFont="1" applyFill="1" applyBorder="1" applyAlignment="1">
      <alignment vertical="center"/>
    </xf>
    <xf numFmtId="171" fontId="16" fillId="2" borderId="0" xfId="13" applyNumberFormat="1" applyFont="1" applyFill="1" applyAlignment="1">
      <alignment horizontal="center" vertical="center"/>
    </xf>
    <xf numFmtId="171" fontId="16" fillId="2" borderId="16" xfId="13" applyNumberFormat="1" applyFont="1" applyFill="1" applyBorder="1" applyAlignment="1">
      <alignment vertical="center"/>
    </xf>
    <xf numFmtId="0" fontId="20" fillId="14" borderId="2" xfId="11" applyFont="1" applyFill="1" applyBorder="1" applyAlignment="1">
      <alignment horizontal="center" vertical="center" wrapText="1"/>
    </xf>
    <xf numFmtId="171" fontId="17" fillId="14" borderId="2" xfId="11" applyNumberFormat="1" applyFont="1" applyFill="1" applyBorder="1" applyAlignment="1">
      <alignment horizontal="center" vertical="center"/>
    </xf>
    <xf numFmtId="172" fontId="3" fillId="15" borderId="0" xfId="11" applyNumberFormat="1" applyFont="1" applyFill="1" applyAlignment="1">
      <alignment horizontal="left" vertical="center"/>
    </xf>
    <xf numFmtId="171" fontId="17" fillId="3" borderId="1" xfId="13" applyNumberFormat="1" applyFont="1" applyFill="1" applyBorder="1" applyAlignment="1">
      <alignment horizontal="center" vertical="center"/>
    </xf>
    <xf numFmtId="171" fontId="17" fillId="11" borderId="1" xfId="13" applyNumberFormat="1" applyFont="1" applyFill="1" applyBorder="1" applyAlignment="1">
      <alignment vertical="center"/>
    </xf>
    <xf numFmtId="179" fontId="17" fillId="3" borderId="1" xfId="13" applyNumberFormat="1" applyFont="1" applyFill="1" applyBorder="1" applyAlignment="1">
      <alignment horizontal="center" vertical="center"/>
    </xf>
    <xf numFmtId="172" fontId="12" fillId="2" borderId="0" xfId="11" applyNumberFormat="1" applyFont="1" applyFill="1" applyAlignment="1">
      <alignment vertical="center"/>
    </xf>
    <xf numFmtId="172" fontId="12" fillId="3" borderId="0" xfId="11" applyNumberFormat="1" applyFont="1" applyFill="1" applyAlignment="1">
      <alignment vertical="center"/>
    </xf>
    <xf numFmtId="172" fontId="3" fillId="4" borderId="17" xfId="11" applyNumberFormat="1" applyFont="1" applyFill="1" applyBorder="1" applyAlignment="1">
      <alignment horizontal="center" vertical="center"/>
    </xf>
    <xf numFmtId="3" fontId="17" fillId="4" borderId="17" xfId="11" applyNumberFormat="1" applyFont="1" applyFill="1" applyBorder="1" applyAlignment="1">
      <alignment horizontal="center" vertical="center"/>
    </xf>
    <xf numFmtId="171" fontId="17" fillId="4" borderId="17" xfId="11" applyNumberFormat="1" applyFont="1" applyFill="1" applyBorder="1" applyAlignment="1">
      <alignment horizontal="center" vertical="center"/>
    </xf>
    <xf numFmtId="172" fontId="17" fillId="11" borderId="17" xfId="11" applyNumberFormat="1" applyFont="1" applyFill="1" applyBorder="1" applyAlignment="1">
      <alignment horizontal="center" vertical="center"/>
    </xf>
    <xf numFmtId="171" fontId="16" fillId="2" borderId="18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3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4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2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6" borderId="19" xfId="11" applyFont="1" applyFill="1" applyBorder="1" applyAlignment="1">
      <alignment horizontal="center" vertical="center" wrapText="1" shrinkToFit="1"/>
    </xf>
    <xf numFmtId="41" fontId="31" fillId="16" borderId="19" xfId="11" applyNumberFormat="1" applyFont="1" applyFill="1" applyBorder="1" applyAlignment="1">
      <alignment horizontal="center" vertical="center"/>
    </xf>
    <xf numFmtId="172" fontId="27" fillId="16" borderId="19" xfId="11" applyNumberFormat="1" applyFont="1" applyFill="1" applyBorder="1" applyAlignment="1">
      <alignment vertical="center"/>
    </xf>
    <xf numFmtId="164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2" borderId="0" xfId="14" applyNumberFormat="1" applyFont="1" applyFill="1" applyAlignment="1">
      <alignment horizontal="center" vertical="center"/>
    </xf>
    <xf numFmtId="172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2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2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172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7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11" fillId="8" borderId="4" xfId="11" applyFill="1" applyBorder="1" applyAlignment="1">
      <alignment horizontal="center" vertical="center" wrapText="1"/>
    </xf>
    <xf numFmtId="9" fontId="12" fillId="8" borderId="4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4" fillId="3" borderId="4" xfId="11" applyFont="1" applyFill="1" applyBorder="1" applyAlignment="1">
      <alignment horizontal="center" vertical="center" wrapText="1"/>
    </xf>
    <xf numFmtId="0" fontId="14" fillId="3" borderId="4" xfId="11" applyFont="1" applyFill="1" applyBorder="1" applyAlignment="1">
      <alignment horizontal="center" vertical="center"/>
    </xf>
    <xf numFmtId="9" fontId="14" fillId="3" borderId="4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4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4" xfId="11" applyFont="1" applyFill="1" applyBorder="1" applyAlignment="1">
      <alignment vertical="center"/>
    </xf>
    <xf numFmtId="0" fontId="15" fillId="3" borderId="4" xfId="11" applyFont="1" applyFill="1" applyBorder="1" applyAlignment="1">
      <alignment horizontal="center" vertical="center"/>
    </xf>
    <xf numFmtId="3" fontId="15" fillId="3" borderId="4" xfId="11" applyNumberFormat="1" applyFont="1" applyFill="1" applyBorder="1" applyAlignment="1">
      <alignment vertical="center"/>
    </xf>
    <xf numFmtId="172" fontId="15" fillId="3" borderId="4" xfId="11" applyNumberFormat="1" applyFont="1" applyFill="1" applyBorder="1" applyAlignment="1">
      <alignment vertical="center"/>
    </xf>
    <xf numFmtId="9" fontId="15" fillId="3" borderId="4" xfId="14" applyFont="1" applyFill="1" applyBorder="1" applyAlignment="1">
      <alignment horizontal="center" vertical="center"/>
    </xf>
    <xf numFmtId="174" fontId="15" fillId="3" borderId="4" xfId="17" applyNumberFormat="1" applyFont="1" applyFill="1" applyBorder="1" applyAlignment="1">
      <alignment vertical="center"/>
    </xf>
    <xf numFmtId="0" fontId="15" fillId="3" borderId="4" xfId="11" applyFont="1" applyFill="1" applyBorder="1" applyAlignment="1" applyProtection="1">
      <alignment horizontal="left" vertical="center"/>
      <protection locked="0"/>
    </xf>
    <xf numFmtId="0" fontId="22" fillId="17" borderId="4" xfId="11" applyFont="1" applyFill="1" applyBorder="1" applyAlignment="1" applyProtection="1">
      <alignment horizontal="center" vertical="center"/>
      <protection locked="0"/>
    </xf>
    <xf numFmtId="0" fontId="15" fillId="17" borderId="4" xfId="11" applyFont="1" applyFill="1" applyBorder="1" applyAlignment="1" applyProtection="1">
      <alignment horizontal="center" vertical="center"/>
      <protection locked="0"/>
    </xf>
    <xf numFmtId="0" fontId="22" fillId="17" borderId="4" xfId="11" applyFont="1" applyFill="1" applyBorder="1" applyAlignment="1" applyProtection="1">
      <alignment horizontal="left" vertical="center"/>
      <protection locked="0"/>
    </xf>
    <xf numFmtId="0" fontId="15" fillId="17" borderId="4" xfId="11" applyFont="1" applyFill="1" applyBorder="1" applyAlignment="1">
      <alignment vertical="center"/>
    </xf>
    <xf numFmtId="0" fontId="15" fillId="17" borderId="4" xfId="11" applyFont="1" applyFill="1" applyBorder="1" applyAlignment="1">
      <alignment horizontal="center" vertical="center"/>
    </xf>
    <xf numFmtId="3" fontId="22" fillId="17" borderId="4" xfId="11" applyNumberFormat="1" applyFont="1" applyFill="1" applyBorder="1" applyAlignment="1">
      <alignment vertical="center"/>
    </xf>
    <xf numFmtId="3" fontId="15" fillId="3" borderId="4" xfId="16" applyNumberFormat="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center" vertical="center"/>
      <protection locked="0"/>
    </xf>
    <xf numFmtId="0" fontId="15" fillId="7" borderId="4" xfId="1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left" vertical="center"/>
      <protection locked="0"/>
    </xf>
    <xf numFmtId="0" fontId="15" fillId="7" borderId="4" xfId="11" applyFont="1" applyFill="1" applyBorder="1" applyAlignment="1">
      <alignment vertical="center"/>
    </xf>
    <xf numFmtId="0" fontId="15" fillId="7" borderId="4" xfId="11" applyFont="1" applyFill="1" applyBorder="1" applyAlignment="1">
      <alignment horizontal="center" vertical="center"/>
    </xf>
    <xf numFmtId="3" fontId="22" fillId="7" borderId="4" xfId="11" applyNumberFormat="1" applyFont="1" applyFill="1" applyBorder="1" applyAlignment="1">
      <alignment vertical="center"/>
    </xf>
    <xf numFmtId="0" fontId="34" fillId="18" borderId="4" xfId="11" applyFont="1" applyFill="1" applyBorder="1" applyAlignment="1" applyProtection="1">
      <alignment horizontal="center" vertical="center"/>
      <protection locked="0"/>
    </xf>
    <xf numFmtId="0" fontId="15" fillId="18" borderId="4" xfId="11" applyFont="1" applyFill="1" applyBorder="1" applyAlignment="1" applyProtection="1">
      <alignment horizontal="center" vertical="center"/>
      <protection locked="0"/>
    </xf>
    <xf numFmtId="0" fontId="34" fillId="18" borderId="4" xfId="11" applyFont="1" applyFill="1" applyBorder="1" applyAlignment="1" applyProtection="1">
      <alignment horizontal="left" vertical="center"/>
      <protection locked="0"/>
    </xf>
    <xf numFmtId="0" fontId="35" fillId="18" borderId="4" xfId="11" applyFont="1" applyFill="1" applyBorder="1" applyAlignment="1">
      <alignment vertical="center"/>
    </xf>
    <xf numFmtId="0" fontId="35" fillId="18" borderId="4" xfId="11" applyFont="1" applyFill="1" applyBorder="1" applyAlignment="1">
      <alignment horizontal="center" vertical="center"/>
    </xf>
    <xf numFmtId="3" fontId="34" fillId="18" borderId="4" xfId="11" applyNumberFormat="1" applyFont="1" applyFill="1" applyBorder="1" applyAlignment="1">
      <alignment vertical="center"/>
    </xf>
    <xf numFmtId="0" fontId="22" fillId="8" borderId="4" xfId="11" applyFont="1" applyFill="1" applyBorder="1" applyAlignment="1">
      <alignment horizontal="center" vertical="center" wrapText="1"/>
    </xf>
    <xf numFmtId="0" fontId="22" fillId="8" borderId="4" xfId="11" applyFont="1" applyFill="1" applyBorder="1" applyAlignment="1">
      <alignment vertical="center" wrapText="1"/>
    </xf>
    <xf numFmtId="0" fontId="22" fillId="8" borderId="4" xfId="11" applyFont="1" applyFill="1" applyBorder="1" applyAlignment="1">
      <alignment horizontal="center" vertical="center"/>
    </xf>
    <xf numFmtId="3" fontId="12" fillId="8" borderId="4" xfId="11" applyNumberFormat="1" applyFont="1" applyFill="1" applyBorder="1" applyAlignment="1">
      <alignment vertical="center"/>
    </xf>
    <xf numFmtId="179" fontId="17" fillId="14" borderId="2" xfId="11" applyNumberFormat="1" applyFont="1" applyFill="1" applyBorder="1" applyAlignment="1">
      <alignment horizontal="center" vertical="center"/>
    </xf>
    <xf numFmtId="171" fontId="17" fillId="8" borderId="2" xfId="11" applyNumberFormat="1" applyFont="1" applyFill="1" applyBorder="1" applyAlignment="1">
      <alignment horizontal="center" vertical="center"/>
    </xf>
    <xf numFmtId="171" fontId="31" fillId="16" borderId="19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2" borderId="0" xfId="14" applyNumberFormat="1" applyFont="1" applyFill="1" applyAlignment="1">
      <alignment horizontal="center" vertical="center"/>
    </xf>
    <xf numFmtId="0" fontId="12" fillId="2" borderId="0" xfId="14" applyNumberFormat="1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8" fillId="5" borderId="1" xfId="11" applyFont="1" applyFill="1" applyBorder="1" applyAlignment="1">
      <alignment horizontal="center" vertical="center" wrapText="1"/>
    </xf>
    <xf numFmtId="0" fontId="58" fillId="5" borderId="1" xfId="11" applyFont="1" applyFill="1" applyBorder="1" applyAlignment="1">
      <alignment horizontal="center" vertical="center" wrapText="1" shrinkToFit="1"/>
    </xf>
    <xf numFmtId="0" fontId="51" fillId="2" borderId="0" xfId="11" applyFont="1" applyFill="1" applyAlignment="1">
      <alignment vertical="center"/>
    </xf>
    <xf numFmtId="0" fontId="59" fillId="2" borderId="0" xfId="11" applyFont="1" applyFill="1" applyAlignment="1">
      <alignment horizontal="center" vertical="center"/>
    </xf>
    <xf numFmtId="0" fontId="59" fillId="0" borderId="0" xfId="11" applyFont="1" applyAlignment="1">
      <alignment vertical="center"/>
    </xf>
    <xf numFmtId="0" fontId="60" fillId="3" borderId="0" xfId="11" applyFont="1" applyFill="1" applyAlignment="1">
      <alignment horizontal="center" vertical="center"/>
    </xf>
    <xf numFmtId="0" fontId="60" fillId="2" borderId="0" xfId="11" applyFont="1" applyFill="1" applyAlignment="1">
      <alignment horizontal="center" vertical="center"/>
    </xf>
    <xf numFmtId="0" fontId="60" fillId="0" borderId="0" xfId="11" applyFont="1" applyAlignment="1">
      <alignment vertical="center"/>
    </xf>
    <xf numFmtId="0" fontId="59" fillId="3" borderId="0" xfId="11" applyFont="1" applyFill="1" applyAlignment="1">
      <alignment horizontal="center" vertical="center"/>
    </xf>
    <xf numFmtId="0" fontId="61" fillId="3" borderId="0" xfId="11" applyFont="1" applyFill="1" applyAlignment="1">
      <alignment horizontal="center" vertical="center"/>
    </xf>
    <xf numFmtId="0" fontId="62" fillId="3" borderId="0" xfId="3" applyFont="1" applyFill="1" applyAlignment="1" applyProtection="1">
      <alignment horizontal="center" vertical="center"/>
    </xf>
    <xf numFmtId="0" fontId="63" fillId="3" borderId="0" xfId="11" applyFont="1" applyFill="1" applyAlignment="1">
      <alignment horizontal="center" vertical="center"/>
    </xf>
    <xf numFmtId="0" fontId="47" fillId="3" borderId="0" xfId="11" applyFont="1" applyFill="1" applyAlignment="1">
      <alignment vertical="center"/>
    </xf>
    <xf numFmtId="0" fontId="47" fillId="2" borderId="0" xfId="11" applyFont="1" applyFill="1" applyAlignment="1">
      <alignment vertical="center"/>
    </xf>
    <xf numFmtId="164" fontId="47" fillId="3" borderId="0" xfId="11" applyNumberFormat="1" applyFont="1" applyFill="1" applyAlignment="1">
      <alignment vertical="center"/>
    </xf>
    <xf numFmtId="0" fontId="65" fillId="3" borderId="0" xfId="11" applyFont="1" applyFill="1" applyAlignment="1">
      <alignment vertical="center"/>
    </xf>
    <xf numFmtId="0" fontId="47" fillId="0" borderId="0" xfId="11" applyFont="1" applyAlignment="1">
      <alignment vertical="center"/>
    </xf>
    <xf numFmtId="0" fontId="64" fillId="5" borderId="0" xfId="11" applyFont="1" applyFill="1" applyAlignment="1">
      <alignment horizontal="center" vertical="center"/>
    </xf>
    <xf numFmtId="0" fontId="66" fillId="2" borderId="0" xfId="11" applyFont="1" applyFill="1" applyAlignment="1">
      <alignment horizontal="center" vertical="center" wrapText="1"/>
    </xf>
    <xf numFmtId="172" fontId="47" fillId="3" borderId="0" xfId="11" applyNumberFormat="1" applyFont="1" applyFill="1" applyAlignment="1">
      <alignment vertical="center"/>
    </xf>
    <xf numFmtId="172" fontId="64" fillId="3" borderId="0" xfId="11" applyNumberFormat="1" applyFont="1" applyFill="1" applyAlignment="1">
      <alignment horizontal="left" vertical="center"/>
    </xf>
    <xf numFmtId="171" fontId="67" fillId="3" borderId="1" xfId="13" applyNumberFormat="1" applyFont="1" applyFill="1" applyBorder="1" applyAlignment="1">
      <alignment horizontal="center" vertical="center"/>
    </xf>
    <xf numFmtId="171" fontId="68" fillId="5" borderId="1" xfId="13" applyNumberFormat="1" applyFont="1" applyFill="1" applyBorder="1" applyAlignment="1">
      <alignment vertical="center"/>
    </xf>
    <xf numFmtId="172" fontId="47" fillId="0" borderId="0" xfId="11" applyNumberFormat="1" applyFont="1" applyAlignment="1">
      <alignment vertical="center"/>
    </xf>
    <xf numFmtId="172" fontId="64" fillId="6" borderId="17" xfId="11" applyNumberFormat="1" applyFont="1" applyFill="1" applyBorder="1" applyAlignment="1">
      <alignment horizontal="left" vertical="center"/>
    </xf>
    <xf numFmtId="3" fontId="56" fillId="6" borderId="17" xfId="11" applyNumberFormat="1" applyFont="1" applyFill="1" applyBorder="1" applyAlignment="1">
      <alignment horizontal="center" vertical="center"/>
    </xf>
    <xf numFmtId="171" fontId="56" fillId="6" borderId="17" xfId="11" applyNumberFormat="1" applyFont="1" applyFill="1" applyBorder="1" applyAlignment="1">
      <alignment horizontal="center" vertical="center"/>
    </xf>
    <xf numFmtId="172" fontId="70" fillId="6" borderId="17" xfId="11" applyNumberFormat="1" applyFont="1" applyFill="1" applyBorder="1" applyAlignment="1">
      <alignment horizontal="center" vertical="center"/>
    </xf>
    <xf numFmtId="164" fontId="47" fillId="3" borderId="17" xfId="11" applyNumberFormat="1" applyFont="1" applyFill="1" applyBorder="1" applyAlignment="1">
      <alignment vertical="center"/>
    </xf>
    <xf numFmtId="171" fontId="67" fillId="3" borderId="18" xfId="13" applyNumberFormat="1" applyFont="1" applyFill="1" applyBorder="1" applyAlignment="1">
      <alignment horizontal="center" vertical="center"/>
    </xf>
    <xf numFmtId="171" fontId="68" fillId="5" borderId="18" xfId="13" applyNumberFormat="1" applyFont="1" applyFill="1" applyBorder="1" applyAlignment="1">
      <alignment vertical="center"/>
    </xf>
    <xf numFmtId="164" fontId="71" fillId="3" borderId="0" xfId="11" applyNumberFormat="1" applyFont="1" applyFill="1" applyAlignment="1">
      <alignment vertical="center"/>
    </xf>
    <xf numFmtId="172" fontId="64" fillId="6" borderId="2" xfId="11" applyNumberFormat="1" applyFont="1" applyFill="1" applyBorder="1" applyAlignment="1">
      <alignment horizontal="left" vertical="center"/>
    </xf>
    <xf numFmtId="3" fontId="56" fillId="6" borderId="2" xfId="11" applyNumberFormat="1" applyFont="1" applyFill="1" applyBorder="1" applyAlignment="1">
      <alignment horizontal="center" vertical="center"/>
    </xf>
    <xf numFmtId="171" fontId="56" fillId="6" borderId="2" xfId="11" applyNumberFormat="1" applyFont="1" applyFill="1" applyBorder="1" applyAlignment="1">
      <alignment horizontal="center" vertical="center"/>
    </xf>
    <xf numFmtId="172" fontId="70" fillId="6" borderId="2" xfId="11" applyNumberFormat="1" applyFont="1" applyFill="1" applyBorder="1" applyAlignment="1">
      <alignment horizontal="center" vertical="center"/>
    </xf>
    <xf numFmtId="3" fontId="72" fillId="3" borderId="0" xfId="11" applyNumberFormat="1" applyFont="1" applyFill="1" applyAlignment="1">
      <alignment horizontal="center" vertical="center"/>
    </xf>
    <xf numFmtId="0" fontId="71" fillId="3" borderId="0" xfId="11" applyFont="1" applyFill="1" applyAlignment="1">
      <alignment vertical="center"/>
    </xf>
    <xf numFmtId="0" fontId="71" fillId="2" borderId="0" xfId="11" applyFont="1" applyFill="1" applyAlignment="1">
      <alignment vertical="center"/>
    </xf>
    <xf numFmtId="0" fontId="71" fillId="2" borderId="0" xfId="11" applyFont="1" applyFill="1" applyAlignment="1">
      <alignment horizontal="center" vertical="center"/>
    </xf>
    <xf numFmtId="173" fontId="71" fillId="2" borderId="0" xfId="11" applyNumberFormat="1" applyFont="1" applyFill="1" applyAlignment="1">
      <alignment vertical="center"/>
    </xf>
    <xf numFmtId="173" fontId="71" fillId="3" borderId="0" xfId="11" applyNumberFormat="1" applyFont="1" applyFill="1" applyAlignment="1">
      <alignment vertical="center"/>
    </xf>
    <xf numFmtId="172" fontId="64" fillId="3" borderId="0" xfId="11" applyNumberFormat="1" applyFont="1" applyFill="1" applyAlignment="1">
      <alignment horizontal="center" vertical="center" wrapText="1"/>
    </xf>
    <xf numFmtId="172" fontId="49" fillId="2" borderId="0" xfId="11" applyNumberFormat="1" applyFont="1" applyFill="1" applyAlignment="1">
      <alignment vertical="center" wrapText="1"/>
    </xf>
    <xf numFmtId="172" fontId="72" fillId="2" borderId="0" xfId="11" applyNumberFormat="1" applyFont="1" applyFill="1" applyAlignment="1">
      <alignment vertical="center" wrapText="1"/>
    </xf>
    <xf numFmtId="171" fontId="71" fillId="3" borderId="0" xfId="11" applyNumberFormat="1" applyFont="1" applyFill="1" applyAlignment="1">
      <alignment vertical="center"/>
    </xf>
    <xf numFmtId="172" fontId="49" fillId="2" borderId="0" xfId="11" applyNumberFormat="1" applyFont="1" applyFill="1" applyAlignment="1">
      <alignment horizontal="center" vertical="center"/>
    </xf>
    <xf numFmtId="172" fontId="72" fillId="2" borderId="0" xfId="11" applyNumberFormat="1" applyFont="1" applyFill="1" applyAlignment="1">
      <alignment vertical="center"/>
    </xf>
    <xf numFmtId="172" fontId="71" fillId="3" borderId="0" xfId="11" applyNumberFormat="1" applyFont="1" applyFill="1" applyAlignment="1">
      <alignment vertical="center"/>
    </xf>
    <xf numFmtId="182" fontId="71" fillId="3" borderId="0" xfId="18" applyNumberFormat="1" applyFont="1" applyFill="1" applyAlignment="1">
      <alignment vertical="center"/>
    </xf>
    <xf numFmtId="0" fontId="71" fillId="0" borderId="0" xfId="11" applyFont="1" applyAlignment="1">
      <alignment vertical="center"/>
    </xf>
    <xf numFmtId="172" fontId="71" fillId="2" borderId="0" xfId="11" applyNumberFormat="1" applyFont="1" applyFill="1" applyAlignment="1">
      <alignment vertical="center"/>
    </xf>
    <xf numFmtId="0" fontId="51" fillId="0" borderId="0" xfId="11" applyFont="1" applyAlignment="1">
      <alignment vertical="center"/>
    </xf>
    <xf numFmtId="0" fontId="51" fillId="2" borderId="0" xfId="11" applyFont="1" applyFill="1" applyAlignment="1">
      <alignment horizontal="center" vertical="center"/>
    </xf>
    <xf numFmtId="182" fontId="71" fillId="2" borderId="0" xfId="18" applyNumberFormat="1" applyFont="1" applyFill="1" applyAlignment="1">
      <alignment vertical="center"/>
    </xf>
    <xf numFmtId="171" fontId="71" fillId="2" borderId="0" xfId="13" applyNumberFormat="1" applyFont="1" applyFill="1" applyAlignment="1">
      <alignment vertical="center"/>
    </xf>
    <xf numFmtId="171" fontId="71" fillId="2" borderId="0" xfId="11" applyNumberFormat="1" applyFont="1" applyFill="1" applyAlignment="1">
      <alignment vertical="center"/>
    </xf>
    <xf numFmtId="0" fontId="77" fillId="3" borderId="0" xfId="11" applyFont="1" applyFill="1" applyAlignment="1">
      <alignment vertical="center"/>
    </xf>
    <xf numFmtId="0" fontId="78" fillId="2" borderId="0" xfId="6" applyFont="1" applyFill="1" applyAlignment="1">
      <alignment vertical="center"/>
    </xf>
    <xf numFmtId="0" fontId="79" fillId="2" borderId="0" xfId="6" applyFont="1" applyFill="1"/>
    <xf numFmtId="167" fontId="79" fillId="0" borderId="9" xfId="8" applyNumberFormat="1" applyFont="1" applyBorder="1" applyAlignment="1">
      <alignment vertical="center"/>
    </xf>
    <xf numFmtId="178" fontId="79" fillId="0" borderId="9" xfId="1" applyNumberFormat="1" applyFont="1" applyBorder="1" applyAlignment="1">
      <alignment horizontal="right" vertical="center"/>
    </xf>
    <xf numFmtId="0" fontId="80" fillId="2" borderId="0" xfId="6" applyFont="1" applyFill="1"/>
    <xf numFmtId="0" fontId="80" fillId="2" borderId="0" xfId="6" applyFont="1" applyFill="1" applyAlignment="1">
      <alignment horizontal="center"/>
    </xf>
    <xf numFmtId="0" fontId="81" fillId="3" borderId="0" xfId="11" applyFont="1" applyFill="1"/>
    <xf numFmtId="0" fontId="47" fillId="3" borderId="0" xfId="11" applyFont="1" applyFill="1"/>
    <xf numFmtId="0" fontId="47" fillId="2" borderId="0" xfId="11" applyFont="1" applyFill="1"/>
    <xf numFmtId="0" fontId="59" fillId="3" borderId="0" xfId="11" applyFont="1" applyFill="1"/>
    <xf numFmtId="0" fontId="82" fillId="3" borderId="0" xfId="11" applyFont="1" applyFill="1"/>
    <xf numFmtId="175" fontId="84" fillId="5" borderId="4" xfId="11" applyNumberFormat="1" applyFont="1" applyFill="1" applyBorder="1" applyAlignment="1">
      <alignment horizontal="center" vertical="center" wrapText="1" shrinkToFit="1"/>
    </xf>
    <xf numFmtId="175" fontId="58" fillId="5" borderId="4" xfId="11" applyNumberFormat="1" applyFont="1" applyFill="1" applyBorder="1" applyAlignment="1">
      <alignment horizontal="center" vertical="center" wrapText="1" shrinkToFit="1"/>
    </xf>
    <xf numFmtId="0" fontId="47" fillId="0" borderId="0" xfId="11" applyFont="1"/>
    <xf numFmtId="171" fontId="47" fillId="3" borderId="4" xfId="13" applyNumberFormat="1" applyFont="1" applyFill="1" applyBorder="1" applyAlignment="1">
      <alignment vertical="center"/>
    </xf>
    <xf numFmtId="174" fontId="47" fillId="5" borderId="4" xfId="13" applyNumberFormat="1" applyFont="1" applyFill="1" applyBorder="1" applyAlignment="1">
      <alignment vertical="center"/>
    </xf>
    <xf numFmtId="171" fontId="71" fillId="2" borderId="0" xfId="13" applyNumberFormat="1" applyFont="1" applyFill="1"/>
    <xf numFmtId="17" fontId="75" fillId="20" borderId="6" xfId="11" applyNumberFormat="1" applyFont="1" applyFill="1" applyBorder="1" applyAlignment="1">
      <alignment horizontal="center"/>
    </xf>
    <xf numFmtId="3" fontId="75" fillId="20" borderId="6" xfId="11" applyNumberFormat="1" applyFont="1" applyFill="1" applyBorder="1" applyAlignment="1">
      <alignment vertical="center"/>
    </xf>
    <xf numFmtId="0" fontId="71" fillId="2" borderId="0" xfId="11" applyFont="1" applyFill="1"/>
    <xf numFmtId="3" fontId="71" fillId="2" borderId="0" xfId="11" applyNumberFormat="1" applyFont="1" applyFill="1"/>
    <xf numFmtId="0" fontId="71" fillId="0" borderId="0" xfId="11" applyFont="1"/>
    <xf numFmtId="0" fontId="64" fillId="3" borderId="0" xfId="11" applyFont="1" applyFill="1" applyAlignment="1">
      <alignment horizontal="center"/>
    </xf>
    <xf numFmtId="0" fontId="47" fillId="3" borderId="0" xfId="11" applyFont="1" applyFill="1" applyAlignment="1">
      <alignment horizontal="center"/>
    </xf>
    <xf numFmtId="174" fontId="47" fillId="3" borderId="0" xfId="13" applyNumberFormat="1" applyFont="1" applyFill="1"/>
    <xf numFmtId="167" fontId="79" fillId="0" borderId="0" xfId="11" applyNumberFormat="1" applyFont="1" applyAlignment="1">
      <alignment vertical="center"/>
    </xf>
    <xf numFmtId="167" fontId="47" fillId="3" borderId="0" xfId="11" applyNumberFormat="1" applyFont="1" applyFill="1" applyAlignment="1">
      <alignment horizontal="center"/>
    </xf>
    <xf numFmtId="0" fontId="47" fillId="2" borderId="13" xfId="11" applyFont="1" applyFill="1" applyBorder="1" applyAlignment="1">
      <alignment vertical="center"/>
    </xf>
    <xf numFmtId="167" fontId="85" fillId="4" borderId="13" xfId="11" applyNumberFormat="1" applyFont="1" applyFill="1" applyBorder="1" applyAlignment="1">
      <alignment horizontal="center" vertical="center" wrapText="1"/>
    </xf>
    <xf numFmtId="0" fontId="47" fillId="0" borderId="0" xfId="11" applyFont="1" applyAlignment="1">
      <alignment horizontal="center"/>
    </xf>
    <xf numFmtId="0" fontId="47" fillId="2" borderId="0" xfId="11" applyFont="1" applyFill="1" applyAlignment="1">
      <alignment horizontal="center"/>
    </xf>
    <xf numFmtId="0" fontId="82" fillId="0" borderId="0" xfId="11" applyFont="1"/>
    <xf numFmtId="0" fontId="88" fillId="5" borderId="4" xfId="11" applyFont="1" applyFill="1" applyBorder="1" applyAlignment="1">
      <alignment horizontal="center" vertical="center" wrapText="1" shrinkToFit="1"/>
    </xf>
    <xf numFmtId="3" fontId="64" fillId="2" borderId="4" xfId="11" applyNumberFormat="1" applyFont="1" applyFill="1" applyBorder="1" applyAlignment="1">
      <alignment horizontal="center" vertical="center"/>
    </xf>
    <xf numFmtId="0" fontId="86" fillId="5" borderId="7" xfId="11" applyFont="1" applyFill="1" applyBorder="1" applyAlignment="1">
      <alignment horizontal="left" vertical="center"/>
    </xf>
    <xf numFmtId="0" fontId="71" fillId="0" borderId="0" xfId="11" applyFont="1" applyAlignment="1">
      <alignment horizontal="center"/>
    </xf>
    <xf numFmtId="0" fontId="86" fillId="5" borderId="4" xfId="11" applyFont="1" applyFill="1" applyBorder="1" applyAlignment="1">
      <alignment horizontal="center" vertical="center" wrapText="1" shrinkToFit="1"/>
    </xf>
    <xf numFmtId="164" fontId="64" fillId="2" borderId="4" xfId="11" applyNumberFormat="1" applyFont="1" applyFill="1" applyBorder="1" applyAlignment="1">
      <alignment horizontal="center" vertical="center"/>
    </xf>
    <xf numFmtId="164" fontId="47" fillId="3" borderId="0" xfId="11" applyNumberFormat="1" applyFont="1" applyFill="1"/>
    <xf numFmtId="0" fontId="58" fillId="5" borderId="4" xfId="11" applyFont="1" applyFill="1" applyBorder="1" applyAlignment="1">
      <alignment horizontal="center" vertical="center" wrapText="1"/>
    </xf>
    <xf numFmtId="0" fontId="64" fillId="0" borderId="0" xfId="11" applyFont="1" applyAlignment="1">
      <alignment wrapText="1"/>
    </xf>
    <xf numFmtId="3" fontId="47" fillId="3" borderId="4" xfId="11" applyNumberFormat="1" applyFont="1" applyFill="1" applyBorder="1" applyAlignment="1">
      <alignment horizontal="center" vertical="center"/>
    </xf>
    <xf numFmtId="171" fontId="47" fillId="3" borderId="4" xfId="13" applyNumberFormat="1" applyFont="1" applyFill="1" applyBorder="1" applyAlignment="1">
      <alignment horizontal="right" vertical="center"/>
    </xf>
    <xf numFmtId="0" fontId="64" fillId="0" borderId="0" xfId="11" applyFont="1" applyAlignment="1">
      <alignment vertical="center"/>
    </xf>
    <xf numFmtId="0" fontId="64" fillId="0" borderId="0" xfId="11" applyFont="1"/>
    <xf numFmtId="0" fontId="90" fillId="0" borderId="0" xfId="11" applyFont="1"/>
    <xf numFmtId="184" fontId="71" fillId="2" borderId="0" xfId="13" applyNumberFormat="1" applyFont="1" applyFill="1"/>
    <xf numFmtId="184" fontId="71" fillId="2" borderId="0" xfId="13" applyNumberFormat="1" applyFont="1" applyFill="1" applyAlignment="1">
      <alignment horizontal="center"/>
    </xf>
    <xf numFmtId="166" fontId="71" fillId="2" borderId="0" xfId="18" applyFont="1" applyFill="1" applyAlignment="1">
      <alignment horizontal="center"/>
    </xf>
    <xf numFmtId="0" fontId="51" fillId="0" borderId="0" xfId="11" applyFont="1"/>
    <xf numFmtId="0" fontId="71" fillId="3" borderId="0" xfId="11" applyFont="1" applyFill="1"/>
    <xf numFmtId="3" fontId="71" fillId="3" borderId="0" xfId="11" applyNumberFormat="1" applyFont="1" applyFill="1"/>
    <xf numFmtId="0" fontId="71" fillId="3" borderId="0" xfId="11" applyFont="1" applyFill="1" applyAlignment="1">
      <alignment horizontal="center"/>
    </xf>
    <xf numFmtId="0" fontId="51" fillId="3" borderId="0" xfId="11" applyFont="1" applyFill="1" applyAlignment="1">
      <alignment horizontal="center"/>
    </xf>
    <xf numFmtId="0" fontId="88" fillId="5" borderId="9" xfId="7" applyFont="1" applyFill="1" applyBorder="1" applyAlignment="1">
      <alignment horizontal="center" vertical="center"/>
    </xf>
    <xf numFmtId="17" fontId="88" fillId="5" borderId="9" xfId="7" applyNumberFormat="1" applyFont="1" applyFill="1" applyBorder="1" applyAlignment="1">
      <alignment horizontal="center" vertical="center"/>
    </xf>
    <xf numFmtId="178" fontId="76" fillId="20" borderId="9" xfId="1" applyNumberFormat="1" applyFont="1" applyFill="1" applyBorder="1" applyAlignment="1">
      <alignment horizontal="center" vertical="center"/>
    </xf>
    <xf numFmtId="178" fontId="76" fillId="20" borderId="9" xfId="1" applyNumberFormat="1" applyFont="1" applyFill="1" applyBorder="1" applyAlignment="1">
      <alignment vertical="center"/>
    </xf>
    <xf numFmtId="0" fontId="81" fillId="3" borderId="0" xfId="11" applyFont="1" applyFill="1" applyAlignment="1">
      <alignment vertical="center"/>
    </xf>
    <xf numFmtId="0" fontId="90" fillId="3" borderId="0" xfId="11" applyFont="1" applyFill="1" applyAlignment="1">
      <alignment vertical="center"/>
    </xf>
    <xf numFmtId="0" fontId="91" fillId="3" borderId="0" xfId="11" applyFont="1" applyFill="1" applyAlignment="1">
      <alignment vertical="center"/>
    </xf>
    <xf numFmtId="0" fontId="92" fillId="3" borderId="0" xfId="11" applyFont="1" applyFill="1" applyAlignment="1">
      <alignment horizontal="center" vertical="center"/>
    </xf>
    <xf numFmtId="0" fontId="93" fillId="3" borderId="0" xfId="11" applyFont="1" applyFill="1" applyAlignment="1">
      <alignment horizontal="center" vertical="center"/>
    </xf>
    <xf numFmtId="0" fontId="93" fillId="3" borderId="0" xfId="11" applyFont="1" applyFill="1" applyAlignment="1">
      <alignment vertical="center"/>
    </xf>
    <xf numFmtId="176" fontId="94" fillId="3" borderId="0" xfId="11" applyNumberFormat="1" applyFont="1" applyFill="1" applyAlignment="1">
      <alignment vertical="center"/>
    </xf>
    <xf numFmtId="0" fontId="82" fillId="0" borderId="0" xfId="11" applyFont="1" applyAlignment="1">
      <alignment vertical="center"/>
    </xf>
    <xf numFmtId="0" fontId="95" fillId="3" borderId="0" xfId="11" applyFont="1" applyFill="1" applyAlignment="1">
      <alignment vertical="center"/>
    </xf>
    <xf numFmtId="17" fontId="85" fillId="0" borderId="10" xfId="11" applyNumberFormat="1" applyFont="1" applyBorder="1" applyAlignment="1">
      <alignment horizontal="left" vertical="center"/>
    </xf>
    <xf numFmtId="167" fontId="69" fillId="0" borderId="10" xfId="11" applyNumberFormat="1" applyFont="1" applyBorder="1" applyAlignment="1">
      <alignment vertical="center"/>
    </xf>
    <xf numFmtId="17" fontId="85" fillId="0" borderId="10" xfId="11" applyNumberFormat="1" applyFont="1" applyBorder="1" applyAlignment="1">
      <alignment horizontal="left" vertical="center" wrapText="1" shrinkToFit="1"/>
    </xf>
    <xf numFmtId="3" fontId="96" fillId="3" borderId="0" xfId="12" applyNumberFormat="1" applyFont="1" applyFill="1" applyAlignment="1">
      <alignment horizontal="center" vertical="center"/>
    </xf>
    <xf numFmtId="0" fontId="97" fillId="3" borderId="0" xfId="11" applyFont="1" applyFill="1" applyAlignment="1">
      <alignment vertical="center"/>
    </xf>
    <xf numFmtId="0" fontId="97" fillId="0" borderId="0" xfId="11" applyFont="1" applyAlignment="1">
      <alignment vertical="center"/>
    </xf>
    <xf numFmtId="0" fontId="98" fillId="0" borderId="0" xfId="11" applyFont="1" applyAlignment="1">
      <alignment vertical="center"/>
    </xf>
    <xf numFmtId="17" fontId="99" fillId="0" borderId="10" xfId="11" applyNumberFormat="1" applyFont="1" applyBorder="1" applyAlignment="1">
      <alignment horizontal="center" vertical="center" wrapText="1" shrinkToFit="1"/>
    </xf>
    <xf numFmtId="171" fontId="80" fillId="0" borderId="10" xfId="13" applyNumberFormat="1" applyFont="1" applyBorder="1" applyAlignment="1">
      <alignment vertical="center"/>
    </xf>
    <xf numFmtId="3" fontId="76" fillId="20" borderId="17" xfId="11" applyNumberFormat="1" applyFont="1" applyFill="1" applyBorder="1" applyAlignment="1">
      <alignment horizontal="center"/>
    </xf>
    <xf numFmtId="171" fontId="75" fillId="20" borderId="24" xfId="11" applyNumberFormat="1" applyFont="1" applyFill="1" applyBorder="1" applyAlignment="1">
      <alignment vertical="center"/>
    </xf>
    <xf numFmtId="0" fontId="76" fillId="20" borderId="10" xfId="11" applyFont="1" applyFill="1" applyBorder="1" applyAlignment="1">
      <alignment horizontal="center" vertical="center"/>
    </xf>
    <xf numFmtId="172" fontId="76" fillId="20" borderId="10" xfId="11" applyNumberFormat="1" applyFont="1" applyFill="1" applyBorder="1" applyAlignment="1">
      <alignment vertical="center"/>
    </xf>
    <xf numFmtId="175" fontId="64" fillId="5" borderId="10" xfId="11" applyNumberFormat="1" applyFont="1" applyFill="1" applyBorder="1" applyAlignment="1">
      <alignment horizontal="center" vertical="center"/>
    </xf>
    <xf numFmtId="175" fontId="58" fillId="5" borderId="10" xfId="11" applyNumberFormat="1" applyFont="1" applyFill="1" applyBorder="1" applyAlignment="1">
      <alignment horizontal="center" vertical="center"/>
    </xf>
    <xf numFmtId="171" fontId="80" fillId="5" borderId="10" xfId="13" applyNumberFormat="1" applyFont="1" applyFill="1" applyBorder="1" applyAlignment="1">
      <alignment vertical="center"/>
    </xf>
    <xf numFmtId="170" fontId="100" fillId="3" borderId="0" xfId="0" applyNumberFormat="1" applyFont="1" applyFill="1" applyAlignment="1">
      <alignment horizontal="center" vertical="center"/>
    </xf>
    <xf numFmtId="170" fontId="100" fillId="2" borderId="0" xfId="0" applyNumberFormat="1" applyFont="1" applyFill="1" applyAlignment="1">
      <alignment horizontal="center" vertical="center"/>
    </xf>
    <xf numFmtId="0" fontId="47" fillId="3" borderId="0" xfId="11" applyFont="1" applyFill="1" applyAlignment="1">
      <alignment horizontal="center" vertical="center"/>
    </xf>
    <xf numFmtId="171" fontId="68" fillId="3" borderId="0" xfId="13" applyNumberFormat="1" applyFont="1" applyFill="1" applyAlignment="1">
      <alignment vertical="center"/>
    </xf>
    <xf numFmtId="0" fontId="61" fillId="3" borderId="0" xfId="11" applyFont="1" applyFill="1" applyAlignment="1">
      <alignment vertical="center"/>
    </xf>
    <xf numFmtId="170" fontId="102" fillId="3" borderId="0" xfId="11" applyNumberFormat="1" applyFont="1" applyFill="1" applyAlignment="1">
      <alignment vertical="center"/>
    </xf>
    <xf numFmtId="170" fontId="102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171" fontId="1" fillId="3" borderId="0" xfId="13" applyNumberFormat="1" applyFont="1" applyFill="1" applyAlignment="1">
      <alignment vertical="center"/>
    </xf>
    <xf numFmtId="0" fontId="64" fillId="3" borderId="0" xfId="11" applyFont="1" applyFill="1" applyAlignment="1">
      <alignment vertical="center" wrapText="1"/>
    </xf>
    <xf numFmtId="0" fontId="72" fillId="3" borderId="0" xfId="11" applyFont="1" applyFill="1" applyAlignment="1">
      <alignment vertical="center" wrapText="1"/>
    </xf>
    <xf numFmtId="2" fontId="47" fillId="3" borderId="13" xfId="0" applyNumberFormat="1" applyFont="1" applyFill="1" applyBorder="1" applyAlignment="1">
      <alignment horizontal="center" vertical="center"/>
    </xf>
    <xf numFmtId="182" fontId="71" fillId="2" borderId="0" xfId="18" applyNumberFormat="1" applyFont="1" applyFill="1"/>
    <xf numFmtId="175" fontId="88" fillId="5" borderId="10" xfId="11" applyNumberFormat="1" applyFont="1" applyFill="1" applyBorder="1" applyAlignment="1">
      <alignment horizontal="center" vertical="center"/>
    </xf>
    <xf numFmtId="164" fontId="71" fillId="2" borderId="0" xfId="18" applyNumberFormat="1" applyFont="1" applyFill="1" applyAlignment="1">
      <alignment horizontal="center"/>
    </xf>
    <xf numFmtId="172" fontId="75" fillId="20" borderId="17" xfId="11" applyNumberFormat="1" applyFont="1" applyFill="1" applyBorder="1" applyAlignment="1">
      <alignment horizontal="center" vertical="center"/>
    </xf>
    <xf numFmtId="3" fontId="54" fillId="20" borderId="17" xfId="11" applyNumberFormat="1" applyFont="1" applyFill="1" applyBorder="1" applyAlignment="1">
      <alignment horizontal="center" vertical="center"/>
    </xf>
    <xf numFmtId="171" fontId="54" fillId="20" borderId="17" xfId="11" applyNumberFormat="1" applyFont="1" applyFill="1" applyBorder="1" applyAlignment="1">
      <alignment horizontal="center" vertical="center"/>
    </xf>
    <xf numFmtId="172" fontId="76" fillId="20" borderId="17" xfId="11" applyNumberFormat="1" applyFont="1" applyFill="1" applyBorder="1" applyAlignment="1">
      <alignment horizontal="center" vertical="center"/>
    </xf>
    <xf numFmtId="167" fontId="79" fillId="5" borderId="9" xfId="8" applyNumberFormat="1" applyFont="1" applyFill="1" applyBorder="1" applyAlignment="1">
      <alignment horizontal="right" vertical="center"/>
    </xf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2" fillId="20" borderId="0" xfId="11" applyFont="1" applyFill="1" applyAlignment="1" applyProtection="1">
      <alignment horizontal="center" vertical="center"/>
      <protection locked="0"/>
    </xf>
    <xf numFmtId="0" fontId="103" fillId="2" borderId="0" xfId="11" applyFont="1" applyFill="1" applyAlignment="1" applyProtection="1">
      <alignment horizontal="left" indent="2"/>
      <protection locked="0"/>
    </xf>
    <xf numFmtId="170" fontId="43" fillId="2" borderId="0" xfId="11" applyNumberFormat="1" applyFont="1" applyFill="1" applyAlignment="1" applyProtection="1">
      <alignment horizontal="left" vertical="center"/>
      <protection locked="0"/>
    </xf>
    <xf numFmtId="0" fontId="44" fillId="2" borderId="0" xfId="0" applyFont="1" applyFill="1" applyProtection="1">
      <protection locked="0"/>
    </xf>
    <xf numFmtId="181" fontId="74" fillId="2" borderId="0" xfId="0" applyNumberFormat="1" applyFont="1" applyFill="1" applyAlignment="1" applyProtection="1">
      <alignment vertical="top"/>
      <protection locked="0"/>
    </xf>
    <xf numFmtId="0" fontId="37" fillId="2" borderId="0" xfId="0" applyFont="1" applyFill="1" applyProtection="1">
      <protection locked="0"/>
    </xf>
    <xf numFmtId="0" fontId="46" fillId="2" borderId="0" xfId="11" applyFont="1" applyFill="1" applyProtection="1">
      <protection locked="0"/>
    </xf>
    <xf numFmtId="0" fontId="53" fillId="2" borderId="0" xfId="11" applyFont="1" applyFill="1" applyAlignment="1" applyProtection="1">
      <alignment horizontal="left" indent="2"/>
      <protection locked="0"/>
    </xf>
    <xf numFmtId="0" fontId="54" fillId="20" borderId="0" xfId="11" applyFont="1" applyFill="1" applyAlignment="1" applyProtection="1">
      <alignment horizontal="center" vertical="center"/>
      <protection locked="0"/>
    </xf>
    <xf numFmtId="0" fontId="50" fillId="2" borderId="0" xfId="11" applyFont="1" applyFill="1" applyProtection="1">
      <protection locked="0"/>
    </xf>
    <xf numFmtId="3" fontId="45" fillId="2" borderId="25" xfId="11" applyNumberFormat="1" applyFont="1" applyFill="1" applyBorder="1" applyProtection="1">
      <protection locked="0"/>
    </xf>
    <xf numFmtId="178" fontId="47" fillId="2" borderId="25" xfId="1" applyNumberFormat="1" applyFont="1" applyFill="1" applyBorder="1" applyProtection="1">
      <protection locked="0"/>
    </xf>
    <xf numFmtId="9" fontId="47" fillId="2" borderId="25" xfId="2" applyFont="1" applyFill="1" applyBorder="1" applyAlignment="1" applyProtection="1">
      <alignment horizontal="center"/>
      <protection locked="0"/>
    </xf>
    <xf numFmtId="0" fontId="48" fillId="2" borderId="0" xfId="11" applyFont="1" applyFill="1" applyProtection="1">
      <protection locked="0"/>
    </xf>
    <xf numFmtId="3" fontId="56" fillId="2" borderId="25" xfId="11" applyNumberFormat="1" applyFont="1" applyFill="1" applyBorder="1" applyAlignment="1">
      <alignment horizontal="center" vertical="center"/>
    </xf>
    <xf numFmtId="170" fontId="82" fillId="3" borderId="26" xfId="0" applyNumberFormat="1" applyFont="1" applyFill="1" applyBorder="1"/>
    <xf numFmtId="9" fontId="56" fillId="2" borderId="25" xfId="2" applyFont="1" applyFill="1" applyBorder="1" applyAlignment="1">
      <alignment horizontal="center" vertical="center"/>
    </xf>
    <xf numFmtId="0" fontId="55" fillId="3" borderId="0" xfId="11" applyFont="1" applyFill="1" applyAlignment="1">
      <alignment vertical="center"/>
    </xf>
    <xf numFmtId="170" fontId="56" fillId="3" borderId="0" xfId="11" applyNumberFormat="1" applyFont="1" applyFill="1" applyAlignment="1">
      <alignment vertical="center"/>
    </xf>
    <xf numFmtId="0" fontId="60" fillId="3" borderId="0" xfId="0" applyFont="1" applyFill="1" applyAlignment="1">
      <alignment vertical="center"/>
    </xf>
    <xf numFmtId="170" fontId="59" fillId="3" borderId="0" xfId="0" applyNumberFormat="1" applyFont="1" applyFill="1" applyAlignment="1">
      <alignment vertical="center"/>
    </xf>
    <xf numFmtId="183" fontId="42" fillId="2" borderId="0" xfId="2" applyNumberFormat="1" applyFont="1" applyFill="1" applyAlignment="1" applyProtection="1">
      <alignment horizontal="center" vertical="center"/>
      <protection locked="0"/>
    </xf>
    <xf numFmtId="167" fontId="69" fillId="0" borderId="0" xfId="11" applyNumberFormat="1" applyFont="1" applyAlignment="1">
      <alignment vertical="center"/>
    </xf>
    <xf numFmtId="164" fontId="69" fillId="0" borderId="0" xfId="11" applyNumberFormat="1" applyFont="1" applyAlignment="1">
      <alignment vertical="center"/>
    </xf>
    <xf numFmtId="17" fontId="58" fillId="3" borderId="4" xfId="11" applyNumberFormat="1" applyFont="1" applyFill="1" applyBorder="1" applyAlignment="1">
      <alignment horizontal="center" vertical="center"/>
    </xf>
    <xf numFmtId="164" fontId="89" fillId="20" borderId="27" xfId="11" applyNumberFormat="1" applyFont="1" applyFill="1" applyBorder="1" applyAlignment="1">
      <alignment horizontal="center" vertical="center"/>
    </xf>
    <xf numFmtId="3" fontId="89" fillId="20" borderId="27" xfId="11" applyNumberFormat="1" applyFont="1" applyFill="1" applyBorder="1" applyAlignment="1">
      <alignment horizontal="center"/>
    </xf>
    <xf numFmtId="172" fontId="72" fillId="3" borderId="0" xfId="11" applyNumberFormat="1" applyFont="1" applyFill="1" applyAlignment="1">
      <alignment horizontal="left" vertical="center"/>
    </xf>
    <xf numFmtId="171" fontId="69" fillId="0" borderId="10" xfId="11" applyNumberFormat="1" applyFont="1" applyBorder="1" applyAlignment="1">
      <alignment vertical="center"/>
    </xf>
    <xf numFmtId="0" fontId="79" fillId="0" borderId="9" xfId="8" applyFont="1" applyBorder="1" applyAlignment="1">
      <alignment horizontal="center" vertical="center"/>
    </xf>
    <xf numFmtId="0" fontId="105" fillId="2" borderId="0" xfId="6" applyFont="1" applyFill="1"/>
    <xf numFmtId="0" fontId="105" fillId="2" borderId="0" xfId="6" applyFont="1" applyFill="1" applyAlignment="1">
      <alignment horizontal="center"/>
    </xf>
    <xf numFmtId="0" fontId="101" fillId="3" borderId="0" xfId="11" applyFont="1" applyFill="1" applyAlignment="1">
      <alignment vertical="center"/>
    </xf>
    <xf numFmtId="0" fontId="101" fillId="2" borderId="0" xfId="6" applyFont="1" applyFill="1" applyAlignment="1">
      <alignment vertical="center"/>
    </xf>
    <xf numFmtId="164" fontId="47" fillId="5" borderId="4" xfId="11" applyNumberFormat="1" applyFont="1" applyFill="1" applyBorder="1" applyAlignment="1">
      <alignment horizontal="right" vertical="center"/>
    </xf>
    <xf numFmtId="178" fontId="47" fillId="3" borderId="4" xfId="1" applyNumberFormat="1" applyFont="1" applyFill="1" applyBorder="1" applyAlignment="1">
      <alignment horizontal="right" vertical="center"/>
    </xf>
    <xf numFmtId="178" fontId="71" fillId="3" borderId="4" xfId="1" applyNumberFormat="1" applyFont="1" applyFill="1" applyBorder="1" applyAlignment="1">
      <alignment horizontal="center" vertical="center"/>
    </xf>
    <xf numFmtId="178" fontId="71" fillId="3" borderId="4" xfId="1" applyNumberFormat="1" applyFont="1" applyFill="1" applyBorder="1" applyAlignment="1">
      <alignment horizontal="right" vertical="center"/>
    </xf>
    <xf numFmtId="182" fontId="73" fillId="2" borderId="0" xfId="18" applyNumberFormat="1" applyFont="1" applyFill="1" applyAlignment="1">
      <alignment vertical="center"/>
    </xf>
    <xf numFmtId="0" fontId="107" fillId="2" borderId="0" xfId="11" applyFont="1" applyFill="1" applyAlignment="1">
      <alignment vertical="center"/>
    </xf>
    <xf numFmtId="171" fontId="107" fillId="3" borderId="1" xfId="13" applyNumberFormat="1" applyFont="1" applyFill="1" applyBorder="1" applyAlignment="1">
      <alignment horizontal="center" vertical="center"/>
    </xf>
    <xf numFmtId="171" fontId="107" fillId="5" borderId="1" xfId="13" applyNumberFormat="1" applyFont="1" applyFill="1" applyBorder="1" applyAlignment="1">
      <alignment vertical="center"/>
    </xf>
    <xf numFmtId="167" fontId="85" fillId="4" borderId="30" xfId="11" applyNumberFormat="1" applyFont="1" applyFill="1" applyBorder="1" applyAlignment="1">
      <alignment horizontal="center" vertical="center" wrapText="1"/>
    </xf>
    <xf numFmtId="176" fontId="82" fillId="3" borderId="0" xfId="11" applyNumberFormat="1" applyFont="1" applyFill="1" applyAlignment="1">
      <alignment vertical="center"/>
    </xf>
    <xf numFmtId="167" fontId="75" fillId="20" borderId="31" xfId="11" applyNumberFormat="1" applyFont="1" applyFill="1" applyBorder="1" applyAlignment="1">
      <alignment horizontal="center" vertical="center"/>
    </xf>
    <xf numFmtId="167" fontId="75" fillId="20" borderId="31" xfId="11" applyNumberFormat="1" applyFont="1" applyFill="1" applyBorder="1" applyAlignment="1">
      <alignment vertical="center"/>
    </xf>
    <xf numFmtId="167" fontId="87" fillId="20" borderId="31" xfId="11" applyNumberFormat="1" applyFont="1" applyFill="1" applyBorder="1" applyAlignment="1">
      <alignment horizontal="center" vertical="center"/>
    </xf>
    <xf numFmtId="167" fontId="75" fillId="20" borderId="31" xfId="13" applyNumberFormat="1" applyFont="1" applyFill="1" applyBorder="1" applyAlignment="1">
      <alignment vertical="center"/>
    </xf>
    <xf numFmtId="171" fontId="56" fillId="6" borderId="32" xfId="11" applyNumberFormat="1" applyFont="1" applyFill="1" applyBorder="1" applyAlignment="1">
      <alignment horizontal="center" vertical="center"/>
    </xf>
    <xf numFmtId="0" fontId="88" fillId="5" borderId="22" xfId="7" applyFont="1" applyFill="1" applyBorder="1" applyAlignment="1">
      <alignment horizontal="center" vertical="center"/>
    </xf>
    <xf numFmtId="179" fontId="56" fillId="6" borderId="17" xfId="11" applyNumberFormat="1" applyFont="1" applyFill="1" applyBorder="1" applyAlignment="1">
      <alignment horizontal="center" vertical="center"/>
    </xf>
    <xf numFmtId="179" fontId="67" fillId="3" borderId="1" xfId="13" applyNumberFormat="1" applyFont="1" applyFill="1" applyBorder="1" applyAlignment="1">
      <alignment horizontal="center" vertical="center"/>
    </xf>
    <xf numFmtId="167" fontId="86" fillId="5" borderId="20" xfId="11" applyNumberFormat="1" applyFont="1" applyFill="1" applyBorder="1" applyAlignment="1">
      <alignment horizontal="center" vertical="center" wrapText="1"/>
    </xf>
    <xf numFmtId="167" fontId="86" fillId="5" borderId="20" xfId="11" applyNumberFormat="1" applyFont="1" applyFill="1" applyBorder="1" applyAlignment="1">
      <alignment horizontal="center" vertical="center" wrapText="1" shrinkToFit="1"/>
    </xf>
    <xf numFmtId="167" fontId="68" fillId="2" borderId="33" xfId="19" applyNumberFormat="1" applyFont="1" applyFill="1" applyBorder="1" applyAlignment="1">
      <alignment horizontal="right" vertical="center" wrapText="1"/>
    </xf>
    <xf numFmtId="167" fontId="68" fillId="19" borderId="33" xfId="19" applyNumberFormat="1" applyFont="1" applyFill="1" applyBorder="1" applyAlignment="1">
      <alignment horizontal="right" vertical="center" wrapText="1"/>
    </xf>
    <xf numFmtId="171" fontId="71" fillId="2" borderId="0" xfId="11" applyNumberFormat="1" applyFont="1" applyFill="1" applyAlignment="1">
      <alignment horizontal="center" vertical="center"/>
    </xf>
    <xf numFmtId="0" fontId="70" fillId="5" borderId="45" xfId="0" applyFont="1" applyFill="1" applyBorder="1" applyAlignment="1">
      <alignment horizontal="center" vertical="center" wrapText="1"/>
    </xf>
    <xf numFmtId="0" fontId="70" fillId="5" borderId="11" xfId="0" applyFont="1" applyFill="1" applyBorder="1" applyAlignment="1">
      <alignment horizontal="center" vertical="center" wrapText="1"/>
    </xf>
    <xf numFmtId="0" fontId="70" fillId="5" borderId="46" xfId="0" applyFont="1" applyFill="1" applyBorder="1" applyAlignment="1">
      <alignment horizontal="center" vertical="center" wrapText="1"/>
    </xf>
    <xf numFmtId="2" fontId="68" fillId="3" borderId="4" xfId="0" applyNumberFormat="1" applyFont="1" applyFill="1" applyBorder="1" applyAlignment="1">
      <alignment horizontal="center" vertical="center"/>
    </xf>
    <xf numFmtId="174" fontId="70" fillId="5" borderId="47" xfId="13" applyNumberFormat="1" applyFont="1" applyFill="1" applyBorder="1" applyAlignment="1">
      <alignment vertical="center"/>
    </xf>
    <xf numFmtId="3" fontId="70" fillId="5" borderId="6" xfId="0" applyNumberFormat="1" applyFont="1" applyFill="1" applyBorder="1" applyAlignment="1">
      <alignment horizontal="center" vertical="center"/>
    </xf>
    <xf numFmtId="167" fontId="70" fillId="5" borderId="6" xfId="0" applyNumberFormat="1" applyFont="1" applyFill="1" applyBorder="1" applyAlignment="1">
      <alignment horizontal="center" vertical="center"/>
    </xf>
    <xf numFmtId="167" fontId="70" fillId="5" borderId="47" xfId="0" applyNumberFormat="1" applyFont="1" applyFill="1" applyBorder="1" applyAlignment="1">
      <alignment horizontal="center" vertical="center"/>
    </xf>
    <xf numFmtId="0" fontId="84" fillId="5" borderId="0" xfId="11" applyFont="1" applyFill="1" applyAlignment="1">
      <alignment horizontal="center" vertical="center"/>
    </xf>
    <xf numFmtId="0" fontId="121" fillId="5" borderId="5" xfId="11" applyFont="1" applyFill="1" applyBorder="1" applyAlignment="1">
      <alignment horizontal="center" vertical="center" wrapText="1"/>
    </xf>
    <xf numFmtId="2" fontId="47" fillId="10" borderId="13" xfId="11" applyNumberFormat="1" applyFont="1" applyFill="1" applyBorder="1" applyAlignment="1">
      <alignment horizontal="left" vertical="center"/>
    </xf>
    <xf numFmtId="3" fontId="47" fillId="10" borderId="20" xfId="11" applyNumberFormat="1" applyFont="1" applyFill="1" applyBorder="1" applyAlignment="1">
      <alignment horizontal="center" vertical="center"/>
    </xf>
    <xf numFmtId="167" fontId="47" fillId="10" borderId="13" xfId="11" applyNumberFormat="1" applyFont="1" applyFill="1" applyBorder="1" applyAlignment="1">
      <alignment vertical="center"/>
    </xf>
    <xf numFmtId="3" fontId="47" fillId="10" borderId="13" xfId="11" applyNumberFormat="1" applyFont="1" applyFill="1" applyBorder="1" applyAlignment="1">
      <alignment horizontal="center" vertical="center"/>
    </xf>
    <xf numFmtId="2" fontId="47" fillId="10" borderId="20" xfId="11" applyNumberFormat="1" applyFont="1" applyFill="1" applyBorder="1" applyAlignment="1">
      <alignment horizontal="left" vertical="center"/>
    </xf>
    <xf numFmtId="0" fontId="75" fillId="20" borderId="32" xfId="11" applyFont="1" applyFill="1" applyBorder="1" applyAlignment="1">
      <alignment horizontal="center" vertical="center" wrapText="1"/>
    </xf>
    <xf numFmtId="3" fontId="54" fillId="20" borderId="32" xfId="11" applyNumberFormat="1" applyFont="1" applyFill="1" applyBorder="1" applyAlignment="1">
      <alignment horizontal="center" vertical="center" wrapText="1"/>
    </xf>
    <xf numFmtId="164" fontId="54" fillId="20" borderId="32" xfId="11" applyNumberFormat="1" applyFont="1" applyFill="1" applyBorder="1" applyAlignment="1">
      <alignment horizontal="center" vertical="center" wrapText="1"/>
    </xf>
    <xf numFmtId="0" fontId="82" fillId="3" borderId="0" xfId="0" applyFont="1" applyFill="1" applyAlignment="1">
      <alignment vertical="center"/>
    </xf>
    <xf numFmtId="0" fontId="70" fillId="5" borderId="12" xfId="0" applyFont="1" applyFill="1" applyBorder="1" applyAlignment="1">
      <alignment horizontal="center" vertical="center" wrapText="1"/>
    </xf>
    <xf numFmtId="178" fontId="47" fillId="3" borderId="13" xfId="1" applyNumberFormat="1" applyFont="1" applyFill="1" applyBorder="1" applyAlignment="1">
      <alignment horizontal="center" vertical="center"/>
    </xf>
    <xf numFmtId="0" fontId="47" fillId="2" borderId="0" xfId="0" applyFont="1" applyFill="1"/>
    <xf numFmtId="175" fontId="64" fillId="5" borderId="51" xfId="0" applyNumberFormat="1" applyFont="1" applyFill="1" applyBorder="1" applyAlignment="1">
      <alignment horizontal="center" vertical="center"/>
    </xf>
    <xf numFmtId="175" fontId="64" fillId="5" borderId="51" xfId="0" applyNumberFormat="1" applyFont="1" applyFill="1" applyBorder="1" applyAlignment="1">
      <alignment horizontal="center" vertical="center" wrapText="1" shrinkToFit="1"/>
    </xf>
    <xf numFmtId="175" fontId="56" fillId="5" borderId="51" xfId="0" applyNumberFormat="1" applyFont="1" applyFill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84" fillId="5" borderId="5" xfId="11" applyFont="1" applyFill="1" applyBorder="1" applyAlignment="1">
      <alignment horizontal="center" vertical="center" wrapText="1"/>
    </xf>
    <xf numFmtId="0" fontId="72" fillId="2" borderId="0" xfId="0" applyFont="1" applyFill="1" applyAlignment="1">
      <alignment vertical="center"/>
    </xf>
    <xf numFmtId="0" fontId="47" fillId="2" borderId="1" xfId="0" applyFont="1" applyFill="1" applyBorder="1" applyAlignment="1">
      <alignment vertical="center"/>
    </xf>
    <xf numFmtId="178" fontId="47" fillId="2" borderId="1" xfId="13" applyNumberFormat="1" applyFont="1" applyFill="1" applyBorder="1" applyAlignment="1">
      <alignment horizontal="center" vertical="center"/>
    </xf>
    <xf numFmtId="3" fontId="47" fillId="3" borderId="1" xfId="0" applyNumberFormat="1" applyFont="1" applyFill="1" applyBorder="1" applyAlignment="1">
      <alignment vertical="center"/>
    </xf>
    <xf numFmtId="185" fontId="47" fillId="2" borderId="1" xfId="13" applyNumberFormat="1" applyFont="1" applyFill="1" applyBorder="1" applyAlignment="1">
      <alignment horizontal="center" vertical="center"/>
    </xf>
    <xf numFmtId="0" fontId="47" fillId="2" borderId="14" xfId="0" applyFont="1" applyFill="1" applyBorder="1" applyAlignment="1">
      <alignment vertical="center"/>
    </xf>
    <xf numFmtId="185" fontId="47" fillId="2" borderId="14" xfId="13" applyNumberFormat="1" applyFont="1" applyFill="1" applyBorder="1" applyAlignment="1">
      <alignment horizontal="center" vertical="center"/>
    </xf>
    <xf numFmtId="3" fontId="75" fillId="20" borderId="32" xfId="11" applyNumberFormat="1" applyFont="1" applyFill="1" applyBorder="1" applyAlignment="1">
      <alignment horizontal="center" vertical="center" wrapText="1"/>
    </xf>
    <xf numFmtId="164" fontId="75" fillId="20" borderId="32" xfId="11" applyNumberFormat="1" applyFont="1" applyFill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/>
    </xf>
    <xf numFmtId="171" fontId="47" fillId="0" borderId="51" xfId="13" applyNumberFormat="1" applyFont="1" applyFill="1" applyBorder="1" applyAlignment="1">
      <alignment horizontal="center" vertical="center"/>
    </xf>
    <xf numFmtId="0" fontId="47" fillId="5" borderId="32" xfId="0" applyFont="1" applyFill="1" applyBorder="1" applyAlignment="1">
      <alignment horizontal="center" vertical="center"/>
    </xf>
    <xf numFmtId="0" fontId="98" fillId="2" borderId="0" xfId="0" applyFont="1" applyFill="1"/>
    <xf numFmtId="3" fontId="56" fillId="5" borderId="51" xfId="13" applyNumberFormat="1" applyFont="1" applyFill="1" applyBorder="1" applyAlignment="1">
      <alignment horizontal="center" vertical="center"/>
    </xf>
    <xf numFmtId="171" fontId="67" fillId="0" borderId="51" xfId="13" applyNumberFormat="1" applyFont="1" applyBorder="1" applyAlignment="1">
      <alignment horizontal="center" vertical="center"/>
    </xf>
    <xf numFmtId="178" fontId="122" fillId="0" borderId="51" xfId="1" applyNumberFormat="1" applyFont="1" applyBorder="1" applyAlignment="1">
      <alignment horizontal="center" vertical="center"/>
    </xf>
    <xf numFmtId="0" fontId="64" fillId="5" borderId="32" xfId="0" applyFont="1" applyFill="1" applyBorder="1" applyAlignment="1">
      <alignment horizontal="center" vertical="center"/>
    </xf>
    <xf numFmtId="171" fontId="64" fillId="5" borderId="32" xfId="0" applyNumberFormat="1" applyFont="1" applyFill="1" applyBorder="1" applyAlignment="1">
      <alignment horizontal="center" vertical="center"/>
    </xf>
    <xf numFmtId="3" fontId="56" fillId="5" borderId="52" xfId="13" applyNumberFormat="1" applyFont="1" applyFill="1" applyBorder="1" applyAlignment="1">
      <alignment horizontal="center" vertical="center"/>
    </xf>
    <xf numFmtId="171" fontId="64" fillId="5" borderId="52" xfId="0" applyNumberFormat="1" applyFont="1" applyFill="1" applyBorder="1" applyAlignment="1">
      <alignment horizontal="center" vertical="center"/>
    </xf>
    <xf numFmtId="178" fontId="47" fillId="3" borderId="1" xfId="1" applyNumberFormat="1" applyFont="1" applyFill="1" applyBorder="1" applyAlignment="1">
      <alignment vertical="center"/>
    </xf>
    <xf numFmtId="178" fontId="47" fillId="3" borderId="14" xfId="1" applyNumberFormat="1" applyFont="1" applyFill="1" applyBorder="1" applyAlignment="1">
      <alignment vertical="center"/>
    </xf>
    <xf numFmtId="172" fontId="64" fillId="3" borderId="0" xfId="0" applyNumberFormat="1" applyFont="1" applyFill="1" applyAlignment="1">
      <alignment horizontal="left" vertical="center"/>
    </xf>
    <xf numFmtId="178" fontId="71" fillId="2" borderId="0" xfId="1" applyNumberFormat="1" applyFont="1" applyFill="1" applyAlignment="1">
      <alignment vertical="center"/>
    </xf>
    <xf numFmtId="178" fontId="105" fillId="2" borderId="0" xfId="1" applyNumberFormat="1" applyFont="1" applyFill="1"/>
    <xf numFmtId="3" fontId="123" fillId="0" borderId="0" xfId="0" applyNumberFormat="1" applyFont="1"/>
    <xf numFmtId="3" fontId="104" fillId="0" borderId="0" xfId="0" applyNumberFormat="1" applyFont="1"/>
    <xf numFmtId="167" fontId="68" fillId="2" borderId="55" xfId="19" applyNumberFormat="1" applyFont="1" applyFill="1" applyBorder="1" applyAlignment="1">
      <alignment vertical="center"/>
    </xf>
    <xf numFmtId="164" fontId="47" fillId="5" borderId="5" xfId="11" applyNumberFormat="1" applyFont="1" applyFill="1" applyBorder="1" applyAlignment="1">
      <alignment horizontal="right" vertical="center"/>
    </xf>
    <xf numFmtId="3" fontId="71" fillId="0" borderId="0" xfId="11" applyNumberFormat="1" applyFont="1"/>
    <xf numFmtId="164" fontId="71" fillId="0" borderId="0" xfId="11" applyNumberFormat="1" applyFont="1"/>
    <xf numFmtId="3" fontId="58" fillId="10" borderId="13" xfId="11" applyNumberFormat="1" applyFont="1" applyFill="1" applyBorder="1" applyAlignment="1">
      <alignment horizontal="center" vertical="center"/>
    </xf>
    <xf numFmtId="178" fontId="58" fillId="2" borderId="1" xfId="13" applyNumberFormat="1" applyFont="1" applyFill="1" applyBorder="1" applyAlignment="1">
      <alignment horizontal="center" vertical="center"/>
    </xf>
    <xf numFmtId="178" fontId="84" fillId="3" borderId="1" xfId="1" applyNumberFormat="1" applyFont="1" applyFill="1" applyBorder="1" applyAlignment="1">
      <alignment vertical="center"/>
    </xf>
    <xf numFmtId="3" fontId="84" fillId="2" borderId="1" xfId="0" applyNumberFormat="1" applyFont="1" applyFill="1" applyBorder="1" applyAlignment="1">
      <alignment horizontal="center" vertical="center"/>
    </xf>
    <xf numFmtId="164" fontId="73" fillId="3" borderId="0" xfId="11" applyNumberFormat="1" applyFont="1" applyFill="1" applyAlignment="1">
      <alignment horizontal="center"/>
    </xf>
    <xf numFmtId="0" fontId="79" fillId="5" borderId="9" xfId="8" applyFont="1" applyFill="1" applyBorder="1" applyAlignment="1">
      <alignment horizontal="center" vertical="center"/>
    </xf>
    <xf numFmtId="178" fontId="105" fillId="2" borderId="0" xfId="6" applyNumberFormat="1" applyFont="1" applyFill="1" applyAlignment="1">
      <alignment horizontal="center"/>
    </xf>
    <xf numFmtId="178" fontId="71" fillId="3" borderId="5" xfId="1" applyNumberFormat="1" applyFont="1" applyFill="1" applyBorder="1" applyAlignment="1">
      <alignment horizontal="right" vertical="center"/>
    </xf>
    <xf numFmtId="178" fontId="98" fillId="3" borderId="4" xfId="1" applyNumberFormat="1" applyFont="1" applyFill="1" applyBorder="1" applyAlignment="1">
      <alignment horizontal="right" vertical="center"/>
    </xf>
    <xf numFmtId="178" fontId="71" fillId="5" borderId="4" xfId="1" applyNumberFormat="1" applyFont="1" applyFill="1" applyBorder="1" applyAlignment="1">
      <alignment horizontal="right" vertical="center"/>
    </xf>
    <xf numFmtId="178" fontId="98" fillId="5" borderId="4" xfId="1" applyNumberFormat="1" applyFont="1" applyFill="1" applyBorder="1" applyAlignment="1">
      <alignment horizontal="right" vertical="center"/>
    </xf>
    <xf numFmtId="9" fontId="64" fillId="2" borderId="23" xfId="2" applyFont="1" applyFill="1" applyBorder="1" applyAlignment="1">
      <alignment horizontal="center" vertical="center"/>
    </xf>
    <xf numFmtId="171" fontId="124" fillId="3" borderId="1" xfId="13" applyNumberFormat="1" applyFont="1" applyFill="1" applyBorder="1" applyAlignment="1">
      <alignment horizontal="center" vertical="center"/>
    </xf>
    <xf numFmtId="183" fontId="64" fillId="5" borderId="0" xfId="2" applyNumberFormat="1" applyFont="1" applyFill="1" applyAlignment="1">
      <alignment horizontal="center" vertical="center"/>
    </xf>
    <xf numFmtId="171" fontId="64" fillId="5" borderId="4" xfId="13" applyNumberFormat="1" applyFont="1" applyFill="1" applyBorder="1" applyAlignment="1">
      <alignment horizontal="right" vertical="center"/>
    </xf>
    <xf numFmtId="1" fontId="68" fillId="3" borderId="4" xfId="0" applyNumberFormat="1" applyFont="1" applyFill="1" applyBorder="1" applyAlignment="1">
      <alignment horizontal="center" vertical="center"/>
    </xf>
    <xf numFmtId="178" fontId="75" fillId="20" borderId="32" xfId="11" applyNumberFormat="1" applyFont="1" applyFill="1" applyBorder="1" applyAlignment="1">
      <alignment horizontal="center" vertical="center" wrapText="1"/>
    </xf>
    <xf numFmtId="178" fontId="125" fillId="2" borderId="9" xfId="1" applyNumberFormat="1" applyFont="1" applyFill="1" applyBorder="1" applyAlignment="1">
      <alignment horizontal="center" vertical="center"/>
    </xf>
    <xf numFmtId="171" fontId="47" fillId="0" borderId="0" xfId="11" applyNumberFormat="1" applyFont="1"/>
    <xf numFmtId="171" fontId="47" fillId="3" borderId="57" xfId="13" applyNumberFormat="1" applyFont="1" applyFill="1" applyBorder="1" applyAlignment="1">
      <alignment vertical="center"/>
    </xf>
    <xf numFmtId="182" fontId="0" fillId="0" borderId="0" xfId="0" applyNumberFormat="1"/>
    <xf numFmtId="0" fontId="106" fillId="2" borderId="0" xfId="0" applyFont="1" applyFill="1" applyAlignment="1" applyProtection="1">
      <alignment horizontal="center" vertical="center"/>
      <protection locked="0"/>
    </xf>
    <xf numFmtId="181" fontId="90" fillId="2" borderId="0" xfId="0" applyNumberFormat="1" applyFont="1" applyFill="1" applyAlignment="1" applyProtection="1">
      <alignment horizontal="center" vertical="center"/>
      <protection locked="0"/>
    </xf>
    <xf numFmtId="0" fontId="101" fillId="3" borderId="0" xfId="11" applyFont="1" applyFill="1" applyAlignment="1">
      <alignment horizontal="center" vertical="center" wrapText="1" shrinkToFit="1"/>
    </xf>
    <xf numFmtId="0" fontId="101" fillId="0" borderId="0" xfId="11" applyFont="1" applyAlignment="1">
      <alignment horizontal="center" vertical="center" wrapText="1" shrinkToFit="1"/>
    </xf>
    <xf numFmtId="0" fontId="57" fillId="5" borderId="1" xfId="11" applyFont="1" applyFill="1" applyBorder="1" applyAlignment="1">
      <alignment horizontal="center" vertical="center" wrapText="1" shrinkToFit="1"/>
    </xf>
    <xf numFmtId="170" fontId="59" fillId="0" borderId="0" xfId="11" applyNumberFormat="1" applyFont="1" applyAlignment="1">
      <alignment horizontal="center" vertical="center"/>
    </xf>
    <xf numFmtId="0" fontId="79" fillId="0" borderId="56" xfId="0" applyFont="1" applyBorder="1" applyAlignment="1">
      <alignment horizontal="left" vertical="center"/>
    </xf>
    <xf numFmtId="0" fontId="101" fillId="3" borderId="0" xfId="11" applyFont="1" applyFill="1" applyAlignment="1">
      <alignment horizontal="center"/>
    </xf>
    <xf numFmtId="170" fontId="82" fillId="3" borderId="0" xfId="11" applyNumberFormat="1" applyFont="1" applyFill="1" applyAlignment="1">
      <alignment horizontal="center"/>
    </xf>
    <xf numFmtId="176" fontId="61" fillId="3" borderId="0" xfId="11" applyNumberFormat="1" applyFont="1" applyFill="1" applyAlignment="1">
      <alignment horizontal="center"/>
    </xf>
    <xf numFmtId="0" fontId="101" fillId="3" borderId="0" xfId="11" applyFont="1" applyFill="1" applyAlignment="1">
      <alignment horizontal="left" indent="1"/>
    </xf>
    <xf numFmtId="170" fontId="56" fillId="3" borderId="0" xfId="11" applyNumberFormat="1" applyFont="1" applyFill="1" applyAlignment="1">
      <alignment horizontal="center" vertical="center"/>
    </xf>
    <xf numFmtId="170" fontId="83" fillId="3" borderId="3" xfId="11" applyNumberFormat="1" applyFont="1" applyFill="1" applyBorder="1" applyAlignment="1">
      <alignment horizontal="center"/>
    </xf>
    <xf numFmtId="176" fontId="82" fillId="3" borderId="0" xfId="11" applyNumberFormat="1" applyFont="1" applyFill="1" applyAlignment="1">
      <alignment horizontal="center" vertical="center"/>
    </xf>
    <xf numFmtId="0" fontId="64" fillId="5" borderId="53" xfId="0" applyFont="1" applyFill="1" applyBorder="1" applyAlignment="1">
      <alignment horizontal="center" vertical="center"/>
    </xf>
    <xf numFmtId="0" fontId="64" fillId="5" borderId="54" xfId="0" applyFont="1" applyFill="1" applyBorder="1" applyAlignment="1">
      <alignment horizontal="center" vertical="center"/>
    </xf>
    <xf numFmtId="0" fontId="101" fillId="3" borderId="0" xfId="0" applyFont="1" applyFill="1" applyAlignment="1">
      <alignment horizontal="left" vertical="center" indent="1"/>
    </xf>
    <xf numFmtId="170" fontId="59" fillId="3" borderId="0" xfId="0" applyNumberFormat="1" applyFont="1" applyFill="1" applyAlignment="1">
      <alignment horizontal="left" vertical="center" indent="1"/>
    </xf>
    <xf numFmtId="0" fontId="64" fillId="5" borderId="43" xfId="0" applyFont="1" applyFill="1" applyBorder="1" applyAlignment="1">
      <alignment horizontal="center" vertical="center"/>
    </xf>
    <xf numFmtId="0" fontId="64" fillId="5" borderId="44" xfId="0" applyFont="1" applyFill="1" applyBorder="1" applyAlignment="1">
      <alignment horizontal="center" vertical="center"/>
    </xf>
    <xf numFmtId="0" fontId="64" fillId="5" borderId="50" xfId="0" applyFont="1" applyFill="1" applyBorder="1" applyAlignment="1">
      <alignment horizontal="center" vertical="center"/>
    </xf>
    <xf numFmtId="174" fontId="70" fillId="5" borderId="48" xfId="13" applyNumberFormat="1" applyFont="1" applyFill="1" applyBorder="1" applyAlignment="1">
      <alignment horizontal="center" vertical="center" wrapText="1"/>
    </xf>
    <xf numFmtId="174" fontId="70" fillId="5" borderId="49" xfId="13" applyNumberFormat="1" applyFont="1" applyFill="1" applyBorder="1" applyAlignment="1">
      <alignment horizontal="center" vertical="center" wrapText="1"/>
    </xf>
    <xf numFmtId="3" fontId="70" fillId="5" borderId="48" xfId="13" applyNumberFormat="1" applyFont="1" applyFill="1" applyBorder="1" applyAlignment="1">
      <alignment horizontal="center" vertical="center" wrapText="1"/>
    </xf>
    <xf numFmtId="3" fontId="70" fillId="5" borderId="49" xfId="13" applyNumberFormat="1" applyFont="1" applyFill="1" applyBorder="1" applyAlignment="1">
      <alignment horizontal="center" vertical="center" wrapText="1"/>
    </xf>
    <xf numFmtId="1" fontId="70" fillId="5" borderId="28" xfId="0" applyNumberFormat="1" applyFont="1" applyFill="1" applyBorder="1" applyAlignment="1">
      <alignment horizontal="center" vertical="center" wrapText="1"/>
    </xf>
    <xf numFmtId="1" fontId="70" fillId="5" borderId="29" xfId="0" applyNumberFormat="1" applyFont="1" applyFill="1" applyBorder="1" applyAlignment="1">
      <alignment horizontal="center" vertical="center" wrapText="1"/>
    </xf>
    <xf numFmtId="0" fontId="101" fillId="3" borderId="0" xfId="11" applyFont="1" applyFill="1" applyAlignment="1">
      <alignment horizontal="center" vertical="center"/>
    </xf>
    <xf numFmtId="172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70" fontId="8" fillId="3" borderId="0" xfId="11" applyNumberFormat="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7" fontId="40" fillId="0" borderId="0" xfId="16" applyNumberFormat="1" applyFont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3" fillId="17" borderId="7" xfId="11" applyFont="1" applyFill="1" applyBorder="1" applyAlignment="1">
      <alignment horizontal="center" vertical="center" wrapText="1"/>
    </xf>
    <xf numFmtId="0" fontId="3" fillId="17" borderId="21" xfId="11" applyFont="1" applyFill="1" applyBorder="1" applyAlignment="1">
      <alignment horizontal="center" vertical="center" wrapText="1"/>
    </xf>
    <xf numFmtId="0" fontId="3" fillId="17" borderId="8" xfId="11" applyFont="1" applyFill="1" applyBorder="1" applyAlignment="1">
      <alignment horizontal="center" vertical="center" wrapText="1"/>
    </xf>
    <xf numFmtId="0" fontId="3" fillId="17" borderId="4" xfId="11" applyFont="1" applyFill="1" applyBorder="1" applyAlignment="1">
      <alignment horizontal="center" vertical="center" wrapText="1"/>
    </xf>
    <xf numFmtId="167" fontId="73" fillId="19" borderId="33" xfId="19" applyNumberFormat="1" applyFont="1" applyFill="1" applyBorder="1" applyAlignment="1">
      <alignment horizontal="right" vertical="center" wrapText="1"/>
    </xf>
    <xf numFmtId="167" fontId="73" fillId="2" borderId="33" xfId="19" applyNumberFormat="1" applyFont="1" applyFill="1" applyBorder="1" applyAlignment="1">
      <alignment horizontal="right" vertical="center" wrapText="1"/>
    </xf>
    <xf numFmtId="0" fontId="73" fillId="52" borderId="56" xfId="0" applyFont="1" applyFill="1" applyBorder="1" applyAlignment="1">
      <alignment horizontal="left" vertical="center"/>
    </xf>
    <xf numFmtId="167" fontId="73" fillId="52" borderId="55" xfId="19" applyNumberFormat="1" applyFont="1" applyFill="1" applyBorder="1" applyAlignment="1">
      <alignment vertical="center"/>
    </xf>
    <xf numFmtId="167" fontId="73" fillId="52" borderId="33" xfId="19" applyNumberFormat="1" applyFont="1" applyFill="1" applyBorder="1" applyAlignment="1">
      <alignment horizontal="right" vertical="center" wrapText="1"/>
    </xf>
  </cellXfs>
  <cellStyles count="63">
    <cellStyle name="20% - Énfasis1" xfId="39" builtinId="30" customBuiltin="1"/>
    <cellStyle name="20% - Énfasis2" xfId="43" builtinId="34" customBuiltin="1"/>
    <cellStyle name="20% - Énfasis3" xfId="47" builtinId="38" customBuiltin="1"/>
    <cellStyle name="20% - Énfasis4" xfId="51" builtinId="42" customBuiltin="1"/>
    <cellStyle name="20% - Énfasis5" xfId="55" builtinId="46" customBuiltin="1"/>
    <cellStyle name="20% - Énfasis6" xfId="59" builtinId="50" customBuiltin="1"/>
    <cellStyle name="40% - Énfasis1" xfId="40" builtinId="31" customBuiltin="1"/>
    <cellStyle name="40% - Énfasis2" xfId="44" builtinId="35" customBuiltin="1"/>
    <cellStyle name="40% - Énfasis3" xfId="48" builtinId="39" customBuiltin="1"/>
    <cellStyle name="40% - Énfasis4" xfId="52" builtinId="43" customBuiltin="1"/>
    <cellStyle name="40% - Énfasis5" xfId="56" builtinId="47" customBuiltin="1"/>
    <cellStyle name="40% - Énfasis6" xfId="60" builtinId="51" customBuiltin="1"/>
    <cellStyle name="60% - Énfasis1" xfId="41" builtinId="32" customBuiltin="1"/>
    <cellStyle name="60% - Énfasis2" xfId="45" builtinId="36" customBuiltin="1"/>
    <cellStyle name="60% - Énfasis3" xfId="49" builtinId="40" customBuiltin="1"/>
    <cellStyle name="60% - Énfasis4" xfId="53" builtinId="44" customBuiltin="1"/>
    <cellStyle name="60% - Énfasis5" xfId="57" builtinId="48" customBuiltin="1"/>
    <cellStyle name="60% - Énfasis6" xfId="61" builtinId="52" customBuiltin="1"/>
    <cellStyle name="Bueno" xfId="26" builtinId="26" customBuiltin="1"/>
    <cellStyle name="Cálculo" xfId="31" builtinId="22" customBuiltin="1"/>
    <cellStyle name="Celda de comprobación" xfId="33" builtinId="23" customBuiltin="1"/>
    <cellStyle name="Celda vinculada" xfId="32" builtinId="24" customBuiltin="1"/>
    <cellStyle name="Encabezado 1" xfId="22" builtinId="16" customBuiltin="1"/>
    <cellStyle name="Encabezado 4" xfId="25" builtinId="19" customBuiltin="1"/>
    <cellStyle name="Énfasis1" xfId="38" builtinId="29" customBuiltin="1"/>
    <cellStyle name="Énfasis2" xfId="42" builtinId="33" customBuiltin="1"/>
    <cellStyle name="Énfasis3" xfId="46" builtinId="37" customBuiltin="1"/>
    <cellStyle name="Énfasis4" xfId="50" builtinId="41" customBuiltin="1"/>
    <cellStyle name="Énfasis5" xfId="54" builtinId="45" customBuiltin="1"/>
    <cellStyle name="Énfasis6" xfId="58" builtinId="49" customBuiltin="1"/>
    <cellStyle name="Entrada" xfId="29" builtinId="20" customBuiltin="1"/>
    <cellStyle name="Hipervínculo" xfId="3" builtinId="8"/>
    <cellStyle name="Incorrecto" xfId="27" builtinId="27" customBuiltin="1"/>
    <cellStyle name="Millares" xfId="1" builtinId="3"/>
    <cellStyle name="Millares 2" xfId="12" xr:uid="{00000000-0005-0000-0000-000022000000}"/>
    <cellStyle name="Millares 3" xfId="15" xr:uid="{00000000-0005-0000-0000-000023000000}"/>
    <cellStyle name="Millares 4" xfId="17" xr:uid="{00000000-0005-0000-0000-000024000000}"/>
    <cellStyle name="Millares 7" xfId="13" xr:uid="{00000000-0005-0000-0000-000025000000}"/>
    <cellStyle name="Moneda" xfId="18" builtinId="4"/>
    <cellStyle name="Moneda 2" xfId="10" xr:uid="{00000000-0005-0000-0000-000027000000}"/>
    <cellStyle name="Neutral" xfId="28" builtinId="28" customBuiltin="1"/>
    <cellStyle name="Normal" xfId="0" builtinId="0"/>
    <cellStyle name="Normal 112 3" xfId="6" xr:uid="{00000000-0005-0000-0000-00002A000000}"/>
    <cellStyle name="Normal 115 2" xfId="7" xr:uid="{00000000-0005-0000-0000-00002B000000}"/>
    <cellStyle name="Normal 117 2" xfId="8" xr:uid="{00000000-0005-0000-0000-00002C000000}"/>
    <cellStyle name="Normal 132" xfId="5" xr:uid="{00000000-0005-0000-0000-00002D000000}"/>
    <cellStyle name="Normal 139" xfId="62" xr:uid="{4BE530F9-4A52-4C87-AB6E-BE9981D954D2}"/>
    <cellStyle name="Normal 146" xfId="4" xr:uid="{00000000-0005-0000-0000-00002E000000}"/>
    <cellStyle name="Normal 149" xfId="19" xr:uid="{00000000-0005-0000-0000-00002F000000}"/>
    <cellStyle name="Normal 16" xfId="9" xr:uid="{00000000-0005-0000-0000-000030000000}"/>
    <cellStyle name="Normal 2" xfId="11" xr:uid="{00000000-0005-0000-0000-000031000000}"/>
    <cellStyle name="Normal 3" xfId="16" xr:uid="{00000000-0005-0000-0000-000032000000}"/>
    <cellStyle name="Normal 3 2" xfId="20" xr:uid="{00000000-0005-0000-0000-000033000000}"/>
    <cellStyle name="Notas" xfId="35" builtinId="10" customBuiltin="1"/>
    <cellStyle name="Porcentaje" xfId="2" builtinId="5"/>
    <cellStyle name="Porcentaje 2" xfId="14" xr:uid="{00000000-0005-0000-0000-000036000000}"/>
    <cellStyle name="Salida" xfId="30" builtinId="21" customBuiltin="1"/>
    <cellStyle name="Texto de advertencia" xfId="34" builtinId="11" customBuiltin="1"/>
    <cellStyle name="Texto explicativo" xfId="36" builtinId="53" customBuiltin="1"/>
    <cellStyle name="Título" xfId="21" builtinId="15" customBuiltin="1"/>
    <cellStyle name="Título 2" xfId="23" builtinId="17" customBuiltin="1"/>
    <cellStyle name="Título 3" xfId="24" builtinId="18" customBuiltin="1"/>
    <cellStyle name="Total" xfId="37" builtinId="25" customBuiltin="1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BBBDC0"/>
      <color rgb="FF000066"/>
      <color rgb="FFFFFFCC"/>
      <color rgb="FF292669"/>
      <color rgb="FFFDC6BB"/>
      <color rgb="FFF77D03"/>
      <color rgb="FFF98F01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6717213164261"/>
          <c:y val="7.1010613939572809E-2"/>
          <c:w val="0.82170594614262604"/>
          <c:h val="0.84370604107647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0A3-9CC1-053F47846BCA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3150686271178031E-3"/>
                  <c:y val="-2.98242637996612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1F-40A3-9CC1-053F47846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0.48469387755102039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F-40A3-9CC1-053F47846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4109032"/>
        <c:axId val="464109424"/>
      </c:barChart>
      <c:catAx>
        <c:axId val="464109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4109424"/>
        <c:crosses val="autoZero"/>
        <c:auto val="1"/>
        <c:lblAlgn val="ctr"/>
        <c:lblOffset val="100"/>
        <c:noMultiLvlLbl val="0"/>
      </c:catAx>
      <c:valAx>
        <c:axId val="4641094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6410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4091160938853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859-4262-A799-0F315505B8D6}"/>
              </c:ext>
            </c:extLst>
          </c:dPt>
          <c:dPt>
            <c:idx val="1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59-4262-A799-0F315505B8D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859-4262-A799-0F315505B8D6}"/>
              </c:ext>
            </c:extLst>
          </c:dPt>
          <c:dLbls>
            <c:dLbl>
              <c:idx val="0"/>
              <c:layout>
                <c:manualLayout>
                  <c:x val="-0.20771877275061648"/>
                  <c:y val="-2.12682706781663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59-4262-A799-0F315505B8D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'!$G$16:$I$16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'!$G$17:$I$17</c:f>
              <c:numCache>
                <c:formatCode>#,##0</c:formatCode>
                <c:ptCount val="3"/>
                <c:pt idx="0">
                  <c:v>40410073.568999998</c:v>
                </c:pt>
                <c:pt idx="1">
                  <c:v>15003429.991</c:v>
                </c:pt>
                <c:pt idx="2">
                  <c:v>266539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9-4262-A799-0F315505B8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5123989944705306"/>
          <c:y val="0.128555552125459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88225522442606"/>
          <c:y val="0.1548243836001453"/>
          <c:w val="0.82528346156168109"/>
          <c:h val="0.4738183246325434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mes'!$F$9</c:f>
              <c:strCache>
                <c:ptCount val="1"/>
                <c:pt idx="0">
                  <c:v>Und. Netas Inm. Ppales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'Ventas mes a mes'!$A$10:$A$16</c:f>
              <c:numCache>
                <c:formatCode>mmm\-yy</c:formatCode>
                <c:ptCount val="5"/>
                <c:pt idx="0">
                  <c:v>45775</c:v>
                </c:pt>
                <c:pt idx="1">
                  <c:v>45805</c:v>
                </c:pt>
                <c:pt idx="2">
                  <c:v>45836</c:v>
                </c:pt>
                <c:pt idx="3">
                  <c:v>45866</c:v>
                </c:pt>
                <c:pt idx="4">
                  <c:v>45897</c:v>
                </c:pt>
              </c:numCache>
            </c:numRef>
          </c:cat>
          <c:val>
            <c:numRef>
              <c:f>'Ventas mes a mes'!$F$10:$F$16</c:f>
              <c:numCache>
                <c:formatCode>_-* #,##0\ _$_-;\-* #,##0\ _$_-;_-* "-"??\ _$_-;_-@_-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31</c:v>
                </c:pt>
                <c:pt idx="4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03152"/>
        <c:axId val="430847504"/>
      </c:lineChart>
      <c:dateAx>
        <c:axId val="46410315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30847504"/>
        <c:crosses val="autoZero"/>
        <c:auto val="1"/>
        <c:lblOffset val="100"/>
        <c:baseTimeUnit val="days"/>
      </c:dateAx>
      <c:valAx>
        <c:axId val="430847504"/>
        <c:scaling>
          <c:orientation val="minMax"/>
        </c:scaling>
        <c:delete val="0"/>
        <c:axPos val="l"/>
        <c:numFmt formatCode="_-* #,##0\ _$_-;\-* #,##0\ _$_-;_-* &quot;-&quot;??\ _$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464103152"/>
        <c:crosses val="autoZero"/>
        <c:crossBetween val="between"/>
      </c:valAx>
      <c:spPr>
        <a:solidFill>
          <a:srgbClr val="FDC6BB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pn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2</xdr:row>
      <xdr:rowOff>197971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1053354</xdr:colOff>
      <xdr:row>4</xdr:row>
      <xdr:rowOff>201705</xdr:rowOff>
    </xdr:from>
    <xdr:to>
      <xdr:col>10</xdr:col>
      <xdr:colOff>33618</xdr:colOff>
      <xdr:row>9</xdr:row>
      <xdr:rowOff>134470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89647</xdr:colOff>
      <xdr:row>10</xdr:row>
      <xdr:rowOff>134471</xdr:rowOff>
    </xdr:from>
    <xdr:to>
      <xdr:col>12</xdr:col>
      <xdr:colOff>739588</xdr:colOff>
      <xdr:row>20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4471" y="2375647"/>
          <a:ext cx="1837064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61785" y="3737306"/>
          <a:ext cx="1809750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168084</xdr:rowOff>
    </xdr:from>
    <xdr:to>
      <xdr:col>2</xdr:col>
      <xdr:colOff>1030241</xdr:colOff>
      <xdr:row>19</xdr:row>
      <xdr:rowOff>268941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80757" y="4101349"/>
          <a:ext cx="1779572" cy="2913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90360" y="4472216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52260" y="2954015"/>
          <a:ext cx="1819275" cy="3410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1781" y="3390340"/>
          <a:ext cx="1809754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130969</xdr:colOff>
      <xdr:row>0</xdr:row>
      <xdr:rowOff>83344</xdr:rowOff>
    </xdr:from>
    <xdr:to>
      <xdr:col>2</xdr:col>
      <xdr:colOff>948531</xdr:colOff>
      <xdr:row>5</xdr:row>
      <xdr:rowOff>7871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5F8AB4-DB2C-4CED-B044-EB109B8E7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1938" y="83344"/>
          <a:ext cx="1603374" cy="101990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216694</xdr:colOff>
      <xdr:row>1</xdr:row>
      <xdr:rowOff>254794</xdr:rowOff>
    </xdr:from>
    <xdr:to>
      <xdr:col>1</xdr:col>
      <xdr:colOff>915194</xdr:colOff>
      <xdr:row>3</xdr:row>
      <xdr:rowOff>47624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76225" y="492919"/>
          <a:ext cx="698500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27</xdr:col>
      <xdr:colOff>618095</xdr:colOff>
      <xdr:row>0</xdr:row>
      <xdr:rowOff>95250</xdr:rowOff>
    </xdr:from>
    <xdr:to>
      <xdr:col>29</xdr:col>
      <xdr:colOff>365125</xdr:colOff>
      <xdr:row>4</xdr:row>
      <xdr:rowOff>59531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BD36DE-34B3-48B1-B945-C2827C7B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98314" y="95250"/>
          <a:ext cx="1104342" cy="70246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38101</xdr:rowOff>
    </xdr:from>
    <xdr:to>
      <xdr:col>2</xdr:col>
      <xdr:colOff>533400</xdr:colOff>
      <xdr:row>3</xdr:row>
      <xdr:rowOff>9526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2876" y="314326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13</xdr:col>
      <xdr:colOff>76199</xdr:colOff>
      <xdr:row>1</xdr:row>
      <xdr:rowOff>9525</xdr:rowOff>
    </xdr:from>
    <xdr:to>
      <xdr:col>13</xdr:col>
      <xdr:colOff>755648</xdr:colOff>
      <xdr:row>2</xdr:row>
      <xdr:rowOff>175021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44200D-DC6D-4EBA-9375-6B267510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6474" y="19050"/>
          <a:ext cx="679449" cy="4321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2</xdr:col>
      <xdr:colOff>292755</xdr:colOff>
      <xdr:row>84</xdr:row>
      <xdr:rowOff>153380</xdr:rowOff>
    </xdr:from>
    <xdr:to>
      <xdr:col>8</xdr:col>
      <xdr:colOff>23814</xdr:colOff>
      <xdr:row>100</xdr:row>
      <xdr:rowOff>80822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1166812</xdr:colOff>
      <xdr:row>0</xdr:row>
      <xdr:rowOff>35719</xdr:rowOff>
    </xdr:from>
    <xdr:to>
      <xdr:col>10</xdr:col>
      <xdr:colOff>948530</xdr:colOff>
      <xdr:row>3</xdr:row>
      <xdr:rowOff>113018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E6A3713-3270-40D9-A31C-8BB7358BA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35719"/>
          <a:ext cx="1019968" cy="64879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74084</xdr:rowOff>
    </xdr:from>
    <xdr:to>
      <xdr:col>0</xdr:col>
      <xdr:colOff>635000</xdr:colOff>
      <xdr:row>3</xdr:row>
      <xdr:rowOff>63499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23825" y="465667"/>
          <a:ext cx="511175" cy="2222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7</xdr:col>
      <xdr:colOff>50284</xdr:colOff>
      <xdr:row>0</xdr:row>
      <xdr:rowOff>52916</xdr:rowOff>
    </xdr:from>
    <xdr:to>
      <xdr:col>7</xdr:col>
      <xdr:colOff>915457</xdr:colOff>
      <xdr:row>2</xdr:row>
      <xdr:rowOff>179917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6D4281-A043-4E31-B4E3-3213B9A78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617" y="52916"/>
          <a:ext cx="865173" cy="5503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285750</xdr:rowOff>
    </xdr:from>
    <xdr:to>
      <xdr:col>2</xdr:col>
      <xdr:colOff>733425</xdr:colOff>
      <xdr:row>1</xdr:row>
      <xdr:rowOff>180975</xdr:rowOff>
    </xdr:to>
    <xdr:sp macro="" textlink="">
      <xdr:nvSpPr>
        <xdr:cNvPr id="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514600" y="285750"/>
          <a:ext cx="514350" cy="22860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87</xdr:col>
      <xdr:colOff>123824</xdr:colOff>
      <xdr:row>0</xdr:row>
      <xdr:rowOff>0</xdr:rowOff>
    </xdr:from>
    <xdr:to>
      <xdr:col>87</xdr:col>
      <xdr:colOff>860423</xdr:colOff>
      <xdr:row>1</xdr:row>
      <xdr:rowOff>201849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3ACCE-DE11-4C5B-81D3-C81C83B3D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09599" y="0"/>
          <a:ext cx="736599" cy="4685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</xdr:rowOff>
    </xdr:from>
    <xdr:to>
      <xdr:col>0</xdr:col>
      <xdr:colOff>466725</xdr:colOff>
      <xdr:row>4</xdr:row>
      <xdr:rowOff>28575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9050" y="390526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10</xdr:col>
      <xdr:colOff>119062</xdr:colOff>
      <xdr:row>1</xdr:row>
      <xdr:rowOff>178594</xdr:rowOff>
    </xdr:from>
    <xdr:to>
      <xdr:col>11</xdr:col>
      <xdr:colOff>35718</xdr:colOff>
      <xdr:row>6</xdr:row>
      <xdr:rowOff>179372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485B3F-FD04-4997-BA9B-2A4F187D4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9062" y="309563"/>
          <a:ext cx="1143000" cy="72705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236924</xdr:colOff>
      <xdr:row>1</xdr:row>
      <xdr:rowOff>122465</xdr:rowOff>
    </xdr:from>
    <xdr:to>
      <xdr:col>1</xdr:col>
      <xdr:colOff>911678</xdr:colOff>
      <xdr:row>3</xdr:row>
      <xdr:rowOff>0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291353" y="394608"/>
          <a:ext cx="674754" cy="35378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5</xdr:col>
      <xdr:colOff>336329</xdr:colOff>
      <xdr:row>0</xdr:row>
      <xdr:rowOff>56697</xdr:rowOff>
    </xdr:from>
    <xdr:to>
      <xdr:col>5</xdr:col>
      <xdr:colOff>1013730</xdr:colOff>
      <xdr:row>1</xdr:row>
      <xdr:rowOff>215447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90B6C-E834-4C7B-87AA-F2752C60D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1061" y="56697"/>
          <a:ext cx="677401" cy="43089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1</xdr:row>
      <xdr:rowOff>210003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234088</xdr:colOff>
      <xdr:row>1</xdr:row>
      <xdr:rowOff>26985</xdr:rowOff>
    </xdr:from>
    <xdr:to>
      <xdr:col>1</xdr:col>
      <xdr:colOff>714030</xdr:colOff>
      <xdr:row>1</xdr:row>
      <xdr:rowOff>226017</xdr:rowOff>
    </xdr:to>
    <xdr:sp macro="" textlink="">
      <xdr:nvSpPr>
        <xdr:cNvPr id="7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395529" y="91561"/>
          <a:ext cx="479942" cy="19903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4</xdr:col>
      <xdr:colOff>179916</xdr:colOff>
      <xdr:row>0</xdr:row>
      <xdr:rowOff>95250</xdr:rowOff>
    </xdr:from>
    <xdr:to>
      <xdr:col>4</xdr:col>
      <xdr:colOff>1021290</xdr:colOff>
      <xdr:row>3</xdr:row>
      <xdr:rowOff>16613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B86E25-8F4D-4AE0-9865-63797B148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4333" y="95250"/>
          <a:ext cx="841374" cy="5351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1048576"/>
  <sheetViews>
    <sheetView tabSelected="1" zoomScale="80" zoomScaleNormal="80" workbookViewId="0">
      <selection activeCell="F4" sqref="F4"/>
    </sheetView>
  </sheetViews>
  <sheetFormatPr baseColWidth="10" defaultColWidth="0" defaultRowHeight="15" zeroHeight="1" x14ac:dyDescent="0.25"/>
  <cols>
    <col min="1" max="1" width="2" style="327" customWidth="1"/>
    <col min="2" max="2" width="11.85546875" style="327" customWidth="1"/>
    <col min="3" max="3" width="15.7109375" style="327" bestFit="1" customWidth="1"/>
    <col min="4" max="4" width="2.5703125" style="327" customWidth="1"/>
    <col min="5" max="5" width="23.85546875" style="327" customWidth="1"/>
    <col min="6" max="6" width="16.140625" style="327" bestFit="1" customWidth="1"/>
    <col min="7" max="7" width="12.7109375" style="327" bestFit="1" customWidth="1"/>
    <col min="8" max="8" width="12.28515625" style="327" customWidth="1"/>
    <col min="9" max="9" width="11" style="327" customWidth="1"/>
    <col min="10" max="10" width="1.7109375" style="327" customWidth="1"/>
    <col min="11" max="11" width="13.28515625" style="327" customWidth="1"/>
    <col min="12" max="12" width="19.5703125" style="327" customWidth="1"/>
    <col min="13" max="13" width="12.42578125" style="327" customWidth="1"/>
    <col min="14" max="17" width="0" style="327" hidden="1" customWidth="1"/>
    <col min="18" max="16384" width="1.42578125" style="327" hidden="1"/>
  </cols>
  <sheetData>
    <row r="1" spans="2:13" x14ac:dyDescent="0.25">
      <c r="B1" s="326"/>
      <c r="C1" s="325"/>
      <c r="D1" s="326"/>
      <c r="E1" s="326"/>
      <c r="F1" s="326"/>
      <c r="G1" s="326"/>
      <c r="H1" s="326"/>
      <c r="I1" s="326"/>
      <c r="J1" s="326"/>
      <c r="K1" s="326"/>
      <c r="L1" s="326"/>
      <c r="M1" s="326"/>
    </row>
    <row r="2" spans="2:13" ht="18.75" x14ac:dyDescent="0.3">
      <c r="B2" s="326"/>
      <c r="C2" s="328"/>
      <c r="D2" s="326"/>
      <c r="E2" s="326"/>
      <c r="F2" s="329" t="s">
        <v>104</v>
      </c>
      <c r="G2" s="329" t="s">
        <v>123</v>
      </c>
      <c r="H2" s="329" t="s">
        <v>105</v>
      </c>
      <c r="I2" s="329" t="s">
        <v>130</v>
      </c>
      <c r="J2" s="326"/>
      <c r="K2" s="326"/>
      <c r="L2" s="326"/>
      <c r="M2" s="326"/>
    </row>
    <row r="3" spans="2:13" ht="18.75" x14ac:dyDescent="0.3">
      <c r="B3" s="326"/>
      <c r="C3" s="328"/>
      <c r="D3" s="326"/>
      <c r="E3" s="330" t="s">
        <v>155</v>
      </c>
      <c r="F3" s="343">
        <v>196</v>
      </c>
      <c r="G3" s="345">
        <v>1</v>
      </c>
      <c r="H3" s="343">
        <v>126741417</v>
      </c>
      <c r="I3" s="343">
        <v>10126</v>
      </c>
      <c r="J3" s="331"/>
      <c r="K3" s="331"/>
      <c r="L3" s="331"/>
      <c r="M3" s="326"/>
    </row>
    <row r="4" spans="2:13" x14ac:dyDescent="0.25">
      <c r="B4" s="326"/>
      <c r="C4" s="325"/>
      <c r="D4" s="326"/>
      <c r="E4" s="330" t="s">
        <v>131</v>
      </c>
      <c r="F4" s="343">
        <v>95</v>
      </c>
      <c r="G4" s="345">
        <v>0.48469387755102039</v>
      </c>
      <c r="H4" s="343">
        <v>58501647.321999997</v>
      </c>
      <c r="I4" s="343">
        <v>4729.5999999999958</v>
      </c>
      <c r="J4" s="326"/>
      <c r="K4" s="326"/>
      <c r="L4" s="326"/>
      <c r="M4" s="326"/>
    </row>
    <row r="5" spans="2:13" ht="18.75" customHeight="1" x14ac:dyDescent="0.45">
      <c r="B5" s="325"/>
      <c r="C5" s="332"/>
      <c r="D5" s="325"/>
      <c r="E5" s="325"/>
      <c r="F5" s="325"/>
      <c r="G5" s="325"/>
      <c r="H5" s="325"/>
      <c r="I5" s="325"/>
      <c r="J5" s="325"/>
      <c r="K5" s="325"/>
      <c r="L5" s="325"/>
      <c r="M5" s="325"/>
    </row>
    <row r="6" spans="2:13" ht="7.5" customHeight="1" x14ac:dyDescent="0.25">
      <c r="B6" s="325"/>
      <c r="C6" s="333"/>
      <c r="D6" s="334"/>
      <c r="E6" s="325"/>
      <c r="F6" s="325"/>
      <c r="G6" s="325"/>
      <c r="H6" s="325"/>
      <c r="I6" s="325"/>
      <c r="J6" s="325"/>
      <c r="K6" s="325"/>
      <c r="L6" s="325"/>
      <c r="M6" s="325"/>
    </row>
    <row r="7" spans="2:13" ht="23.25" x14ac:dyDescent="0.25">
      <c r="B7" s="465" t="s">
        <v>132</v>
      </c>
      <c r="C7" s="465"/>
      <c r="D7" s="334"/>
      <c r="E7" s="325"/>
      <c r="F7" s="325"/>
      <c r="G7" s="325"/>
      <c r="H7" s="325"/>
      <c r="I7" s="325"/>
      <c r="J7" s="325"/>
      <c r="K7" s="325"/>
      <c r="L7" s="325"/>
      <c r="M7" s="325"/>
    </row>
    <row r="8" spans="2:13" x14ac:dyDescent="0.25"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</row>
    <row r="9" spans="2:13" ht="15.75" x14ac:dyDescent="0.25">
      <c r="B9" s="466">
        <v>45900</v>
      </c>
      <c r="C9" s="466"/>
      <c r="D9" s="325"/>
      <c r="E9" s="325"/>
      <c r="F9" s="325"/>
      <c r="G9" s="325"/>
      <c r="H9" s="325"/>
      <c r="I9" s="334"/>
      <c r="J9" s="334"/>
      <c r="K9" s="334"/>
      <c r="L9" s="334"/>
      <c r="M9" s="334"/>
    </row>
    <row r="10" spans="2:13" x14ac:dyDescent="0.25">
      <c r="B10" s="325"/>
      <c r="C10" s="325"/>
      <c r="D10" s="325"/>
      <c r="E10" s="325"/>
      <c r="F10" s="325"/>
      <c r="G10" s="325"/>
      <c r="H10" s="325"/>
      <c r="I10" s="334"/>
      <c r="J10" s="334"/>
      <c r="K10" s="334"/>
      <c r="L10" s="334"/>
      <c r="M10" s="334"/>
    </row>
    <row r="11" spans="2:13" x14ac:dyDescent="0.25">
      <c r="B11" s="335"/>
      <c r="C11" s="334"/>
      <c r="D11" s="334"/>
      <c r="E11" s="325"/>
      <c r="F11" s="325"/>
      <c r="G11" s="325"/>
      <c r="H11" s="325"/>
      <c r="I11" s="325"/>
      <c r="J11" s="325"/>
      <c r="K11" s="325"/>
      <c r="L11" s="325"/>
      <c r="M11" s="325"/>
    </row>
    <row r="12" spans="2:13" x14ac:dyDescent="0.25">
      <c r="B12" s="325"/>
      <c r="C12" s="325"/>
      <c r="D12" s="325"/>
      <c r="E12" s="330" t="s">
        <v>134</v>
      </c>
      <c r="F12" s="329" t="s">
        <v>110</v>
      </c>
      <c r="G12" s="329" t="s">
        <v>59</v>
      </c>
      <c r="H12" s="329" t="s">
        <v>156</v>
      </c>
      <c r="I12" s="325"/>
      <c r="J12" s="325"/>
      <c r="K12" s="325"/>
      <c r="L12" s="325"/>
      <c r="M12" s="325"/>
    </row>
    <row r="13" spans="2:13" x14ac:dyDescent="0.25">
      <c r="B13" s="325"/>
      <c r="C13" s="325"/>
      <c r="D13" s="325"/>
      <c r="E13" s="335"/>
      <c r="F13" s="343">
        <v>2107995.094</v>
      </c>
      <c r="G13" s="343">
        <v>0</v>
      </c>
      <c r="H13" s="343">
        <v>11991</v>
      </c>
      <c r="I13" s="325"/>
      <c r="J13" s="325"/>
      <c r="K13" s="325"/>
      <c r="L13" s="325"/>
      <c r="M13" s="325"/>
    </row>
    <row r="14" spans="2:13" x14ac:dyDescent="0.25"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</row>
    <row r="15" spans="2:13" x14ac:dyDescent="0.25"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</row>
    <row r="16" spans="2:13" x14ac:dyDescent="0.25">
      <c r="B16" s="325"/>
      <c r="C16" s="325"/>
      <c r="D16" s="325"/>
      <c r="E16" s="335"/>
      <c r="F16" s="329" t="s">
        <v>106</v>
      </c>
      <c r="G16" s="329" t="s">
        <v>107</v>
      </c>
      <c r="H16" s="329" t="s">
        <v>140</v>
      </c>
      <c r="I16" s="329" t="s">
        <v>141</v>
      </c>
      <c r="J16" s="325"/>
      <c r="K16" s="325"/>
      <c r="L16" s="325"/>
      <c r="M16" s="325"/>
    </row>
    <row r="17" spans="2:13" x14ac:dyDescent="0.25">
      <c r="B17" s="325"/>
      <c r="C17" s="325"/>
      <c r="D17" s="325"/>
      <c r="E17" s="330" t="s">
        <v>113</v>
      </c>
      <c r="F17" s="343">
        <v>55680043</v>
      </c>
      <c r="G17" s="343">
        <v>40410073.568999998</v>
      </c>
      <c r="H17" s="343">
        <v>15003429.991</v>
      </c>
      <c r="I17" s="343">
        <v>266539</v>
      </c>
      <c r="J17" s="325"/>
      <c r="K17" s="325"/>
      <c r="L17" s="325"/>
      <c r="M17" s="325"/>
    </row>
    <row r="18" spans="2:13" x14ac:dyDescent="0.25">
      <c r="B18" s="325"/>
      <c r="C18" s="325"/>
      <c r="D18" s="325"/>
      <c r="E18" s="330" t="s">
        <v>157</v>
      </c>
      <c r="F18" s="343">
        <v>701618</v>
      </c>
      <c r="G18" s="343"/>
      <c r="H18" s="343">
        <v>699552.48800000001</v>
      </c>
      <c r="I18" s="343">
        <v>2066</v>
      </c>
      <c r="J18" s="325"/>
      <c r="K18" s="325"/>
      <c r="L18" s="325"/>
      <c r="M18" s="325"/>
    </row>
    <row r="19" spans="2:13" x14ac:dyDescent="0.25">
      <c r="B19" s="325"/>
      <c r="C19" s="325"/>
      <c r="D19" s="325"/>
      <c r="E19" s="325"/>
      <c r="F19" s="325"/>
      <c r="G19" s="350">
        <v>0.72575507114820292</v>
      </c>
      <c r="H19" s="350">
        <v>0.26945794547967572</v>
      </c>
      <c r="I19" s="350">
        <v>4.7869754698285708E-3</v>
      </c>
      <c r="J19" s="325"/>
      <c r="K19" s="325"/>
      <c r="L19" s="325"/>
      <c r="M19" s="325"/>
    </row>
    <row r="20" spans="2:13" ht="25.5" customHeight="1" x14ac:dyDescent="0.25"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</row>
    <row r="21" spans="2:13" ht="15.75" x14ac:dyDescent="0.25">
      <c r="B21" s="325"/>
      <c r="C21" s="325"/>
      <c r="D21" s="325"/>
      <c r="E21" s="336" t="s">
        <v>93</v>
      </c>
      <c r="F21" s="337" t="s">
        <v>29</v>
      </c>
      <c r="G21" s="337" t="s">
        <v>108</v>
      </c>
      <c r="H21" s="337" t="s">
        <v>109</v>
      </c>
      <c r="I21" s="337" t="s">
        <v>123</v>
      </c>
      <c r="J21" s="325"/>
      <c r="K21" s="325"/>
      <c r="L21" s="325"/>
      <c r="M21" s="325"/>
    </row>
    <row r="22" spans="2:13" x14ac:dyDescent="0.25">
      <c r="B22" s="325"/>
      <c r="C22" s="325"/>
      <c r="D22" s="325"/>
      <c r="E22" s="338"/>
      <c r="F22" s="339" t="s">
        <v>133</v>
      </c>
      <c r="G22" s="340">
        <v>0</v>
      </c>
      <c r="H22" s="340">
        <v>0</v>
      </c>
      <c r="I22" s="341">
        <v>0</v>
      </c>
      <c r="J22" s="325"/>
      <c r="K22" s="325"/>
      <c r="L22" s="325"/>
      <c r="M22" s="325"/>
    </row>
    <row r="23" spans="2:13" hidden="1" x14ac:dyDescent="0.25">
      <c r="B23" s="325"/>
      <c r="C23" s="325"/>
      <c r="D23" s="325"/>
      <c r="E23" s="338"/>
      <c r="F23" s="339" t="s">
        <v>172</v>
      </c>
      <c r="G23" s="340">
        <v>0</v>
      </c>
      <c r="H23" s="340">
        <v>0</v>
      </c>
      <c r="I23" s="341">
        <v>0</v>
      </c>
      <c r="J23" s="325"/>
      <c r="K23" s="325"/>
      <c r="L23" s="325"/>
      <c r="M23" s="325"/>
    </row>
    <row r="24" spans="2:13" hidden="1" x14ac:dyDescent="0.25">
      <c r="B24" s="325"/>
      <c r="C24" s="325"/>
      <c r="D24" s="325"/>
      <c r="E24" s="338"/>
      <c r="F24" s="339" t="s">
        <v>152</v>
      </c>
      <c r="G24" s="340">
        <v>0</v>
      </c>
      <c r="H24" s="340">
        <v>0</v>
      </c>
      <c r="I24" s="341">
        <v>0</v>
      </c>
      <c r="J24" s="325"/>
      <c r="K24" s="325"/>
      <c r="L24" s="325"/>
      <c r="M24" s="325"/>
    </row>
    <row r="25" spans="2:13" hidden="1" x14ac:dyDescent="0.25">
      <c r="B25" s="325"/>
      <c r="C25" s="325"/>
      <c r="D25" s="325"/>
      <c r="E25" s="338"/>
      <c r="F25" s="339" t="s">
        <v>173</v>
      </c>
      <c r="G25" s="340">
        <v>0</v>
      </c>
      <c r="H25" s="340">
        <v>0</v>
      </c>
      <c r="I25" s="341">
        <v>0</v>
      </c>
      <c r="J25" s="338"/>
      <c r="K25" s="338"/>
      <c r="L25" s="325"/>
      <c r="M25" s="325"/>
    </row>
    <row r="26" spans="2:13" ht="15" hidden="1" customHeight="1" x14ac:dyDescent="0.3">
      <c r="B26" s="335"/>
      <c r="C26" s="342"/>
      <c r="D26" s="342"/>
      <c r="E26" s="326"/>
      <c r="F26" s="339" t="s">
        <v>174</v>
      </c>
      <c r="G26" s="340">
        <v>0</v>
      </c>
      <c r="H26" s="340">
        <v>0</v>
      </c>
      <c r="I26" s="341">
        <v>0</v>
      </c>
      <c r="J26" s="326"/>
      <c r="K26" s="326"/>
      <c r="L26" s="325"/>
      <c r="M26" s="325"/>
    </row>
    <row r="1048576" spans="1:13" ht="25.5" customHeight="1" x14ac:dyDescent="0.25">
      <c r="A1048576" s="325"/>
      <c r="B1048576" s="325"/>
      <c r="C1048576" s="325"/>
      <c r="D1048576" s="325"/>
      <c r="E1048576" s="325"/>
      <c r="F1048576" s="325"/>
      <c r="G1048576" s="325"/>
      <c r="H1048576" s="325"/>
      <c r="I1048576" s="325"/>
      <c r="J1048576" s="325"/>
      <c r="K1048576" s="325"/>
      <c r="L1048576" s="325"/>
      <c r="M1048576" s="325"/>
    </row>
  </sheetData>
  <mergeCells count="2">
    <mergeCell ref="B7:C7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8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0" tint="-0.14999847407452621"/>
    <pageSetUpPr fitToPage="1"/>
  </sheetPr>
  <dimension ref="B1:AC60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09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9.85546875" style="25" customWidth="1"/>
    <col min="13" max="13" width="23.28515625" style="23" bestFit="1" customWidth="1"/>
    <col min="14" max="14" width="12.7109375" style="23" bestFit="1" customWidth="1"/>
    <col min="15" max="15" width="1" style="23" customWidth="1"/>
    <col min="16" max="16" width="17.7109375" style="23" bestFit="1" customWidth="1"/>
    <col min="17" max="17" width="12.28515625" style="23" bestFit="1" customWidth="1"/>
    <col min="18" max="18" width="12.7109375" style="23" customWidth="1"/>
    <col min="19" max="19" width="16.85546875" style="23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09" hidden="1"/>
  </cols>
  <sheetData>
    <row r="1" spans="2:28" s="2" customFormat="1" ht="17.25" customHeight="1" x14ac:dyDescent="0.25">
      <c r="B1" s="7"/>
      <c r="C1" s="8"/>
      <c r="D1" s="494" t="s">
        <v>0</v>
      </c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</row>
    <row r="2" spans="2:28" s="26" customFormat="1" ht="9" customHeight="1" x14ac:dyDescent="0.25">
      <c r="B2" s="9"/>
      <c r="C2" s="10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</row>
    <row r="3" spans="2:28" s="2" customFormat="1" ht="19.5" customHeight="1" x14ac:dyDescent="0.25">
      <c r="B3" s="7"/>
      <c r="C3" s="8"/>
      <c r="D3" s="11"/>
      <c r="E3" s="496" t="e">
        <f>++#REF!</f>
        <v>#REF!</v>
      </c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  <c r="W3" s="496"/>
      <c r="X3" s="496"/>
      <c r="Y3" s="496"/>
      <c r="Z3" s="12"/>
      <c r="AA3" s="11"/>
      <c r="AB3" s="11"/>
    </row>
    <row r="4" spans="2:28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</row>
    <row r="5" spans="2:28" s="3" customFormat="1" ht="28.5" customHeight="1" x14ac:dyDescent="0.25">
      <c r="C5" s="13"/>
      <c r="D5" s="497" t="s">
        <v>1</v>
      </c>
      <c r="E5" s="497"/>
      <c r="F5" s="497"/>
      <c r="G5" s="13"/>
      <c r="H5" s="497" t="s">
        <v>2</v>
      </c>
      <c r="I5" s="497"/>
      <c r="J5" s="497"/>
      <c r="K5" s="13"/>
      <c r="L5" s="497" t="s">
        <v>3</v>
      </c>
      <c r="M5" s="497"/>
      <c r="N5" s="497"/>
      <c r="T5" s="13"/>
      <c r="U5" s="159" t="s">
        <v>4</v>
      </c>
      <c r="V5" s="4"/>
    </row>
    <row r="6" spans="2:28" s="3" customFormat="1" ht="28.5" customHeight="1" x14ac:dyDescent="0.25">
      <c r="B6" s="27" t="s">
        <v>53</v>
      </c>
      <c r="C6" s="13"/>
      <c r="D6" s="28" t="s">
        <v>5</v>
      </c>
      <c r="E6" s="28" t="s">
        <v>6</v>
      </c>
      <c r="F6" s="29" t="s">
        <v>7</v>
      </c>
      <c r="G6" s="13"/>
      <c r="H6" s="28" t="s">
        <v>5</v>
      </c>
      <c r="I6" s="28" t="s">
        <v>60</v>
      </c>
      <c r="J6" s="29" t="s">
        <v>7</v>
      </c>
      <c r="K6" s="13"/>
      <c r="L6" s="28" t="s">
        <v>5</v>
      </c>
      <c r="M6" s="28" t="s">
        <v>8</v>
      </c>
      <c r="N6" s="29" t="s">
        <v>7</v>
      </c>
      <c r="P6" s="28" t="s">
        <v>9</v>
      </c>
      <c r="Q6" s="28" t="s">
        <v>10</v>
      </c>
      <c r="R6" s="30" t="s">
        <v>59</v>
      </c>
      <c r="S6" s="28" t="s">
        <v>11</v>
      </c>
      <c r="T6" s="14"/>
      <c r="U6" s="28" t="s">
        <v>12</v>
      </c>
      <c r="V6" s="30" t="s">
        <v>58</v>
      </c>
      <c r="W6" s="31" t="s">
        <v>13</v>
      </c>
      <c r="X6" s="31" t="s">
        <v>14</v>
      </c>
      <c r="Y6" s="32" t="s">
        <v>15</v>
      </c>
      <c r="Z6" s="32" t="s">
        <v>16</v>
      </c>
      <c r="AA6" s="32" t="s">
        <v>17</v>
      </c>
      <c r="AB6" s="32" t="s">
        <v>18</v>
      </c>
    </row>
    <row r="7" spans="2:28" s="13" customFormat="1" ht="6.75" customHeight="1" x14ac:dyDescent="0.25"/>
    <row r="8" spans="2:28" s="33" customFormat="1" ht="28.5" customHeight="1" x14ac:dyDescent="0.25">
      <c r="B8" s="34" t="s">
        <v>61</v>
      </c>
      <c r="C8" s="13"/>
      <c r="D8" s="35">
        <f>+H8+L8</f>
        <v>0</v>
      </c>
      <c r="E8" s="35">
        <f>+I8+M8</f>
        <v>0</v>
      </c>
      <c r="F8" s="36">
        <f>+J8+N8</f>
        <v>0</v>
      </c>
      <c r="G8" s="13"/>
      <c r="H8" s="35"/>
      <c r="I8" s="35"/>
      <c r="J8" s="36"/>
      <c r="K8" s="13"/>
      <c r="L8" s="35"/>
      <c r="M8" s="35"/>
      <c r="N8" s="36"/>
      <c r="O8" s="3"/>
      <c r="P8" s="37" t="e">
        <f>+(+#REF!+#REF!)/1000</f>
        <v>#REF!</v>
      </c>
      <c r="Q8" s="37"/>
      <c r="R8" s="37" t="e">
        <f>+#REF!/1000</f>
        <v>#REF!</v>
      </c>
      <c r="S8" s="37" t="e">
        <f>+R8+Q8+P8</f>
        <v>#REF!</v>
      </c>
      <c r="T8" s="14"/>
      <c r="U8" s="37" t="e">
        <f>+V8+W8+X8</f>
        <v>#REF!</v>
      </c>
      <c r="V8" s="37" t="e">
        <f>+#REF!</f>
        <v>#REF!</v>
      </c>
      <c r="W8" s="37"/>
      <c r="X8" s="35">
        <f>SUM(Y8:AB8)</f>
        <v>0</v>
      </c>
      <c r="Y8" s="37"/>
      <c r="Z8" s="37"/>
      <c r="AA8" s="37"/>
      <c r="AB8" s="37"/>
    </row>
    <row r="9" spans="2:28" s="33" customFormat="1" ht="27" customHeight="1" x14ac:dyDescent="0.25">
      <c r="B9" s="34" t="s">
        <v>62</v>
      </c>
      <c r="C9" s="13"/>
      <c r="D9" s="35">
        <f t="shared" ref="D9:F11" si="0">+H9+L9</f>
        <v>0</v>
      </c>
      <c r="E9" s="35">
        <f t="shared" si="0"/>
        <v>0</v>
      </c>
      <c r="F9" s="36">
        <f t="shared" si="0"/>
        <v>0</v>
      </c>
      <c r="G9" s="13"/>
      <c r="H9" s="35"/>
      <c r="I9" s="35"/>
      <c r="J9" s="36"/>
      <c r="K9" s="13"/>
      <c r="L9" s="35"/>
      <c r="M9" s="35"/>
      <c r="N9" s="36"/>
      <c r="O9" s="3"/>
      <c r="P9" s="37" t="e">
        <f>+(#REF!+#REF!)/1000</f>
        <v>#REF!</v>
      </c>
      <c r="Q9" s="37"/>
      <c r="R9" s="37" t="e">
        <f>+#REF!/1000</f>
        <v>#REF!</v>
      </c>
      <c r="S9" s="37" t="e">
        <f>+R9+Q9+P9</f>
        <v>#REF!</v>
      </c>
      <c r="T9" s="14"/>
      <c r="U9" s="37" t="e">
        <f>+V9+W9+X9</f>
        <v>#REF!</v>
      </c>
      <c r="V9" s="37" t="e">
        <f>+#REF!</f>
        <v>#REF!</v>
      </c>
      <c r="W9" s="37"/>
      <c r="X9" s="35">
        <f>SUM(Y9:AB9)</f>
        <v>0</v>
      </c>
      <c r="Y9" s="37"/>
      <c r="Z9" s="37"/>
      <c r="AA9" s="37"/>
      <c r="AB9" s="37"/>
    </row>
    <row r="10" spans="2:28" s="33" customFormat="1" ht="14.25" hidden="1" x14ac:dyDescent="0.25">
      <c r="B10" s="39" t="s">
        <v>63</v>
      </c>
      <c r="C10" s="13"/>
      <c r="D10" s="35">
        <f t="shared" si="0"/>
        <v>0</v>
      </c>
      <c r="E10" s="35">
        <f t="shared" si="0"/>
        <v>0</v>
      </c>
      <c r="F10" s="36">
        <f t="shared" si="0"/>
        <v>0</v>
      </c>
      <c r="G10" s="13"/>
      <c r="H10" s="35">
        <v>0</v>
      </c>
      <c r="I10" s="35"/>
      <c r="J10" s="36"/>
      <c r="K10" s="13"/>
      <c r="L10" s="35"/>
      <c r="M10" s="35"/>
      <c r="N10" s="36"/>
      <c r="O10" s="3"/>
      <c r="P10" s="37"/>
      <c r="Q10" s="37"/>
      <c r="R10" s="37"/>
      <c r="S10" s="37"/>
      <c r="T10" s="14"/>
      <c r="U10" s="37"/>
      <c r="V10" s="37"/>
      <c r="W10" s="37"/>
      <c r="X10" s="37"/>
      <c r="Y10" s="37"/>
      <c r="Z10" s="37"/>
      <c r="AA10" s="37"/>
      <c r="AB10" s="37"/>
    </row>
    <row r="11" spans="2:28" s="38" customFormat="1" ht="14.25" hidden="1" x14ac:dyDescent="0.25">
      <c r="B11" s="39" t="s">
        <v>64</v>
      </c>
      <c r="C11" s="13"/>
      <c r="D11" s="35">
        <f t="shared" si="0"/>
        <v>0</v>
      </c>
      <c r="E11" s="35">
        <f t="shared" si="0"/>
        <v>0</v>
      </c>
      <c r="F11" s="36">
        <f t="shared" si="0"/>
        <v>0</v>
      </c>
      <c r="G11" s="13"/>
      <c r="H11" s="40">
        <v>0</v>
      </c>
      <c r="I11" s="40"/>
      <c r="J11" s="41"/>
      <c r="K11" s="13"/>
      <c r="L11" s="40"/>
      <c r="M11" s="40"/>
      <c r="N11" s="41"/>
      <c r="O11" s="3"/>
      <c r="P11" s="42"/>
      <c r="Q11" s="42"/>
      <c r="R11" s="42"/>
      <c r="S11" s="42"/>
      <c r="T11" s="14"/>
      <c r="U11" s="42"/>
      <c r="V11" s="42"/>
      <c r="W11" s="42"/>
      <c r="X11" s="42"/>
      <c r="Y11" s="42"/>
      <c r="Z11" s="42"/>
      <c r="AA11" s="42"/>
      <c r="AB11" s="42"/>
    </row>
    <row r="12" spans="2:28" s="33" customFormat="1" ht="18.75" customHeight="1" x14ac:dyDescent="0.25">
      <c r="B12" s="43" t="s">
        <v>65</v>
      </c>
      <c r="C12" s="13"/>
      <c r="D12" s="44">
        <f>SUM(D8:D9)</f>
        <v>0</v>
      </c>
      <c r="E12" s="45">
        <f>SUM(E8:E9)</f>
        <v>0</v>
      </c>
      <c r="F12" s="46">
        <f>SUM(F8:F9)</f>
        <v>0</v>
      </c>
      <c r="G12" s="13"/>
      <c r="H12" s="44">
        <f>SUM(H8:H9)</f>
        <v>0</v>
      </c>
      <c r="I12" s="45">
        <f>SUM(I8:I9)</f>
        <v>0</v>
      </c>
      <c r="J12" s="46">
        <f>SUM(J8:J9)</f>
        <v>0</v>
      </c>
      <c r="K12" s="13"/>
      <c r="L12" s="44">
        <f>SUM(L8:L9)</f>
        <v>0</v>
      </c>
      <c r="M12" s="45">
        <f>SUM(M8:M9)</f>
        <v>0</v>
      </c>
      <c r="N12" s="46">
        <f>SUM(N8:N9)</f>
        <v>0</v>
      </c>
      <c r="O12" s="3"/>
      <c r="P12" s="156" t="e">
        <f>SUM(P8:P9)</f>
        <v>#REF!</v>
      </c>
      <c r="Q12" s="156">
        <f>SUM(Q8:Q9)</f>
        <v>0</v>
      </c>
      <c r="R12" s="156" t="e">
        <f>SUM(R8:R9)</f>
        <v>#REF!</v>
      </c>
      <c r="S12" s="156" t="e">
        <f>SUM(S8:S9)</f>
        <v>#REF!</v>
      </c>
      <c r="T12" s="14"/>
      <c r="U12" s="156" t="e">
        <f>SUM(U8:U9)</f>
        <v>#REF!</v>
      </c>
      <c r="V12" s="156" t="e">
        <f t="shared" ref="V12:AB12" si="1">SUM(V8:V9)</f>
        <v>#REF!</v>
      </c>
      <c r="W12" s="156">
        <f t="shared" si="1"/>
        <v>0</v>
      </c>
      <c r="X12" s="156">
        <f t="shared" si="1"/>
        <v>0</v>
      </c>
      <c r="Y12" s="156">
        <f t="shared" si="1"/>
        <v>0</v>
      </c>
      <c r="Z12" s="156">
        <f t="shared" si="1"/>
        <v>0</v>
      </c>
      <c r="AA12" s="156">
        <f t="shared" si="1"/>
        <v>0</v>
      </c>
      <c r="AB12" s="156">
        <f t="shared" si="1"/>
        <v>0</v>
      </c>
    </row>
    <row r="13" spans="2:28" s="57" customFormat="1" ht="15" hidden="1" x14ac:dyDescent="0.25">
      <c r="B13" s="48" t="s">
        <v>66</v>
      </c>
      <c r="C13" s="13"/>
      <c r="D13" s="47"/>
      <c r="E13" s="47"/>
      <c r="F13" s="47"/>
      <c r="G13" s="13"/>
      <c r="H13" s="47"/>
      <c r="I13" s="47"/>
      <c r="J13" s="47"/>
      <c r="K13" s="13"/>
      <c r="L13" s="47"/>
      <c r="M13" s="49"/>
      <c r="N13" s="50"/>
      <c r="O13" s="3"/>
      <c r="P13" s="51"/>
      <c r="Q13" s="50"/>
      <c r="R13" s="50"/>
      <c r="S13" s="50"/>
      <c r="T13" s="14"/>
      <c r="U13" s="52"/>
      <c r="V13" s="52"/>
      <c r="W13" s="53"/>
      <c r="X13" s="54"/>
      <c r="Y13" s="55"/>
      <c r="Z13" s="55"/>
      <c r="AA13" s="55"/>
      <c r="AB13" s="56"/>
    </row>
    <row r="14" spans="2:28" s="33" customFormat="1" ht="15" hidden="1" x14ac:dyDescent="0.25">
      <c r="B14" s="33" t="s">
        <v>67</v>
      </c>
      <c r="C14" s="13"/>
      <c r="D14" s="58">
        <v>0</v>
      </c>
      <c r="E14" s="59">
        <v>0</v>
      </c>
      <c r="F14" s="59"/>
      <c r="G14" s="13"/>
      <c r="H14" s="58">
        <v>0</v>
      </c>
      <c r="I14" s="59"/>
      <c r="J14" s="59"/>
      <c r="K14" s="13"/>
      <c r="L14" s="58"/>
      <c r="M14" s="60"/>
      <c r="N14" s="61"/>
      <c r="O14" s="3"/>
      <c r="P14" s="51"/>
      <c r="Q14" s="62"/>
      <c r="R14" s="62"/>
      <c r="S14" s="62"/>
      <c r="T14" s="14"/>
      <c r="U14" s="63"/>
      <c r="V14" s="63"/>
      <c r="W14" s="53"/>
      <c r="X14" s="50"/>
      <c r="Y14" s="50"/>
      <c r="Z14" s="50"/>
      <c r="AA14" s="50"/>
      <c r="AB14" s="64"/>
    </row>
    <row r="15" spans="2:28" s="33" customFormat="1" ht="18" x14ac:dyDescent="0.25">
      <c r="B15" s="65" t="s">
        <v>68</v>
      </c>
      <c r="C15" s="13"/>
      <c r="D15" s="58">
        <f t="shared" ref="D15:E18" si="2">+H15+L15</f>
        <v>0</v>
      </c>
      <c r="E15" s="59">
        <f t="shared" si="2"/>
        <v>0</v>
      </c>
      <c r="F15" s="66"/>
      <c r="G15" s="13"/>
      <c r="H15" s="58"/>
      <c r="I15" s="59"/>
      <c r="J15" s="66"/>
      <c r="K15" s="13"/>
      <c r="L15" s="58"/>
      <c r="M15" s="60"/>
      <c r="N15" s="67"/>
      <c r="O15" s="3"/>
      <c r="P15" s="68"/>
      <c r="Q15" s="24"/>
      <c r="R15" s="62"/>
      <c r="S15" s="62"/>
      <c r="T15" s="14"/>
      <c r="U15" s="69"/>
      <c r="V15" s="69"/>
      <c r="W15" s="53"/>
      <c r="X15" s="50"/>
      <c r="Y15" s="50"/>
      <c r="Z15" s="50"/>
      <c r="AA15" s="50"/>
      <c r="AB15" s="64"/>
    </row>
    <row r="16" spans="2:28" s="33" customFormat="1" ht="28.5" customHeight="1" x14ac:dyDescent="0.25">
      <c r="B16" s="65" t="s">
        <v>70</v>
      </c>
      <c r="C16" s="13"/>
      <c r="D16" s="58">
        <f t="shared" si="2"/>
        <v>0</v>
      </c>
      <c r="E16" s="59">
        <f t="shared" si="2"/>
        <v>0</v>
      </c>
      <c r="F16" s="66"/>
      <c r="G16" s="13"/>
      <c r="H16" s="58"/>
      <c r="I16" s="59"/>
      <c r="J16" s="66"/>
      <c r="K16" s="13"/>
      <c r="L16" s="58"/>
      <c r="M16" s="60"/>
      <c r="N16" s="67"/>
      <c r="O16" s="3"/>
      <c r="P16" s="70"/>
      <c r="Q16" s="24"/>
      <c r="R16" s="62"/>
      <c r="S16" s="62"/>
      <c r="T16" s="14"/>
      <c r="U16" s="69"/>
      <c r="V16" s="69"/>
      <c r="W16" s="53"/>
      <c r="X16" s="50"/>
      <c r="Y16" s="50"/>
      <c r="Z16" s="50"/>
      <c r="AA16" s="50"/>
      <c r="AB16" s="64"/>
    </row>
    <row r="17" spans="2:28" s="33" customFormat="1" ht="28.5" customHeight="1" x14ac:dyDescent="0.25">
      <c r="B17" s="65" t="s">
        <v>69</v>
      </c>
      <c r="C17" s="13"/>
      <c r="D17" s="58">
        <f t="shared" si="2"/>
        <v>0</v>
      </c>
      <c r="E17" s="59">
        <f t="shared" si="2"/>
        <v>0</v>
      </c>
      <c r="F17" s="66"/>
      <c r="G17" s="13"/>
      <c r="H17" s="58"/>
      <c r="I17" s="59"/>
      <c r="J17" s="66"/>
      <c r="K17" s="13"/>
      <c r="L17" s="58"/>
      <c r="M17" s="60"/>
      <c r="N17" s="67"/>
      <c r="O17" s="3"/>
      <c r="P17" s="68"/>
      <c r="Q17" s="24"/>
      <c r="R17" s="62"/>
      <c r="S17" s="62"/>
      <c r="T17" s="14"/>
      <c r="U17" s="69"/>
      <c r="V17" s="69"/>
      <c r="W17" s="53"/>
      <c r="X17" s="50"/>
      <c r="Y17" s="50"/>
      <c r="Z17" s="50"/>
      <c r="AA17" s="50"/>
      <c r="AB17" s="64"/>
    </row>
    <row r="18" spans="2:28" s="33" customFormat="1" ht="28.5" customHeight="1" x14ac:dyDescent="0.25">
      <c r="B18" s="65" t="s">
        <v>71</v>
      </c>
      <c r="C18" s="13"/>
      <c r="D18" s="71">
        <f t="shared" si="2"/>
        <v>0</v>
      </c>
      <c r="E18" s="72">
        <f t="shared" si="2"/>
        <v>0</v>
      </c>
      <c r="F18" s="66"/>
      <c r="G18" s="13"/>
      <c r="H18" s="73"/>
      <c r="I18" s="72"/>
      <c r="J18" s="66"/>
      <c r="K18" s="13"/>
      <c r="L18" s="71"/>
      <c r="M18" s="74"/>
      <c r="N18" s="67"/>
      <c r="O18" s="3"/>
      <c r="P18" s="62"/>
      <c r="Q18" s="24"/>
      <c r="R18" s="62"/>
      <c r="S18" s="62"/>
      <c r="T18" s="14"/>
      <c r="U18" s="69"/>
      <c r="V18" s="69"/>
      <c r="W18" s="53"/>
      <c r="X18" s="50"/>
      <c r="Y18" s="50"/>
      <c r="Z18" s="50"/>
      <c r="AA18" s="50"/>
      <c r="AB18" s="64"/>
    </row>
    <row r="19" spans="2:28" s="33" customFormat="1" ht="28.5" hidden="1" customHeight="1" x14ac:dyDescent="0.25">
      <c r="B19" s="75" t="s">
        <v>72</v>
      </c>
      <c r="C19" s="13"/>
      <c r="D19" s="44">
        <v>443</v>
      </c>
      <c r="E19" s="76">
        <v>6749500</v>
      </c>
      <c r="F19" s="66"/>
      <c r="G19" s="13"/>
      <c r="H19" s="44"/>
      <c r="I19" s="45"/>
      <c r="J19" s="66"/>
      <c r="K19" s="13"/>
      <c r="L19" s="44"/>
      <c r="M19" s="45"/>
      <c r="N19" s="67"/>
      <c r="O19" s="3"/>
      <c r="P19" s="62"/>
      <c r="Q19" s="24"/>
      <c r="R19" s="62"/>
      <c r="S19" s="62"/>
      <c r="T19" s="14"/>
      <c r="U19" s="15"/>
      <c r="V19" s="15"/>
      <c r="W19" s="50"/>
      <c r="X19" s="50"/>
      <c r="Y19" s="50"/>
      <c r="Z19" s="50"/>
      <c r="AA19" s="50"/>
      <c r="AB19" s="64"/>
    </row>
    <row r="20" spans="2:28" s="33" customFormat="1" ht="28.5" hidden="1" customHeight="1" x14ac:dyDescent="0.25">
      <c r="B20" s="34"/>
      <c r="C20" s="13"/>
      <c r="D20" s="34"/>
      <c r="E20" s="34"/>
      <c r="F20" s="34"/>
      <c r="G20" s="13"/>
      <c r="H20" s="34"/>
      <c r="I20" s="34"/>
      <c r="J20" s="34"/>
      <c r="K20" s="13"/>
      <c r="L20" s="34"/>
      <c r="M20" s="34"/>
      <c r="N20" s="34"/>
      <c r="O20" s="3"/>
      <c r="P20" s="34"/>
      <c r="Q20" s="37"/>
      <c r="R20" s="37"/>
      <c r="S20" s="62"/>
      <c r="T20" s="14"/>
      <c r="U20" s="37"/>
      <c r="V20" s="37"/>
      <c r="W20" s="37"/>
      <c r="X20" s="37"/>
      <c r="Y20" s="37"/>
      <c r="Z20" s="37"/>
      <c r="AA20" s="37"/>
      <c r="AB20" s="37"/>
    </row>
    <row r="21" spans="2:28" s="82" customFormat="1" ht="28.5" customHeight="1" x14ac:dyDescent="0.25">
      <c r="B21" s="77" t="s">
        <v>73</v>
      </c>
      <c r="C21" s="13"/>
      <c r="D21" s="78">
        <f>+D8</f>
        <v>0</v>
      </c>
      <c r="E21" s="78">
        <f>+E8+E15+E16</f>
        <v>0</v>
      </c>
      <c r="F21" s="79">
        <f>+F8</f>
        <v>0</v>
      </c>
      <c r="G21" s="13"/>
      <c r="H21" s="78">
        <f>+H8</f>
        <v>0</v>
      </c>
      <c r="I21" s="78">
        <f>+I8+I15+I16</f>
        <v>0</v>
      </c>
      <c r="J21" s="79">
        <f>+J8</f>
        <v>0</v>
      </c>
      <c r="K21" s="13"/>
      <c r="L21" s="78">
        <f>+L8</f>
        <v>0</v>
      </c>
      <c r="M21" s="78">
        <f>+M8+M15+M16</f>
        <v>0</v>
      </c>
      <c r="N21" s="79">
        <f>+N8</f>
        <v>0</v>
      </c>
      <c r="O21" s="3"/>
      <c r="P21" s="80" t="e">
        <f t="shared" ref="P21:S22" si="3">+P8</f>
        <v>#REF!</v>
      </c>
      <c r="Q21" s="80">
        <f t="shared" si="3"/>
        <v>0</v>
      </c>
      <c r="R21" s="80" t="e">
        <f t="shared" si="3"/>
        <v>#REF!</v>
      </c>
      <c r="S21" s="80" t="e">
        <f t="shared" si="3"/>
        <v>#REF!</v>
      </c>
      <c r="T21" s="14"/>
      <c r="U21" s="80" t="e">
        <f>+V21+W21+X21</f>
        <v>#REF!</v>
      </c>
      <c r="V21" s="80" t="e">
        <f>+#REF!</f>
        <v>#REF!</v>
      </c>
      <c r="W21" s="80"/>
      <c r="X21" s="35">
        <f>SUM(Y21:AB21)</f>
        <v>0</v>
      </c>
      <c r="Y21" s="80"/>
      <c r="Z21" s="80"/>
      <c r="AA21" s="80"/>
      <c r="AB21" s="80"/>
    </row>
    <row r="22" spans="2:28" s="82" customFormat="1" ht="28.5" customHeight="1" x14ac:dyDescent="0.25">
      <c r="B22" s="77" t="s">
        <v>74</v>
      </c>
      <c r="C22" s="13"/>
      <c r="D22" s="78">
        <f>+D9</f>
        <v>0</v>
      </c>
      <c r="E22" s="78">
        <f>+E9+E17+E18</f>
        <v>0</v>
      </c>
      <c r="F22" s="79">
        <f>+F9</f>
        <v>0</v>
      </c>
      <c r="G22" s="13"/>
      <c r="H22" s="78">
        <f>+H9</f>
        <v>0</v>
      </c>
      <c r="I22" s="78">
        <f>+I9+I17+I18</f>
        <v>0</v>
      </c>
      <c r="J22" s="79">
        <f>+J9</f>
        <v>0</v>
      </c>
      <c r="K22" s="13"/>
      <c r="L22" s="78">
        <f>+L9</f>
        <v>0</v>
      </c>
      <c r="M22" s="78">
        <f>+M9+M17+M18</f>
        <v>0</v>
      </c>
      <c r="N22" s="79">
        <f>+N9</f>
        <v>0</v>
      </c>
      <c r="O22" s="3"/>
      <c r="P22" s="80" t="e">
        <f t="shared" si="3"/>
        <v>#REF!</v>
      </c>
      <c r="Q22" s="80">
        <f t="shared" si="3"/>
        <v>0</v>
      </c>
      <c r="R22" s="80" t="e">
        <f t="shared" si="3"/>
        <v>#REF!</v>
      </c>
      <c r="S22" s="80" t="e">
        <f t="shared" si="3"/>
        <v>#REF!</v>
      </c>
      <c r="T22" s="14"/>
      <c r="U22" s="80" t="e">
        <f>+V22+W22+X22</f>
        <v>#REF!</v>
      </c>
      <c r="V22" s="80" t="e">
        <f>+#REF!</f>
        <v>#REF!</v>
      </c>
      <c r="W22" s="80"/>
      <c r="X22" s="35">
        <f>SUM(Y22:AB22)</f>
        <v>0</v>
      </c>
      <c r="Y22" s="80"/>
      <c r="Z22" s="80"/>
      <c r="AA22" s="80"/>
      <c r="AB22" s="80"/>
    </row>
    <row r="23" spans="2:28" s="33" customFormat="1" ht="28.5" hidden="1" customHeight="1" x14ac:dyDescent="0.25">
      <c r="B23" s="34" t="s">
        <v>75</v>
      </c>
      <c r="C23" s="13"/>
      <c r="D23" s="35"/>
      <c r="E23" s="35"/>
      <c r="F23" s="36"/>
      <c r="G23" s="13"/>
      <c r="H23" s="35"/>
      <c r="I23" s="35"/>
      <c r="J23" s="36"/>
      <c r="K23" s="13"/>
      <c r="L23" s="35"/>
      <c r="M23" s="35"/>
      <c r="N23" s="36"/>
      <c r="O23" s="3"/>
      <c r="P23" s="37"/>
      <c r="Q23" s="37"/>
      <c r="R23" s="37"/>
      <c r="S23" s="37"/>
      <c r="T23" s="14"/>
      <c r="U23" s="37"/>
      <c r="V23" s="37"/>
      <c r="W23" s="37"/>
      <c r="X23" s="37"/>
      <c r="Y23" s="37"/>
      <c r="Z23" s="37"/>
      <c r="AA23" s="37"/>
      <c r="AB23" s="37"/>
    </row>
    <row r="24" spans="2:28" s="33" customFormat="1" ht="28.5" hidden="1" customHeight="1" x14ac:dyDescent="0.25">
      <c r="B24" s="34" t="s">
        <v>76</v>
      </c>
      <c r="C24" s="13"/>
      <c r="D24" s="40"/>
      <c r="E24" s="40"/>
      <c r="F24" s="41"/>
      <c r="G24" s="13"/>
      <c r="H24" s="40"/>
      <c r="I24" s="40"/>
      <c r="J24" s="41"/>
      <c r="K24" s="13"/>
      <c r="L24" s="40"/>
      <c r="M24" s="40"/>
      <c r="N24" s="41"/>
      <c r="O24" s="3"/>
      <c r="P24" s="42"/>
      <c r="Q24" s="42"/>
      <c r="R24" s="42"/>
      <c r="S24" s="42"/>
      <c r="T24" s="14"/>
      <c r="U24" s="42"/>
      <c r="V24" s="42"/>
      <c r="W24" s="42"/>
      <c r="X24" s="42"/>
      <c r="Y24" s="42"/>
      <c r="Z24" s="42"/>
      <c r="AA24" s="42"/>
      <c r="AB24" s="42"/>
    </row>
    <row r="25" spans="2:28" s="33" customFormat="1" ht="28.5" customHeight="1" thickBot="1" x14ac:dyDescent="0.3">
      <c r="B25" s="83" t="s">
        <v>77</v>
      </c>
      <c r="C25" s="13"/>
      <c r="D25" s="84">
        <f>SUM(D21:D24)</f>
        <v>0</v>
      </c>
      <c r="E25" s="85">
        <f>SUM(E21:E24)</f>
        <v>0</v>
      </c>
      <c r="F25" s="86">
        <f>SUM(F21:F22)</f>
        <v>0</v>
      </c>
      <c r="G25" s="13"/>
      <c r="H25" s="84">
        <f>SUM(H21:H24)</f>
        <v>0</v>
      </c>
      <c r="I25" s="85">
        <f>SUM(I21:I24)</f>
        <v>0</v>
      </c>
      <c r="J25" s="86">
        <f>SUM(J21:J22)</f>
        <v>0</v>
      </c>
      <c r="K25" s="13"/>
      <c r="L25" s="84">
        <f>SUM(L21:L24)</f>
        <v>0</v>
      </c>
      <c r="M25" s="85">
        <f>SUM(M21:M24)</f>
        <v>0</v>
      </c>
      <c r="N25" s="86">
        <f>SUM(N21:N22)</f>
        <v>0</v>
      </c>
      <c r="O25" s="3"/>
      <c r="P25" s="85" t="e">
        <f>SUM(P21:P22)</f>
        <v>#REF!</v>
      </c>
      <c r="Q25" s="85">
        <f t="shared" ref="Q25:AB25" si="4">SUM(Q21:Q22)</f>
        <v>0</v>
      </c>
      <c r="R25" s="85" t="e">
        <f t="shared" si="4"/>
        <v>#REF!</v>
      </c>
      <c r="S25" s="85" t="e">
        <f t="shared" si="4"/>
        <v>#REF!</v>
      </c>
      <c r="T25" s="14"/>
      <c r="U25" s="85" t="e">
        <f t="shared" si="4"/>
        <v>#REF!</v>
      </c>
      <c r="V25" s="85" t="e">
        <f t="shared" si="4"/>
        <v>#REF!</v>
      </c>
      <c r="W25" s="85">
        <f t="shared" si="4"/>
        <v>0</v>
      </c>
      <c r="X25" s="85">
        <f t="shared" si="4"/>
        <v>0</v>
      </c>
      <c r="Y25" s="85">
        <f t="shared" si="4"/>
        <v>0</v>
      </c>
      <c r="Z25" s="85">
        <f t="shared" si="4"/>
        <v>0</v>
      </c>
      <c r="AA25" s="85">
        <f t="shared" si="4"/>
        <v>0</v>
      </c>
      <c r="AB25" s="85">
        <f t="shared" si="4"/>
        <v>0</v>
      </c>
    </row>
    <row r="26" spans="2:28" s="3" customFormat="1" ht="3.75" customHeight="1" x14ac:dyDescent="0.25">
      <c r="B26" s="20"/>
      <c r="C26" s="13"/>
      <c r="D26" s="20"/>
      <c r="E26" s="20"/>
      <c r="F26" s="20"/>
      <c r="G26" s="13"/>
      <c r="H26" s="20"/>
      <c r="I26" s="20"/>
      <c r="J26" s="87"/>
      <c r="K26" s="13"/>
      <c r="L26" s="88"/>
      <c r="M26" s="20"/>
      <c r="N26" s="20"/>
      <c r="P26" s="21"/>
      <c r="Q26" s="21"/>
      <c r="R26" s="21"/>
      <c r="S26" s="33"/>
      <c r="T26" s="14"/>
      <c r="U26" s="50"/>
      <c r="V26" s="50"/>
      <c r="W26" s="50"/>
      <c r="X26" s="64"/>
      <c r="Y26" s="64"/>
      <c r="Z26" s="64"/>
      <c r="AA26" s="64"/>
      <c r="AB26" s="64"/>
    </row>
    <row r="27" spans="2:28" s="3" customFormat="1" ht="19.5" customHeight="1" x14ac:dyDescent="0.25">
      <c r="B27" s="89" t="s">
        <v>52</v>
      </c>
      <c r="C27" s="13"/>
      <c r="D27" s="90"/>
      <c r="G27" s="13"/>
      <c r="H27" s="90"/>
      <c r="J27" s="91"/>
      <c r="K27" s="13"/>
      <c r="L27" s="90"/>
      <c r="M27" s="92"/>
      <c r="P27" s="93"/>
      <c r="Q27" s="94"/>
      <c r="R27" s="94"/>
      <c r="S27" s="33"/>
      <c r="T27" s="14"/>
      <c r="U27" s="93"/>
      <c r="V27" s="93"/>
      <c r="W27" s="93"/>
      <c r="X27" s="18"/>
      <c r="Y27" s="18"/>
      <c r="Z27" s="18"/>
      <c r="AA27" s="18"/>
      <c r="AB27" s="18"/>
    </row>
    <row r="28" spans="2:28" s="33" customFormat="1" ht="28.5" customHeight="1" x14ac:dyDescent="0.25">
      <c r="B28" s="34" t="s">
        <v>78</v>
      </c>
      <c r="C28" s="13"/>
      <c r="D28" s="35">
        <f t="shared" ref="D28:E31" si="5">+H28+L28</f>
        <v>0</v>
      </c>
      <c r="E28" s="35">
        <f t="shared" si="5"/>
        <v>0</v>
      </c>
      <c r="F28" s="36"/>
      <c r="G28" s="13"/>
      <c r="H28" s="35"/>
      <c r="I28" s="35"/>
      <c r="J28" s="36"/>
      <c r="K28" s="13"/>
      <c r="L28" s="35"/>
      <c r="M28" s="35"/>
      <c r="N28" s="36"/>
      <c r="O28" s="3"/>
      <c r="P28" s="35"/>
      <c r="Q28" s="35"/>
      <c r="R28" s="35"/>
      <c r="S28" s="37">
        <f>+R28+Q28+P28</f>
        <v>0</v>
      </c>
      <c r="T28" s="14"/>
      <c r="U28" s="35">
        <f>+V28+W28+X28</f>
        <v>0</v>
      </c>
      <c r="V28" s="35"/>
      <c r="W28" s="35"/>
      <c r="X28" s="35">
        <f>SUM(Y28:AB28)</f>
        <v>0</v>
      </c>
      <c r="Y28" s="35"/>
      <c r="Z28" s="35"/>
      <c r="AA28" s="35"/>
      <c r="AB28" s="35"/>
    </row>
    <row r="29" spans="2:28" s="33" customFormat="1" ht="28.5" customHeight="1" x14ac:dyDescent="0.25">
      <c r="B29" s="34" t="s">
        <v>79</v>
      </c>
      <c r="C29" s="13"/>
      <c r="D29" s="35">
        <f t="shared" si="5"/>
        <v>0</v>
      </c>
      <c r="E29" s="35">
        <f t="shared" si="5"/>
        <v>0</v>
      </c>
      <c r="F29" s="36"/>
      <c r="G29" s="13"/>
      <c r="H29" s="35"/>
      <c r="I29" s="35"/>
      <c r="J29" s="36"/>
      <c r="K29" s="13"/>
      <c r="L29" s="35"/>
      <c r="M29" s="35"/>
      <c r="N29" s="36"/>
      <c r="O29" s="3"/>
      <c r="P29" s="35" t="e">
        <f>++#REF!/1000</f>
        <v>#REF!</v>
      </c>
      <c r="Q29" s="35"/>
      <c r="R29" s="35"/>
      <c r="S29" s="37" t="e">
        <f>+R29+Q29+P29</f>
        <v>#REF!</v>
      </c>
      <c r="T29" s="14"/>
      <c r="U29" s="35">
        <f>+V29+W29+X29</f>
        <v>0</v>
      </c>
      <c r="V29" s="35"/>
      <c r="W29" s="35"/>
      <c r="X29" s="35">
        <f>SUM(Y29:AB29)</f>
        <v>0</v>
      </c>
      <c r="Y29" s="35"/>
      <c r="Z29" s="35"/>
      <c r="AA29" s="35"/>
      <c r="AB29" s="35"/>
    </row>
    <row r="30" spans="2:28" s="33" customFormat="1" ht="28.5" customHeight="1" x14ac:dyDescent="0.25">
      <c r="B30" s="34" t="s">
        <v>80</v>
      </c>
      <c r="C30" s="13"/>
      <c r="D30" s="35">
        <f t="shared" si="5"/>
        <v>0</v>
      </c>
      <c r="E30" s="35">
        <f t="shared" si="5"/>
        <v>0</v>
      </c>
      <c r="F30" s="36"/>
      <c r="G30" s="13"/>
      <c r="H30" s="35"/>
      <c r="I30" s="35"/>
      <c r="J30" s="36"/>
      <c r="K30" s="13"/>
      <c r="L30" s="35"/>
      <c r="M30" s="35"/>
      <c r="N30" s="36"/>
      <c r="O30" s="3"/>
      <c r="P30" s="35"/>
      <c r="Q30" s="35"/>
      <c r="R30" s="35"/>
      <c r="S30" s="37">
        <f>+R30+Q30+P30</f>
        <v>0</v>
      </c>
      <c r="T30" s="14"/>
      <c r="U30" s="35">
        <f>+V30+W30+X30</f>
        <v>0</v>
      </c>
      <c r="V30" s="35"/>
      <c r="W30" s="35"/>
      <c r="X30" s="35">
        <f>SUM(Y30:AB30)</f>
        <v>0</v>
      </c>
      <c r="Y30" s="35"/>
      <c r="Z30" s="35"/>
      <c r="AA30" s="35"/>
      <c r="AB30" s="35"/>
    </row>
    <row r="31" spans="2:28" s="33" customFormat="1" ht="28.5" customHeight="1" x14ac:dyDescent="0.25">
      <c r="B31" s="34" t="s">
        <v>81</v>
      </c>
      <c r="C31" s="13"/>
      <c r="D31" s="35">
        <f t="shared" si="5"/>
        <v>0</v>
      </c>
      <c r="E31" s="35">
        <f t="shared" si="5"/>
        <v>0</v>
      </c>
      <c r="F31" s="36"/>
      <c r="G31" s="13"/>
      <c r="H31" s="35"/>
      <c r="I31" s="35"/>
      <c r="J31" s="36"/>
      <c r="K31" s="13"/>
      <c r="L31" s="35"/>
      <c r="M31" s="35"/>
      <c r="N31" s="36"/>
      <c r="O31" s="3"/>
      <c r="P31" s="35" t="e">
        <f>+#REF!/1000</f>
        <v>#REF!</v>
      </c>
      <c r="Q31" s="35"/>
      <c r="R31" s="35"/>
      <c r="S31" s="37" t="e">
        <f>+R31+Q31+P31</f>
        <v>#REF!</v>
      </c>
      <c r="T31" s="14"/>
      <c r="U31" s="35">
        <f>+V31+W31+X31</f>
        <v>0</v>
      </c>
      <c r="V31" s="35"/>
      <c r="W31" s="35"/>
      <c r="X31" s="35">
        <f>SUM(Y31:AB31)</f>
        <v>0</v>
      </c>
      <c r="Y31" s="35"/>
      <c r="Z31" s="35"/>
      <c r="AA31" s="35"/>
      <c r="AB31" s="35"/>
    </row>
    <row r="32" spans="2:28" s="33" customFormat="1" ht="14.25" hidden="1" customHeight="1" x14ac:dyDescent="0.25">
      <c r="B32" s="39" t="s">
        <v>82</v>
      </c>
      <c r="C32" s="13"/>
      <c r="D32" s="35"/>
      <c r="E32" s="35">
        <v>0</v>
      </c>
      <c r="F32" s="36"/>
      <c r="G32" s="13"/>
      <c r="H32" s="35"/>
      <c r="I32" s="35"/>
      <c r="J32" s="36"/>
      <c r="K32" s="13"/>
      <c r="L32" s="35"/>
      <c r="M32" s="35"/>
      <c r="N32" s="36"/>
      <c r="O32" s="3"/>
      <c r="P32" s="35"/>
      <c r="Q32" s="35"/>
      <c r="R32" s="35"/>
      <c r="S32" s="35"/>
      <c r="T32" s="14"/>
      <c r="U32" s="35"/>
      <c r="V32" s="35"/>
      <c r="W32" s="35"/>
      <c r="X32" s="35"/>
      <c r="Y32" s="35"/>
      <c r="Z32" s="35"/>
      <c r="AA32" s="35"/>
      <c r="AB32" s="35"/>
    </row>
    <row r="33" spans="2:29" s="33" customFormat="1" ht="14.25" hidden="1" customHeight="1" x14ac:dyDescent="0.25">
      <c r="B33" s="39" t="s">
        <v>83</v>
      </c>
      <c r="C33" s="13"/>
      <c r="D33" s="35"/>
      <c r="E33" s="35">
        <v>0</v>
      </c>
      <c r="F33" s="36"/>
      <c r="G33" s="13"/>
      <c r="H33" s="35"/>
      <c r="I33" s="35"/>
      <c r="J33" s="36"/>
      <c r="K33" s="13"/>
      <c r="L33" s="35"/>
      <c r="M33" s="35"/>
      <c r="N33" s="36"/>
      <c r="O33" s="3"/>
      <c r="P33" s="35"/>
      <c r="Q33" s="35"/>
      <c r="R33" s="35"/>
      <c r="S33" s="35"/>
      <c r="T33" s="14"/>
      <c r="U33" s="35"/>
      <c r="V33" s="35"/>
      <c r="W33" s="35"/>
      <c r="X33" s="35"/>
      <c r="Y33" s="35"/>
      <c r="Z33" s="35"/>
      <c r="AA33" s="35"/>
      <c r="AB33" s="35"/>
      <c r="AC33" s="38"/>
    </row>
    <row r="34" spans="2:29" s="33" customFormat="1" ht="14.25" hidden="1" customHeight="1" x14ac:dyDescent="0.25">
      <c r="B34" s="39" t="s">
        <v>84</v>
      </c>
      <c r="C34" s="13"/>
      <c r="D34" s="35"/>
      <c r="E34" s="35">
        <v>0</v>
      </c>
      <c r="F34" s="36"/>
      <c r="G34" s="13"/>
      <c r="H34" s="35"/>
      <c r="I34" s="35"/>
      <c r="J34" s="36"/>
      <c r="K34" s="13"/>
      <c r="L34" s="35"/>
      <c r="M34" s="35"/>
      <c r="N34" s="36"/>
      <c r="O34" s="3"/>
      <c r="P34" s="35"/>
      <c r="Q34" s="35"/>
      <c r="R34" s="35"/>
      <c r="S34" s="35"/>
      <c r="T34" s="14"/>
      <c r="U34" s="35"/>
      <c r="V34" s="35"/>
      <c r="W34" s="35"/>
      <c r="X34" s="35"/>
      <c r="Y34" s="35"/>
      <c r="Z34" s="35"/>
      <c r="AA34" s="35"/>
      <c r="AB34" s="35"/>
      <c r="AC34" s="38"/>
    </row>
    <row r="35" spans="2:29" s="33" customFormat="1" ht="14.25" hidden="1" customHeight="1" x14ac:dyDescent="0.25">
      <c r="B35" s="39" t="s">
        <v>85</v>
      </c>
      <c r="C35" s="13"/>
      <c r="D35" s="35"/>
      <c r="E35" s="35">
        <v>0</v>
      </c>
      <c r="F35" s="36"/>
      <c r="G35" s="13"/>
      <c r="H35" s="35"/>
      <c r="I35" s="35"/>
      <c r="J35" s="36"/>
      <c r="K35" s="13"/>
      <c r="L35" s="35"/>
      <c r="M35" s="35"/>
      <c r="N35" s="36"/>
      <c r="O35" s="3"/>
      <c r="P35" s="35"/>
      <c r="Q35" s="35"/>
      <c r="R35" s="35"/>
      <c r="S35" s="35"/>
      <c r="T35" s="14"/>
      <c r="U35" s="35"/>
      <c r="V35" s="35"/>
      <c r="W35" s="35"/>
      <c r="X35" s="35"/>
      <c r="Y35" s="35"/>
      <c r="Z35" s="35"/>
      <c r="AA35" s="35"/>
      <c r="AB35" s="35"/>
      <c r="AC35" s="35">
        <v>0</v>
      </c>
    </row>
    <row r="36" spans="2:29" s="33" customFormat="1" ht="14.25" hidden="1" customHeight="1" x14ac:dyDescent="0.25">
      <c r="B36" s="39" t="s">
        <v>86</v>
      </c>
      <c r="C36" s="13"/>
      <c r="D36" s="35"/>
      <c r="E36" s="35" t="s">
        <v>21</v>
      </c>
      <c r="F36" s="36"/>
      <c r="G36" s="13"/>
      <c r="H36" s="35"/>
      <c r="I36" s="35"/>
      <c r="J36" s="36"/>
      <c r="K36" s="13"/>
      <c r="L36" s="35"/>
      <c r="M36" s="35"/>
      <c r="N36" s="36"/>
      <c r="O36" s="3"/>
      <c r="P36" s="35"/>
      <c r="Q36" s="35"/>
      <c r="R36" s="35"/>
      <c r="S36" s="35"/>
      <c r="T36" s="14"/>
      <c r="U36" s="35"/>
      <c r="V36" s="35"/>
      <c r="W36" s="35"/>
      <c r="X36" s="35"/>
      <c r="Y36" s="35"/>
      <c r="Z36" s="35"/>
      <c r="AA36" s="35"/>
      <c r="AB36" s="35"/>
      <c r="AC36" s="38"/>
    </row>
    <row r="37" spans="2:29" s="33" customFormat="1" ht="14.25" hidden="1" customHeight="1" x14ac:dyDescent="0.25">
      <c r="B37" s="39" t="s">
        <v>87</v>
      </c>
      <c r="C37" s="13"/>
      <c r="D37" s="35"/>
      <c r="E37" s="35">
        <v>0</v>
      </c>
      <c r="F37" s="36"/>
      <c r="G37" s="13"/>
      <c r="H37" s="35"/>
      <c r="I37" s="35"/>
      <c r="J37" s="36"/>
      <c r="K37" s="13"/>
      <c r="L37" s="35"/>
      <c r="M37" s="35"/>
      <c r="N37" s="36"/>
      <c r="O37" s="3"/>
      <c r="P37" s="35"/>
      <c r="Q37" s="35"/>
      <c r="R37" s="35"/>
      <c r="S37" s="35"/>
      <c r="T37" s="14"/>
      <c r="U37" s="35"/>
      <c r="V37" s="35"/>
      <c r="W37" s="35"/>
      <c r="X37" s="35"/>
      <c r="Y37" s="35"/>
      <c r="Z37" s="35"/>
      <c r="AA37" s="35"/>
      <c r="AB37" s="35"/>
      <c r="AC37" s="38"/>
    </row>
    <row r="38" spans="2:29" s="33" customFormat="1" ht="14.25" hidden="1" customHeight="1" x14ac:dyDescent="0.25">
      <c r="B38" s="39" t="s">
        <v>88</v>
      </c>
      <c r="C38" s="13"/>
      <c r="D38" s="40"/>
      <c r="E38" s="40">
        <v>0</v>
      </c>
      <c r="F38" s="41"/>
      <c r="G38" s="13"/>
      <c r="H38" s="40"/>
      <c r="I38" s="40"/>
      <c r="J38" s="41"/>
      <c r="K38" s="13"/>
      <c r="L38" s="40"/>
      <c r="M38" s="40"/>
      <c r="N38" s="41"/>
      <c r="O38" s="3"/>
      <c r="P38" s="40"/>
      <c r="Q38" s="40"/>
      <c r="R38" s="40"/>
      <c r="S38" s="40"/>
      <c r="T38" s="14"/>
      <c r="U38" s="40"/>
      <c r="V38" s="40"/>
      <c r="W38" s="40"/>
      <c r="X38" s="40"/>
      <c r="Y38" s="40"/>
      <c r="Z38" s="40"/>
      <c r="AA38" s="40"/>
      <c r="AB38" s="40"/>
      <c r="AC38" s="38"/>
    </row>
    <row r="39" spans="2:29" s="33" customFormat="1" ht="28.5" customHeight="1" x14ac:dyDescent="0.25">
      <c r="B39" s="95" t="s">
        <v>89</v>
      </c>
      <c r="C39" s="13"/>
      <c r="D39" s="96"/>
      <c r="E39" s="157">
        <f>SUM(E28:E31)</f>
        <v>0</v>
      </c>
      <c r="F39" s="46"/>
      <c r="G39" s="13"/>
      <c r="H39" s="96"/>
      <c r="I39" s="157">
        <f>SUM(I28:I31)</f>
        <v>0</v>
      </c>
      <c r="J39" s="46"/>
      <c r="K39" s="13"/>
      <c r="L39" s="96"/>
      <c r="M39" s="157">
        <f>SUM(M28:M31)</f>
        <v>0</v>
      </c>
      <c r="N39" s="46"/>
      <c r="O39" s="3"/>
      <c r="P39" s="157" t="e">
        <f>SUM(P28:P31)</f>
        <v>#REF!</v>
      </c>
      <c r="Q39" s="157">
        <f t="shared" ref="Q39:AB39" si="6">SUM(Q28:Q31)</f>
        <v>0</v>
      </c>
      <c r="R39" s="157">
        <f t="shared" si="6"/>
        <v>0</v>
      </c>
      <c r="S39" s="157" t="e">
        <f t="shared" si="6"/>
        <v>#REF!</v>
      </c>
      <c r="T39" s="14"/>
      <c r="U39" s="157">
        <f t="shared" si="6"/>
        <v>0</v>
      </c>
      <c r="V39" s="157">
        <f t="shared" si="6"/>
        <v>0</v>
      </c>
      <c r="W39" s="157">
        <f t="shared" si="6"/>
        <v>0</v>
      </c>
      <c r="X39" s="157">
        <f t="shared" si="6"/>
        <v>0</v>
      </c>
      <c r="Y39" s="157">
        <f t="shared" si="6"/>
        <v>0</v>
      </c>
      <c r="Z39" s="157">
        <f t="shared" si="6"/>
        <v>0</v>
      </c>
      <c r="AA39" s="157">
        <f t="shared" si="6"/>
        <v>0</v>
      </c>
      <c r="AB39" s="157">
        <f t="shared" si="6"/>
        <v>0</v>
      </c>
      <c r="AC39" s="38"/>
    </row>
    <row r="40" spans="2:29" s="3" customFormat="1" ht="28.5" customHeight="1" x14ac:dyDescent="0.25">
      <c r="C40" s="13"/>
      <c r="D40" s="102"/>
      <c r="G40" s="13"/>
      <c r="H40" s="90"/>
      <c r="K40" s="13"/>
      <c r="L40" s="16"/>
      <c r="M40" s="6"/>
      <c r="N40" s="6"/>
      <c r="P40" s="6"/>
      <c r="Q40" s="17"/>
      <c r="R40" s="17"/>
      <c r="S40" s="17"/>
      <c r="T40" s="14"/>
      <c r="U40" s="17"/>
      <c r="V40" s="17"/>
      <c r="W40" s="5"/>
      <c r="X40" s="103"/>
      <c r="Y40" s="56"/>
      <c r="Z40" s="56"/>
      <c r="AA40" s="56"/>
      <c r="AB40" s="56"/>
      <c r="AC40" s="13"/>
    </row>
    <row r="41" spans="2:29" s="3" customFormat="1" ht="19.5" customHeight="1" x14ac:dyDescent="0.25">
      <c r="B41" s="89" t="s">
        <v>93</v>
      </c>
      <c r="C41" s="13"/>
      <c r="D41" s="90"/>
      <c r="G41" s="13"/>
      <c r="H41" s="90"/>
      <c r="J41" s="91"/>
      <c r="K41" s="13"/>
      <c r="L41" s="90"/>
      <c r="M41" s="92"/>
      <c r="P41" s="93"/>
      <c r="Q41" s="94"/>
      <c r="R41" s="94"/>
      <c r="S41" s="33"/>
      <c r="T41" s="14"/>
      <c r="U41" s="93"/>
      <c r="V41" s="93"/>
      <c r="W41" s="93"/>
      <c r="X41" s="18"/>
      <c r="Y41" s="18"/>
      <c r="Z41" s="18"/>
      <c r="AA41" s="18"/>
      <c r="AB41" s="18"/>
      <c r="AC41" s="19"/>
    </row>
    <row r="42" spans="2:29" s="33" customFormat="1" ht="28.5" customHeight="1" x14ac:dyDescent="0.25">
      <c r="B42" s="34" t="s">
        <v>94</v>
      </c>
      <c r="C42" s="13"/>
      <c r="D42" s="35"/>
      <c r="E42" s="35">
        <f>+I42+M42</f>
        <v>0</v>
      </c>
      <c r="F42" s="36"/>
      <c r="G42" s="13"/>
      <c r="H42" s="35"/>
      <c r="I42" s="35"/>
      <c r="J42" s="36"/>
      <c r="K42" s="13"/>
      <c r="L42" s="35"/>
      <c r="M42" s="35"/>
      <c r="N42" s="36"/>
      <c r="O42" s="3"/>
      <c r="P42" s="35"/>
      <c r="Q42" s="35"/>
      <c r="R42" s="35"/>
      <c r="S42" s="37">
        <f>+R42+Q42+P42</f>
        <v>0</v>
      </c>
      <c r="T42" s="14"/>
      <c r="U42" s="35" t="e">
        <f>+V42+W42+X42</f>
        <v>#REF!</v>
      </c>
      <c r="V42" s="35" t="e">
        <f>+#REF!</f>
        <v>#REF!</v>
      </c>
      <c r="W42" s="35"/>
      <c r="X42" s="35">
        <f>SUM(Y42:AB42)</f>
        <v>0</v>
      </c>
      <c r="Y42" s="35"/>
      <c r="Z42" s="35"/>
      <c r="AA42" s="35"/>
      <c r="AB42" s="35"/>
      <c r="AC42" s="38"/>
    </row>
    <row r="43" spans="2:29" s="33" customFormat="1" ht="28.5" customHeight="1" x14ac:dyDescent="0.25">
      <c r="B43" s="34" t="s">
        <v>95</v>
      </c>
      <c r="C43" s="13"/>
      <c r="D43" s="35"/>
      <c r="E43" s="35">
        <f>+I43+M43</f>
        <v>0</v>
      </c>
      <c r="F43" s="36"/>
      <c r="G43" s="13"/>
      <c r="H43" s="35"/>
      <c r="I43" s="35"/>
      <c r="J43" s="36"/>
      <c r="K43" s="13"/>
      <c r="L43" s="35"/>
      <c r="M43" s="35"/>
      <c r="N43" s="36"/>
      <c r="O43" s="3"/>
      <c r="P43" s="35"/>
      <c r="Q43" s="35"/>
      <c r="R43" s="35"/>
      <c r="S43" s="37">
        <f>+R43+Q43+P43</f>
        <v>0</v>
      </c>
      <c r="T43" s="14"/>
      <c r="U43" s="35" t="e">
        <f>+V43+W43+X43</f>
        <v>#REF!</v>
      </c>
      <c r="V43" s="35" t="e">
        <f>+#REF!</f>
        <v>#REF!</v>
      </c>
      <c r="W43" s="35"/>
      <c r="X43" s="35">
        <f>SUM(Y43:AB43)</f>
        <v>0</v>
      </c>
      <c r="Y43" s="35"/>
      <c r="Z43" s="35"/>
      <c r="AA43" s="35"/>
      <c r="AB43" s="35"/>
      <c r="AC43" s="38"/>
    </row>
    <row r="44" spans="2:29" s="33" customFormat="1" ht="28.5" customHeight="1" x14ac:dyDescent="0.25">
      <c r="B44" s="34" t="s">
        <v>96</v>
      </c>
      <c r="C44" s="13"/>
      <c r="D44" s="35"/>
      <c r="E44" s="35">
        <f>+I44+M44</f>
        <v>0</v>
      </c>
      <c r="F44" s="36"/>
      <c r="G44" s="13"/>
      <c r="H44" s="35"/>
      <c r="I44" s="35"/>
      <c r="J44" s="36"/>
      <c r="K44" s="13"/>
      <c r="L44" s="35"/>
      <c r="M44" s="35"/>
      <c r="N44" s="36"/>
      <c r="O44" s="3"/>
      <c r="P44" s="35"/>
      <c r="Q44" s="35"/>
      <c r="R44" s="35"/>
      <c r="S44" s="37">
        <f>+R44+Q44+P44</f>
        <v>0</v>
      </c>
      <c r="T44" s="14"/>
      <c r="U44" s="35" t="e">
        <f>+V44+W44+X44</f>
        <v>#REF!</v>
      </c>
      <c r="V44" s="35" t="e">
        <f>+#REF!</f>
        <v>#REF!</v>
      </c>
      <c r="W44" s="35"/>
      <c r="X44" s="35">
        <f>SUM(Y44:AB44)</f>
        <v>0</v>
      </c>
      <c r="Y44" s="35"/>
      <c r="Z44" s="35"/>
      <c r="AA44" s="35"/>
      <c r="AB44" s="35"/>
      <c r="AC44" s="38"/>
    </row>
    <row r="45" spans="2:29" s="33" customFormat="1" ht="28.5" customHeight="1" x14ac:dyDescent="0.25">
      <c r="B45" s="34" t="s">
        <v>97</v>
      </c>
      <c r="C45" s="13"/>
      <c r="D45" s="35"/>
      <c r="E45" s="35">
        <f>+I45+M45</f>
        <v>0</v>
      </c>
      <c r="F45" s="36"/>
      <c r="G45" s="13"/>
      <c r="H45" s="35"/>
      <c r="I45" s="35"/>
      <c r="J45" s="36"/>
      <c r="K45" s="13"/>
      <c r="L45" s="35"/>
      <c r="M45" s="35"/>
      <c r="N45" s="36"/>
      <c r="O45" s="3"/>
      <c r="P45" s="35"/>
      <c r="Q45" s="35"/>
      <c r="R45" s="35"/>
      <c r="S45" s="37">
        <f>+R45+Q45+P45</f>
        <v>0</v>
      </c>
      <c r="T45" s="14"/>
      <c r="U45" s="35" t="e">
        <f>+V45+W45+X45</f>
        <v>#REF!</v>
      </c>
      <c r="V45" s="35" t="e">
        <f>+#REF!</f>
        <v>#REF!</v>
      </c>
      <c r="W45" s="35"/>
      <c r="X45" s="35">
        <f>SUM(Y45:AB45)</f>
        <v>0</v>
      </c>
      <c r="Y45" s="35"/>
      <c r="Z45" s="35"/>
      <c r="AA45" s="35"/>
      <c r="AB45" s="35"/>
      <c r="AC45" s="38"/>
    </row>
    <row r="46" spans="2:29" s="33" customFormat="1" ht="14.25" hidden="1" customHeight="1" x14ac:dyDescent="0.25">
      <c r="B46" s="39" t="s">
        <v>98</v>
      </c>
      <c r="C46" s="13"/>
      <c r="D46" s="35"/>
      <c r="E46" s="35">
        <v>0</v>
      </c>
      <c r="F46" s="36"/>
      <c r="G46" s="13"/>
      <c r="H46" s="35"/>
      <c r="I46" s="35"/>
      <c r="J46" s="36"/>
      <c r="K46" s="13"/>
      <c r="L46" s="35"/>
      <c r="M46" s="35"/>
      <c r="N46" s="36"/>
      <c r="O46" s="3"/>
      <c r="P46" s="35"/>
      <c r="Q46" s="35"/>
      <c r="R46" s="35"/>
      <c r="S46" s="35"/>
      <c r="T46" s="14"/>
      <c r="U46" s="35"/>
      <c r="V46" s="35"/>
      <c r="W46" s="35"/>
      <c r="X46" s="35"/>
      <c r="Y46" s="35"/>
      <c r="Z46" s="35"/>
      <c r="AA46" s="35"/>
      <c r="AB46" s="35"/>
      <c r="AC46" s="38"/>
    </row>
    <row r="47" spans="2:29" s="33" customFormat="1" ht="14.25" hidden="1" customHeight="1" x14ac:dyDescent="0.25">
      <c r="B47" s="39" t="s">
        <v>54</v>
      </c>
      <c r="C47" s="13"/>
      <c r="D47" s="35"/>
      <c r="E47" s="35">
        <v>0</v>
      </c>
      <c r="F47" s="36"/>
      <c r="G47" s="13"/>
      <c r="H47" s="35"/>
      <c r="I47" s="35"/>
      <c r="J47" s="36"/>
      <c r="K47" s="13"/>
      <c r="L47" s="35"/>
      <c r="M47" s="35"/>
      <c r="N47" s="36"/>
      <c r="O47" s="3"/>
      <c r="P47" s="35"/>
      <c r="Q47" s="35"/>
      <c r="R47" s="35"/>
      <c r="S47" s="35"/>
      <c r="T47" s="14"/>
      <c r="U47" s="35"/>
      <c r="V47" s="35"/>
      <c r="W47" s="35"/>
      <c r="X47" s="35"/>
      <c r="Y47" s="35"/>
      <c r="Z47" s="35"/>
      <c r="AA47" s="35"/>
      <c r="AB47" s="35"/>
      <c r="AC47" s="38"/>
    </row>
    <row r="48" spans="2:29" s="33" customFormat="1" ht="14.25" hidden="1" customHeight="1" x14ac:dyDescent="0.25">
      <c r="B48" s="39" t="s">
        <v>55</v>
      </c>
      <c r="C48" s="13"/>
      <c r="D48" s="35"/>
      <c r="E48" s="35">
        <v>0</v>
      </c>
      <c r="F48" s="36"/>
      <c r="G48" s="13"/>
      <c r="H48" s="35"/>
      <c r="I48" s="35"/>
      <c r="J48" s="36"/>
      <c r="K48" s="13"/>
      <c r="L48" s="35"/>
      <c r="M48" s="35"/>
      <c r="N48" s="36"/>
      <c r="O48" s="3"/>
      <c r="P48" s="35"/>
      <c r="Q48" s="35"/>
      <c r="R48" s="35"/>
      <c r="S48" s="35"/>
      <c r="T48" s="14"/>
      <c r="U48" s="35"/>
      <c r="V48" s="35"/>
      <c r="W48" s="35"/>
      <c r="X48" s="35"/>
      <c r="Y48" s="35"/>
      <c r="Z48" s="35"/>
      <c r="AA48" s="35"/>
      <c r="AB48" s="35"/>
      <c r="AC48" s="38"/>
    </row>
    <row r="49" spans="2:29" s="33" customFormat="1" ht="14.25" hidden="1" customHeight="1" x14ac:dyDescent="0.25">
      <c r="B49" s="39" t="s">
        <v>56</v>
      </c>
      <c r="C49" s="13"/>
      <c r="D49" s="35"/>
      <c r="E49" s="35">
        <v>0</v>
      </c>
      <c r="F49" s="36"/>
      <c r="G49" s="13"/>
      <c r="H49" s="35"/>
      <c r="I49" s="35"/>
      <c r="J49" s="36"/>
      <c r="K49" s="13"/>
      <c r="L49" s="35"/>
      <c r="M49" s="35"/>
      <c r="N49" s="36"/>
      <c r="O49" s="3"/>
      <c r="P49" s="35"/>
      <c r="Q49" s="35"/>
      <c r="R49" s="35"/>
      <c r="S49" s="35"/>
      <c r="T49" s="14"/>
      <c r="U49" s="35"/>
      <c r="V49" s="35"/>
      <c r="W49" s="35"/>
      <c r="X49" s="35"/>
      <c r="Y49" s="35"/>
      <c r="Z49" s="35"/>
      <c r="AA49" s="35"/>
      <c r="AB49" s="35"/>
      <c r="AC49" s="35">
        <v>0</v>
      </c>
    </row>
    <row r="50" spans="2:29" s="33" customFormat="1" ht="14.25" hidden="1" customHeight="1" x14ac:dyDescent="0.25">
      <c r="B50" s="39" t="s">
        <v>86</v>
      </c>
      <c r="C50" s="13"/>
      <c r="D50" s="35"/>
      <c r="E50" s="35" t="s">
        <v>21</v>
      </c>
      <c r="F50" s="36"/>
      <c r="G50" s="13"/>
      <c r="H50" s="35"/>
      <c r="I50" s="35"/>
      <c r="J50" s="36"/>
      <c r="K50" s="13"/>
      <c r="L50" s="35"/>
      <c r="M50" s="35"/>
      <c r="N50" s="36"/>
      <c r="O50" s="3"/>
      <c r="P50" s="35"/>
      <c r="Q50" s="35"/>
      <c r="R50" s="35"/>
      <c r="S50" s="35"/>
      <c r="T50" s="14"/>
      <c r="U50" s="35"/>
      <c r="V50" s="35"/>
      <c r="W50" s="35"/>
      <c r="X50" s="35"/>
      <c r="Y50" s="35"/>
      <c r="Z50" s="35"/>
      <c r="AA50" s="35"/>
      <c r="AB50" s="35"/>
      <c r="AC50" s="38"/>
    </row>
    <row r="51" spans="2:29" s="33" customFormat="1" ht="14.25" hidden="1" customHeight="1" x14ac:dyDescent="0.25">
      <c r="B51" s="39" t="s">
        <v>87</v>
      </c>
      <c r="C51" s="13"/>
      <c r="D51" s="35"/>
      <c r="E51" s="35">
        <v>0</v>
      </c>
      <c r="F51" s="36"/>
      <c r="G51" s="13"/>
      <c r="H51" s="35"/>
      <c r="I51" s="35"/>
      <c r="J51" s="36"/>
      <c r="K51" s="13"/>
      <c r="L51" s="35"/>
      <c r="M51" s="35"/>
      <c r="N51" s="36"/>
      <c r="O51" s="3"/>
      <c r="P51" s="35"/>
      <c r="Q51" s="35"/>
      <c r="R51" s="35"/>
      <c r="S51" s="35"/>
      <c r="T51" s="14"/>
      <c r="U51" s="35"/>
      <c r="V51" s="35"/>
      <c r="W51" s="35"/>
      <c r="X51" s="35"/>
      <c r="Y51" s="35"/>
      <c r="Z51" s="35"/>
      <c r="AA51" s="35"/>
      <c r="AB51" s="35"/>
      <c r="AC51" s="38"/>
    </row>
    <row r="52" spans="2:29" s="33" customFormat="1" ht="14.25" hidden="1" customHeight="1" x14ac:dyDescent="0.25">
      <c r="B52" s="39" t="s">
        <v>88</v>
      </c>
      <c r="C52" s="13"/>
      <c r="D52" s="40"/>
      <c r="E52" s="40">
        <v>0</v>
      </c>
      <c r="F52" s="41"/>
      <c r="G52" s="13"/>
      <c r="H52" s="40"/>
      <c r="I52" s="40"/>
      <c r="J52" s="41"/>
      <c r="K52" s="13"/>
      <c r="L52" s="40"/>
      <c r="M52" s="40"/>
      <c r="N52" s="41"/>
      <c r="O52" s="3"/>
      <c r="P52" s="40"/>
      <c r="Q52" s="40"/>
      <c r="R52" s="40"/>
      <c r="S52" s="40"/>
      <c r="T52" s="14"/>
      <c r="U52" s="40"/>
      <c r="V52" s="40"/>
      <c r="W52" s="40"/>
      <c r="X52" s="40"/>
      <c r="Y52" s="40"/>
      <c r="Z52" s="40"/>
      <c r="AA52" s="40"/>
      <c r="AB52" s="40"/>
      <c r="AC52" s="38"/>
    </row>
    <row r="53" spans="2:29" s="33" customFormat="1" ht="28.5" customHeight="1" x14ac:dyDescent="0.25">
      <c r="B53" s="95" t="s">
        <v>99</v>
      </c>
      <c r="C53" s="13"/>
      <c r="D53" s="96"/>
      <c r="E53" s="157">
        <f>SUM(E42:E45)</f>
        <v>0</v>
      </c>
      <c r="F53" s="46"/>
      <c r="G53" s="13"/>
      <c r="H53" s="96"/>
      <c r="I53" s="157">
        <f>SUM(I42:I45)</f>
        <v>0</v>
      </c>
      <c r="J53" s="46"/>
      <c r="K53" s="13"/>
      <c r="L53" s="96"/>
      <c r="M53" s="157">
        <f>SUM(M42:M45)</f>
        <v>0</v>
      </c>
      <c r="N53" s="46"/>
      <c r="O53" s="3"/>
      <c r="P53" s="157">
        <f>SUM(P42:P45)</f>
        <v>0</v>
      </c>
      <c r="Q53" s="157">
        <f>SUM(Q42:Q45)</f>
        <v>0</v>
      </c>
      <c r="R53" s="157">
        <f>SUM(R42:R45)</f>
        <v>0</v>
      </c>
      <c r="S53" s="157">
        <f>SUM(S42:S45)</f>
        <v>0</v>
      </c>
      <c r="T53" s="14"/>
      <c r="U53" s="157" t="e">
        <f t="shared" ref="U53:AB53" si="7">SUM(U42:U45)</f>
        <v>#REF!</v>
      </c>
      <c r="V53" s="157" t="e">
        <f t="shared" si="7"/>
        <v>#REF!</v>
      </c>
      <c r="W53" s="157">
        <f t="shared" si="7"/>
        <v>0</v>
      </c>
      <c r="X53" s="157">
        <f t="shared" si="7"/>
        <v>0</v>
      </c>
      <c r="Y53" s="157">
        <f t="shared" si="7"/>
        <v>0</v>
      </c>
      <c r="Z53" s="157">
        <f t="shared" si="7"/>
        <v>0</v>
      </c>
      <c r="AA53" s="157">
        <f t="shared" si="7"/>
        <v>0</v>
      </c>
      <c r="AB53" s="157">
        <f t="shared" si="7"/>
        <v>0</v>
      </c>
      <c r="AC53" s="38"/>
    </row>
    <row r="54" spans="2:29" s="3" customFormat="1" ht="28.5" customHeight="1" x14ac:dyDescent="0.25">
      <c r="C54" s="13"/>
      <c r="D54" s="102"/>
      <c r="G54" s="13"/>
      <c r="H54" s="90"/>
      <c r="K54" s="13"/>
      <c r="L54" s="16"/>
      <c r="M54" s="6"/>
      <c r="N54" s="6"/>
      <c r="P54" s="6"/>
      <c r="Q54" s="17"/>
      <c r="R54" s="17"/>
      <c r="S54" s="17"/>
      <c r="T54" s="14"/>
      <c r="U54" s="17"/>
      <c r="V54" s="17"/>
      <c r="W54" s="5"/>
      <c r="X54" s="103"/>
      <c r="Y54" s="56"/>
      <c r="Z54" s="56"/>
      <c r="AA54" s="56"/>
      <c r="AB54" s="56"/>
      <c r="AC54" s="13"/>
    </row>
    <row r="55" spans="2:29" s="101" customFormat="1" ht="28.5" customHeight="1" thickBot="1" x14ac:dyDescent="0.3">
      <c r="B55" s="97" t="s">
        <v>22</v>
      </c>
      <c r="C55" s="13"/>
      <c r="D55" s="98">
        <f>+D25</f>
        <v>0</v>
      </c>
      <c r="E55" s="158">
        <f>+E53+E25+E39</f>
        <v>0</v>
      </c>
      <c r="F55" s="99">
        <f>+F25</f>
        <v>0</v>
      </c>
      <c r="G55" s="13"/>
      <c r="H55" s="98">
        <f>+H25</f>
        <v>0</v>
      </c>
      <c r="I55" s="158">
        <f>+I53+I25+I39</f>
        <v>0</v>
      </c>
      <c r="J55" s="99">
        <f>+J25</f>
        <v>0</v>
      </c>
      <c r="K55" s="13"/>
      <c r="L55" s="98">
        <f>+L25</f>
        <v>0</v>
      </c>
      <c r="M55" s="158">
        <f>+M53+M25+M39</f>
        <v>0</v>
      </c>
      <c r="N55" s="99">
        <f>+N25</f>
        <v>0</v>
      </c>
      <c r="O55" s="3"/>
      <c r="P55" s="158" t="e">
        <f>+P53+P25+P39</f>
        <v>#REF!</v>
      </c>
      <c r="Q55" s="158">
        <f>+Q53+Q25+Q39</f>
        <v>0</v>
      </c>
      <c r="R55" s="158" t="e">
        <f>+R53+R25+R39</f>
        <v>#REF!</v>
      </c>
      <c r="S55" s="158" t="e">
        <f>+S53+S25+S39</f>
        <v>#REF!</v>
      </c>
      <c r="T55" s="14"/>
      <c r="U55" s="158" t="e">
        <f t="shared" ref="U55:AB55" si="8">+U53+U25+U39</f>
        <v>#REF!</v>
      </c>
      <c r="V55" s="158" t="e">
        <f t="shared" si="8"/>
        <v>#REF!</v>
      </c>
      <c r="W55" s="158">
        <f t="shared" si="8"/>
        <v>0</v>
      </c>
      <c r="X55" s="158">
        <f t="shared" si="8"/>
        <v>0</v>
      </c>
      <c r="Y55" s="158">
        <f t="shared" si="8"/>
        <v>0</v>
      </c>
      <c r="Z55" s="158">
        <f t="shared" si="8"/>
        <v>0</v>
      </c>
      <c r="AA55" s="158">
        <f t="shared" si="8"/>
        <v>0</v>
      </c>
      <c r="AB55" s="158">
        <f t="shared" si="8"/>
        <v>0</v>
      </c>
      <c r="AC55" s="100"/>
    </row>
    <row r="56" spans="2:29" s="3" customFormat="1" ht="28.5" customHeight="1" thickTop="1" x14ac:dyDescent="0.25">
      <c r="C56" s="13"/>
      <c r="D56" s="102"/>
      <c r="G56" s="13"/>
      <c r="H56" s="90"/>
      <c r="K56" s="13"/>
      <c r="L56" s="16"/>
      <c r="M56" s="6"/>
      <c r="N56" s="6"/>
      <c r="P56" s="6"/>
      <c r="Q56" s="17"/>
      <c r="R56" s="17"/>
      <c r="S56" s="17"/>
      <c r="T56" s="14"/>
      <c r="U56" s="17"/>
      <c r="V56" s="17"/>
      <c r="W56" s="5"/>
      <c r="X56" s="160"/>
      <c r="Y56" s="161"/>
      <c r="Z56" s="161"/>
      <c r="AA56" s="161"/>
      <c r="AB56" s="161"/>
      <c r="AC56" s="13"/>
    </row>
    <row r="57" spans="2:29" s="3" customFormat="1" ht="28.5" customHeight="1" x14ac:dyDescent="0.25">
      <c r="B57" s="110" t="s">
        <v>23</v>
      </c>
      <c r="C57" s="13"/>
      <c r="D57" s="493" t="s">
        <v>24</v>
      </c>
      <c r="E57" s="493"/>
      <c r="F57" s="104"/>
      <c r="G57" s="13"/>
      <c r="H57" s="493" t="s">
        <v>57</v>
      </c>
      <c r="I57" s="493"/>
      <c r="J57" s="104"/>
      <c r="K57" s="13"/>
      <c r="L57" s="493" t="s">
        <v>90</v>
      </c>
      <c r="M57" s="493"/>
      <c r="N57" s="17"/>
      <c r="P57" s="17"/>
      <c r="Q57" s="17"/>
      <c r="R57" s="17"/>
      <c r="S57" s="17"/>
      <c r="T57" s="14"/>
      <c r="U57" s="5"/>
      <c r="V57" s="5"/>
      <c r="W57" s="5"/>
      <c r="AC57" s="22"/>
    </row>
    <row r="58" spans="2:29" s="3" customFormat="1" ht="28.5" hidden="1" customHeight="1" x14ac:dyDescent="0.25">
      <c r="B58" s="81" t="s">
        <v>19</v>
      </c>
      <c r="C58" s="13"/>
      <c r="D58" s="33"/>
      <c r="E58" s="82"/>
      <c r="F58" s="33"/>
      <c r="G58" s="19"/>
      <c r="H58" s="33"/>
      <c r="I58" s="82"/>
      <c r="J58" s="33"/>
      <c r="K58" s="105"/>
      <c r="L58" s="106"/>
      <c r="M58" s="81"/>
      <c r="N58" s="18"/>
      <c r="P58" s="17"/>
      <c r="Q58" s="17"/>
      <c r="R58" s="17"/>
      <c r="S58" s="17"/>
      <c r="T58" s="14"/>
      <c r="U58" s="5"/>
      <c r="V58" s="5"/>
      <c r="W58" s="5"/>
      <c r="AC58" s="22"/>
    </row>
    <row r="59" spans="2:29" s="3" customFormat="1" ht="28.5" hidden="1" customHeight="1" x14ac:dyDescent="0.25">
      <c r="B59" s="81" t="s">
        <v>20</v>
      </c>
      <c r="C59" s="13"/>
      <c r="D59" s="33"/>
      <c r="E59" s="82"/>
      <c r="F59" s="33"/>
      <c r="G59" s="19"/>
      <c r="H59" s="33"/>
      <c r="I59" s="82"/>
      <c r="J59" s="33"/>
      <c r="K59" s="105"/>
      <c r="L59" s="106"/>
      <c r="M59" s="81"/>
      <c r="N59" s="18"/>
      <c r="P59" s="17"/>
      <c r="Q59" s="17"/>
      <c r="R59" s="17"/>
      <c r="S59" s="17"/>
      <c r="T59" s="14"/>
      <c r="U59" s="5"/>
      <c r="V59" s="5"/>
      <c r="W59" s="5"/>
      <c r="AC59" s="22"/>
    </row>
    <row r="60" spans="2:29" ht="28.5" customHeight="1" x14ac:dyDescent="0.25">
      <c r="B60" s="107"/>
      <c r="C60" s="108"/>
      <c r="D60" s="81"/>
      <c r="E60" s="81" t="e">
        <f>+#REF!/1000</f>
        <v>#REF!</v>
      </c>
      <c r="F60" s="81"/>
      <c r="G60" s="19"/>
      <c r="H60" s="81"/>
      <c r="I60" s="81">
        <v>0</v>
      </c>
      <c r="J60" s="38"/>
      <c r="K60" s="105"/>
      <c r="L60" s="106"/>
      <c r="M60" s="81"/>
      <c r="N60" s="18"/>
      <c r="O60" s="18"/>
      <c r="P60" s="17"/>
      <c r="Q60" s="17"/>
      <c r="R60" s="17"/>
      <c r="S60" s="17"/>
      <c r="T60" s="14"/>
      <c r="U60" s="23"/>
      <c r="V60" s="23"/>
      <c r="W60" s="23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 tint="-0.14999847407452621"/>
    <pageSetUpPr fitToPage="1"/>
  </sheetPr>
  <dimension ref="B1:AC17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09" customWidth="1"/>
    <col min="2" max="2" width="29.85546875" style="13" bestFit="1" customWidth="1"/>
    <col min="3" max="3" width="0.85546875" style="13" customWidth="1"/>
    <col min="4" max="4" width="10.140625" style="13" bestFit="1" customWidth="1"/>
    <col min="5" max="5" width="18.7109375" style="13" bestFit="1" customWidth="1"/>
    <col min="6" max="6" width="13.7109375" style="13" bestFit="1" customWidth="1"/>
    <col min="7" max="7" width="0.28515625" style="13" customWidth="1"/>
    <col min="8" max="8" width="10.140625" style="13" bestFit="1" customWidth="1"/>
    <col min="9" max="9" width="21.140625" style="13" bestFit="1" customWidth="1"/>
    <col min="10" max="10" width="13.7109375" style="13" bestFit="1" customWidth="1"/>
    <col min="11" max="11" width="0.42578125" style="13" customWidth="1"/>
    <col min="12" max="12" width="8.140625" style="25" bestFit="1" customWidth="1"/>
    <col min="13" max="13" width="23.28515625" style="23" bestFit="1" customWidth="1"/>
    <col min="14" max="14" width="12.7109375" style="23" bestFit="1" customWidth="1"/>
    <col min="15" max="15" width="1" style="23" customWidth="1"/>
    <col min="16" max="16" width="17.7109375" style="23" bestFit="1" customWidth="1"/>
    <col min="17" max="17" width="12.28515625" style="23" bestFit="1" customWidth="1"/>
    <col min="18" max="18" width="12.7109375" style="23" customWidth="1"/>
    <col min="19" max="19" width="16.85546875" style="23" bestFit="1" customWidth="1"/>
    <col min="20" max="20" width="0.85546875" style="13" customWidth="1"/>
    <col min="21" max="21" width="19.85546875" style="13" bestFit="1" customWidth="1"/>
    <col min="22" max="22" width="19.5703125" style="13" bestFit="1" customWidth="1"/>
    <col min="23" max="23" width="18.140625" style="13" bestFit="1" customWidth="1"/>
    <col min="24" max="24" width="16.140625" style="13" bestFit="1" customWidth="1"/>
    <col min="25" max="28" width="13" style="13" bestFit="1" customWidth="1"/>
    <col min="29" max="29" width="1.28515625" style="13" customWidth="1"/>
    <col min="30" max="16384" width="0" style="109" hidden="1"/>
  </cols>
  <sheetData>
    <row r="1" spans="2:28" s="2" customFormat="1" ht="17.25" customHeight="1" x14ac:dyDescent="0.25">
      <c r="B1" s="7"/>
      <c r="C1" s="8"/>
      <c r="D1" s="494" t="s">
        <v>0</v>
      </c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  <c r="AA1" s="495"/>
      <c r="AB1" s="495"/>
    </row>
    <row r="2" spans="2:28" s="26" customFormat="1" ht="9" customHeight="1" x14ac:dyDescent="0.25">
      <c r="B2" s="9"/>
      <c r="C2" s="10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</row>
    <row r="3" spans="2:28" s="2" customFormat="1" ht="19.5" customHeight="1" x14ac:dyDescent="0.25">
      <c r="B3" s="7"/>
      <c r="C3" s="8"/>
      <c r="D3" s="11"/>
      <c r="E3" s="496" t="e">
        <f>+#REF!</f>
        <v>#REF!</v>
      </c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6"/>
      <c r="W3" s="496"/>
      <c r="X3" s="496"/>
      <c r="Y3" s="496"/>
      <c r="Z3" s="12"/>
      <c r="AA3" s="11"/>
      <c r="AB3" s="11"/>
    </row>
    <row r="4" spans="2:28" s="2" customFormat="1" ht="11.25" customHeight="1" x14ac:dyDescent="0.25">
      <c r="B4" s="1"/>
      <c r="C4" s="8"/>
      <c r="D4" s="7"/>
      <c r="E4" s="7"/>
      <c r="F4" s="7"/>
      <c r="G4" s="8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7"/>
      <c r="V4" s="7"/>
      <c r="W4" s="7"/>
      <c r="X4" s="7"/>
      <c r="Y4" s="7"/>
      <c r="Z4" s="7"/>
      <c r="AA4" s="7"/>
      <c r="AB4" s="7"/>
    </row>
    <row r="5" spans="2:28" s="3" customFormat="1" ht="28.5" customHeight="1" x14ac:dyDescent="0.25">
      <c r="C5" s="13"/>
      <c r="D5" s="497" t="s">
        <v>1</v>
      </c>
      <c r="E5" s="497"/>
      <c r="F5" s="497"/>
      <c r="G5" s="13"/>
      <c r="H5" s="497" t="s">
        <v>2</v>
      </c>
      <c r="I5" s="497"/>
      <c r="J5" s="497"/>
      <c r="K5" s="13"/>
      <c r="L5" s="497" t="s">
        <v>3</v>
      </c>
      <c r="M5" s="497"/>
      <c r="N5" s="497"/>
      <c r="T5" s="13"/>
      <c r="U5" s="4" t="s">
        <v>4</v>
      </c>
      <c r="V5" s="4"/>
    </row>
    <row r="6" spans="2:28" s="3" customFormat="1" ht="57" customHeight="1" x14ac:dyDescent="0.25">
      <c r="B6" s="27" t="s">
        <v>53</v>
      </c>
      <c r="C6" s="13"/>
      <c r="D6" s="28" t="s">
        <v>5</v>
      </c>
      <c r="E6" s="28" t="s">
        <v>6</v>
      </c>
      <c r="F6" s="29" t="s">
        <v>7</v>
      </c>
      <c r="G6" s="13"/>
      <c r="H6" s="28" t="s">
        <v>5</v>
      </c>
      <c r="I6" s="28" t="s">
        <v>60</v>
      </c>
      <c r="J6" s="29" t="s">
        <v>7</v>
      </c>
      <c r="K6" s="13"/>
      <c r="L6" s="28" t="s">
        <v>5</v>
      </c>
      <c r="M6" s="28" t="s">
        <v>8</v>
      </c>
      <c r="N6" s="29" t="s">
        <v>7</v>
      </c>
      <c r="P6" s="28" t="s">
        <v>9</v>
      </c>
      <c r="Q6" s="28" t="s">
        <v>10</v>
      </c>
      <c r="R6" s="30" t="s">
        <v>129</v>
      </c>
      <c r="S6" s="28" t="s">
        <v>11</v>
      </c>
      <c r="T6" s="14"/>
      <c r="U6" s="28" t="s">
        <v>12</v>
      </c>
      <c r="V6" s="30" t="s">
        <v>58</v>
      </c>
      <c r="W6" s="31" t="s">
        <v>13</v>
      </c>
      <c r="X6" s="31" t="s">
        <v>14</v>
      </c>
      <c r="Y6" s="32" t="s">
        <v>15</v>
      </c>
      <c r="Z6" s="32" t="s">
        <v>16</v>
      </c>
      <c r="AA6" s="32" t="s">
        <v>17</v>
      </c>
      <c r="AB6" s="32" t="s">
        <v>18</v>
      </c>
    </row>
    <row r="7" spans="2:28" s="13" customFormat="1" ht="6.75" customHeight="1" x14ac:dyDescent="0.25"/>
    <row r="8" spans="2:28" s="33" customFormat="1" ht="28.5" customHeight="1" x14ac:dyDescent="0.25">
      <c r="B8" s="34" t="s">
        <v>61</v>
      </c>
      <c r="C8" s="13"/>
      <c r="D8" s="35">
        <f t="shared" ref="D8:F9" si="0">+H8+L8</f>
        <v>0</v>
      </c>
      <c r="E8" s="35">
        <f t="shared" si="0"/>
        <v>0</v>
      </c>
      <c r="F8" s="36">
        <f t="shared" si="0"/>
        <v>0</v>
      </c>
      <c r="G8" s="13"/>
      <c r="H8" s="35"/>
      <c r="I8" s="35"/>
      <c r="J8" s="36"/>
      <c r="K8" s="13"/>
      <c r="L8" s="35"/>
      <c r="M8" s="35"/>
      <c r="N8" s="36"/>
      <c r="O8" s="3"/>
      <c r="P8" s="37"/>
      <c r="Q8" s="37"/>
      <c r="R8" s="37"/>
      <c r="S8" s="37">
        <f>SUM(P8:R8)</f>
        <v>0</v>
      </c>
      <c r="T8" s="14"/>
      <c r="U8" s="37">
        <f>SUM(V8:X8)</f>
        <v>0</v>
      </c>
      <c r="V8" s="37"/>
      <c r="W8" s="37"/>
      <c r="X8" s="37">
        <f>SUM(Y7:AB8)</f>
        <v>0</v>
      </c>
      <c r="Y8" s="37"/>
      <c r="Z8" s="37"/>
      <c r="AA8" s="37"/>
      <c r="AB8" s="37"/>
    </row>
    <row r="9" spans="2:28" s="33" customFormat="1" ht="18" x14ac:dyDescent="0.25">
      <c r="B9" s="34" t="s">
        <v>62</v>
      </c>
      <c r="C9" s="13"/>
      <c r="D9" s="35">
        <f t="shared" si="0"/>
        <v>0</v>
      </c>
      <c r="E9" s="35">
        <f t="shared" si="0"/>
        <v>0</v>
      </c>
      <c r="F9" s="36">
        <f t="shared" si="0"/>
        <v>0</v>
      </c>
      <c r="G9" s="13"/>
      <c r="H9" s="35"/>
      <c r="I9" s="35"/>
      <c r="J9" s="36"/>
      <c r="K9" s="13"/>
      <c r="L9" s="35"/>
      <c r="M9" s="35"/>
      <c r="N9" s="36"/>
      <c r="O9" s="3"/>
      <c r="P9" s="37"/>
      <c r="Q9" s="37"/>
      <c r="R9" s="37"/>
      <c r="S9" s="37">
        <f>SUM(P9:R9)</f>
        <v>0</v>
      </c>
      <c r="T9" s="14"/>
      <c r="U9" s="37">
        <f>SUM(V9:X9)</f>
        <v>0</v>
      </c>
      <c r="V9" s="37"/>
      <c r="W9" s="37"/>
      <c r="X9" s="37">
        <f>SUM(Y8:AB9)</f>
        <v>0</v>
      </c>
      <c r="Y9" s="37"/>
      <c r="Z9" s="37"/>
      <c r="AA9" s="37"/>
      <c r="AB9" s="37"/>
    </row>
    <row r="10" spans="2:28" s="33" customFormat="1" ht="18" x14ac:dyDescent="0.25">
      <c r="B10" s="34" t="s">
        <v>63</v>
      </c>
      <c r="C10" s="13"/>
      <c r="D10" s="35">
        <v>0</v>
      </c>
      <c r="E10" s="35">
        <v>0</v>
      </c>
      <c r="F10" s="36">
        <v>0</v>
      </c>
      <c r="G10" s="13"/>
      <c r="H10" s="35">
        <v>0</v>
      </c>
      <c r="I10" s="35"/>
      <c r="J10" s="36"/>
      <c r="K10" s="13"/>
      <c r="L10" s="35"/>
      <c r="M10" s="35"/>
      <c r="N10" s="36"/>
      <c r="O10" s="3"/>
      <c r="P10" s="37"/>
      <c r="Q10" s="37"/>
      <c r="R10" s="37"/>
      <c r="S10" s="37"/>
      <c r="T10" s="14"/>
      <c r="U10" s="37"/>
      <c r="V10" s="37"/>
      <c r="W10" s="37"/>
      <c r="X10" s="37"/>
      <c r="Y10" s="37"/>
      <c r="Z10" s="37"/>
      <c r="AA10" s="37"/>
      <c r="AB10" s="37"/>
    </row>
    <row r="11" spans="2:28" s="38" customFormat="1" ht="18" x14ac:dyDescent="0.25">
      <c r="B11" s="34" t="s">
        <v>64</v>
      </c>
      <c r="C11" s="13"/>
      <c r="D11" s="40">
        <v>0</v>
      </c>
      <c r="E11" s="40">
        <v>0</v>
      </c>
      <c r="F11" s="41">
        <v>0</v>
      </c>
      <c r="G11" s="13"/>
      <c r="H11" s="40">
        <v>0</v>
      </c>
      <c r="I11" s="40"/>
      <c r="J11" s="41"/>
      <c r="K11" s="13"/>
      <c r="L11" s="40"/>
      <c r="M11" s="40"/>
      <c r="N11" s="41"/>
      <c r="O11" s="3"/>
      <c r="P11" s="42"/>
      <c r="Q11" s="42"/>
      <c r="R11" s="42"/>
      <c r="S11" s="42"/>
      <c r="T11" s="14"/>
      <c r="U11" s="42"/>
      <c r="V11" s="42"/>
      <c r="W11" s="42"/>
      <c r="X11" s="42"/>
      <c r="Y11" s="42"/>
      <c r="Z11" s="42"/>
      <c r="AA11" s="42"/>
      <c r="AB11" s="42"/>
    </row>
    <row r="12" spans="2:28" s="33" customFormat="1" ht="18.75" thickBot="1" x14ac:dyDescent="0.3">
      <c r="B12" s="83" t="s">
        <v>77</v>
      </c>
      <c r="C12" s="13"/>
      <c r="D12" s="44">
        <f>SUM(D8:D11)</f>
        <v>0</v>
      </c>
      <c r="E12" s="76">
        <f>SUM(E8:E11)</f>
        <v>0</v>
      </c>
      <c r="F12" s="46">
        <f>SUM(F8:F11)</f>
        <v>0</v>
      </c>
      <c r="G12" s="13"/>
      <c r="H12" s="44">
        <f>SUM(H8:H11)</f>
        <v>0</v>
      </c>
      <c r="I12" s="76">
        <f>SUM(I8:I11)</f>
        <v>0</v>
      </c>
      <c r="J12" s="46">
        <f>SUM(J8:J11)</f>
        <v>0</v>
      </c>
      <c r="K12" s="13"/>
      <c r="L12" s="44">
        <f>SUM(L8:L11)</f>
        <v>0</v>
      </c>
      <c r="M12" s="76">
        <f>SUM(M8:M11)</f>
        <v>0</v>
      </c>
      <c r="N12" s="46">
        <f>SUM(N8:N11)</f>
        <v>0</v>
      </c>
      <c r="O12" s="3"/>
      <c r="P12" s="76">
        <f>SUM(P8:P11)</f>
        <v>0</v>
      </c>
      <c r="Q12" s="76">
        <f>SUM(Q8:Q11)</f>
        <v>0</v>
      </c>
      <c r="R12" s="76">
        <f>SUM(R8:R11)</f>
        <v>0</v>
      </c>
      <c r="S12" s="76">
        <f>SUM(S8:S11)</f>
        <v>0</v>
      </c>
      <c r="T12" s="14"/>
      <c r="U12" s="76">
        <f t="shared" ref="U12:AB12" si="1">SUM(U8:U11)</f>
        <v>0</v>
      </c>
      <c r="V12" s="76">
        <f t="shared" si="1"/>
        <v>0</v>
      </c>
      <c r="W12" s="76">
        <f t="shared" si="1"/>
        <v>0</v>
      </c>
      <c r="X12" s="76">
        <f t="shared" si="1"/>
        <v>0</v>
      </c>
      <c r="Y12" s="76">
        <f t="shared" si="1"/>
        <v>0</v>
      </c>
      <c r="Z12" s="76">
        <f t="shared" si="1"/>
        <v>0</v>
      </c>
      <c r="AA12" s="76">
        <f t="shared" si="1"/>
        <v>0</v>
      </c>
      <c r="AB12" s="76">
        <f t="shared" si="1"/>
        <v>0</v>
      </c>
    </row>
    <row r="13" spans="2:28" s="33" customFormat="1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2:28" s="3" customFormat="1" x14ac:dyDescent="0.25">
      <c r="B14" s="110" t="s">
        <v>23</v>
      </c>
      <c r="C14" s="13"/>
      <c r="D14" s="493" t="s">
        <v>24</v>
      </c>
      <c r="E14" s="493"/>
      <c r="F14" s="104"/>
      <c r="G14" s="13"/>
      <c r="H14" s="493" t="s">
        <v>57</v>
      </c>
      <c r="I14" s="493"/>
      <c r="J14" s="104"/>
      <c r="K14" s="13"/>
      <c r="L14" s="493" t="s">
        <v>90</v>
      </c>
      <c r="M14" s="493"/>
      <c r="N14" s="17"/>
      <c r="P14" s="17"/>
      <c r="Q14" s="17"/>
      <c r="R14" s="17"/>
      <c r="S14" s="17"/>
      <c r="T14" s="14"/>
      <c r="U14" s="5"/>
      <c r="V14" s="5"/>
      <c r="W14" s="5"/>
    </row>
    <row r="15" spans="2:28" s="3" customFormat="1" x14ac:dyDescent="0.25">
      <c r="B15" s="81" t="s">
        <v>19</v>
      </c>
      <c r="C15" s="13"/>
      <c r="D15" s="33"/>
      <c r="E15" s="82"/>
      <c r="F15" s="33"/>
      <c r="G15" s="19"/>
      <c r="H15" s="33"/>
      <c r="I15" s="82"/>
      <c r="J15" s="33"/>
      <c r="K15" s="105"/>
      <c r="L15" s="106"/>
      <c r="M15" s="81"/>
      <c r="N15" s="18"/>
      <c r="P15" s="17"/>
      <c r="Q15" s="17"/>
      <c r="R15" s="17"/>
      <c r="S15" s="17"/>
      <c r="T15" s="14"/>
      <c r="U15" s="5"/>
      <c r="V15" s="5"/>
      <c r="W15" s="5"/>
    </row>
    <row r="16" spans="2:28" s="3" customFormat="1" x14ac:dyDescent="0.25">
      <c r="B16" s="81" t="s">
        <v>20</v>
      </c>
      <c r="C16" s="13"/>
      <c r="D16" s="33"/>
      <c r="E16" s="82"/>
      <c r="F16" s="33"/>
      <c r="G16" s="19"/>
      <c r="H16" s="33"/>
      <c r="I16" s="82"/>
      <c r="J16" s="33"/>
      <c r="K16" s="105"/>
      <c r="L16" s="106"/>
      <c r="M16" s="81"/>
      <c r="N16" s="18"/>
      <c r="P16" s="17"/>
      <c r="Q16" s="17"/>
      <c r="R16" s="17"/>
      <c r="S16" s="17"/>
      <c r="T16" s="14"/>
      <c r="U16" s="5"/>
      <c r="V16" s="5"/>
      <c r="W16" s="5"/>
    </row>
    <row r="17" spans="9:9" x14ac:dyDescent="0.25">
      <c r="I17" s="81">
        <v>0</v>
      </c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theme="0" tint="-0.14999847407452621"/>
    <pageSetUpPr fitToPage="1"/>
  </sheetPr>
  <dimension ref="B1:HV27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710937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28515625" style="3" hidden="1" customWidth="1"/>
    <col min="12" max="12" width="7.140625" style="3" bestFit="1" customWidth="1"/>
    <col min="13" max="13" width="1.140625" style="3" customWidth="1"/>
    <col min="14" max="14" width="13.28515625" style="3" bestFit="1" customWidth="1"/>
    <col min="15" max="15" width="13.28515625" style="3" customWidth="1"/>
    <col min="16" max="16" width="13.28515625" style="3" bestFit="1" customWidth="1"/>
    <col min="17" max="17" width="10.710937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7" x14ac:dyDescent="0.25">
      <c r="E1" s="92"/>
      <c r="F1" s="92"/>
      <c r="G1" s="92"/>
      <c r="H1" s="92"/>
      <c r="J1" s="92"/>
      <c r="K1" s="92"/>
    </row>
    <row r="2" spans="2:17" ht="21" x14ac:dyDescent="0.25">
      <c r="E2" s="498" t="s">
        <v>115</v>
      </c>
      <c r="F2" s="498"/>
      <c r="G2" s="498"/>
      <c r="H2" s="498"/>
      <c r="I2" s="498"/>
      <c r="J2" s="498"/>
      <c r="K2" s="498"/>
      <c r="L2" s="498"/>
      <c r="M2" s="498"/>
      <c r="N2" s="498"/>
      <c r="O2" s="111"/>
    </row>
    <row r="3" spans="2:17" ht="18" x14ac:dyDescent="0.25">
      <c r="E3" s="499" t="e">
        <f>++#REF!</f>
        <v>#REF!</v>
      </c>
      <c r="F3" s="499"/>
      <c r="G3" s="499"/>
      <c r="H3" s="499"/>
      <c r="I3" s="499"/>
      <c r="J3" s="499"/>
      <c r="K3" s="499"/>
      <c r="L3" s="499"/>
      <c r="M3" s="499"/>
      <c r="N3" s="499"/>
      <c r="O3" s="112"/>
    </row>
    <row r="4" spans="2:17" ht="3" customHeight="1" x14ac:dyDescent="0.25">
      <c r="E4" s="92"/>
      <c r="F4" s="92"/>
      <c r="G4" s="92"/>
      <c r="H4" s="92"/>
      <c r="J4" s="92"/>
      <c r="K4" s="92"/>
    </row>
    <row r="5" spans="2:17" ht="21" customHeight="1" x14ac:dyDescent="0.25">
      <c r="C5" s="113"/>
      <c r="D5" s="113"/>
      <c r="E5" s="94"/>
      <c r="F5" s="94"/>
      <c r="G5" s="94"/>
      <c r="H5" s="94"/>
      <c r="I5" s="113"/>
      <c r="J5" s="94"/>
      <c r="K5" s="94"/>
      <c r="L5" s="113"/>
      <c r="M5" s="113"/>
      <c r="N5" s="500" t="s">
        <v>116</v>
      </c>
      <c r="O5" s="500"/>
      <c r="P5" s="500"/>
      <c r="Q5" s="500"/>
    </row>
    <row r="6" spans="2:17" ht="25.5" x14ac:dyDescent="0.25">
      <c r="B6" s="114"/>
      <c r="C6" s="115" t="s">
        <v>117</v>
      </c>
      <c r="D6" s="115" t="s">
        <v>26</v>
      </c>
      <c r="E6" s="115" t="s">
        <v>118</v>
      </c>
      <c r="F6" s="115" t="s">
        <v>119</v>
      </c>
      <c r="G6" s="116" t="s">
        <v>42</v>
      </c>
      <c r="H6" s="115" t="s">
        <v>120</v>
      </c>
      <c r="I6" s="115" t="s">
        <v>121</v>
      </c>
      <c r="J6" s="117" t="s">
        <v>122</v>
      </c>
      <c r="K6" s="115" t="s">
        <v>48</v>
      </c>
      <c r="L6" s="118" t="s">
        <v>123</v>
      </c>
      <c r="M6" s="119"/>
      <c r="N6" s="115" t="s">
        <v>109</v>
      </c>
      <c r="O6" s="115" t="s">
        <v>124</v>
      </c>
      <c r="P6" s="115" t="s">
        <v>13</v>
      </c>
      <c r="Q6" s="115" t="s">
        <v>125</v>
      </c>
    </row>
    <row r="7" spans="2:17" ht="18" customHeight="1" x14ac:dyDescent="0.25">
      <c r="B7" s="114"/>
      <c r="C7" s="120"/>
      <c r="D7" s="501" t="s">
        <v>53</v>
      </c>
      <c r="E7" s="502"/>
      <c r="F7" s="503"/>
      <c r="G7" s="121"/>
      <c r="H7" s="120"/>
      <c r="I7" s="120"/>
      <c r="J7" s="120">
        <f>+H7-I7</f>
        <v>0</v>
      </c>
      <c r="K7" s="120"/>
      <c r="L7" s="122"/>
      <c r="M7" s="119"/>
      <c r="N7" s="120"/>
      <c r="O7" s="120"/>
      <c r="P7" s="120"/>
      <c r="Q7" s="120"/>
    </row>
    <row r="8" spans="2:17" s="125" customFormat="1" x14ac:dyDescent="0.25">
      <c r="B8" s="123"/>
      <c r="C8" s="124"/>
      <c r="E8" s="126"/>
      <c r="F8" s="126"/>
      <c r="G8" s="127"/>
      <c r="H8" s="128"/>
      <c r="I8" s="128"/>
      <c r="J8" s="120">
        <f t="shared" ref="J8:J13" si="0">+H8-I8</f>
        <v>0</v>
      </c>
      <c r="K8" s="129"/>
      <c r="L8" s="130"/>
      <c r="M8" s="119"/>
      <c r="N8" s="131"/>
      <c r="O8" s="131"/>
      <c r="P8" s="128"/>
      <c r="Q8" s="131"/>
    </row>
    <row r="9" spans="2:17" s="125" customFormat="1" x14ac:dyDescent="0.25">
      <c r="B9" s="123"/>
      <c r="C9" s="124"/>
      <c r="D9" s="124"/>
      <c r="E9" s="132"/>
      <c r="F9" s="126"/>
      <c r="G9" s="127"/>
      <c r="H9" s="128"/>
      <c r="I9" s="128"/>
      <c r="J9" s="120">
        <f t="shared" si="0"/>
        <v>0</v>
      </c>
      <c r="K9" s="129">
        <v>0</v>
      </c>
      <c r="L9" s="130"/>
      <c r="M9" s="119"/>
      <c r="N9" s="131"/>
      <c r="O9" s="131"/>
      <c r="P9" s="128"/>
      <c r="Q9" s="128"/>
    </row>
    <row r="10" spans="2:17" s="125" customFormat="1" x14ac:dyDescent="0.25">
      <c r="B10" s="123"/>
      <c r="C10" s="124"/>
      <c r="D10" s="124"/>
      <c r="E10" s="132"/>
      <c r="F10" s="126"/>
      <c r="G10" s="127"/>
      <c r="H10" s="128"/>
      <c r="I10" s="128"/>
      <c r="J10" s="120">
        <f t="shared" si="0"/>
        <v>0</v>
      </c>
      <c r="K10" s="129"/>
      <c r="L10" s="130"/>
      <c r="M10" s="119"/>
      <c r="N10" s="131"/>
      <c r="O10" s="131"/>
      <c r="P10" s="128"/>
      <c r="Q10" s="128"/>
    </row>
    <row r="11" spans="2:17" s="125" customFormat="1" x14ac:dyDescent="0.25">
      <c r="B11" s="123"/>
      <c r="C11" s="124"/>
      <c r="E11" s="132"/>
      <c r="F11" s="126"/>
      <c r="G11" s="127"/>
      <c r="H11" s="128"/>
      <c r="I11" s="128"/>
      <c r="J11" s="120">
        <f t="shared" si="0"/>
        <v>0</v>
      </c>
      <c r="K11" s="129"/>
      <c r="L11" s="130"/>
      <c r="M11" s="119"/>
      <c r="N11" s="131"/>
      <c r="O11" s="131"/>
      <c r="P11" s="128"/>
      <c r="Q11" s="128"/>
    </row>
    <row r="12" spans="2:17" s="125" customFormat="1" x14ac:dyDescent="0.25">
      <c r="B12" s="123"/>
      <c r="C12" s="124"/>
      <c r="D12" s="124"/>
      <c r="E12" s="132"/>
      <c r="F12" s="126"/>
      <c r="G12" s="127"/>
      <c r="H12" s="128"/>
      <c r="I12" s="128"/>
      <c r="J12" s="120">
        <f t="shared" si="0"/>
        <v>0</v>
      </c>
      <c r="K12" s="129"/>
      <c r="L12" s="130"/>
      <c r="M12" s="119"/>
      <c r="N12" s="131"/>
      <c r="O12" s="131"/>
      <c r="P12" s="128"/>
      <c r="Q12" s="128"/>
    </row>
    <row r="13" spans="2:17" s="125" customFormat="1" x14ac:dyDescent="0.25">
      <c r="B13" s="123"/>
      <c r="F13" s="126"/>
      <c r="G13" s="127"/>
      <c r="I13" s="128"/>
      <c r="J13" s="120">
        <f t="shared" si="0"/>
        <v>0</v>
      </c>
      <c r="K13" s="129"/>
      <c r="L13" s="130"/>
      <c r="M13" s="119"/>
      <c r="N13" s="128"/>
      <c r="O13" s="128"/>
      <c r="P13" s="128">
        <v>0</v>
      </c>
      <c r="Q13" s="128"/>
    </row>
    <row r="14" spans="2:17" s="125" customFormat="1" x14ac:dyDescent="0.25">
      <c r="B14" s="123"/>
      <c r="C14" s="133">
        <f>++COUNTA(C8:C12)</f>
        <v>0</v>
      </c>
      <c r="D14" s="134"/>
      <c r="E14" s="135" t="s">
        <v>126</v>
      </c>
      <c r="F14" s="136"/>
      <c r="G14" s="137"/>
      <c r="H14" s="138">
        <f>SUM(H7:H13)</f>
        <v>0</v>
      </c>
      <c r="I14" s="138">
        <f>SUM(I7:I13)</f>
        <v>0</v>
      </c>
      <c r="J14" s="138">
        <f>SUM(J7:J13)</f>
        <v>0</v>
      </c>
      <c r="K14" s="138"/>
      <c r="L14" s="138"/>
      <c r="M14" s="119"/>
      <c r="N14" s="138">
        <f>SUM(N7:N13)</f>
        <v>0</v>
      </c>
      <c r="O14" s="138">
        <f>SUM(O7:O13)</f>
        <v>0</v>
      </c>
      <c r="P14" s="138">
        <f>SUM(P7:P13)</f>
        <v>0</v>
      </c>
      <c r="Q14" s="138">
        <f>SUM(Q7:Q13)</f>
        <v>0</v>
      </c>
    </row>
    <row r="15" spans="2:17" s="125" customFormat="1" x14ac:dyDescent="0.25">
      <c r="B15" s="123"/>
      <c r="F15" s="126"/>
      <c r="G15" s="127"/>
      <c r="H15" s="128"/>
      <c r="I15" s="128"/>
      <c r="J15" s="129"/>
      <c r="K15" s="129"/>
      <c r="L15" s="130"/>
      <c r="M15" s="119"/>
      <c r="N15" s="128"/>
      <c r="O15" s="128"/>
      <c r="P15" s="128"/>
      <c r="Q15" s="128"/>
    </row>
    <row r="16" spans="2:17" s="125" customFormat="1" ht="18" x14ac:dyDescent="0.25">
      <c r="B16" s="123"/>
      <c r="C16" s="133" t="s">
        <v>21</v>
      </c>
      <c r="D16" s="504" t="s">
        <v>44</v>
      </c>
      <c r="E16" s="504"/>
      <c r="F16" s="504"/>
      <c r="G16" s="127"/>
      <c r="H16" s="128"/>
      <c r="I16" s="128"/>
      <c r="J16" s="129"/>
      <c r="K16" s="129"/>
      <c r="L16" s="130"/>
      <c r="M16" s="119"/>
      <c r="N16" s="128"/>
      <c r="O16" s="128"/>
      <c r="P16" s="128"/>
      <c r="Q16" s="128"/>
    </row>
    <row r="17" spans="2:17" s="125" customFormat="1" x14ac:dyDescent="0.25">
      <c r="B17" s="123"/>
      <c r="C17" s="124"/>
      <c r="E17" s="132"/>
      <c r="F17" s="126"/>
      <c r="G17" s="127"/>
      <c r="H17" s="128"/>
      <c r="I17" s="128"/>
      <c r="J17" s="129"/>
      <c r="K17" s="129"/>
      <c r="L17" s="130"/>
      <c r="M17" s="119"/>
      <c r="N17" s="128"/>
      <c r="O17" s="128"/>
      <c r="P17" s="128"/>
      <c r="Q17" s="128"/>
    </row>
    <row r="18" spans="2:17" s="125" customFormat="1" hidden="1" x14ac:dyDescent="0.25">
      <c r="B18" s="123"/>
      <c r="C18" s="139"/>
      <c r="D18" s="124"/>
      <c r="E18" s="126"/>
      <c r="F18" s="126"/>
      <c r="G18" s="127"/>
      <c r="H18" s="128"/>
      <c r="I18" s="128"/>
      <c r="J18" s="129"/>
      <c r="K18" s="129"/>
      <c r="L18" s="130"/>
      <c r="M18" s="119"/>
      <c r="N18" s="128"/>
      <c r="O18" s="128"/>
      <c r="P18" s="128"/>
      <c r="Q18" s="128"/>
    </row>
    <row r="19" spans="2:17" s="125" customFormat="1" hidden="1" x14ac:dyDescent="0.25">
      <c r="B19" s="123"/>
      <c r="C19" s="139"/>
      <c r="D19" s="124"/>
      <c r="E19" s="126"/>
      <c r="F19" s="126"/>
      <c r="G19" s="127"/>
      <c r="H19" s="128"/>
      <c r="I19" s="128"/>
      <c r="J19" s="129"/>
      <c r="K19" s="129"/>
      <c r="L19" s="130"/>
      <c r="M19" s="119"/>
      <c r="N19" s="128"/>
      <c r="O19" s="128"/>
      <c r="P19" s="128"/>
      <c r="Q19" s="128"/>
    </row>
    <row r="20" spans="2:17" s="125" customFormat="1" hidden="1" x14ac:dyDescent="0.25">
      <c r="B20" s="123"/>
      <c r="C20" s="124"/>
      <c r="D20" s="124"/>
      <c r="E20" s="132"/>
      <c r="F20" s="126"/>
      <c r="G20" s="127"/>
      <c r="H20" s="128"/>
      <c r="I20" s="128"/>
      <c r="J20" s="129"/>
      <c r="K20" s="129"/>
      <c r="L20" s="130"/>
      <c r="M20" s="119"/>
      <c r="N20" s="128"/>
      <c r="O20" s="128"/>
      <c r="P20" s="128"/>
      <c r="Q20" s="128"/>
    </row>
    <row r="21" spans="2:17" s="125" customFormat="1" x14ac:dyDescent="0.25">
      <c r="B21" s="123"/>
      <c r="C21" s="140">
        <v>0</v>
      </c>
      <c r="D21" s="141"/>
      <c r="E21" s="142" t="s">
        <v>127</v>
      </c>
      <c r="F21" s="143"/>
      <c r="G21" s="144"/>
      <c r="H21" s="145">
        <f>SUM(H17)</f>
        <v>0</v>
      </c>
      <c r="I21" s="145">
        <f>SUM(I17)</f>
        <v>0</v>
      </c>
      <c r="J21" s="145">
        <f>SUM(J17)</f>
        <v>0</v>
      </c>
      <c r="K21" s="145"/>
      <c r="L21" s="145"/>
      <c r="M21" s="119"/>
      <c r="N21" s="145">
        <f>SUM(N17)</f>
        <v>0</v>
      </c>
      <c r="O21" s="145">
        <f>SUM(O17)</f>
        <v>0</v>
      </c>
      <c r="P21" s="145">
        <f>SUM(P17)</f>
        <v>0</v>
      </c>
      <c r="Q21" s="145">
        <f>SUM(Q17)</f>
        <v>0</v>
      </c>
    </row>
    <row r="22" spans="2:17" s="125" customFormat="1" hidden="1" x14ac:dyDescent="0.25">
      <c r="B22" s="123"/>
      <c r="C22" s="124"/>
      <c r="D22" s="124"/>
      <c r="E22" s="132"/>
      <c r="F22" s="126"/>
      <c r="G22" s="127"/>
      <c r="H22" s="128"/>
      <c r="I22" s="128"/>
      <c r="J22" s="129"/>
      <c r="K22" s="129"/>
      <c r="L22" s="130"/>
      <c r="M22" s="119"/>
      <c r="N22" s="128"/>
      <c r="O22" s="128"/>
      <c r="P22" s="128"/>
      <c r="Q22" s="128"/>
    </row>
    <row r="23" spans="2:17" s="125" customFormat="1" hidden="1" x14ac:dyDescent="0.25">
      <c r="B23" s="123"/>
      <c r="C23" s="124"/>
      <c r="D23" s="124"/>
      <c r="E23" s="132"/>
      <c r="F23" s="126"/>
      <c r="G23" s="127"/>
      <c r="H23" s="128"/>
      <c r="I23" s="128"/>
      <c r="J23" s="129"/>
      <c r="K23" s="129"/>
      <c r="L23" s="130"/>
      <c r="M23" s="119"/>
      <c r="N23" s="128"/>
      <c r="O23" s="128"/>
      <c r="P23" s="128"/>
      <c r="Q23" s="128"/>
    </row>
    <row r="24" spans="2:17" s="125" customFormat="1" hidden="1" x14ac:dyDescent="0.25">
      <c r="B24" s="123"/>
      <c r="C24" s="124"/>
      <c r="D24" s="124"/>
      <c r="E24" s="132"/>
      <c r="F24" s="126"/>
      <c r="G24" s="127"/>
      <c r="H24" s="128"/>
      <c r="I24" s="128"/>
      <c r="J24" s="129"/>
      <c r="K24" s="129"/>
      <c r="L24" s="130"/>
      <c r="M24" s="119"/>
      <c r="N24" s="128"/>
      <c r="O24" s="128"/>
      <c r="P24" s="128"/>
      <c r="Q24" s="128"/>
    </row>
    <row r="25" spans="2:17" s="125" customFormat="1" hidden="1" x14ac:dyDescent="0.25">
      <c r="B25" s="123"/>
      <c r="C25" s="146">
        <v>0</v>
      </c>
      <c r="D25" s="147"/>
      <c r="E25" s="148" t="s">
        <v>128</v>
      </c>
      <c r="F25" s="149"/>
      <c r="G25" s="150"/>
      <c r="H25" s="151"/>
      <c r="I25" s="151"/>
      <c r="J25" s="151"/>
      <c r="K25" s="151"/>
      <c r="L25" s="151"/>
      <c r="M25" s="119"/>
      <c r="N25" s="151"/>
      <c r="O25" s="151"/>
      <c r="P25" s="151"/>
      <c r="Q25" s="151"/>
    </row>
    <row r="26" spans="2:17" s="125" customFormat="1" x14ac:dyDescent="0.25">
      <c r="B26" s="123"/>
      <c r="C26" s="124"/>
      <c r="D26" s="124"/>
      <c r="E26" s="132"/>
      <c r="F26" s="126"/>
      <c r="G26" s="127"/>
      <c r="H26" s="128"/>
      <c r="I26" s="128"/>
      <c r="J26" s="129"/>
      <c r="K26" s="129"/>
      <c r="L26" s="130"/>
      <c r="M26" s="119"/>
      <c r="N26" s="128"/>
      <c r="O26" s="128"/>
      <c r="P26" s="128"/>
      <c r="Q26" s="128"/>
    </row>
    <row r="27" spans="2:17" s="125" customFormat="1" x14ac:dyDescent="0.25">
      <c r="B27" s="123"/>
      <c r="C27" s="152">
        <f>+C21+C14</f>
        <v>0</v>
      </c>
      <c r="D27" s="152"/>
      <c r="E27" s="152" t="s">
        <v>50</v>
      </c>
      <c r="F27" s="153"/>
      <c r="G27" s="154"/>
      <c r="H27" s="155">
        <f>+H21+H14</f>
        <v>0</v>
      </c>
      <c r="I27" s="155">
        <f>+I21+I14</f>
        <v>0</v>
      </c>
      <c r="J27" s="155">
        <f>+J21+J14</f>
        <v>0</v>
      </c>
      <c r="K27" s="155">
        <f>+K21+K14</f>
        <v>0</v>
      </c>
      <c r="L27" s="155"/>
      <c r="M27" s="119"/>
      <c r="N27" s="155">
        <f>+N21+N14</f>
        <v>0</v>
      </c>
      <c r="O27" s="155">
        <f>+O21+O14</f>
        <v>0</v>
      </c>
      <c r="P27" s="155">
        <f>+P21+P14</f>
        <v>0</v>
      </c>
      <c r="Q27" s="155">
        <f>+Q21+Q14</f>
        <v>0</v>
      </c>
    </row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7" priority="11" stopIfTrue="1">
      <formula>H8="V"</formula>
    </cfRule>
  </conditionalFormatting>
  <conditionalFormatting sqref="B13">
    <cfRule type="expression" dxfId="16" priority="16" stopIfTrue="1">
      <formula>H17="V"</formula>
    </cfRule>
  </conditionalFormatting>
  <conditionalFormatting sqref="B17">
    <cfRule type="expression" dxfId="15" priority="17" stopIfTrue="1">
      <formula>#REF!="V"</formula>
    </cfRule>
  </conditionalFormatting>
  <conditionalFormatting sqref="C8 C14 C16">
    <cfRule type="expression" dxfId="14" priority="10" stopIfTrue="1">
      <formula>J8="V"</formula>
    </cfRule>
  </conditionalFormatting>
  <conditionalFormatting sqref="C9:C10 C12">
    <cfRule type="expression" dxfId="13" priority="8" stopIfTrue="1">
      <formula>H9="V"</formula>
    </cfRule>
  </conditionalFormatting>
  <conditionalFormatting sqref="C10 E10">
    <cfRule type="expression" dxfId="12" priority="3" stopIfTrue="1">
      <formula>H16="V"</formula>
    </cfRule>
  </conditionalFormatting>
  <conditionalFormatting sqref="C11 E11">
    <cfRule type="expression" dxfId="11" priority="2" stopIfTrue="1">
      <formula>H12="V"</formula>
    </cfRule>
  </conditionalFormatting>
  <conditionalFormatting sqref="C12">
    <cfRule type="expression" dxfId="10" priority="18" stopIfTrue="1">
      <formula>#REF!="V"</formula>
    </cfRule>
  </conditionalFormatting>
  <conditionalFormatting sqref="C17 E17">
    <cfRule type="expression" dxfId="9" priority="15" stopIfTrue="1">
      <formula>H18="V"</formula>
    </cfRule>
  </conditionalFormatting>
  <conditionalFormatting sqref="C18:C26">
    <cfRule type="expression" dxfId="8" priority="9" stopIfTrue="1">
      <formula>J18="V"</formula>
    </cfRule>
  </conditionalFormatting>
  <conditionalFormatting sqref="D9:D10 D12">
    <cfRule type="expression" dxfId="7" priority="7" stopIfTrue="1">
      <formula>J9="V"</formula>
    </cfRule>
  </conditionalFormatting>
  <conditionalFormatting sqref="D14 D18:D26">
    <cfRule type="expression" dxfId="6" priority="12" stopIfTrue="1">
      <formula>L14="V"</formula>
    </cfRule>
  </conditionalFormatting>
  <conditionalFormatting sqref="E9:E10 E12">
    <cfRule type="expression" dxfId="5" priority="5" stopIfTrue="1">
      <formula>J9="V"</formula>
    </cfRule>
  </conditionalFormatting>
  <conditionalFormatting sqref="E12">
    <cfRule type="expression" dxfId="4" priority="19" stopIfTrue="1">
      <formula>J17="V"</formula>
    </cfRule>
  </conditionalFormatting>
  <conditionalFormatting sqref="E14 E20:E26">
    <cfRule type="expression" dxfId="3" priority="13" stopIfTrue="1">
      <formula>J14="V"</formula>
    </cfRule>
  </conditionalFormatting>
  <conditionalFormatting sqref="H10 H17:I17">
    <cfRule type="expression" dxfId="2" priority="4" stopIfTrue="1">
      <formula>#REF!="V"</formula>
    </cfRule>
  </conditionalFormatting>
  <conditionalFormatting sqref="H8:I12">
    <cfRule type="expression" dxfId="1" priority="1" stopIfTrue="1">
      <formula>#REF!="V"</formula>
    </cfRule>
  </conditionalFormatting>
  <conditionalFormatting sqref="I14:L14 N14:Q14 H14:H16 H18:H20 H21:L21 N21:Q21 H22 H24:H26 I25:L25 N25:Q25">
    <cfRule type="expression" dxfId="0" priority="14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E36"/>
  <sheetViews>
    <sheetView showGridLines="0" zoomScale="80" zoomScaleNormal="80" workbookViewId="0">
      <pane xSplit="2" ySplit="6" topLeftCell="C7" activePane="bottomRight" state="frozen"/>
      <selection activeCell="F3" sqref="F3"/>
      <selection pane="topRight" activeCell="F3" sqref="F3"/>
      <selection pane="bottomLeft" activeCell="F3" sqref="F3"/>
      <selection pane="bottomRight" activeCell="M10" sqref="M10"/>
    </sheetView>
  </sheetViews>
  <sheetFormatPr baseColWidth="10" defaultColWidth="0" defaultRowHeight="12.75" zeroHeight="1" x14ac:dyDescent="0.25"/>
  <cols>
    <col min="1" max="1" width="0.85546875" style="180" customWidth="1"/>
    <col min="2" max="2" width="17.85546875" style="177" customWidth="1"/>
    <col min="3" max="3" width="0.85546875" style="177" customWidth="1"/>
    <col min="4" max="4" width="7.7109375" style="177" bestFit="1" customWidth="1"/>
    <col min="5" max="5" width="16.42578125" style="177" customWidth="1"/>
    <col min="6" max="6" width="7.7109375" style="177" bestFit="1" customWidth="1"/>
    <col min="7" max="7" width="0.140625" style="177" customWidth="1"/>
    <col min="8" max="8" width="7.42578125" style="202" bestFit="1" customWidth="1"/>
    <col min="9" max="9" width="16.5703125" style="202" customWidth="1"/>
    <col min="10" max="10" width="7.7109375" style="202" bestFit="1" customWidth="1"/>
    <col min="11" max="11" width="0.42578125" style="202" customWidth="1"/>
    <col min="12" max="12" width="6.42578125" style="203" bestFit="1" customWidth="1"/>
    <col min="13" max="13" width="16" style="202" customWidth="1"/>
    <col min="14" max="14" width="7.28515625" style="202" bestFit="1" customWidth="1"/>
    <col min="15" max="15" width="0.5703125" style="202" customWidth="1"/>
    <col min="16" max="16" width="0.140625" style="202" customWidth="1"/>
    <col min="17" max="17" width="13.5703125" style="202" hidden="1" customWidth="1"/>
    <col min="18" max="18" width="15.42578125" style="202" hidden="1" customWidth="1"/>
    <col min="19" max="19" width="12" style="202" hidden="1" customWidth="1"/>
    <col min="20" max="20" width="7.140625" style="202" hidden="1" customWidth="1"/>
    <col min="21" max="21" width="13" style="202" bestFit="1" customWidth="1"/>
    <col min="22" max="22" width="0.85546875" style="202" customWidth="1"/>
    <col min="23" max="23" width="15.5703125" style="202" bestFit="1" customWidth="1"/>
    <col min="24" max="25" width="13.85546875" style="202" bestFit="1" customWidth="1"/>
    <col min="26" max="26" width="11.28515625" style="177" bestFit="1" customWidth="1"/>
    <col min="27" max="27" width="13.85546875" style="177" bestFit="1" customWidth="1"/>
    <col min="28" max="30" width="10.140625" style="177" bestFit="1" customWidth="1"/>
    <col min="31" max="31" width="3.7109375" style="177" customWidth="1"/>
    <col min="32" max="16384" width="11.42578125" style="180" hidden="1"/>
  </cols>
  <sheetData>
    <row r="1" spans="2:30" s="168" customFormat="1" ht="18.75" x14ac:dyDescent="0.25">
      <c r="B1" s="166"/>
      <c r="C1" s="167"/>
      <c r="D1" s="467" t="s">
        <v>0</v>
      </c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Y1" s="468"/>
      <c r="Z1" s="468"/>
      <c r="AA1" s="468"/>
      <c r="AB1" s="468"/>
      <c r="AC1" s="468"/>
      <c r="AD1" s="468"/>
    </row>
    <row r="2" spans="2:30" s="171" customFormat="1" ht="12.75" customHeight="1" x14ac:dyDescent="0.25">
      <c r="B2" s="169"/>
      <c r="C2" s="170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Y2" s="468"/>
      <c r="Z2" s="468"/>
      <c r="AA2" s="468"/>
      <c r="AB2" s="468"/>
      <c r="AC2" s="468"/>
      <c r="AD2" s="468"/>
    </row>
    <row r="3" spans="2:30" s="168" customFormat="1" ht="18.75" x14ac:dyDescent="0.25">
      <c r="B3" s="172"/>
      <c r="C3" s="167"/>
      <c r="D3" s="173"/>
      <c r="E3" s="470">
        <v>45900</v>
      </c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470"/>
      <c r="Z3" s="470"/>
      <c r="AA3" s="470"/>
      <c r="AB3" s="470"/>
      <c r="AC3" s="470"/>
      <c r="AD3" s="470"/>
    </row>
    <row r="4" spans="2:30" s="168" customFormat="1" ht="7.5" customHeight="1" x14ac:dyDescent="0.25">
      <c r="B4" s="174"/>
      <c r="C4" s="167"/>
      <c r="D4" s="172"/>
      <c r="E4" s="172"/>
      <c r="F4" s="172"/>
      <c r="G4" s="167"/>
      <c r="H4" s="172"/>
      <c r="I4" s="172"/>
      <c r="J4" s="172"/>
      <c r="K4" s="167"/>
      <c r="L4" s="172"/>
      <c r="M4" s="172"/>
      <c r="N4" s="172"/>
      <c r="O4" s="172"/>
      <c r="P4" s="175"/>
      <c r="Q4" s="172"/>
      <c r="R4" s="172"/>
      <c r="S4" s="172"/>
      <c r="T4" s="172"/>
      <c r="U4" s="172"/>
      <c r="V4" s="167"/>
      <c r="W4" s="172"/>
      <c r="X4" s="172"/>
      <c r="Y4" s="172"/>
      <c r="Z4" s="172"/>
      <c r="AA4" s="172"/>
      <c r="AB4" s="172"/>
      <c r="AC4" s="172"/>
      <c r="AD4" s="172"/>
    </row>
    <row r="5" spans="2:30" ht="15.75" customHeight="1" x14ac:dyDescent="0.25">
      <c r="B5" s="176"/>
      <c r="C5" s="167"/>
      <c r="D5" s="469" t="s">
        <v>1</v>
      </c>
      <c r="E5" s="469"/>
      <c r="F5" s="469"/>
      <c r="H5" s="469" t="s">
        <v>2</v>
      </c>
      <c r="I5" s="469"/>
      <c r="J5" s="469"/>
      <c r="K5" s="177"/>
      <c r="L5" s="469" t="s">
        <v>3</v>
      </c>
      <c r="M5" s="469"/>
      <c r="N5" s="469"/>
      <c r="O5" s="176"/>
      <c r="P5" s="178"/>
      <c r="Q5" s="176"/>
      <c r="R5" s="176"/>
      <c r="S5" s="176"/>
      <c r="T5" s="176"/>
      <c r="U5" s="176"/>
      <c r="V5" s="177"/>
      <c r="W5" s="221" t="s">
        <v>4</v>
      </c>
      <c r="X5" s="179"/>
      <c r="Y5" s="176"/>
      <c r="Z5" s="176"/>
      <c r="AA5" s="176"/>
      <c r="AB5" s="176"/>
      <c r="AC5" s="176"/>
      <c r="AD5" s="176"/>
    </row>
    <row r="6" spans="2:30" ht="40.5" customHeight="1" x14ac:dyDescent="0.25">
      <c r="B6" s="181" t="s">
        <v>53</v>
      </c>
      <c r="C6" s="167"/>
      <c r="D6" s="164" t="s">
        <v>5</v>
      </c>
      <c r="E6" s="164" t="s">
        <v>6</v>
      </c>
      <c r="F6" s="165" t="s">
        <v>7</v>
      </c>
      <c r="H6" s="164" t="s">
        <v>5</v>
      </c>
      <c r="I6" s="164" t="s">
        <v>60</v>
      </c>
      <c r="J6" s="165" t="s">
        <v>7</v>
      </c>
      <c r="K6" s="177"/>
      <c r="L6" s="164" t="s">
        <v>5</v>
      </c>
      <c r="M6" s="164" t="s">
        <v>8</v>
      </c>
      <c r="N6" s="165" t="s">
        <v>7</v>
      </c>
      <c r="O6" s="176"/>
      <c r="P6" s="178"/>
      <c r="Q6" s="164" t="s">
        <v>9</v>
      </c>
      <c r="R6" s="164" t="s">
        <v>170</v>
      </c>
      <c r="S6" s="164" t="s">
        <v>10</v>
      </c>
      <c r="T6" s="164" t="s">
        <v>138</v>
      </c>
      <c r="U6" s="164" t="s">
        <v>11</v>
      </c>
      <c r="V6" s="182"/>
      <c r="W6" s="164" t="s">
        <v>12</v>
      </c>
      <c r="X6" s="164" t="s">
        <v>139</v>
      </c>
      <c r="Y6" s="164" t="s">
        <v>13</v>
      </c>
      <c r="Z6" s="164" t="s">
        <v>14</v>
      </c>
      <c r="AA6" s="164" t="s">
        <v>15</v>
      </c>
      <c r="AB6" s="164" t="s">
        <v>16</v>
      </c>
      <c r="AC6" s="164" t="s">
        <v>17</v>
      </c>
      <c r="AD6" s="164" t="s">
        <v>18</v>
      </c>
    </row>
    <row r="7" spans="2:30" ht="6.75" customHeight="1" x14ac:dyDescent="0.25">
      <c r="C7" s="167"/>
      <c r="H7" s="177"/>
      <c r="I7" s="177"/>
      <c r="J7" s="177"/>
      <c r="K7" s="177"/>
      <c r="L7" s="177"/>
      <c r="M7" s="177"/>
      <c r="N7" s="177"/>
      <c r="O7" s="176"/>
      <c r="P7" s="177"/>
      <c r="Q7" s="177"/>
      <c r="R7" s="177"/>
      <c r="S7" s="177"/>
      <c r="T7" s="177"/>
      <c r="U7" s="177"/>
      <c r="V7" s="182"/>
      <c r="W7" s="177"/>
      <c r="X7" s="177"/>
      <c r="Y7" s="177"/>
    </row>
    <row r="8" spans="2:30" s="187" customFormat="1" ht="22.5" customHeight="1" x14ac:dyDescent="0.25">
      <c r="B8" s="184" t="s">
        <v>163</v>
      </c>
      <c r="C8" s="167"/>
      <c r="D8" s="185">
        <v>196</v>
      </c>
      <c r="E8" s="185">
        <v>116815807</v>
      </c>
      <c r="F8" s="186">
        <v>10126</v>
      </c>
      <c r="G8" s="177"/>
      <c r="H8" s="185">
        <v>101</v>
      </c>
      <c r="I8" s="185">
        <v>63492770</v>
      </c>
      <c r="J8" s="186">
        <v>5396.3999999999942</v>
      </c>
      <c r="K8" s="177"/>
      <c r="L8" s="185">
        <v>95</v>
      </c>
      <c r="M8" s="185">
        <v>53323037.321999997</v>
      </c>
      <c r="N8" s="186">
        <v>4729.5999999999958</v>
      </c>
      <c r="O8" s="176"/>
      <c r="P8" s="178"/>
      <c r="Q8" s="185">
        <v>2107995.094</v>
      </c>
      <c r="R8" s="185">
        <v>0</v>
      </c>
      <c r="S8" s="185">
        <v>0</v>
      </c>
      <c r="T8" s="185">
        <v>0</v>
      </c>
      <c r="U8" s="185">
        <v>2107996</v>
      </c>
      <c r="V8" s="182"/>
      <c r="W8" s="185">
        <v>55680043</v>
      </c>
      <c r="X8" s="185">
        <v>40410073.568999998</v>
      </c>
      <c r="Y8" s="185">
        <v>15003429.991</v>
      </c>
      <c r="Z8" s="185">
        <v>266539</v>
      </c>
      <c r="AA8" s="185">
        <v>212776.08300000001</v>
      </c>
      <c r="AB8" s="185">
        <v>31886.936000000002</v>
      </c>
      <c r="AC8" s="185">
        <v>10775</v>
      </c>
      <c r="AD8" s="185">
        <v>11100.648999999999</v>
      </c>
    </row>
    <row r="9" spans="2:30" s="187" customFormat="1" ht="15.95" customHeight="1" x14ac:dyDescent="0.25">
      <c r="B9" s="435" t="s">
        <v>202</v>
      </c>
      <c r="C9" s="167"/>
      <c r="D9" s="456">
        <v>126</v>
      </c>
      <c r="E9" s="185">
        <v>5040000</v>
      </c>
      <c r="F9" s="186">
        <v>0</v>
      </c>
      <c r="G9" s="368"/>
      <c r="H9" s="456">
        <v>62</v>
      </c>
      <c r="I9" s="185">
        <v>2480000</v>
      </c>
      <c r="J9" s="370"/>
      <c r="K9" s="368"/>
      <c r="L9" s="456">
        <v>64</v>
      </c>
      <c r="M9" s="185">
        <v>2560000</v>
      </c>
      <c r="N9" s="186"/>
      <c r="O9" s="176"/>
      <c r="P9" s="178"/>
      <c r="Q9" s="185">
        <v>0</v>
      </c>
      <c r="R9" s="185">
        <v>0</v>
      </c>
      <c r="S9" s="185">
        <v>0</v>
      </c>
      <c r="T9" s="185"/>
      <c r="U9" s="185">
        <v>0</v>
      </c>
      <c r="V9" s="182"/>
      <c r="W9" s="185">
        <v>0</v>
      </c>
      <c r="X9" s="185">
        <v>0</v>
      </c>
      <c r="Y9" s="185">
        <v>0</v>
      </c>
      <c r="Z9" s="185">
        <v>0</v>
      </c>
      <c r="AA9" s="185">
        <v>0</v>
      </c>
      <c r="AB9" s="185">
        <v>0</v>
      </c>
      <c r="AC9" s="185">
        <v>0</v>
      </c>
      <c r="AD9" s="185">
        <v>0</v>
      </c>
    </row>
    <row r="10" spans="2:30" s="187" customFormat="1" ht="15.95" customHeight="1" x14ac:dyDescent="0.25">
      <c r="B10" s="435" t="s">
        <v>203</v>
      </c>
      <c r="C10" s="167"/>
      <c r="D10" s="456">
        <v>70</v>
      </c>
      <c r="E10" s="185">
        <v>3290000</v>
      </c>
      <c r="F10" s="186">
        <v>0</v>
      </c>
      <c r="G10" s="368"/>
      <c r="H10" s="456">
        <v>39</v>
      </c>
      <c r="I10" s="185">
        <v>1833000</v>
      </c>
      <c r="J10" s="370"/>
      <c r="K10" s="368"/>
      <c r="L10" s="456">
        <v>31</v>
      </c>
      <c r="M10" s="185">
        <v>1457000</v>
      </c>
      <c r="N10" s="186"/>
      <c r="O10" s="176"/>
      <c r="P10" s="178"/>
      <c r="Q10" s="185"/>
      <c r="R10" s="185"/>
      <c r="S10" s="185"/>
      <c r="T10" s="185"/>
      <c r="U10" s="185"/>
      <c r="V10" s="182"/>
      <c r="W10" s="185"/>
      <c r="X10" s="185"/>
      <c r="Y10" s="185"/>
      <c r="Z10" s="185"/>
      <c r="AA10" s="185"/>
      <c r="AB10" s="185"/>
      <c r="AC10" s="185"/>
      <c r="AD10" s="185"/>
    </row>
    <row r="11" spans="2:30" s="187" customFormat="1" ht="18.75" x14ac:dyDescent="0.25">
      <c r="B11" s="435" t="s">
        <v>190</v>
      </c>
      <c r="C11" s="167"/>
      <c r="D11" s="456">
        <v>126</v>
      </c>
      <c r="E11" s="185">
        <v>882000</v>
      </c>
      <c r="F11" s="186">
        <v>0</v>
      </c>
      <c r="G11" s="177"/>
      <c r="H11" s="456">
        <v>62</v>
      </c>
      <c r="I11" s="185">
        <v>434000</v>
      </c>
      <c r="J11" s="186"/>
      <c r="K11" s="177"/>
      <c r="L11" s="456">
        <v>64</v>
      </c>
      <c r="M11" s="185">
        <v>448000</v>
      </c>
      <c r="N11" s="186"/>
      <c r="O11" s="176"/>
      <c r="P11" s="178"/>
      <c r="Q11" s="185">
        <v>0</v>
      </c>
      <c r="R11" s="185">
        <v>0</v>
      </c>
      <c r="S11" s="185">
        <v>0</v>
      </c>
      <c r="T11" s="185"/>
      <c r="U11" s="185">
        <v>0</v>
      </c>
      <c r="V11" s="182"/>
      <c r="W11" s="185">
        <v>0</v>
      </c>
      <c r="X11" s="185">
        <v>0</v>
      </c>
      <c r="Y11" s="185">
        <v>0</v>
      </c>
      <c r="Z11" s="185">
        <v>0</v>
      </c>
      <c r="AA11" s="185">
        <v>0</v>
      </c>
      <c r="AB11" s="185">
        <v>0</v>
      </c>
      <c r="AC11" s="185">
        <v>0</v>
      </c>
      <c r="AD11" s="185">
        <v>0</v>
      </c>
    </row>
    <row r="12" spans="2:30" s="187" customFormat="1" ht="18.75" x14ac:dyDescent="0.25">
      <c r="B12" s="184" t="s">
        <v>162</v>
      </c>
      <c r="C12" s="167"/>
      <c r="D12" s="185"/>
      <c r="E12" s="185">
        <v>713610</v>
      </c>
      <c r="F12" s="186"/>
      <c r="G12" s="177"/>
      <c r="H12" s="185"/>
      <c r="I12" s="185"/>
      <c r="J12" s="186"/>
      <c r="K12" s="177"/>
      <c r="L12" s="185"/>
      <c r="M12" s="185">
        <v>713610</v>
      </c>
      <c r="N12" s="186"/>
      <c r="O12" s="176"/>
      <c r="P12" s="178"/>
      <c r="Q12" s="185">
        <v>11991.276</v>
      </c>
      <c r="R12" s="185"/>
      <c r="S12" s="185">
        <v>0</v>
      </c>
      <c r="T12" s="185"/>
      <c r="U12" s="185">
        <v>11991</v>
      </c>
      <c r="V12" s="182"/>
      <c r="W12" s="185">
        <v>701618</v>
      </c>
      <c r="X12" s="185"/>
      <c r="Y12" s="185">
        <v>699552.48800000001</v>
      </c>
      <c r="Z12" s="185">
        <v>2066</v>
      </c>
      <c r="AA12" s="185">
        <v>1812.172</v>
      </c>
      <c r="AB12" s="185">
        <v>254.06399999999999</v>
      </c>
      <c r="AC12" s="185">
        <v>0</v>
      </c>
      <c r="AD12" s="185">
        <v>0</v>
      </c>
    </row>
    <row r="13" spans="2:30" s="187" customFormat="1" ht="19.5" hidden="1" thickBot="1" x14ac:dyDescent="0.3">
      <c r="B13" s="188" t="s">
        <v>77</v>
      </c>
      <c r="C13" s="167"/>
      <c r="D13" s="189">
        <v>196</v>
      </c>
      <c r="E13" s="379">
        <v>126741417</v>
      </c>
      <c r="F13" s="191">
        <v>10126</v>
      </c>
      <c r="G13" s="177"/>
      <c r="H13" s="189">
        <v>101</v>
      </c>
      <c r="I13" s="379">
        <v>68239770</v>
      </c>
      <c r="J13" s="191">
        <v>5396.3999999999942</v>
      </c>
      <c r="K13" s="177"/>
      <c r="L13" s="189">
        <v>95</v>
      </c>
      <c r="M13" s="379">
        <v>58501647.321999997</v>
      </c>
      <c r="N13" s="191">
        <v>4729.5999999999958</v>
      </c>
      <c r="O13" s="176"/>
      <c r="P13" s="192"/>
      <c r="Q13" s="190">
        <v>2119986.37</v>
      </c>
      <c r="R13" s="190">
        <v>0</v>
      </c>
      <c r="S13" s="190">
        <v>0</v>
      </c>
      <c r="T13" s="190">
        <v>0</v>
      </c>
      <c r="U13" s="190">
        <v>2119987</v>
      </c>
      <c r="V13" s="182"/>
      <c r="W13" s="190">
        <v>56381660</v>
      </c>
      <c r="X13" s="190">
        <v>40410073.568999998</v>
      </c>
      <c r="Y13" s="190">
        <v>15702982.479</v>
      </c>
      <c r="Z13" s="190">
        <v>268605</v>
      </c>
      <c r="AA13" s="190">
        <v>214588.255</v>
      </c>
      <c r="AB13" s="190">
        <v>32141</v>
      </c>
      <c r="AC13" s="190">
        <v>10775</v>
      </c>
      <c r="AD13" s="190">
        <v>11100.648999999999</v>
      </c>
    </row>
    <row r="14" spans="2:30" s="187" customFormat="1" ht="18.75" hidden="1" x14ac:dyDescent="0.25">
      <c r="B14" s="356" t="s">
        <v>93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</row>
    <row r="15" spans="2:30" s="187" customFormat="1" ht="18.75" hidden="1" x14ac:dyDescent="0.25">
      <c r="B15" s="184" t="s">
        <v>153</v>
      </c>
      <c r="C15" s="167"/>
      <c r="D15" s="185"/>
      <c r="E15" s="185">
        <v>0</v>
      </c>
      <c r="F15" s="186"/>
      <c r="G15" s="177"/>
      <c r="H15" s="185"/>
      <c r="I15" s="185"/>
      <c r="J15" s="186"/>
      <c r="K15" s="177"/>
      <c r="L15" s="185"/>
      <c r="M15" s="380">
        <v>0</v>
      </c>
      <c r="N15" s="186"/>
      <c r="O15" s="176"/>
      <c r="P15" s="178"/>
      <c r="Q15" s="185">
        <v>0</v>
      </c>
      <c r="R15" s="185"/>
      <c r="S15" s="185"/>
      <c r="T15" s="185"/>
      <c r="U15" s="185">
        <v>0</v>
      </c>
      <c r="V15" s="182"/>
      <c r="W15" s="185">
        <v>0</v>
      </c>
      <c r="X15" s="185"/>
      <c r="Y15" s="185"/>
      <c r="Z15" s="185">
        <v>0</v>
      </c>
      <c r="AA15" s="185"/>
      <c r="AB15" s="185"/>
      <c r="AC15" s="185">
        <v>0</v>
      </c>
      <c r="AD15" s="185">
        <v>0</v>
      </c>
    </row>
    <row r="16" spans="2:30" s="187" customFormat="1" ht="18.75" hidden="1" x14ac:dyDescent="0.25">
      <c r="B16" s="184" t="s">
        <v>168</v>
      </c>
      <c r="C16" s="167"/>
      <c r="D16" s="193"/>
      <c r="E16" s="185">
        <v>0</v>
      </c>
      <c r="F16" s="194"/>
      <c r="G16" s="177"/>
      <c r="H16" s="193"/>
      <c r="I16" s="193"/>
      <c r="J16" s="194"/>
      <c r="K16" s="177"/>
      <c r="L16" s="193"/>
      <c r="M16" s="380">
        <v>0</v>
      </c>
      <c r="N16" s="194"/>
      <c r="O16" s="176"/>
      <c r="P16" s="178"/>
      <c r="Q16" s="185">
        <v>0</v>
      </c>
      <c r="R16" s="193"/>
      <c r="S16" s="193"/>
      <c r="T16" s="193"/>
      <c r="U16" s="185">
        <v>0</v>
      </c>
      <c r="V16" s="182"/>
      <c r="W16" s="185">
        <v>0</v>
      </c>
      <c r="X16" s="193"/>
      <c r="Y16" s="193"/>
      <c r="Z16" s="185">
        <v>0</v>
      </c>
      <c r="AA16" s="193"/>
      <c r="AB16" s="193"/>
      <c r="AC16" s="193"/>
      <c r="AD16" s="193"/>
    </row>
    <row r="17" spans="2:30" s="187" customFormat="1" ht="18.75" hidden="1" x14ac:dyDescent="0.25">
      <c r="B17" s="184" t="s">
        <v>167</v>
      </c>
      <c r="C17" s="167"/>
      <c r="D17" s="193"/>
      <c r="E17" s="185">
        <v>0</v>
      </c>
      <c r="F17" s="194"/>
      <c r="G17" s="177"/>
      <c r="H17" s="193"/>
      <c r="I17" s="193"/>
      <c r="J17" s="194"/>
      <c r="K17" s="177"/>
      <c r="L17" s="193"/>
      <c r="M17" s="380">
        <v>0</v>
      </c>
      <c r="N17" s="194"/>
      <c r="O17" s="176"/>
      <c r="P17" s="178"/>
      <c r="Q17" s="185">
        <v>0</v>
      </c>
      <c r="R17" s="193"/>
      <c r="S17" s="193"/>
      <c r="T17" s="193"/>
      <c r="U17" s="185">
        <v>0</v>
      </c>
      <c r="V17" s="182"/>
      <c r="W17" s="185">
        <v>0</v>
      </c>
      <c r="X17" s="193"/>
      <c r="Y17" s="193"/>
      <c r="Z17" s="185">
        <v>0</v>
      </c>
      <c r="AA17" s="193"/>
      <c r="AB17" s="193"/>
      <c r="AC17" s="193">
        <v>0</v>
      </c>
      <c r="AD17" s="193">
        <v>0</v>
      </c>
    </row>
    <row r="18" spans="2:30" s="187" customFormat="1" ht="18.75" hidden="1" x14ac:dyDescent="0.25">
      <c r="B18" s="184" t="s">
        <v>174</v>
      </c>
      <c r="C18" s="167"/>
      <c r="D18" s="193"/>
      <c r="E18" s="185">
        <v>0</v>
      </c>
      <c r="F18" s="194"/>
      <c r="G18" s="177"/>
      <c r="H18" s="193"/>
      <c r="I18" s="193"/>
      <c r="J18" s="194"/>
      <c r="K18" s="177"/>
      <c r="L18" s="193"/>
      <c r="M18" s="380">
        <v>0</v>
      </c>
      <c r="N18" s="194"/>
      <c r="O18" s="176"/>
      <c r="P18" s="178"/>
      <c r="Q18" s="185">
        <v>0</v>
      </c>
      <c r="R18" s="193"/>
      <c r="S18" s="193"/>
      <c r="T18" s="193"/>
      <c r="U18" s="185">
        <v>0</v>
      </c>
      <c r="V18" s="182"/>
      <c r="W18" s="185">
        <v>0</v>
      </c>
      <c r="X18" s="193"/>
      <c r="Y18" s="193">
        <v>0</v>
      </c>
      <c r="Z18" s="185">
        <v>0</v>
      </c>
      <c r="AA18" s="193"/>
      <c r="AB18" s="193"/>
      <c r="AC18" s="193"/>
      <c r="AD18" s="193"/>
    </row>
    <row r="19" spans="2:30" s="187" customFormat="1" ht="18.75" hidden="1" x14ac:dyDescent="0.25">
      <c r="B19" s="184" t="s">
        <v>166</v>
      </c>
      <c r="C19" s="167"/>
      <c r="D19" s="193"/>
      <c r="E19" s="185">
        <v>0</v>
      </c>
      <c r="F19" s="194"/>
      <c r="G19" s="177"/>
      <c r="H19" s="193"/>
      <c r="I19" s="193"/>
      <c r="J19" s="194"/>
      <c r="K19" s="177"/>
      <c r="L19" s="193"/>
      <c r="M19" s="380">
        <v>0</v>
      </c>
      <c r="N19" s="194"/>
      <c r="O19" s="176"/>
      <c r="P19" s="178"/>
      <c r="Q19" s="185">
        <v>0</v>
      </c>
      <c r="R19" s="193"/>
      <c r="S19" s="193"/>
      <c r="T19" s="193"/>
      <c r="U19" s="185">
        <v>0</v>
      </c>
      <c r="V19" s="182"/>
      <c r="W19" s="185">
        <v>0</v>
      </c>
      <c r="X19" s="193"/>
      <c r="Y19" s="193"/>
      <c r="Z19" s="185">
        <v>0</v>
      </c>
      <c r="AA19" s="193"/>
      <c r="AB19" s="193"/>
      <c r="AC19" s="193"/>
      <c r="AD19" s="193"/>
    </row>
    <row r="20" spans="2:30" s="187" customFormat="1" ht="18.75" hidden="1" x14ac:dyDescent="0.25">
      <c r="B20" s="196" t="s">
        <v>99</v>
      </c>
      <c r="C20" s="167"/>
      <c r="D20" s="197"/>
      <c r="E20" s="198">
        <v>0</v>
      </c>
      <c r="F20" s="199"/>
      <c r="G20" s="177"/>
      <c r="H20" s="197"/>
      <c r="I20" s="198">
        <v>0</v>
      </c>
      <c r="J20" s="199"/>
      <c r="K20" s="177"/>
      <c r="L20" s="197"/>
      <c r="M20" s="198">
        <v>0</v>
      </c>
      <c r="N20" s="199"/>
      <c r="O20" s="176"/>
      <c r="P20" s="195"/>
      <c r="Q20" s="198">
        <v>0</v>
      </c>
      <c r="R20" s="377"/>
      <c r="S20" s="198">
        <v>0</v>
      </c>
      <c r="T20" s="198">
        <v>0</v>
      </c>
      <c r="U20" s="198">
        <v>0</v>
      </c>
      <c r="V20" s="182"/>
      <c r="W20" s="198">
        <v>0</v>
      </c>
      <c r="X20" s="198">
        <v>0</v>
      </c>
      <c r="Y20" s="198">
        <v>0</v>
      </c>
      <c r="Z20" s="198">
        <v>0</v>
      </c>
      <c r="AA20" s="198">
        <v>0</v>
      </c>
      <c r="AB20" s="198">
        <v>0</v>
      </c>
      <c r="AC20" s="198">
        <v>0</v>
      </c>
      <c r="AD20" s="198">
        <v>0</v>
      </c>
    </row>
    <row r="21" spans="2:30" s="187" customFormat="1" ht="19.5" thickBot="1" x14ac:dyDescent="0.3">
      <c r="B21" s="320" t="s">
        <v>22</v>
      </c>
      <c r="C21" s="167"/>
      <c r="D21" s="321">
        <v>196</v>
      </c>
      <c r="E21" s="322">
        <v>126741417</v>
      </c>
      <c r="F21" s="323">
        <v>10126</v>
      </c>
      <c r="G21" s="177"/>
      <c r="H21" s="321">
        <v>101</v>
      </c>
      <c r="I21" s="322">
        <v>68239770</v>
      </c>
      <c r="J21" s="323">
        <v>5396.3999999999942</v>
      </c>
      <c r="K21" s="177"/>
      <c r="L21" s="321">
        <v>95</v>
      </c>
      <c r="M21" s="322">
        <v>58501647.321999997</v>
      </c>
      <c r="N21" s="323">
        <v>4729.5999999999958</v>
      </c>
      <c r="O21" s="176"/>
      <c r="P21" s="195"/>
      <c r="Q21" s="322">
        <v>2119986.37</v>
      </c>
      <c r="R21" s="322">
        <v>0</v>
      </c>
      <c r="S21" s="322">
        <v>0</v>
      </c>
      <c r="T21" s="322">
        <v>0</v>
      </c>
      <c r="U21" s="322">
        <v>2119987</v>
      </c>
      <c r="V21" s="182"/>
      <c r="W21" s="322">
        <v>56381660</v>
      </c>
      <c r="X21" s="322">
        <v>40410073.568999998</v>
      </c>
      <c r="Y21" s="322">
        <v>15702982.479</v>
      </c>
      <c r="Z21" s="322">
        <v>268605</v>
      </c>
      <c r="AA21" s="322">
        <v>214588.255</v>
      </c>
      <c r="AB21" s="322">
        <v>32141</v>
      </c>
      <c r="AC21" s="322">
        <v>10775</v>
      </c>
      <c r="AD21" s="322">
        <v>11100.648999999999</v>
      </c>
    </row>
    <row r="22" spans="2:30" ht="18.75" x14ac:dyDescent="0.25">
      <c r="B22" s="201"/>
      <c r="C22" s="167"/>
      <c r="D22" s="200"/>
      <c r="E22" s="201"/>
      <c r="F22" s="201"/>
      <c r="H22" s="201"/>
      <c r="I22" s="201"/>
      <c r="J22" s="201"/>
      <c r="K22" s="177"/>
      <c r="M22" s="204"/>
      <c r="N22" s="205"/>
      <c r="O22" s="176"/>
      <c r="P22" s="195"/>
      <c r="Q22" s="205"/>
      <c r="R22" s="205"/>
      <c r="S22" s="195"/>
      <c r="T22" s="195"/>
      <c r="U22" s="201"/>
      <c r="V22" s="182"/>
      <c r="W22" s="195"/>
      <c r="X22" s="195"/>
      <c r="Y22" s="201"/>
      <c r="Z22" s="457">
        <v>4.7640491606667839E-3</v>
      </c>
      <c r="AA22" s="455">
        <v>0.7988989594385808</v>
      </c>
      <c r="AB22" s="455">
        <v>0.11965897879786304</v>
      </c>
      <c r="AC22" s="455">
        <v>4.0114666517749108E-2</v>
      </c>
      <c r="AD22" s="455">
        <v>4.1327037843673795E-2</v>
      </c>
    </row>
    <row r="23" spans="2:30" ht="18.75" x14ac:dyDescent="0.25">
      <c r="B23" s="201"/>
      <c r="C23" s="167"/>
      <c r="D23" s="200"/>
      <c r="E23" s="201"/>
      <c r="F23" s="201"/>
      <c r="H23" s="201"/>
      <c r="I23" s="201"/>
      <c r="J23" s="206"/>
      <c r="K23" s="177"/>
      <c r="L23" s="207"/>
      <c r="M23" s="208"/>
      <c r="N23" s="211"/>
      <c r="O23" s="176"/>
      <c r="P23" s="195"/>
      <c r="Q23" s="195"/>
      <c r="R23" s="195"/>
      <c r="S23" s="195"/>
      <c r="T23" s="195"/>
      <c r="U23" s="209"/>
      <c r="V23" s="182"/>
      <c r="W23" s="201"/>
      <c r="X23" s="201"/>
      <c r="Y23" s="201"/>
      <c r="Z23" s="201"/>
      <c r="AA23" s="176"/>
      <c r="AB23" s="176"/>
      <c r="AC23" s="176"/>
      <c r="AD23" s="176"/>
    </row>
    <row r="24" spans="2:30" x14ac:dyDescent="0.15">
      <c r="B24" s="201"/>
      <c r="C24" s="202"/>
      <c r="D24" s="200"/>
      <c r="E24" s="201"/>
      <c r="F24" s="201"/>
      <c r="H24" s="201"/>
      <c r="I24" s="201"/>
      <c r="J24" s="438"/>
      <c r="K24" s="177"/>
      <c r="L24" s="210"/>
      <c r="N24" s="211"/>
      <c r="O24" s="176"/>
      <c r="P24" s="195"/>
      <c r="Q24" s="195"/>
      <c r="R24" s="195"/>
      <c r="S24" s="195"/>
      <c r="T24" s="195"/>
      <c r="U24" s="209"/>
      <c r="V24" s="182"/>
      <c r="W24" s="209"/>
      <c r="X24" s="209"/>
      <c r="Y24" s="201"/>
      <c r="Z24" s="201"/>
      <c r="AA24" s="176"/>
      <c r="AB24" s="176"/>
      <c r="AC24" s="176"/>
      <c r="AD24" s="176"/>
    </row>
    <row r="25" spans="2:30" x14ac:dyDescent="0.2">
      <c r="B25" s="201"/>
      <c r="C25" s="202"/>
      <c r="D25" s="200"/>
      <c r="E25" s="201"/>
      <c r="F25" s="201"/>
      <c r="H25" s="201"/>
      <c r="I25" s="201"/>
      <c r="J25" s="439"/>
      <c r="K25" s="177"/>
      <c r="L25" s="210"/>
      <c r="N25" s="195"/>
      <c r="O25" s="176"/>
      <c r="P25" s="212"/>
      <c r="T25" s="195"/>
      <c r="U25" s="211"/>
      <c r="V25" s="211"/>
      <c r="W25" s="213"/>
      <c r="X25" s="201"/>
      <c r="Y25" s="201"/>
      <c r="Z25" s="201"/>
      <c r="AA25" s="176"/>
      <c r="AB25" s="176"/>
      <c r="AC25" s="176"/>
      <c r="AD25" s="176"/>
    </row>
    <row r="26" spans="2:30" x14ac:dyDescent="0.25">
      <c r="B26" s="201"/>
      <c r="C26" s="202"/>
      <c r="D26" s="200"/>
      <c r="E26" s="201"/>
      <c r="F26" s="201"/>
      <c r="H26" s="201"/>
      <c r="I26" s="201"/>
      <c r="J26" s="183"/>
      <c r="K26" s="177"/>
      <c r="L26" s="210"/>
      <c r="M26" s="369"/>
      <c r="N26" s="195"/>
      <c r="O26" s="176"/>
      <c r="P26" s="195"/>
      <c r="T26" s="214"/>
      <c r="U26" s="195"/>
      <c r="V26" s="195"/>
      <c r="W26" s="195"/>
      <c r="Z26" s="202"/>
    </row>
    <row r="27" spans="2:30" s="216" customFormat="1" x14ac:dyDescent="0.25">
      <c r="B27" s="202"/>
      <c r="C27" s="202"/>
      <c r="D27" s="202"/>
      <c r="E27" s="202"/>
      <c r="F27" s="214"/>
      <c r="G27" s="177"/>
      <c r="H27" s="202"/>
      <c r="I27" s="202"/>
      <c r="J27" s="202"/>
      <c r="K27" s="177"/>
      <c r="L27" s="217"/>
      <c r="M27" s="220"/>
      <c r="N27" s="202"/>
      <c r="O27" s="176"/>
      <c r="P27" s="202"/>
      <c r="T27" s="202"/>
      <c r="U27" s="202"/>
      <c r="V27" s="202"/>
      <c r="W27" s="367"/>
      <c r="X27" s="219"/>
      <c r="Y27" s="202"/>
      <c r="Z27" s="202"/>
      <c r="AA27" s="166"/>
      <c r="AB27" s="166"/>
      <c r="AC27" s="166"/>
      <c r="AD27" s="166"/>
    </row>
    <row r="28" spans="2:30" s="216" customFormat="1" x14ac:dyDescent="0.25">
      <c r="B28" s="202"/>
      <c r="C28" s="202"/>
      <c r="D28" s="202"/>
      <c r="E28" s="202"/>
      <c r="F28" s="202"/>
      <c r="G28" s="177"/>
      <c r="H28" s="202"/>
      <c r="I28" s="219"/>
      <c r="J28" s="202"/>
      <c r="K28" s="177"/>
      <c r="L28" s="203"/>
      <c r="M28" s="202"/>
      <c r="N28" s="202"/>
      <c r="O28" s="176"/>
      <c r="P28" s="202"/>
      <c r="T28" s="202"/>
      <c r="U28" s="202"/>
      <c r="V28" s="202"/>
      <c r="W28" s="367"/>
      <c r="X28" s="219"/>
      <c r="Y28" s="202"/>
      <c r="Z28" s="202"/>
      <c r="AA28" s="202"/>
      <c r="AB28" s="166"/>
      <c r="AC28" s="166"/>
      <c r="AD28" s="166"/>
    </row>
    <row r="29" spans="2:30" s="216" customFormat="1" x14ac:dyDescent="0.25">
      <c r="B29" s="202"/>
      <c r="C29" s="202"/>
      <c r="D29" s="202"/>
      <c r="E29" s="202"/>
      <c r="F29" s="202"/>
      <c r="G29" s="202"/>
      <c r="H29" s="202"/>
      <c r="I29" s="219"/>
      <c r="J29" s="202"/>
      <c r="K29" s="177"/>
      <c r="L29" s="203"/>
      <c r="M29" s="202"/>
      <c r="N29" s="202"/>
      <c r="O29" s="202"/>
      <c r="P29" s="202"/>
      <c r="T29" s="202"/>
      <c r="U29" s="215"/>
      <c r="V29" s="215"/>
      <c r="W29" s="218"/>
      <c r="X29" s="220"/>
      <c r="Y29" s="202"/>
      <c r="Z29" s="202"/>
      <c r="AA29" s="202"/>
      <c r="AB29" s="166"/>
      <c r="AC29" s="166"/>
      <c r="AD29" s="166"/>
    </row>
    <row r="32" spans="2:30" s="216" customFormat="1" x14ac:dyDescent="0.25">
      <c r="L32" s="203" t="s">
        <v>21</v>
      </c>
      <c r="M32" s="202"/>
      <c r="N32" s="202"/>
      <c r="O32" s="202"/>
      <c r="P32" s="202"/>
      <c r="U32" s="202"/>
      <c r="V32" s="202"/>
      <c r="W32" s="202"/>
    </row>
    <row r="33" spans="12:23" s="216" customFormat="1" x14ac:dyDescent="0.25">
      <c r="L33" s="385" t="s">
        <v>21</v>
      </c>
      <c r="M33" s="202"/>
      <c r="N33" s="202"/>
      <c r="O33" s="202"/>
      <c r="P33" s="202"/>
      <c r="U33" s="202"/>
      <c r="V33" s="202"/>
      <c r="W33" s="202"/>
    </row>
    <row r="34" spans="12:23" s="216" customFormat="1" x14ac:dyDescent="0.25">
      <c r="L34" s="203"/>
      <c r="M34" s="202"/>
      <c r="N34" s="202"/>
      <c r="O34" s="202"/>
      <c r="P34" s="202"/>
      <c r="U34" s="202"/>
      <c r="V34" s="202"/>
      <c r="W34" s="436"/>
    </row>
    <row r="35" spans="12:23" x14ac:dyDescent="0.25"/>
    <row r="36" spans="12:23" x14ac:dyDescent="0.25"/>
  </sheetData>
  <mergeCells count="5">
    <mergeCell ref="D1:AD2"/>
    <mergeCell ref="D5:F5"/>
    <mergeCell ref="H5:J5"/>
    <mergeCell ref="L5:N5"/>
    <mergeCell ref="E3:AD3"/>
  </mergeCells>
  <printOptions horizontalCentered="1" verticalCentered="1"/>
  <pageMargins left="0.70866141732283472" right="0.47244094488188981" top="0.55118110236220474" bottom="0.98425196850393704" header="0" footer="0"/>
  <pageSetup scale="41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217"/>
  <sheetViews>
    <sheetView zoomScaleNormal="100" workbookViewId="0">
      <pane xSplit="5" ySplit="5" topLeftCell="F208" activePane="bottomRight" state="frozen"/>
      <selection activeCell="F3" sqref="F3"/>
      <selection pane="topRight" activeCell="F3" sqref="F3"/>
      <selection pane="bottomLeft" activeCell="F3" sqref="F3"/>
      <selection pane="bottomRight" activeCell="G211" sqref="G211"/>
    </sheetView>
  </sheetViews>
  <sheetFormatPr baseColWidth="10" defaultColWidth="0" defaultRowHeight="12.75" x14ac:dyDescent="0.2"/>
  <cols>
    <col min="1" max="1" width="0.5703125" style="230" customWidth="1"/>
    <col min="2" max="2" width="8.7109375" style="230" hidden="1" customWidth="1"/>
    <col min="3" max="3" width="11" style="252" bestFit="1" customWidth="1"/>
    <col min="4" max="4" width="22.42578125" style="230" customWidth="1"/>
    <col min="5" max="5" width="12.42578125" style="230" bestFit="1" customWidth="1"/>
    <col min="6" max="6" width="14.42578125" style="230" bestFit="1" customWidth="1"/>
    <col min="7" max="7" width="13.42578125" style="230" bestFit="1" customWidth="1"/>
    <col min="8" max="8" width="14.85546875" style="230" bestFit="1" customWidth="1"/>
    <col min="9" max="9" width="15.28515625" style="230" bestFit="1" customWidth="1"/>
    <col min="10" max="10" width="13.28515625" style="230" bestFit="1" customWidth="1"/>
    <col min="11" max="11" width="12" style="252" bestFit="1" customWidth="1"/>
    <col min="12" max="13" width="11" style="230" bestFit="1" customWidth="1"/>
    <col min="14" max="14" width="14" style="230" bestFit="1" customWidth="1"/>
    <col min="15" max="16" width="4.7109375" style="230" customWidth="1"/>
    <col min="17" max="16384" width="4.7109375" style="230" hidden="1"/>
  </cols>
  <sheetData>
    <row r="1" spans="1:15" ht="0.75" customHeight="1" x14ac:dyDescent="0.2">
      <c r="B1" s="244"/>
      <c r="C1" s="245"/>
      <c r="D1" s="229"/>
      <c r="E1" s="245"/>
      <c r="F1" s="246"/>
      <c r="G1" s="246"/>
      <c r="H1" s="246"/>
      <c r="I1" s="229"/>
      <c r="J1" s="229"/>
      <c r="K1" s="245"/>
      <c r="L1" s="229"/>
      <c r="M1" s="229"/>
      <c r="N1" s="229"/>
    </row>
    <row r="2" spans="1:15" ht="21" x14ac:dyDescent="0.35">
      <c r="B2" s="244"/>
      <c r="C2" s="245"/>
      <c r="D2" s="472" t="s">
        <v>165</v>
      </c>
      <c r="E2" s="472"/>
      <c r="F2" s="472"/>
      <c r="G2" s="472"/>
      <c r="H2" s="472"/>
      <c r="I2" s="472"/>
      <c r="J2" s="472"/>
      <c r="K2" s="472"/>
      <c r="L2" s="229"/>
      <c r="M2" s="229"/>
      <c r="N2" s="229"/>
      <c r="O2" s="247"/>
    </row>
    <row r="3" spans="1:15" ht="15.75" x14ac:dyDescent="0.25">
      <c r="B3" s="244"/>
      <c r="C3" s="245"/>
      <c r="D3" s="473">
        <v>45900</v>
      </c>
      <c r="E3" s="473"/>
      <c r="F3" s="473"/>
      <c r="G3" s="473"/>
      <c r="H3" s="473"/>
      <c r="I3" s="473"/>
      <c r="J3" s="473"/>
      <c r="K3" s="473"/>
      <c r="L3" s="229"/>
      <c r="M3" s="229"/>
      <c r="N3" s="229"/>
    </row>
    <row r="4" spans="1:15" ht="3" customHeight="1" x14ac:dyDescent="0.2">
      <c r="B4" s="244"/>
      <c r="C4" s="245"/>
      <c r="D4" s="229"/>
      <c r="E4" s="245"/>
      <c r="F4" s="246"/>
      <c r="G4" s="246"/>
      <c r="H4" s="246"/>
      <c r="I4" s="229"/>
      <c r="J4" s="229"/>
      <c r="K4" s="248"/>
      <c r="L4" s="229"/>
      <c r="M4" s="229"/>
      <c r="N4" s="229"/>
    </row>
    <row r="5" spans="1:15" s="177" customFormat="1" x14ac:dyDescent="0.25">
      <c r="A5" s="249"/>
      <c r="B5" s="250" t="s">
        <v>26</v>
      </c>
      <c r="C5" s="381" t="s">
        <v>27</v>
      </c>
      <c r="D5" s="382" t="s">
        <v>28</v>
      </c>
      <c r="E5" s="382" t="s">
        <v>29</v>
      </c>
      <c r="F5" s="382" t="s">
        <v>135</v>
      </c>
      <c r="G5" s="382" t="s">
        <v>30</v>
      </c>
      <c r="H5" s="382" t="s">
        <v>31</v>
      </c>
      <c r="I5" s="382" t="s">
        <v>140</v>
      </c>
      <c r="J5" s="382" t="s">
        <v>141</v>
      </c>
      <c r="K5" s="382" t="s">
        <v>32</v>
      </c>
      <c r="L5" s="382" t="s">
        <v>33</v>
      </c>
      <c r="M5" s="382" t="s">
        <v>34</v>
      </c>
      <c r="N5" s="382" t="s">
        <v>35</v>
      </c>
    </row>
    <row r="6" spans="1:15" s="177" customFormat="1" ht="12.75" customHeight="1" x14ac:dyDescent="0.25">
      <c r="A6" s="249"/>
      <c r="B6" s="371"/>
      <c r="C6" s="471" t="s">
        <v>855</v>
      </c>
      <c r="D6" s="471" t="s">
        <v>856</v>
      </c>
      <c r="E6" s="440" t="s">
        <v>36</v>
      </c>
      <c r="F6" s="383">
        <v>182000000</v>
      </c>
      <c r="G6" s="384">
        <v>10988000</v>
      </c>
      <c r="H6" s="383">
        <v>171012000</v>
      </c>
      <c r="I6" s="383">
        <v>169500000</v>
      </c>
      <c r="J6" s="384">
        <v>1512000</v>
      </c>
      <c r="K6" s="383">
        <v>1500000</v>
      </c>
      <c r="L6" s="383">
        <v>12000</v>
      </c>
      <c r="M6" s="383">
        <v>0</v>
      </c>
      <c r="N6" s="383">
        <v>0</v>
      </c>
    </row>
    <row r="7" spans="1:15" s="177" customFormat="1" ht="12.75" customHeight="1" x14ac:dyDescent="0.25">
      <c r="A7" s="249"/>
      <c r="B7" s="371"/>
      <c r="C7" s="471"/>
      <c r="D7" s="471" t="s">
        <v>856</v>
      </c>
      <c r="E7" s="440" t="s">
        <v>91</v>
      </c>
      <c r="F7" s="383">
        <v>374501894</v>
      </c>
      <c r="G7" s="384">
        <v>0</v>
      </c>
      <c r="H7" s="383">
        <v>374501894</v>
      </c>
      <c r="I7" s="383">
        <v>374501894</v>
      </c>
      <c r="J7" s="384">
        <v>0</v>
      </c>
      <c r="K7" s="383">
        <v>0</v>
      </c>
      <c r="L7" s="383">
        <v>0</v>
      </c>
      <c r="M7" s="383">
        <v>0</v>
      </c>
      <c r="N7" s="383">
        <v>0</v>
      </c>
    </row>
    <row r="8" spans="1:15" s="177" customFormat="1" ht="12.75" customHeight="1" x14ac:dyDescent="0.25">
      <c r="A8" s="249"/>
      <c r="B8" s="371"/>
      <c r="C8" s="471" t="s">
        <v>774</v>
      </c>
      <c r="D8" s="471" t="s">
        <v>775</v>
      </c>
      <c r="E8" s="440" t="s">
        <v>36</v>
      </c>
      <c r="F8" s="383">
        <v>234838500</v>
      </c>
      <c r="G8" s="384">
        <v>45732912</v>
      </c>
      <c r="H8" s="383">
        <v>189105588</v>
      </c>
      <c r="I8" s="383">
        <v>189105588</v>
      </c>
      <c r="J8" s="384">
        <v>0</v>
      </c>
      <c r="K8" s="383">
        <v>0</v>
      </c>
      <c r="L8" s="383">
        <v>0</v>
      </c>
      <c r="M8" s="383">
        <v>0</v>
      </c>
      <c r="N8" s="383">
        <v>0</v>
      </c>
    </row>
    <row r="9" spans="1:15" s="177" customFormat="1" ht="12.75" customHeight="1" x14ac:dyDescent="0.25">
      <c r="A9" s="249"/>
      <c r="B9" s="371"/>
      <c r="C9" s="471"/>
      <c r="D9" s="471" t="s">
        <v>775</v>
      </c>
      <c r="E9" s="440" t="s">
        <v>91</v>
      </c>
      <c r="F9" s="383">
        <v>547956500</v>
      </c>
      <c r="G9" s="384">
        <v>0</v>
      </c>
      <c r="H9" s="383">
        <v>547956500</v>
      </c>
      <c r="I9" s="383">
        <v>547956500</v>
      </c>
      <c r="J9" s="384">
        <v>0</v>
      </c>
      <c r="K9" s="383">
        <v>0</v>
      </c>
      <c r="L9" s="383">
        <v>0</v>
      </c>
      <c r="M9" s="383">
        <v>0</v>
      </c>
      <c r="N9" s="383">
        <v>0</v>
      </c>
    </row>
    <row r="10" spans="1:15" s="177" customFormat="1" ht="12.75" customHeight="1" x14ac:dyDescent="0.25">
      <c r="A10" s="249"/>
      <c r="B10" s="371"/>
      <c r="C10" s="471"/>
      <c r="D10" s="471" t="s">
        <v>775</v>
      </c>
      <c r="E10" s="440" t="s">
        <v>802</v>
      </c>
      <c r="F10" s="383">
        <v>38805000</v>
      </c>
      <c r="G10" s="384">
        <v>2267088</v>
      </c>
      <c r="H10" s="383">
        <v>36537912</v>
      </c>
      <c r="I10" s="383">
        <v>36537912</v>
      </c>
      <c r="J10" s="384">
        <v>0</v>
      </c>
      <c r="K10" s="383">
        <v>0</v>
      </c>
      <c r="L10" s="383">
        <v>0</v>
      </c>
      <c r="M10" s="383">
        <v>0</v>
      </c>
      <c r="N10" s="383">
        <v>0</v>
      </c>
    </row>
    <row r="11" spans="1:15" s="177" customFormat="1" ht="12.75" customHeight="1" x14ac:dyDescent="0.25">
      <c r="A11" s="249"/>
      <c r="B11" s="371"/>
      <c r="C11" s="471" t="s">
        <v>746</v>
      </c>
      <c r="D11" s="471" t="s">
        <v>747</v>
      </c>
      <c r="E11" s="440" t="s">
        <v>36</v>
      </c>
      <c r="F11" s="383">
        <v>232821000</v>
      </c>
      <c r="G11" s="384">
        <v>132000000</v>
      </c>
      <c r="H11" s="383">
        <v>100821000</v>
      </c>
      <c r="I11" s="383">
        <v>100821000</v>
      </c>
      <c r="J11" s="384">
        <v>0</v>
      </c>
      <c r="K11" s="383">
        <v>0</v>
      </c>
      <c r="L11" s="383">
        <v>0</v>
      </c>
      <c r="M11" s="383">
        <v>0</v>
      </c>
      <c r="N11" s="383">
        <v>0</v>
      </c>
    </row>
    <row r="12" spans="1:15" s="177" customFormat="1" ht="12.75" customHeight="1" x14ac:dyDescent="0.25">
      <c r="A12" s="249"/>
      <c r="B12" s="371"/>
      <c r="C12" s="471"/>
      <c r="D12" s="471" t="s">
        <v>747</v>
      </c>
      <c r="E12" s="440" t="s">
        <v>91</v>
      </c>
      <c r="F12" s="383">
        <v>543249000</v>
      </c>
      <c r="G12" s="384">
        <v>0</v>
      </c>
      <c r="H12" s="383">
        <v>543249000</v>
      </c>
      <c r="I12" s="383">
        <v>543249000</v>
      </c>
      <c r="J12" s="384">
        <v>0</v>
      </c>
      <c r="K12" s="383">
        <v>0</v>
      </c>
      <c r="L12" s="383">
        <v>0</v>
      </c>
      <c r="M12" s="383">
        <v>0</v>
      </c>
      <c r="N12" s="383">
        <v>0</v>
      </c>
    </row>
    <row r="13" spans="1:15" s="177" customFormat="1" ht="12.75" customHeight="1" x14ac:dyDescent="0.25">
      <c r="A13" s="249"/>
      <c r="B13" s="371"/>
      <c r="C13" s="471" t="s">
        <v>857</v>
      </c>
      <c r="D13" s="471" t="s">
        <v>858</v>
      </c>
      <c r="E13" s="440" t="s">
        <v>36</v>
      </c>
      <c r="F13" s="383">
        <v>164031800</v>
      </c>
      <c r="G13" s="384">
        <v>4686587</v>
      </c>
      <c r="H13" s="383">
        <v>159345213</v>
      </c>
      <c r="I13" s="383">
        <v>154658626</v>
      </c>
      <c r="J13" s="384">
        <v>4686587</v>
      </c>
      <c r="K13" s="383">
        <v>4686587</v>
      </c>
      <c r="L13" s="383">
        <v>0</v>
      </c>
      <c r="M13" s="383">
        <v>0</v>
      </c>
      <c r="N13" s="383">
        <v>0</v>
      </c>
    </row>
    <row r="14" spans="1:15" s="177" customFormat="1" ht="12.75" customHeight="1" x14ac:dyDescent="0.25">
      <c r="A14" s="249"/>
      <c r="B14" s="371"/>
      <c r="C14" s="471"/>
      <c r="D14" s="471" t="s">
        <v>858</v>
      </c>
      <c r="E14" s="440" t="s">
        <v>91</v>
      </c>
      <c r="F14" s="383">
        <v>382741000</v>
      </c>
      <c r="G14" s="384">
        <v>0</v>
      </c>
      <c r="H14" s="383">
        <v>382741000</v>
      </c>
      <c r="I14" s="383">
        <v>382741000</v>
      </c>
      <c r="J14" s="384">
        <v>0</v>
      </c>
      <c r="K14" s="383">
        <v>0</v>
      </c>
      <c r="L14" s="383">
        <v>0</v>
      </c>
      <c r="M14" s="383">
        <v>0</v>
      </c>
      <c r="N14" s="383">
        <v>0</v>
      </c>
    </row>
    <row r="15" spans="1:15" s="177" customFormat="1" ht="12.75" customHeight="1" x14ac:dyDescent="0.25">
      <c r="A15" s="249"/>
      <c r="B15" s="371"/>
      <c r="C15" s="471"/>
      <c r="D15" s="471" t="s">
        <v>858</v>
      </c>
      <c r="E15" s="440" t="s">
        <v>802</v>
      </c>
      <c r="F15" s="383">
        <v>27150000</v>
      </c>
      <c r="G15" s="384">
        <v>232738</v>
      </c>
      <c r="H15" s="383">
        <v>26917262</v>
      </c>
      <c r="I15" s="383">
        <v>26684574</v>
      </c>
      <c r="J15" s="384">
        <v>232688</v>
      </c>
      <c r="K15" s="383">
        <v>232688</v>
      </c>
      <c r="L15" s="383">
        <v>0</v>
      </c>
      <c r="M15" s="383">
        <v>0</v>
      </c>
      <c r="N15" s="383">
        <v>0</v>
      </c>
    </row>
    <row r="16" spans="1:15" s="177" customFormat="1" ht="12.75" customHeight="1" x14ac:dyDescent="0.25">
      <c r="A16" s="249"/>
      <c r="B16" s="371"/>
      <c r="C16" s="471" t="s">
        <v>204</v>
      </c>
      <c r="D16" s="471" t="s">
        <v>205</v>
      </c>
      <c r="E16" s="440" t="s">
        <v>36</v>
      </c>
      <c r="F16" s="383">
        <v>149121000</v>
      </c>
      <c r="G16" s="384">
        <v>24500000</v>
      </c>
      <c r="H16" s="383">
        <v>124621000</v>
      </c>
      <c r="I16" s="383">
        <v>124621000</v>
      </c>
      <c r="J16" s="384">
        <v>0</v>
      </c>
      <c r="K16" s="383">
        <v>0</v>
      </c>
      <c r="L16" s="383">
        <v>0</v>
      </c>
      <c r="M16" s="383">
        <v>0</v>
      </c>
      <c r="N16" s="383">
        <v>0</v>
      </c>
    </row>
    <row r="17" spans="1:14" s="177" customFormat="1" ht="12.75" customHeight="1" x14ac:dyDescent="0.25">
      <c r="A17" s="249"/>
      <c r="B17" s="371"/>
      <c r="C17" s="471"/>
      <c r="D17" s="471" t="s">
        <v>205</v>
      </c>
      <c r="E17" s="440" t="s">
        <v>91</v>
      </c>
      <c r="F17" s="383">
        <v>347949000</v>
      </c>
      <c r="G17" s="384">
        <v>0</v>
      </c>
      <c r="H17" s="383">
        <v>347949000</v>
      </c>
      <c r="I17" s="383">
        <v>347949000</v>
      </c>
      <c r="J17" s="384">
        <v>0</v>
      </c>
      <c r="K17" s="383">
        <v>0</v>
      </c>
      <c r="L17" s="383">
        <v>0</v>
      </c>
      <c r="M17" s="383">
        <v>0</v>
      </c>
      <c r="N17" s="383">
        <v>0</v>
      </c>
    </row>
    <row r="18" spans="1:14" s="177" customFormat="1" ht="12.75" customHeight="1" x14ac:dyDescent="0.25">
      <c r="A18" s="249"/>
      <c r="B18" s="371"/>
      <c r="C18" s="471" t="s">
        <v>206</v>
      </c>
      <c r="D18" s="471" t="s">
        <v>207</v>
      </c>
      <c r="E18" s="440" t="s">
        <v>36</v>
      </c>
      <c r="F18" s="383">
        <v>146406000</v>
      </c>
      <c r="G18" s="384">
        <v>20280000</v>
      </c>
      <c r="H18" s="383">
        <v>126126000</v>
      </c>
      <c r="I18" s="383">
        <v>122306000</v>
      </c>
      <c r="J18" s="384">
        <v>3820000</v>
      </c>
      <c r="K18" s="383">
        <v>3820000</v>
      </c>
      <c r="L18" s="383">
        <v>0</v>
      </c>
      <c r="M18" s="383">
        <v>0</v>
      </c>
      <c r="N18" s="383">
        <v>0</v>
      </c>
    </row>
    <row r="19" spans="1:14" s="177" customFormat="1" ht="12.75" customHeight="1" x14ac:dyDescent="0.25">
      <c r="A19" s="249"/>
      <c r="B19" s="371"/>
      <c r="C19" s="471"/>
      <c r="D19" s="471" t="s">
        <v>207</v>
      </c>
      <c r="E19" s="440" t="s">
        <v>91</v>
      </c>
      <c r="F19" s="383">
        <v>341614000</v>
      </c>
      <c r="G19" s="384">
        <v>0</v>
      </c>
      <c r="H19" s="383">
        <v>341614000</v>
      </c>
      <c r="I19" s="383">
        <v>341614000</v>
      </c>
      <c r="J19" s="384">
        <v>0</v>
      </c>
      <c r="K19" s="383">
        <v>0</v>
      </c>
      <c r="L19" s="383">
        <v>0</v>
      </c>
      <c r="M19" s="383">
        <v>0</v>
      </c>
      <c r="N19" s="383">
        <v>0</v>
      </c>
    </row>
    <row r="20" spans="1:14" s="177" customFormat="1" ht="12.75" customHeight="1" x14ac:dyDescent="0.25">
      <c r="A20" s="249"/>
      <c r="B20" s="371"/>
      <c r="C20" s="471" t="s">
        <v>208</v>
      </c>
      <c r="D20" s="471" t="s">
        <v>207</v>
      </c>
      <c r="E20" s="440" t="s">
        <v>36</v>
      </c>
      <c r="F20" s="383">
        <v>146706000</v>
      </c>
      <c r="G20" s="384">
        <v>24174000</v>
      </c>
      <c r="H20" s="383">
        <v>122532000</v>
      </c>
      <c r="I20" s="383">
        <v>122532000</v>
      </c>
      <c r="J20" s="384">
        <v>0</v>
      </c>
      <c r="K20" s="383">
        <v>0</v>
      </c>
      <c r="L20" s="383">
        <v>0</v>
      </c>
      <c r="M20" s="383">
        <v>0</v>
      </c>
      <c r="N20" s="383">
        <v>0</v>
      </c>
    </row>
    <row r="21" spans="1:14" s="177" customFormat="1" ht="12.75" customHeight="1" x14ac:dyDescent="0.25">
      <c r="A21" s="249"/>
      <c r="B21" s="371"/>
      <c r="C21" s="471"/>
      <c r="D21" s="471" t="s">
        <v>207</v>
      </c>
      <c r="E21" s="440" t="s">
        <v>91</v>
      </c>
      <c r="F21" s="383">
        <v>342314000</v>
      </c>
      <c r="G21" s="384">
        <v>0</v>
      </c>
      <c r="H21" s="383">
        <v>342314000</v>
      </c>
      <c r="I21" s="383">
        <v>342314000</v>
      </c>
      <c r="J21" s="384">
        <v>0</v>
      </c>
      <c r="K21" s="383">
        <v>0</v>
      </c>
      <c r="L21" s="383">
        <v>0</v>
      </c>
      <c r="M21" s="383">
        <v>0</v>
      </c>
      <c r="N21" s="383">
        <v>0</v>
      </c>
    </row>
    <row r="22" spans="1:14" s="177" customFormat="1" ht="12.75" customHeight="1" x14ac:dyDescent="0.25">
      <c r="A22" s="249"/>
      <c r="B22" s="371"/>
      <c r="C22" s="471" t="s">
        <v>803</v>
      </c>
      <c r="D22" s="471" t="s">
        <v>804</v>
      </c>
      <c r="E22" s="440" t="s">
        <v>36</v>
      </c>
      <c r="F22" s="383">
        <v>149421000</v>
      </c>
      <c r="G22" s="384">
        <v>21775316</v>
      </c>
      <c r="H22" s="383">
        <v>127645684</v>
      </c>
      <c r="I22" s="383">
        <v>127645684</v>
      </c>
      <c r="J22" s="384">
        <v>0</v>
      </c>
      <c r="K22" s="383">
        <v>0</v>
      </c>
      <c r="L22" s="383">
        <v>0</v>
      </c>
      <c r="M22" s="383">
        <v>0</v>
      </c>
      <c r="N22" s="383">
        <v>0</v>
      </c>
    </row>
    <row r="23" spans="1:14" s="177" customFormat="1" ht="12.75" customHeight="1" x14ac:dyDescent="0.25">
      <c r="A23" s="249"/>
      <c r="B23" s="371"/>
      <c r="C23" s="471"/>
      <c r="D23" s="471" t="s">
        <v>804</v>
      </c>
      <c r="E23" s="440" t="s">
        <v>91</v>
      </c>
      <c r="F23" s="383">
        <v>348649000</v>
      </c>
      <c r="G23" s="384">
        <v>0</v>
      </c>
      <c r="H23" s="383">
        <v>348649000</v>
      </c>
      <c r="I23" s="383">
        <v>348649000</v>
      </c>
      <c r="J23" s="384">
        <v>0</v>
      </c>
      <c r="K23" s="383">
        <v>0</v>
      </c>
      <c r="L23" s="383">
        <v>0</v>
      </c>
      <c r="M23" s="383">
        <v>0</v>
      </c>
      <c r="N23" s="383">
        <v>0</v>
      </c>
    </row>
    <row r="24" spans="1:14" s="177" customFormat="1" ht="12.75" customHeight="1" x14ac:dyDescent="0.25">
      <c r="A24" s="249"/>
      <c r="B24" s="371"/>
      <c r="C24" s="471" t="s">
        <v>209</v>
      </c>
      <c r="D24" s="471" t="s">
        <v>210</v>
      </c>
      <c r="E24" s="440" t="s">
        <v>36</v>
      </c>
      <c r="F24" s="383">
        <v>148200000</v>
      </c>
      <c r="G24" s="384">
        <v>20480000</v>
      </c>
      <c r="H24" s="383">
        <v>127720000</v>
      </c>
      <c r="I24" s="383">
        <v>127720000</v>
      </c>
      <c r="J24" s="384">
        <v>0</v>
      </c>
      <c r="K24" s="383">
        <v>0</v>
      </c>
      <c r="L24" s="383">
        <v>0</v>
      </c>
      <c r="M24" s="383">
        <v>0</v>
      </c>
      <c r="N24" s="383">
        <v>0</v>
      </c>
    </row>
    <row r="25" spans="1:14" s="177" customFormat="1" ht="12.75" customHeight="1" x14ac:dyDescent="0.25">
      <c r="A25" s="249"/>
      <c r="B25" s="371"/>
      <c r="C25" s="471"/>
      <c r="D25" s="471" t="s">
        <v>210</v>
      </c>
      <c r="E25" s="440" t="s">
        <v>91</v>
      </c>
      <c r="F25" s="383">
        <v>345800000</v>
      </c>
      <c r="G25" s="384">
        <v>0</v>
      </c>
      <c r="H25" s="383">
        <v>345800000</v>
      </c>
      <c r="I25" s="383">
        <v>345800000</v>
      </c>
      <c r="J25" s="384">
        <v>0</v>
      </c>
      <c r="K25" s="383">
        <v>0</v>
      </c>
      <c r="L25" s="383">
        <v>0</v>
      </c>
      <c r="M25" s="383">
        <v>0</v>
      </c>
      <c r="N25" s="383">
        <v>0</v>
      </c>
    </row>
    <row r="26" spans="1:14" s="177" customFormat="1" ht="12.75" customHeight="1" x14ac:dyDescent="0.25">
      <c r="A26" s="249"/>
      <c r="B26" s="371"/>
      <c r="C26" s="471" t="s">
        <v>805</v>
      </c>
      <c r="D26" s="471" t="s">
        <v>806</v>
      </c>
      <c r="E26" s="440" t="s">
        <v>36</v>
      </c>
      <c r="F26" s="383">
        <v>207824265</v>
      </c>
      <c r="G26" s="384">
        <v>26920000</v>
      </c>
      <c r="H26" s="383">
        <v>180904265</v>
      </c>
      <c r="I26" s="383">
        <v>180904265</v>
      </c>
      <c r="J26" s="384">
        <v>0</v>
      </c>
      <c r="K26" s="383">
        <v>0</v>
      </c>
      <c r="L26" s="383">
        <v>0</v>
      </c>
      <c r="M26" s="383">
        <v>0</v>
      </c>
      <c r="N26" s="383">
        <v>0</v>
      </c>
    </row>
    <row r="27" spans="1:14" s="177" customFormat="1" ht="12.75" customHeight="1" x14ac:dyDescent="0.25">
      <c r="A27" s="249"/>
      <c r="B27" s="371"/>
      <c r="C27" s="471"/>
      <c r="D27" s="471" t="s">
        <v>806</v>
      </c>
      <c r="E27" s="440" t="s">
        <v>91</v>
      </c>
      <c r="F27" s="383">
        <v>484923285</v>
      </c>
      <c r="G27" s="384">
        <v>0</v>
      </c>
      <c r="H27" s="383">
        <v>484923285</v>
      </c>
      <c r="I27" s="383">
        <v>484923285</v>
      </c>
      <c r="J27" s="384">
        <v>0</v>
      </c>
      <c r="K27" s="383">
        <v>0</v>
      </c>
      <c r="L27" s="383">
        <v>0</v>
      </c>
      <c r="M27" s="383">
        <v>0</v>
      </c>
      <c r="N27" s="383">
        <v>0</v>
      </c>
    </row>
    <row r="28" spans="1:14" s="177" customFormat="1" ht="12.75" customHeight="1" x14ac:dyDescent="0.25">
      <c r="A28" s="249"/>
      <c r="B28" s="371"/>
      <c r="C28" s="471" t="s">
        <v>776</v>
      </c>
      <c r="D28" s="471" t="s">
        <v>777</v>
      </c>
      <c r="E28" s="440" t="s">
        <v>36</v>
      </c>
      <c r="F28" s="383">
        <v>175227030</v>
      </c>
      <c r="G28" s="384">
        <v>50312000</v>
      </c>
      <c r="H28" s="383">
        <v>124915030</v>
      </c>
      <c r="I28" s="383">
        <v>124915030</v>
      </c>
      <c r="J28" s="384">
        <v>0</v>
      </c>
      <c r="K28" s="383">
        <v>0</v>
      </c>
      <c r="L28" s="383">
        <v>0</v>
      </c>
      <c r="M28" s="383">
        <v>0</v>
      </c>
      <c r="N28" s="383">
        <v>0</v>
      </c>
    </row>
    <row r="29" spans="1:14" s="177" customFormat="1" ht="12.75" customHeight="1" x14ac:dyDescent="0.25">
      <c r="A29" s="249"/>
      <c r="B29" s="371"/>
      <c r="C29" s="471"/>
      <c r="D29" s="471" t="s">
        <v>777</v>
      </c>
      <c r="E29" s="440" t="s">
        <v>91</v>
      </c>
      <c r="F29" s="383">
        <v>408863070</v>
      </c>
      <c r="G29" s="384">
        <v>0</v>
      </c>
      <c r="H29" s="383">
        <v>408863070</v>
      </c>
      <c r="I29" s="383">
        <v>408863070</v>
      </c>
      <c r="J29" s="384">
        <v>0</v>
      </c>
      <c r="K29" s="383">
        <v>0</v>
      </c>
      <c r="L29" s="383">
        <v>0</v>
      </c>
      <c r="M29" s="383">
        <v>0</v>
      </c>
      <c r="N29" s="383">
        <v>0</v>
      </c>
    </row>
    <row r="30" spans="1:14" s="177" customFormat="1" ht="12.75" customHeight="1" x14ac:dyDescent="0.25">
      <c r="A30" s="249"/>
      <c r="B30" s="371"/>
      <c r="C30" s="471" t="s">
        <v>807</v>
      </c>
      <c r="D30" s="471" t="s">
        <v>808</v>
      </c>
      <c r="E30" s="440" t="s">
        <v>36</v>
      </c>
      <c r="F30" s="383">
        <v>142848000</v>
      </c>
      <c r="G30" s="384">
        <v>17270000</v>
      </c>
      <c r="H30" s="383">
        <v>125578000</v>
      </c>
      <c r="I30" s="383">
        <v>125578000</v>
      </c>
      <c r="J30" s="384">
        <v>0</v>
      </c>
      <c r="K30" s="383">
        <v>0</v>
      </c>
      <c r="L30" s="383">
        <v>0</v>
      </c>
      <c r="M30" s="383">
        <v>0</v>
      </c>
      <c r="N30" s="383">
        <v>0</v>
      </c>
    </row>
    <row r="31" spans="1:14" s="177" customFormat="1" ht="12.75" customHeight="1" x14ac:dyDescent="0.25">
      <c r="A31" s="249"/>
      <c r="B31" s="371"/>
      <c r="C31" s="471"/>
      <c r="D31" s="471" t="s">
        <v>808</v>
      </c>
      <c r="E31" s="440" t="s">
        <v>91</v>
      </c>
      <c r="F31" s="383">
        <v>333312000</v>
      </c>
      <c r="G31" s="384">
        <v>0</v>
      </c>
      <c r="H31" s="383">
        <v>333312000</v>
      </c>
      <c r="I31" s="383">
        <v>333312000</v>
      </c>
      <c r="J31" s="384">
        <v>0</v>
      </c>
      <c r="K31" s="383">
        <v>0</v>
      </c>
      <c r="L31" s="383">
        <v>0</v>
      </c>
      <c r="M31" s="383">
        <v>0</v>
      </c>
      <c r="N31" s="383">
        <v>0</v>
      </c>
    </row>
    <row r="32" spans="1:14" s="177" customFormat="1" ht="12.75" customHeight="1" x14ac:dyDescent="0.25">
      <c r="A32" s="249"/>
      <c r="B32" s="371"/>
      <c r="C32" s="471" t="s">
        <v>748</v>
      </c>
      <c r="D32" s="471" t="s">
        <v>749</v>
      </c>
      <c r="E32" s="440" t="s">
        <v>36</v>
      </c>
      <c r="F32" s="383">
        <v>150021000</v>
      </c>
      <c r="G32" s="384">
        <v>21000000</v>
      </c>
      <c r="H32" s="383">
        <v>129021000</v>
      </c>
      <c r="I32" s="383">
        <v>129021000</v>
      </c>
      <c r="J32" s="384">
        <v>0</v>
      </c>
      <c r="K32" s="383">
        <v>0</v>
      </c>
      <c r="L32" s="383">
        <v>0</v>
      </c>
      <c r="M32" s="383">
        <v>0</v>
      </c>
      <c r="N32" s="383">
        <v>0</v>
      </c>
    </row>
    <row r="33" spans="1:14" s="177" customFormat="1" ht="12.75" customHeight="1" x14ac:dyDescent="0.25">
      <c r="A33" s="249"/>
      <c r="B33" s="371"/>
      <c r="C33" s="471"/>
      <c r="D33" s="471" t="s">
        <v>749</v>
      </c>
      <c r="E33" s="440" t="s">
        <v>91</v>
      </c>
      <c r="F33" s="383">
        <v>350049000</v>
      </c>
      <c r="G33" s="384">
        <v>0</v>
      </c>
      <c r="H33" s="383">
        <v>350049000</v>
      </c>
      <c r="I33" s="383">
        <v>350049000</v>
      </c>
      <c r="J33" s="384">
        <v>0</v>
      </c>
      <c r="K33" s="383">
        <v>0</v>
      </c>
      <c r="L33" s="383">
        <v>0</v>
      </c>
      <c r="M33" s="383">
        <v>0</v>
      </c>
      <c r="N33" s="383">
        <v>0</v>
      </c>
    </row>
    <row r="34" spans="1:14" s="177" customFormat="1" ht="12.75" customHeight="1" x14ac:dyDescent="0.25">
      <c r="A34" s="249"/>
      <c r="B34" s="371"/>
      <c r="C34" s="471" t="s">
        <v>809</v>
      </c>
      <c r="D34" s="471" t="s">
        <v>810</v>
      </c>
      <c r="E34" s="440" t="s">
        <v>36</v>
      </c>
      <c r="F34" s="383">
        <v>184407000</v>
      </c>
      <c r="G34" s="384">
        <v>29250000</v>
      </c>
      <c r="H34" s="383">
        <v>155157000</v>
      </c>
      <c r="I34" s="383">
        <v>155157000</v>
      </c>
      <c r="J34" s="384">
        <v>0</v>
      </c>
      <c r="K34" s="383">
        <v>0</v>
      </c>
      <c r="L34" s="383">
        <v>0</v>
      </c>
      <c r="M34" s="383">
        <v>0</v>
      </c>
      <c r="N34" s="383">
        <v>0</v>
      </c>
    </row>
    <row r="35" spans="1:14" s="177" customFormat="1" ht="12.75" customHeight="1" x14ac:dyDescent="0.25">
      <c r="A35" s="249"/>
      <c r="B35" s="371"/>
      <c r="C35" s="471"/>
      <c r="D35" s="471" t="s">
        <v>810</v>
      </c>
      <c r="E35" s="440" t="s">
        <v>91</v>
      </c>
      <c r="F35" s="383">
        <v>430283000</v>
      </c>
      <c r="G35" s="384">
        <v>0</v>
      </c>
      <c r="H35" s="383">
        <v>430283000</v>
      </c>
      <c r="I35" s="383">
        <v>430283000</v>
      </c>
      <c r="J35" s="384">
        <v>0</v>
      </c>
      <c r="K35" s="383">
        <v>0</v>
      </c>
      <c r="L35" s="383">
        <v>0</v>
      </c>
      <c r="M35" s="383">
        <v>0</v>
      </c>
      <c r="N35" s="383">
        <v>0</v>
      </c>
    </row>
    <row r="36" spans="1:14" s="177" customFormat="1" ht="12.75" customHeight="1" x14ac:dyDescent="0.25">
      <c r="A36" s="249"/>
      <c r="B36" s="371"/>
      <c r="C36" s="471" t="s">
        <v>778</v>
      </c>
      <c r="D36" s="471" t="s">
        <v>779</v>
      </c>
      <c r="E36" s="440" t="s">
        <v>36</v>
      </c>
      <c r="F36" s="383">
        <v>150321000</v>
      </c>
      <c r="G36" s="384">
        <v>20720000</v>
      </c>
      <c r="H36" s="383">
        <v>129601000</v>
      </c>
      <c r="I36" s="383">
        <v>125671000</v>
      </c>
      <c r="J36" s="384">
        <v>3930000</v>
      </c>
      <c r="K36" s="383">
        <v>3930000</v>
      </c>
      <c r="L36" s="383">
        <v>0</v>
      </c>
      <c r="M36" s="383">
        <v>0</v>
      </c>
      <c r="N36" s="383">
        <v>0</v>
      </c>
    </row>
    <row r="37" spans="1:14" s="177" customFormat="1" ht="12.75" customHeight="1" x14ac:dyDescent="0.25">
      <c r="A37" s="249"/>
      <c r="B37" s="371"/>
      <c r="C37" s="471"/>
      <c r="D37" s="471" t="s">
        <v>779</v>
      </c>
      <c r="E37" s="440" t="s">
        <v>91</v>
      </c>
      <c r="F37" s="383">
        <v>350749000</v>
      </c>
      <c r="G37" s="384">
        <v>0</v>
      </c>
      <c r="H37" s="383">
        <v>350749000</v>
      </c>
      <c r="I37" s="383">
        <v>350749000</v>
      </c>
      <c r="J37" s="384">
        <v>0</v>
      </c>
      <c r="K37" s="383">
        <v>0</v>
      </c>
      <c r="L37" s="383">
        <v>0</v>
      </c>
      <c r="M37" s="383">
        <v>0</v>
      </c>
      <c r="N37" s="383">
        <v>0</v>
      </c>
    </row>
    <row r="38" spans="1:14" s="177" customFormat="1" ht="12.75" customHeight="1" x14ac:dyDescent="0.25">
      <c r="A38" s="249"/>
      <c r="B38" s="371"/>
      <c r="C38" s="471" t="s">
        <v>811</v>
      </c>
      <c r="D38" s="471" t="s">
        <v>812</v>
      </c>
      <c r="E38" s="440" t="s">
        <v>36</v>
      </c>
      <c r="F38" s="383">
        <v>219478500</v>
      </c>
      <c r="G38" s="384">
        <v>33985000</v>
      </c>
      <c r="H38" s="383">
        <v>185493500</v>
      </c>
      <c r="I38" s="383">
        <v>185493500</v>
      </c>
      <c r="J38" s="384">
        <v>0</v>
      </c>
      <c r="K38" s="383">
        <v>0</v>
      </c>
      <c r="L38" s="383">
        <v>0</v>
      </c>
      <c r="M38" s="383">
        <v>0</v>
      </c>
      <c r="N38" s="383">
        <v>0</v>
      </c>
    </row>
    <row r="39" spans="1:14" s="177" customFormat="1" ht="12.75" customHeight="1" x14ac:dyDescent="0.25">
      <c r="A39" s="249"/>
      <c r="B39" s="371"/>
      <c r="C39" s="471"/>
      <c r="D39" s="471" t="s">
        <v>812</v>
      </c>
      <c r="E39" s="440" t="s">
        <v>91</v>
      </c>
      <c r="F39" s="383">
        <v>512116500</v>
      </c>
      <c r="G39" s="384">
        <v>0</v>
      </c>
      <c r="H39" s="383">
        <v>512116500</v>
      </c>
      <c r="I39" s="383">
        <v>512116500</v>
      </c>
      <c r="J39" s="384">
        <v>0</v>
      </c>
      <c r="K39" s="383">
        <v>0</v>
      </c>
      <c r="L39" s="383">
        <v>0</v>
      </c>
      <c r="M39" s="383">
        <v>0</v>
      </c>
      <c r="N39" s="383">
        <v>0</v>
      </c>
    </row>
    <row r="40" spans="1:14" s="177" customFormat="1" ht="12.75" customHeight="1" x14ac:dyDescent="0.25">
      <c r="A40" s="249"/>
      <c r="B40" s="371"/>
      <c r="C40" s="471" t="s">
        <v>813</v>
      </c>
      <c r="D40" s="471" t="s">
        <v>814</v>
      </c>
      <c r="E40" s="440" t="s">
        <v>36</v>
      </c>
      <c r="F40" s="383">
        <v>147606000</v>
      </c>
      <c r="G40" s="384">
        <v>16592368</v>
      </c>
      <c r="H40" s="383">
        <v>131013632</v>
      </c>
      <c r="I40" s="383">
        <v>123305632</v>
      </c>
      <c r="J40" s="384">
        <v>7708000</v>
      </c>
      <c r="K40" s="383">
        <v>3854000</v>
      </c>
      <c r="L40" s="383">
        <v>3854000</v>
      </c>
      <c r="M40" s="383">
        <v>0</v>
      </c>
      <c r="N40" s="383">
        <v>0</v>
      </c>
    </row>
    <row r="41" spans="1:14" s="177" customFormat="1" ht="12.75" customHeight="1" x14ac:dyDescent="0.25">
      <c r="A41" s="249"/>
      <c r="B41" s="371"/>
      <c r="C41" s="471"/>
      <c r="D41" s="471" t="s">
        <v>814</v>
      </c>
      <c r="E41" s="440" t="s">
        <v>91</v>
      </c>
      <c r="F41" s="383">
        <v>344414000</v>
      </c>
      <c r="G41" s="384">
        <v>0</v>
      </c>
      <c r="H41" s="383">
        <v>344414000</v>
      </c>
      <c r="I41" s="383">
        <v>344414000</v>
      </c>
      <c r="J41" s="384">
        <v>0</v>
      </c>
      <c r="K41" s="383">
        <v>0</v>
      </c>
      <c r="L41" s="383">
        <v>0</v>
      </c>
      <c r="M41" s="383">
        <v>0</v>
      </c>
      <c r="N41" s="383">
        <v>0</v>
      </c>
    </row>
    <row r="42" spans="1:14" s="177" customFormat="1" ht="12.75" customHeight="1" x14ac:dyDescent="0.25">
      <c r="A42" s="249"/>
      <c r="B42" s="371"/>
      <c r="C42" s="471" t="s">
        <v>211</v>
      </c>
      <c r="D42" s="471" t="s">
        <v>212</v>
      </c>
      <c r="E42" s="440" t="s">
        <v>36</v>
      </c>
      <c r="F42" s="383">
        <v>150621000</v>
      </c>
      <c r="G42" s="384">
        <v>20828000</v>
      </c>
      <c r="H42" s="383">
        <v>129793000</v>
      </c>
      <c r="I42" s="383">
        <v>129793000</v>
      </c>
      <c r="J42" s="384">
        <v>0</v>
      </c>
      <c r="K42" s="383">
        <v>0</v>
      </c>
      <c r="L42" s="383">
        <v>0</v>
      </c>
      <c r="M42" s="383">
        <v>0</v>
      </c>
      <c r="N42" s="383">
        <v>0</v>
      </c>
    </row>
    <row r="43" spans="1:14" s="177" customFormat="1" ht="12.75" customHeight="1" x14ac:dyDescent="0.25">
      <c r="A43" s="249"/>
      <c r="B43" s="371"/>
      <c r="C43" s="471"/>
      <c r="D43" s="471" t="s">
        <v>212</v>
      </c>
      <c r="E43" s="440" t="s">
        <v>91</v>
      </c>
      <c r="F43" s="383">
        <v>351449000</v>
      </c>
      <c r="G43" s="384">
        <v>0</v>
      </c>
      <c r="H43" s="383">
        <v>351449000</v>
      </c>
      <c r="I43" s="383">
        <v>351449000</v>
      </c>
      <c r="J43" s="384">
        <v>0</v>
      </c>
      <c r="K43" s="383">
        <v>0</v>
      </c>
      <c r="L43" s="383">
        <v>0</v>
      </c>
      <c r="M43" s="383">
        <v>0</v>
      </c>
      <c r="N43" s="383">
        <v>0</v>
      </c>
    </row>
    <row r="44" spans="1:14" s="177" customFormat="1" ht="12.75" customHeight="1" x14ac:dyDescent="0.25">
      <c r="A44" s="249"/>
      <c r="B44" s="371"/>
      <c r="C44" s="471" t="s">
        <v>750</v>
      </c>
      <c r="D44" s="471" t="s">
        <v>751</v>
      </c>
      <c r="E44" s="440" t="s">
        <v>36</v>
      </c>
      <c r="F44" s="383">
        <v>215301000</v>
      </c>
      <c r="G44" s="384">
        <v>27800000</v>
      </c>
      <c r="H44" s="383">
        <v>187501000</v>
      </c>
      <c r="I44" s="383">
        <v>181801000</v>
      </c>
      <c r="J44" s="384">
        <v>5700000</v>
      </c>
      <c r="K44" s="383">
        <v>5700000</v>
      </c>
      <c r="L44" s="383">
        <v>0</v>
      </c>
      <c r="M44" s="383">
        <v>0</v>
      </c>
      <c r="N44" s="383">
        <v>0</v>
      </c>
    </row>
    <row r="45" spans="1:14" s="177" customFormat="1" ht="12.75" customHeight="1" x14ac:dyDescent="0.25">
      <c r="A45" s="249"/>
      <c r="B45" s="371"/>
      <c r="C45" s="471"/>
      <c r="D45" s="471" t="s">
        <v>751</v>
      </c>
      <c r="E45" s="440" t="s">
        <v>91</v>
      </c>
      <c r="F45" s="383">
        <v>502369000</v>
      </c>
      <c r="G45" s="384">
        <v>0</v>
      </c>
      <c r="H45" s="383">
        <v>502369000</v>
      </c>
      <c r="I45" s="383">
        <v>502369000</v>
      </c>
      <c r="J45" s="384">
        <v>0</v>
      </c>
      <c r="K45" s="383">
        <v>0</v>
      </c>
      <c r="L45" s="383">
        <v>0</v>
      </c>
      <c r="M45" s="383">
        <v>0</v>
      </c>
      <c r="N45" s="383">
        <v>0</v>
      </c>
    </row>
    <row r="46" spans="1:14" s="177" customFormat="1" ht="12.75" customHeight="1" x14ac:dyDescent="0.25">
      <c r="A46" s="249"/>
      <c r="B46" s="371"/>
      <c r="C46" s="471" t="s">
        <v>213</v>
      </c>
      <c r="D46" s="471" t="s">
        <v>214</v>
      </c>
      <c r="E46" s="440" t="s">
        <v>36</v>
      </c>
      <c r="F46" s="383">
        <v>188562000</v>
      </c>
      <c r="G46" s="384">
        <v>26000000</v>
      </c>
      <c r="H46" s="383">
        <v>162562000</v>
      </c>
      <c r="I46" s="383">
        <v>162562000</v>
      </c>
      <c r="J46" s="384">
        <v>0</v>
      </c>
      <c r="K46" s="383">
        <v>0</v>
      </c>
      <c r="L46" s="383">
        <v>0</v>
      </c>
      <c r="M46" s="383">
        <v>0</v>
      </c>
      <c r="N46" s="383">
        <v>0</v>
      </c>
    </row>
    <row r="47" spans="1:14" s="177" customFormat="1" ht="12.75" customHeight="1" x14ac:dyDescent="0.25">
      <c r="A47" s="249"/>
      <c r="B47" s="371"/>
      <c r="C47" s="471"/>
      <c r="D47" s="471" t="s">
        <v>214</v>
      </c>
      <c r="E47" s="440" t="s">
        <v>91</v>
      </c>
      <c r="F47" s="383">
        <v>439978000</v>
      </c>
      <c r="G47" s="384">
        <v>0</v>
      </c>
      <c r="H47" s="383">
        <v>439978000</v>
      </c>
      <c r="I47" s="383">
        <v>439978000</v>
      </c>
      <c r="J47" s="384">
        <v>0</v>
      </c>
      <c r="K47" s="383">
        <v>0</v>
      </c>
      <c r="L47" s="383">
        <v>0</v>
      </c>
      <c r="M47" s="383">
        <v>0</v>
      </c>
      <c r="N47" s="383">
        <v>0</v>
      </c>
    </row>
    <row r="48" spans="1:14" s="177" customFormat="1" ht="12.75" customHeight="1" x14ac:dyDescent="0.25">
      <c r="A48" s="249"/>
      <c r="B48" s="371"/>
      <c r="C48" s="471" t="s">
        <v>752</v>
      </c>
      <c r="D48" s="471" t="s">
        <v>753</v>
      </c>
      <c r="E48" s="440" t="s">
        <v>36</v>
      </c>
      <c r="F48" s="383">
        <v>150621000</v>
      </c>
      <c r="G48" s="384">
        <v>20742806</v>
      </c>
      <c r="H48" s="383">
        <v>129878194</v>
      </c>
      <c r="I48" s="383">
        <v>125942500</v>
      </c>
      <c r="J48" s="384">
        <v>3935694</v>
      </c>
      <c r="K48" s="383">
        <v>3935694</v>
      </c>
      <c r="L48" s="383">
        <v>0</v>
      </c>
      <c r="M48" s="383">
        <v>0</v>
      </c>
      <c r="N48" s="383">
        <v>0</v>
      </c>
    </row>
    <row r="49" spans="1:14" s="177" customFormat="1" ht="12.75" customHeight="1" x14ac:dyDescent="0.25">
      <c r="A49" s="249"/>
      <c r="B49" s="371"/>
      <c r="C49" s="471"/>
      <c r="D49" s="471" t="s">
        <v>753</v>
      </c>
      <c r="E49" s="440" t="s">
        <v>91</v>
      </c>
      <c r="F49" s="383">
        <v>351449000</v>
      </c>
      <c r="G49" s="384">
        <v>0</v>
      </c>
      <c r="H49" s="383">
        <v>351449000</v>
      </c>
      <c r="I49" s="383">
        <v>351449000</v>
      </c>
      <c r="J49" s="384">
        <v>0</v>
      </c>
      <c r="K49" s="383">
        <v>0</v>
      </c>
      <c r="L49" s="383">
        <v>0</v>
      </c>
      <c r="M49" s="383">
        <v>0</v>
      </c>
      <c r="N49" s="383">
        <v>0</v>
      </c>
    </row>
    <row r="50" spans="1:14" s="177" customFormat="1" ht="12.75" customHeight="1" x14ac:dyDescent="0.25">
      <c r="A50" s="249"/>
      <c r="B50" s="371"/>
      <c r="C50" s="471" t="s">
        <v>859</v>
      </c>
      <c r="D50" s="471" t="s">
        <v>860</v>
      </c>
      <c r="E50" s="440" t="s">
        <v>36</v>
      </c>
      <c r="F50" s="383">
        <v>148206000</v>
      </c>
      <c r="G50" s="384">
        <v>21253315</v>
      </c>
      <c r="H50" s="383">
        <v>126952685</v>
      </c>
      <c r="I50" s="383">
        <v>126206000</v>
      </c>
      <c r="J50" s="384">
        <v>746685</v>
      </c>
      <c r="K50" s="383">
        <v>746685</v>
      </c>
      <c r="L50" s="383">
        <v>0</v>
      </c>
      <c r="M50" s="383">
        <v>0</v>
      </c>
      <c r="N50" s="383">
        <v>0</v>
      </c>
    </row>
    <row r="51" spans="1:14" s="177" customFormat="1" ht="12.75" customHeight="1" x14ac:dyDescent="0.25">
      <c r="A51" s="249"/>
      <c r="B51" s="371"/>
      <c r="C51" s="471"/>
      <c r="D51" s="471" t="s">
        <v>860</v>
      </c>
      <c r="E51" s="440" t="s">
        <v>91</v>
      </c>
      <c r="F51" s="383">
        <v>345814000</v>
      </c>
      <c r="G51" s="384">
        <v>0</v>
      </c>
      <c r="H51" s="383">
        <v>345814000</v>
      </c>
      <c r="I51" s="383">
        <v>345814000</v>
      </c>
      <c r="J51" s="384">
        <v>0</v>
      </c>
      <c r="K51" s="383">
        <v>0</v>
      </c>
      <c r="L51" s="383">
        <v>0</v>
      </c>
      <c r="M51" s="383">
        <v>0</v>
      </c>
      <c r="N51" s="383">
        <v>0</v>
      </c>
    </row>
    <row r="52" spans="1:14" s="177" customFormat="1" ht="12.75" customHeight="1" x14ac:dyDescent="0.25">
      <c r="A52" s="249"/>
      <c r="B52" s="371"/>
      <c r="C52" s="471" t="s">
        <v>215</v>
      </c>
      <c r="D52" s="471" t="s">
        <v>216</v>
      </c>
      <c r="E52" s="440" t="s">
        <v>36</v>
      </c>
      <c r="F52" s="383">
        <v>215601000</v>
      </c>
      <c r="G52" s="384">
        <v>33500000</v>
      </c>
      <c r="H52" s="383">
        <v>182101000</v>
      </c>
      <c r="I52" s="383">
        <v>182101000</v>
      </c>
      <c r="J52" s="384">
        <v>0</v>
      </c>
      <c r="K52" s="383">
        <v>0</v>
      </c>
      <c r="L52" s="383">
        <v>0</v>
      </c>
      <c r="M52" s="383">
        <v>0</v>
      </c>
      <c r="N52" s="383">
        <v>0</v>
      </c>
    </row>
    <row r="53" spans="1:14" s="177" customFormat="1" ht="12.75" customHeight="1" x14ac:dyDescent="0.25">
      <c r="A53" s="249"/>
      <c r="B53" s="371"/>
      <c r="C53" s="471"/>
      <c r="D53" s="471" t="s">
        <v>216</v>
      </c>
      <c r="E53" s="440" t="s">
        <v>91</v>
      </c>
      <c r="F53" s="383">
        <v>503069000</v>
      </c>
      <c r="G53" s="384">
        <v>0</v>
      </c>
      <c r="H53" s="383">
        <v>503069000</v>
      </c>
      <c r="I53" s="383">
        <v>503069000</v>
      </c>
      <c r="J53" s="384">
        <v>0</v>
      </c>
      <c r="K53" s="383">
        <v>0</v>
      </c>
      <c r="L53" s="383">
        <v>0</v>
      </c>
      <c r="M53" s="383">
        <v>0</v>
      </c>
      <c r="N53" s="383">
        <v>0</v>
      </c>
    </row>
    <row r="54" spans="1:14" s="177" customFormat="1" ht="12.75" customHeight="1" x14ac:dyDescent="0.25">
      <c r="A54" s="249"/>
      <c r="B54" s="371"/>
      <c r="C54" s="471" t="s">
        <v>217</v>
      </c>
      <c r="D54" s="471" t="s">
        <v>218</v>
      </c>
      <c r="E54" s="440" t="s">
        <v>36</v>
      </c>
      <c r="F54" s="383">
        <v>184552778</v>
      </c>
      <c r="G54" s="384">
        <v>27700000</v>
      </c>
      <c r="H54" s="383">
        <v>156852778</v>
      </c>
      <c r="I54" s="383">
        <v>156852778</v>
      </c>
      <c r="J54" s="384">
        <v>0</v>
      </c>
      <c r="K54" s="383">
        <v>0</v>
      </c>
      <c r="L54" s="383">
        <v>0</v>
      </c>
      <c r="M54" s="383">
        <v>0</v>
      </c>
      <c r="N54" s="383">
        <v>0</v>
      </c>
    </row>
    <row r="55" spans="1:14" s="177" customFormat="1" ht="12.75" customHeight="1" x14ac:dyDescent="0.25">
      <c r="A55" s="249"/>
      <c r="B55" s="371"/>
      <c r="C55" s="471"/>
      <c r="D55" s="471" t="s">
        <v>218</v>
      </c>
      <c r="E55" s="440" t="s">
        <v>91</v>
      </c>
      <c r="F55" s="383">
        <v>424088000</v>
      </c>
      <c r="G55" s="384">
        <v>0</v>
      </c>
      <c r="H55" s="383">
        <v>424088000</v>
      </c>
      <c r="I55" s="383">
        <v>424088000</v>
      </c>
      <c r="J55" s="384">
        <v>0</v>
      </c>
      <c r="K55" s="383">
        <v>0</v>
      </c>
      <c r="L55" s="383">
        <v>0</v>
      </c>
      <c r="M55" s="383">
        <v>0</v>
      </c>
      <c r="N55" s="383">
        <v>0</v>
      </c>
    </row>
    <row r="56" spans="1:14" s="177" customFormat="1" ht="12.75" customHeight="1" x14ac:dyDescent="0.25">
      <c r="A56" s="249"/>
      <c r="B56" s="371"/>
      <c r="C56" s="471" t="s">
        <v>815</v>
      </c>
      <c r="D56" s="471" t="s">
        <v>816</v>
      </c>
      <c r="E56" s="440" t="s">
        <v>36</v>
      </c>
      <c r="F56" s="383">
        <v>209012265</v>
      </c>
      <c r="G56" s="384">
        <v>27052000</v>
      </c>
      <c r="H56" s="383">
        <v>181960265</v>
      </c>
      <c r="I56" s="383">
        <v>176447265</v>
      </c>
      <c r="J56" s="384">
        <v>5513000</v>
      </c>
      <c r="K56" s="383">
        <v>5513000</v>
      </c>
      <c r="L56" s="383">
        <v>0</v>
      </c>
      <c r="M56" s="383">
        <v>0</v>
      </c>
      <c r="N56" s="383">
        <v>0</v>
      </c>
    </row>
    <row r="57" spans="1:14" s="177" customFormat="1" ht="12.75" customHeight="1" x14ac:dyDescent="0.25">
      <c r="A57" s="249"/>
      <c r="B57" s="371"/>
      <c r="C57" s="471"/>
      <c r="D57" s="471" t="s">
        <v>816</v>
      </c>
      <c r="E57" s="440" t="s">
        <v>91</v>
      </c>
      <c r="F57" s="383">
        <v>487695285</v>
      </c>
      <c r="G57" s="384">
        <v>0</v>
      </c>
      <c r="H57" s="383">
        <v>487695285</v>
      </c>
      <c r="I57" s="383">
        <v>487695285</v>
      </c>
      <c r="J57" s="384">
        <v>0</v>
      </c>
      <c r="K57" s="383">
        <v>0</v>
      </c>
      <c r="L57" s="383">
        <v>0</v>
      </c>
      <c r="M57" s="383">
        <v>0</v>
      </c>
      <c r="N57" s="383">
        <v>0</v>
      </c>
    </row>
    <row r="58" spans="1:14" s="177" customFormat="1" ht="12.75" customHeight="1" x14ac:dyDescent="0.25">
      <c r="A58" s="249"/>
      <c r="B58" s="371"/>
      <c r="C58" s="471" t="s">
        <v>754</v>
      </c>
      <c r="D58" s="471" t="s">
        <v>755</v>
      </c>
      <c r="E58" s="440" t="s">
        <v>36</v>
      </c>
      <c r="F58" s="383">
        <v>144036100</v>
      </c>
      <c r="G58" s="384">
        <v>16586600</v>
      </c>
      <c r="H58" s="383">
        <v>127449500</v>
      </c>
      <c r="I58" s="383">
        <v>123587300</v>
      </c>
      <c r="J58" s="384">
        <v>3862200</v>
      </c>
      <c r="K58" s="383">
        <v>3862200</v>
      </c>
      <c r="L58" s="383">
        <v>0</v>
      </c>
      <c r="M58" s="383">
        <v>0</v>
      </c>
      <c r="N58" s="383">
        <v>0</v>
      </c>
    </row>
    <row r="59" spans="1:14" s="177" customFormat="1" ht="12.75" customHeight="1" x14ac:dyDescent="0.25">
      <c r="A59" s="249"/>
      <c r="B59" s="371"/>
      <c r="C59" s="471"/>
      <c r="D59" s="471" t="s">
        <v>755</v>
      </c>
      <c r="E59" s="440" t="s">
        <v>91</v>
      </c>
      <c r="F59" s="383">
        <v>336084200</v>
      </c>
      <c r="G59" s="384">
        <v>0</v>
      </c>
      <c r="H59" s="383">
        <v>336084200</v>
      </c>
      <c r="I59" s="383">
        <v>336084200</v>
      </c>
      <c r="J59" s="384">
        <v>0</v>
      </c>
      <c r="K59" s="383">
        <v>0</v>
      </c>
      <c r="L59" s="383">
        <v>0</v>
      </c>
      <c r="M59" s="383">
        <v>0</v>
      </c>
      <c r="N59" s="383">
        <v>0</v>
      </c>
    </row>
    <row r="60" spans="1:14" s="177" customFormat="1" ht="12.75" customHeight="1" x14ac:dyDescent="0.25">
      <c r="A60" s="249"/>
      <c r="B60" s="371"/>
      <c r="C60" s="471" t="s">
        <v>780</v>
      </c>
      <c r="D60" s="471" t="s">
        <v>781</v>
      </c>
      <c r="E60" s="440" t="s">
        <v>36</v>
      </c>
      <c r="F60" s="383">
        <v>151221000</v>
      </c>
      <c r="G60" s="384">
        <v>21195000</v>
      </c>
      <c r="H60" s="383">
        <v>130026000</v>
      </c>
      <c r="I60" s="383">
        <v>126471000</v>
      </c>
      <c r="J60" s="384">
        <v>3555000</v>
      </c>
      <c r="K60" s="383">
        <v>3555000</v>
      </c>
      <c r="L60" s="383">
        <v>0</v>
      </c>
      <c r="M60" s="383">
        <v>0</v>
      </c>
      <c r="N60" s="383">
        <v>0</v>
      </c>
    </row>
    <row r="61" spans="1:14" s="177" customFormat="1" ht="12.75" customHeight="1" x14ac:dyDescent="0.25">
      <c r="A61" s="249"/>
      <c r="B61" s="371"/>
      <c r="C61" s="471"/>
      <c r="D61" s="471" t="s">
        <v>781</v>
      </c>
      <c r="E61" s="440" t="s">
        <v>91</v>
      </c>
      <c r="F61" s="383">
        <v>352849000</v>
      </c>
      <c r="G61" s="384">
        <v>0</v>
      </c>
      <c r="H61" s="383">
        <v>352849000</v>
      </c>
      <c r="I61" s="383">
        <v>352849000</v>
      </c>
      <c r="J61" s="384">
        <v>0</v>
      </c>
      <c r="K61" s="383">
        <v>0</v>
      </c>
      <c r="L61" s="383">
        <v>0</v>
      </c>
      <c r="M61" s="383">
        <v>0</v>
      </c>
      <c r="N61" s="383">
        <v>0</v>
      </c>
    </row>
    <row r="62" spans="1:14" s="177" customFormat="1" ht="12.75" customHeight="1" x14ac:dyDescent="0.25">
      <c r="A62" s="249"/>
      <c r="B62" s="371"/>
      <c r="C62" s="471" t="s">
        <v>219</v>
      </c>
      <c r="D62" s="471" t="s">
        <v>220</v>
      </c>
      <c r="E62" s="440" t="s">
        <v>36</v>
      </c>
      <c r="F62" s="383">
        <v>209309265</v>
      </c>
      <c r="G62" s="384">
        <v>26000000</v>
      </c>
      <c r="H62" s="383">
        <v>183309265</v>
      </c>
      <c r="I62" s="383">
        <v>176709265</v>
      </c>
      <c r="J62" s="384">
        <v>6600000</v>
      </c>
      <c r="K62" s="383">
        <v>5520000</v>
      </c>
      <c r="L62" s="383">
        <v>1080000</v>
      </c>
      <c r="M62" s="383">
        <v>0</v>
      </c>
      <c r="N62" s="383">
        <v>0</v>
      </c>
    </row>
    <row r="63" spans="1:14" s="177" customFormat="1" ht="12.75" customHeight="1" x14ac:dyDescent="0.25">
      <c r="A63" s="249"/>
      <c r="B63" s="371"/>
      <c r="C63" s="471"/>
      <c r="D63" s="471" t="s">
        <v>220</v>
      </c>
      <c r="E63" s="440" t="s">
        <v>91</v>
      </c>
      <c r="F63" s="383">
        <v>488388285</v>
      </c>
      <c r="G63" s="384">
        <v>0</v>
      </c>
      <c r="H63" s="383">
        <v>488388285</v>
      </c>
      <c r="I63" s="383">
        <v>488388285</v>
      </c>
      <c r="J63" s="384">
        <v>0</v>
      </c>
      <c r="K63" s="383">
        <v>0</v>
      </c>
      <c r="L63" s="383">
        <v>0</v>
      </c>
      <c r="M63" s="383">
        <v>0</v>
      </c>
      <c r="N63" s="383">
        <v>0</v>
      </c>
    </row>
    <row r="64" spans="1:14" s="177" customFormat="1" ht="12.75" customHeight="1" x14ac:dyDescent="0.25">
      <c r="A64" s="249"/>
      <c r="B64" s="371"/>
      <c r="C64" s="471" t="s">
        <v>817</v>
      </c>
      <c r="D64" s="471" t="s">
        <v>818</v>
      </c>
      <c r="E64" s="440" t="s">
        <v>36</v>
      </c>
      <c r="F64" s="383">
        <v>185607000</v>
      </c>
      <c r="G64" s="384">
        <v>24525200</v>
      </c>
      <c r="H64" s="383">
        <v>161081800</v>
      </c>
      <c r="I64" s="383">
        <v>161081800</v>
      </c>
      <c r="J64" s="384">
        <v>0</v>
      </c>
      <c r="K64" s="383">
        <v>0</v>
      </c>
      <c r="L64" s="383">
        <v>0</v>
      </c>
      <c r="M64" s="383">
        <v>0</v>
      </c>
      <c r="N64" s="383">
        <v>0</v>
      </c>
    </row>
    <row r="65" spans="1:14" s="177" customFormat="1" ht="12.75" customHeight="1" x14ac:dyDescent="0.25">
      <c r="A65" s="249"/>
      <c r="B65" s="371"/>
      <c r="C65" s="471"/>
      <c r="D65" s="471" t="s">
        <v>818</v>
      </c>
      <c r="E65" s="440" t="s">
        <v>91</v>
      </c>
      <c r="F65" s="383">
        <v>433083000</v>
      </c>
      <c r="G65" s="384">
        <v>0</v>
      </c>
      <c r="H65" s="383">
        <v>433083000</v>
      </c>
      <c r="I65" s="383">
        <v>433083000</v>
      </c>
      <c r="J65" s="384">
        <v>0</v>
      </c>
      <c r="K65" s="383">
        <v>0</v>
      </c>
      <c r="L65" s="383">
        <v>0</v>
      </c>
      <c r="M65" s="383">
        <v>0</v>
      </c>
      <c r="N65" s="383">
        <v>0</v>
      </c>
    </row>
    <row r="66" spans="1:14" s="177" customFormat="1" ht="12.75" customHeight="1" x14ac:dyDescent="0.25">
      <c r="A66" s="249"/>
      <c r="B66" s="371"/>
      <c r="C66" s="471" t="s">
        <v>861</v>
      </c>
      <c r="D66" s="471" t="s">
        <v>862</v>
      </c>
      <c r="E66" s="440" t="s">
        <v>36</v>
      </c>
      <c r="F66" s="383">
        <v>187740000</v>
      </c>
      <c r="G66" s="384">
        <v>18204429</v>
      </c>
      <c r="H66" s="383">
        <v>169535571</v>
      </c>
      <c r="I66" s="383">
        <v>162593699</v>
      </c>
      <c r="J66" s="384">
        <v>6941872</v>
      </c>
      <c r="K66" s="383">
        <v>5095936</v>
      </c>
      <c r="L66" s="383">
        <v>1845936</v>
      </c>
      <c r="M66" s="383">
        <v>0</v>
      </c>
      <c r="N66" s="383">
        <v>0</v>
      </c>
    </row>
    <row r="67" spans="1:14" s="177" customFormat="1" ht="12.75" customHeight="1" x14ac:dyDescent="0.25">
      <c r="A67" s="249"/>
      <c r="B67" s="371"/>
      <c r="C67" s="471"/>
      <c r="D67" s="471" t="s">
        <v>862</v>
      </c>
      <c r="E67" s="440" t="s">
        <v>91</v>
      </c>
      <c r="F67" s="383">
        <v>438060000</v>
      </c>
      <c r="G67" s="384">
        <v>0</v>
      </c>
      <c r="H67" s="383">
        <v>438060000</v>
      </c>
      <c r="I67" s="383">
        <v>438060000</v>
      </c>
      <c r="J67" s="384">
        <v>0</v>
      </c>
      <c r="K67" s="383">
        <v>0</v>
      </c>
      <c r="L67" s="383">
        <v>0</v>
      </c>
      <c r="M67" s="383">
        <v>0</v>
      </c>
      <c r="N67" s="383">
        <v>0</v>
      </c>
    </row>
    <row r="68" spans="1:14" s="177" customFormat="1" ht="12.75" customHeight="1" x14ac:dyDescent="0.25">
      <c r="A68" s="249"/>
      <c r="B68" s="371"/>
      <c r="C68" s="471"/>
      <c r="D68" s="471" t="s">
        <v>862</v>
      </c>
      <c r="E68" s="440" t="s">
        <v>802</v>
      </c>
      <c r="F68" s="383">
        <v>31200000</v>
      </c>
      <c r="G68" s="384">
        <v>745571</v>
      </c>
      <c r="H68" s="383">
        <v>30454429</v>
      </c>
      <c r="I68" s="383">
        <v>29946301</v>
      </c>
      <c r="J68" s="384">
        <v>508128</v>
      </c>
      <c r="K68" s="383">
        <v>254064</v>
      </c>
      <c r="L68" s="383">
        <v>254064</v>
      </c>
      <c r="M68" s="383">
        <v>0</v>
      </c>
      <c r="N68" s="383">
        <v>0</v>
      </c>
    </row>
    <row r="69" spans="1:14" s="177" customFormat="1" ht="12.75" customHeight="1" x14ac:dyDescent="0.25">
      <c r="A69" s="249"/>
      <c r="B69" s="371"/>
      <c r="C69" s="471" t="s">
        <v>756</v>
      </c>
      <c r="D69" s="471" t="s">
        <v>757</v>
      </c>
      <c r="E69" s="440" t="s">
        <v>36</v>
      </c>
      <c r="F69" s="383">
        <v>218000000</v>
      </c>
      <c r="G69" s="384">
        <v>37000000</v>
      </c>
      <c r="H69" s="383">
        <v>181000000</v>
      </c>
      <c r="I69" s="383">
        <v>181000000</v>
      </c>
      <c r="J69" s="384">
        <v>0</v>
      </c>
      <c r="K69" s="383">
        <v>0</v>
      </c>
      <c r="L69" s="383">
        <v>0</v>
      </c>
      <c r="M69" s="383">
        <v>0</v>
      </c>
      <c r="N69" s="383">
        <v>0</v>
      </c>
    </row>
    <row r="70" spans="1:14" s="177" customFormat="1" ht="12.75" customHeight="1" x14ac:dyDescent="0.25">
      <c r="A70" s="249"/>
      <c r="B70" s="371"/>
      <c r="C70" s="471"/>
      <c r="D70" s="471" t="s">
        <v>757</v>
      </c>
      <c r="E70" s="440" t="s">
        <v>91</v>
      </c>
      <c r="F70" s="383">
        <v>491625000</v>
      </c>
      <c r="G70" s="384">
        <v>0</v>
      </c>
      <c r="H70" s="383">
        <v>491625000</v>
      </c>
      <c r="I70" s="383">
        <v>491625000</v>
      </c>
      <c r="J70" s="384">
        <v>0</v>
      </c>
      <c r="K70" s="383">
        <v>0</v>
      </c>
      <c r="L70" s="383">
        <v>0</v>
      </c>
      <c r="M70" s="383">
        <v>0</v>
      </c>
      <c r="N70" s="383">
        <v>0</v>
      </c>
    </row>
    <row r="71" spans="1:14" s="177" customFormat="1" ht="12.75" customHeight="1" x14ac:dyDescent="0.25">
      <c r="A71" s="249"/>
      <c r="B71" s="371"/>
      <c r="C71" s="471" t="s">
        <v>782</v>
      </c>
      <c r="D71" s="471" t="s">
        <v>783</v>
      </c>
      <c r="E71" s="440" t="s">
        <v>36</v>
      </c>
      <c r="F71" s="383">
        <v>151221000</v>
      </c>
      <c r="G71" s="384">
        <v>12258762</v>
      </c>
      <c r="H71" s="383">
        <v>138962238</v>
      </c>
      <c r="I71" s="383">
        <v>134875984</v>
      </c>
      <c r="J71" s="384">
        <v>4086254</v>
      </c>
      <c r="K71" s="383">
        <v>4086254</v>
      </c>
      <c r="L71" s="383">
        <v>0</v>
      </c>
      <c r="M71" s="383">
        <v>0</v>
      </c>
      <c r="N71" s="383">
        <v>0</v>
      </c>
    </row>
    <row r="72" spans="1:14" s="177" customFormat="1" ht="12.75" customHeight="1" x14ac:dyDescent="0.25">
      <c r="A72" s="249"/>
      <c r="B72" s="371"/>
      <c r="C72" s="471"/>
      <c r="D72" s="471" t="s">
        <v>783</v>
      </c>
      <c r="E72" s="440" t="s">
        <v>91</v>
      </c>
      <c r="F72" s="383">
        <v>352849000</v>
      </c>
      <c r="G72" s="384">
        <v>0</v>
      </c>
      <c r="H72" s="383">
        <v>352849000</v>
      </c>
      <c r="I72" s="383">
        <v>352849000</v>
      </c>
      <c r="J72" s="384">
        <v>0</v>
      </c>
      <c r="K72" s="383">
        <v>0</v>
      </c>
      <c r="L72" s="383">
        <v>0</v>
      </c>
      <c r="M72" s="383">
        <v>0</v>
      </c>
      <c r="N72" s="383">
        <v>0</v>
      </c>
    </row>
    <row r="73" spans="1:14" s="177" customFormat="1" ht="12.75" customHeight="1" x14ac:dyDescent="0.25">
      <c r="A73" s="249"/>
      <c r="B73" s="371"/>
      <c r="C73" s="471"/>
      <c r="D73" s="471" t="s">
        <v>783</v>
      </c>
      <c r="E73" s="440" t="s">
        <v>802</v>
      </c>
      <c r="F73" s="383">
        <v>23530000</v>
      </c>
      <c r="G73" s="384">
        <v>643905</v>
      </c>
      <c r="H73" s="383">
        <v>22886095</v>
      </c>
      <c r="I73" s="383">
        <v>22767016</v>
      </c>
      <c r="J73" s="384">
        <v>119079</v>
      </c>
      <c r="K73" s="383">
        <v>119079</v>
      </c>
      <c r="L73" s="383">
        <v>0</v>
      </c>
      <c r="M73" s="383">
        <v>0</v>
      </c>
      <c r="N73" s="383">
        <v>0</v>
      </c>
    </row>
    <row r="74" spans="1:14" s="177" customFormat="1" ht="12.75" customHeight="1" x14ac:dyDescent="0.25">
      <c r="A74" s="249"/>
      <c r="B74" s="371"/>
      <c r="C74" s="471" t="s">
        <v>784</v>
      </c>
      <c r="D74" s="471" t="s">
        <v>785</v>
      </c>
      <c r="E74" s="440" t="s">
        <v>36</v>
      </c>
      <c r="F74" s="383">
        <v>151521000</v>
      </c>
      <c r="G74" s="384">
        <v>24928520</v>
      </c>
      <c r="H74" s="383">
        <v>126592480</v>
      </c>
      <c r="I74" s="383">
        <v>126592480</v>
      </c>
      <c r="J74" s="384">
        <v>0</v>
      </c>
      <c r="K74" s="383">
        <v>0</v>
      </c>
      <c r="L74" s="383">
        <v>0</v>
      </c>
      <c r="M74" s="383">
        <v>0</v>
      </c>
      <c r="N74" s="383">
        <v>0</v>
      </c>
    </row>
    <row r="75" spans="1:14" s="177" customFormat="1" ht="12.75" customHeight="1" x14ac:dyDescent="0.25">
      <c r="A75" s="249"/>
      <c r="B75" s="371"/>
      <c r="C75" s="471"/>
      <c r="D75" s="471" t="s">
        <v>785</v>
      </c>
      <c r="E75" s="440" t="s">
        <v>91</v>
      </c>
      <c r="F75" s="383">
        <v>353549000</v>
      </c>
      <c r="G75" s="384">
        <v>0</v>
      </c>
      <c r="H75" s="383">
        <v>353549000</v>
      </c>
      <c r="I75" s="383">
        <v>353549000</v>
      </c>
      <c r="J75" s="384">
        <v>0</v>
      </c>
      <c r="K75" s="383">
        <v>0</v>
      </c>
      <c r="L75" s="383">
        <v>0</v>
      </c>
      <c r="M75" s="383">
        <v>0</v>
      </c>
      <c r="N75" s="383">
        <v>0</v>
      </c>
    </row>
    <row r="76" spans="1:14" s="177" customFormat="1" ht="12.75" customHeight="1" x14ac:dyDescent="0.25">
      <c r="A76" s="249"/>
      <c r="B76" s="371"/>
      <c r="C76" s="471" t="s">
        <v>758</v>
      </c>
      <c r="D76" s="471" t="s">
        <v>759</v>
      </c>
      <c r="E76" s="440" t="s">
        <v>36</v>
      </c>
      <c r="F76" s="383">
        <v>216201000</v>
      </c>
      <c r="G76" s="384">
        <v>33540500</v>
      </c>
      <c r="H76" s="383">
        <v>182660500</v>
      </c>
      <c r="I76" s="383">
        <v>182660500</v>
      </c>
      <c r="J76" s="384">
        <v>0</v>
      </c>
      <c r="K76" s="383">
        <v>0</v>
      </c>
      <c r="L76" s="383">
        <v>0</v>
      </c>
      <c r="M76" s="383">
        <v>0</v>
      </c>
      <c r="N76" s="383">
        <v>0</v>
      </c>
    </row>
    <row r="77" spans="1:14" s="177" customFormat="1" ht="12.75" customHeight="1" x14ac:dyDescent="0.25">
      <c r="A77" s="249"/>
      <c r="B77" s="371"/>
      <c r="C77" s="471"/>
      <c r="D77" s="471" t="s">
        <v>759</v>
      </c>
      <c r="E77" s="440" t="s">
        <v>91</v>
      </c>
      <c r="F77" s="383">
        <v>504469000</v>
      </c>
      <c r="G77" s="384">
        <v>0</v>
      </c>
      <c r="H77" s="383">
        <v>504469000</v>
      </c>
      <c r="I77" s="383">
        <v>504469000</v>
      </c>
      <c r="J77" s="384">
        <v>0</v>
      </c>
      <c r="K77" s="383">
        <v>0</v>
      </c>
      <c r="L77" s="383">
        <v>0</v>
      </c>
      <c r="M77" s="383">
        <v>0</v>
      </c>
      <c r="N77" s="383">
        <v>0</v>
      </c>
    </row>
    <row r="78" spans="1:14" s="177" customFormat="1" ht="12.75" customHeight="1" x14ac:dyDescent="0.25">
      <c r="A78" s="249"/>
      <c r="B78" s="371"/>
      <c r="C78" s="471" t="s">
        <v>819</v>
      </c>
      <c r="D78" s="471" t="s">
        <v>820</v>
      </c>
      <c r="E78" s="440" t="s">
        <v>36</v>
      </c>
      <c r="F78" s="383">
        <v>213187500</v>
      </c>
      <c r="G78" s="384">
        <v>10645571</v>
      </c>
      <c r="H78" s="383">
        <v>202541929</v>
      </c>
      <c r="I78" s="383">
        <v>196941929</v>
      </c>
      <c r="J78" s="384">
        <v>5600000</v>
      </c>
      <c r="K78" s="383">
        <v>5600000</v>
      </c>
      <c r="L78" s="383">
        <v>0</v>
      </c>
      <c r="M78" s="383">
        <v>0</v>
      </c>
      <c r="N78" s="383">
        <v>0</v>
      </c>
    </row>
    <row r="79" spans="1:14" s="177" customFormat="1" ht="12.75" customHeight="1" x14ac:dyDescent="0.25">
      <c r="A79" s="249"/>
      <c r="B79" s="371"/>
      <c r="C79" s="471"/>
      <c r="D79" s="471" t="s">
        <v>820</v>
      </c>
      <c r="E79" s="440" t="s">
        <v>91</v>
      </c>
      <c r="F79" s="383">
        <v>497437500</v>
      </c>
      <c r="G79" s="384">
        <v>0</v>
      </c>
      <c r="H79" s="383">
        <v>497437500</v>
      </c>
      <c r="I79" s="383">
        <v>497437500</v>
      </c>
      <c r="J79" s="384">
        <v>0</v>
      </c>
      <c r="K79" s="383">
        <v>0</v>
      </c>
      <c r="L79" s="383">
        <v>0</v>
      </c>
      <c r="M79" s="383">
        <v>0</v>
      </c>
      <c r="N79" s="383">
        <v>0</v>
      </c>
    </row>
    <row r="80" spans="1:14" s="177" customFormat="1" ht="12.75" customHeight="1" x14ac:dyDescent="0.25">
      <c r="A80" s="249"/>
      <c r="B80" s="371"/>
      <c r="C80" s="471"/>
      <c r="D80" s="471" t="s">
        <v>820</v>
      </c>
      <c r="E80" s="440" t="s">
        <v>802</v>
      </c>
      <c r="F80" s="383">
        <v>37375000</v>
      </c>
      <c r="G80" s="384">
        <v>854429</v>
      </c>
      <c r="H80" s="383">
        <v>36520571</v>
      </c>
      <c r="I80" s="383">
        <v>36520571</v>
      </c>
      <c r="J80" s="384">
        <v>0</v>
      </c>
      <c r="K80" s="383">
        <v>0</v>
      </c>
      <c r="L80" s="383">
        <v>0</v>
      </c>
      <c r="M80" s="383">
        <v>0</v>
      </c>
      <c r="N80" s="383">
        <v>0</v>
      </c>
    </row>
    <row r="81" spans="1:14" s="177" customFormat="1" ht="12.75" customHeight="1" x14ac:dyDescent="0.25">
      <c r="A81" s="249"/>
      <c r="B81" s="371"/>
      <c r="C81" s="471" t="s">
        <v>863</v>
      </c>
      <c r="D81" s="471" t="s">
        <v>864</v>
      </c>
      <c r="E81" s="440" t="s">
        <v>36</v>
      </c>
      <c r="F81" s="383">
        <v>177009030</v>
      </c>
      <c r="G81" s="384">
        <v>20744410</v>
      </c>
      <c r="H81" s="383">
        <v>156264620</v>
      </c>
      <c r="I81" s="383">
        <v>156264620</v>
      </c>
      <c r="J81" s="384">
        <v>0</v>
      </c>
      <c r="K81" s="383">
        <v>0</v>
      </c>
      <c r="L81" s="383">
        <v>0</v>
      </c>
      <c r="M81" s="383">
        <v>0</v>
      </c>
      <c r="N81" s="383">
        <v>0</v>
      </c>
    </row>
    <row r="82" spans="1:14" s="177" customFormat="1" ht="12.75" customHeight="1" x14ac:dyDescent="0.25">
      <c r="A82" s="249"/>
      <c r="B82" s="371"/>
      <c r="C82" s="471"/>
      <c r="D82" s="471" t="s">
        <v>864</v>
      </c>
      <c r="E82" s="440" t="s">
        <v>91</v>
      </c>
      <c r="F82" s="383">
        <v>413021070</v>
      </c>
      <c r="G82" s="384">
        <v>0</v>
      </c>
      <c r="H82" s="383">
        <v>413021070</v>
      </c>
      <c r="I82" s="383">
        <v>413021070</v>
      </c>
      <c r="J82" s="384">
        <v>0</v>
      </c>
      <c r="K82" s="383">
        <v>0</v>
      </c>
      <c r="L82" s="383">
        <v>0</v>
      </c>
      <c r="M82" s="383">
        <v>0</v>
      </c>
      <c r="N82" s="383">
        <v>0</v>
      </c>
    </row>
    <row r="83" spans="1:14" s="177" customFormat="1" ht="12.75" customHeight="1" x14ac:dyDescent="0.25">
      <c r="A83" s="249"/>
      <c r="B83" s="371"/>
      <c r="C83" s="471"/>
      <c r="D83" s="471" t="s">
        <v>864</v>
      </c>
      <c r="E83" s="440" t="s">
        <v>802</v>
      </c>
      <c r="F83" s="383">
        <v>42660000</v>
      </c>
      <c r="G83" s="384">
        <v>387340</v>
      </c>
      <c r="H83" s="383">
        <v>42272660</v>
      </c>
      <c r="I83" s="383">
        <v>42272260</v>
      </c>
      <c r="J83" s="384">
        <v>400</v>
      </c>
      <c r="K83" s="383">
        <v>400</v>
      </c>
      <c r="L83" s="383">
        <v>0</v>
      </c>
      <c r="M83" s="383">
        <v>0</v>
      </c>
      <c r="N83" s="383">
        <v>0</v>
      </c>
    </row>
    <row r="84" spans="1:14" s="177" customFormat="1" ht="12.75" customHeight="1" x14ac:dyDescent="0.25">
      <c r="A84" s="249"/>
      <c r="B84" s="371"/>
      <c r="C84" s="471" t="s">
        <v>821</v>
      </c>
      <c r="D84" s="471" t="s">
        <v>822</v>
      </c>
      <c r="E84" s="440" t="s">
        <v>36</v>
      </c>
      <c r="F84" s="383">
        <v>188040000</v>
      </c>
      <c r="G84" s="384">
        <v>20300000</v>
      </c>
      <c r="H84" s="383">
        <v>167740000</v>
      </c>
      <c r="I84" s="383">
        <v>162640000</v>
      </c>
      <c r="J84" s="384">
        <v>5100000</v>
      </c>
      <c r="K84" s="383">
        <v>5100000</v>
      </c>
      <c r="L84" s="383">
        <v>0</v>
      </c>
      <c r="M84" s="383">
        <v>0</v>
      </c>
      <c r="N84" s="383">
        <v>0</v>
      </c>
    </row>
    <row r="85" spans="1:14" s="177" customFormat="1" ht="12.75" customHeight="1" x14ac:dyDescent="0.25">
      <c r="A85" s="249"/>
      <c r="B85" s="371"/>
      <c r="C85" s="471"/>
      <c r="D85" s="471" t="s">
        <v>822</v>
      </c>
      <c r="E85" s="440" t="s">
        <v>91</v>
      </c>
      <c r="F85" s="383">
        <v>438760000</v>
      </c>
      <c r="G85" s="384">
        <v>0</v>
      </c>
      <c r="H85" s="383">
        <v>438760000</v>
      </c>
      <c r="I85" s="383">
        <v>438760000</v>
      </c>
      <c r="J85" s="384">
        <v>0</v>
      </c>
      <c r="K85" s="383">
        <v>0</v>
      </c>
      <c r="L85" s="383">
        <v>0</v>
      </c>
      <c r="M85" s="383">
        <v>0</v>
      </c>
      <c r="N85" s="383">
        <v>0</v>
      </c>
    </row>
    <row r="86" spans="1:14" s="177" customFormat="1" ht="12.75" customHeight="1" x14ac:dyDescent="0.25">
      <c r="A86" s="249"/>
      <c r="B86" s="371"/>
      <c r="C86" s="471" t="s">
        <v>823</v>
      </c>
      <c r="D86" s="471" t="s">
        <v>824</v>
      </c>
      <c r="E86" s="440" t="s">
        <v>36</v>
      </c>
      <c r="F86" s="383">
        <v>202515000</v>
      </c>
      <c r="G86" s="384">
        <v>21440000</v>
      </c>
      <c r="H86" s="383">
        <v>181075000</v>
      </c>
      <c r="I86" s="383">
        <v>175595000</v>
      </c>
      <c r="J86" s="384">
        <v>5480000</v>
      </c>
      <c r="K86" s="383">
        <v>5480000</v>
      </c>
      <c r="L86" s="383">
        <v>0</v>
      </c>
      <c r="M86" s="383">
        <v>0</v>
      </c>
      <c r="N86" s="383">
        <v>0</v>
      </c>
    </row>
    <row r="87" spans="1:14" s="177" customFormat="1" ht="12.75" customHeight="1" x14ac:dyDescent="0.25">
      <c r="A87" s="249"/>
      <c r="B87" s="371"/>
      <c r="C87" s="471"/>
      <c r="D87" s="471" t="s">
        <v>824</v>
      </c>
      <c r="E87" s="440" t="s">
        <v>91</v>
      </c>
      <c r="F87" s="383">
        <v>472535000</v>
      </c>
      <c r="G87" s="384">
        <v>0</v>
      </c>
      <c r="H87" s="383">
        <v>472535000</v>
      </c>
      <c r="I87" s="383">
        <v>472535000</v>
      </c>
      <c r="J87" s="384">
        <v>0</v>
      </c>
      <c r="K87" s="383">
        <v>0</v>
      </c>
      <c r="L87" s="383">
        <v>0</v>
      </c>
      <c r="M87" s="383">
        <v>0</v>
      </c>
      <c r="N87" s="383">
        <v>0</v>
      </c>
    </row>
    <row r="88" spans="1:14" s="177" customFormat="1" ht="12.75" customHeight="1" x14ac:dyDescent="0.25">
      <c r="A88" s="249"/>
      <c r="B88" s="371"/>
      <c r="C88" s="471" t="s">
        <v>786</v>
      </c>
      <c r="D88" s="471" t="s">
        <v>787</v>
      </c>
      <c r="E88" s="440" t="s">
        <v>36</v>
      </c>
      <c r="F88" s="383">
        <v>144630000</v>
      </c>
      <c r="G88" s="384">
        <v>20100000</v>
      </c>
      <c r="H88" s="383">
        <v>124530000</v>
      </c>
      <c r="I88" s="383">
        <v>124530000</v>
      </c>
      <c r="J88" s="384">
        <v>0</v>
      </c>
      <c r="K88" s="383">
        <v>0</v>
      </c>
      <c r="L88" s="383">
        <v>0</v>
      </c>
      <c r="M88" s="383">
        <v>0</v>
      </c>
      <c r="N88" s="383">
        <v>0</v>
      </c>
    </row>
    <row r="89" spans="1:14" s="177" customFormat="1" ht="12.75" customHeight="1" x14ac:dyDescent="0.25">
      <c r="A89" s="249"/>
      <c r="B89" s="371"/>
      <c r="C89" s="471"/>
      <c r="D89" s="471" t="s">
        <v>787</v>
      </c>
      <c r="E89" s="440" t="s">
        <v>91</v>
      </c>
      <c r="F89" s="383">
        <v>337470000</v>
      </c>
      <c r="G89" s="384">
        <v>0</v>
      </c>
      <c r="H89" s="383">
        <v>337470000</v>
      </c>
      <c r="I89" s="383">
        <v>337470000</v>
      </c>
      <c r="J89" s="384">
        <v>0</v>
      </c>
      <c r="K89" s="383">
        <v>0</v>
      </c>
      <c r="L89" s="383">
        <v>0</v>
      </c>
      <c r="M89" s="383">
        <v>0</v>
      </c>
      <c r="N89" s="383">
        <v>0</v>
      </c>
    </row>
    <row r="90" spans="1:14" s="177" customFormat="1" ht="12.75" customHeight="1" x14ac:dyDescent="0.25">
      <c r="A90" s="249"/>
      <c r="B90" s="371"/>
      <c r="C90" s="471" t="s">
        <v>825</v>
      </c>
      <c r="D90" s="471" t="s">
        <v>826</v>
      </c>
      <c r="E90" s="440" t="s">
        <v>36</v>
      </c>
      <c r="F90" s="383">
        <v>152500000</v>
      </c>
      <c r="G90" s="384">
        <v>17500000</v>
      </c>
      <c r="H90" s="383">
        <v>135000000</v>
      </c>
      <c r="I90" s="383">
        <v>132500000</v>
      </c>
      <c r="J90" s="384">
        <v>2500000</v>
      </c>
      <c r="K90" s="383">
        <v>2500000</v>
      </c>
      <c r="L90" s="383">
        <v>0</v>
      </c>
      <c r="M90" s="383">
        <v>0</v>
      </c>
      <c r="N90" s="383">
        <v>0</v>
      </c>
    </row>
    <row r="91" spans="1:14" s="177" customFormat="1" ht="12.75" customHeight="1" x14ac:dyDescent="0.25">
      <c r="A91" s="249"/>
      <c r="B91" s="371"/>
      <c r="C91" s="471"/>
      <c r="D91" s="471" t="s">
        <v>826</v>
      </c>
      <c r="E91" s="440" t="s">
        <v>91</v>
      </c>
      <c r="F91" s="383">
        <v>353570000</v>
      </c>
      <c r="G91" s="384">
        <v>0</v>
      </c>
      <c r="H91" s="383">
        <v>353570000</v>
      </c>
      <c r="I91" s="383">
        <v>353570000</v>
      </c>
      <c r="J91" s="384">
        <v>0</v>
      </c>
      <c r="K91" s="383">
        <v>0</v>
      </c>
      <c r="L91" s="383">
        <v>0</v>
      </c>
      <c r="M91" s="383">
        <v>0</v>
      </c>
      <c r="N91" s="383">
        <v>0</v>
      </c>
    </row>
    <row r="92" spans="1:14" s="177" customFormat="1" ht="12.75" customHeight="1" x14ac:dyDescent="0.25">
      <c r="A92" s="249"/>
      <c r="B92" s="371"/>
      <c r="C92" s="471" t="s">
        <v>221</v>
      </c>
      <c r="D92" s="471" t="s">
        <v>222</v>
      </c>
      <c r="E92" s="440" t="s">
        <v>36</v>
      </c>
      <c r="F92" s="383">
        <v>216501000</v>
      </c>
      <c r="G92" s="384">
        <v>33581250</v>
      </c>
      <c r="H92" s="383">
        <v>182919750</v>
      </c>
      <c r="I92" s="383">
        <v>182919750</v>
      </c>
      <c r="J92" s="384">
        <v>0</v>
      </c>
      <c r="K92" s="383">
        <v>0</v>
      </c>
      <c r="L92" s="383">
        <v>0</v>
      </c>
      <c r="M92" s="383">
        <v>0</v>
      </c>
      <c r="N92" s="383">
        <v>0</v>
      </c>
    </row>
    <row r="93" spans="1:14" s="177" customFormat="1" ht="12.75" customHeight="1" x14ac:dyDescent="0.25">
      <c r="A93" s="249"/>
      <c r="B93" s="371"/>
      <c r="C93" s="471"/>
      <c r="D93" s="471" t="s">
        <v>222</v>
      </c>
      <c r="E93" s="440" t="s">
        <v>91</v>
      </c>
      <c r="F93" s="383">
        <v>505169000</v>
      </c>
      <c r="G93" s="384">
        <v>0</v>
      </c>
      <c r="H93" s="383">
        <v>505169000</v>
      </c>
      <c r="I93" s="383">
        <v>505169000</v>
      </c>
      <c r="J93" s="384">
        <v>0</v>
      </c>
      <c r="K93" s="383">
        <v>0</v>
      </c>
      <c r="L93" s="383">
        <v>0</v>
      </c>
      <c r="M93" s="383">
        <v>0</v>
      </c>
      <c r="N93" s="383">
        <v>0</v>
      </c>
    </row>
    <row r="94" spans="1:14" s="177" customFormat="1" ht="12.75" customHeight="1" x14ac:dyDescent="0.25">
      <c r="A94" s="249"/>
      <c r="B94" s="371"/>
      <c r="C94" s="471" t="s">
        <v>788</v>
      </c>
      <c r="D94" s="471" t="s">
        <v>789</v>
      </c>
      <c r="E94" s="440" t="s">
        <v>36</v>
      </c>
      <c r="F94" s="383">
        <v>213487500</v>
      </c>
      <c r="G94" s="384">
        <v>22100000</v>
      </c>
      <c r="H94" s="383">
        <v>191387500</v>
      </c>
      <c r="I94" s="383">
        <v>185687500</v>
      </c>
      <c r="J94" s="384">
        <v>5700000</v>
      </c>
      <c r="K94" s="383">
        <v>5700000</v>
      </c>
      <c r="L94" s="383">
        <v>0</v>
      </c>
      <c r="M94" s="383">
        <v>0</v>
      </c>
      <c r="N94" s="383">
        <v>0</v>
      </c>
    </row>
    <row r="95" spans="1:14" s="177" customFormat="1" ht="12.75" customHeight="1" x14ac:dyDescent="0.25">
      <c r="A95" s="249"/>
      <c r="B95" s="371"/>
      <c r="C95" s="471"/>
      <c r="D95" s="471" t="s">
        <v>789</v>
      </c>
      <c r="E95" s="440" t="s">
        <v>91</v>
      </c>
      <c r="F95" s="383">
        <v>498137500</v>
      </c>
      <c r="G95" s="384">
        <v>0</v>
      </c>
      <c r="H95" s="383">
        <v>498137500</v>
      </c>
      <c r="I95" s="383">
        <v>498137500</v>
      </c>
      <c r="J95" s="384">
        <v>0</v>
      </c>
      <c r="K95" s="383">
        <v>0</v>
      </c>
      <c r="L95" s="383">
        <v>0</v>
      </c>
      <c r="M95" s="383">
        <v>0</v>
      </c>
      <c r="N95" s="383">
        <v>0</v>
      </c>
    </row>
    <row r="96" spans="1:14" s="177" customFormat="1" ht="12.75" customHeight="1" x14ac:dyDescent="0.25">
      <c r="A96" s="249"/>
      <c r="B96" s="371"/>
      <c r="C96" s="471" t="s">
        <v>790</v>
      </c>
      <c r="D96" s="471" t="s">
        <v>791</v>
      </c>
      <c r="E96" s="440" t="s">
        <v>36</v>
      </c>
      <c r="F96" s="383">
        <v>151821000</v>
      </c>
      <c r="G96" s="384">
        <v>29306608</v>
      </c>
      <c r="H96" s="383">
        <v>122514392</v>
      </c>
      <c r="I96" s="383">
        <v>122514392</v>
      </c>
      <c r="J96" s="384">
        <v>0</v>
      </c>
      <c r="K96" s="383">
        <v>0</v>
      </c>
      <c r="L96" s="383">
        <v>0</v>
      </c>
      <c r="M96" s="383">
        <v>0</v>
      </c>
      <c r="N96" s="383">
        <v>0</v>
      </c>
    </row>
    <row r="97" spans="1:14" s="177" customFormat="1" ht="12.75" customHeight="1" x14ac:dyDescent="0.25">
      <c r="A97" s="249"/>
      <c r="B97" s="371"/>
      <c r="C97" s="471"/>
      <c r="D97" s="471" t="s">
        <v>791</v>
      </c>
      <c r="E97" s="440" t="s">
        <v>91</v>
      </c>
      <c r="F97" s="383">
        <v>354249000</v>
      </c>
      <c r="G97" s="384">
        <v>0</v>
      </c>
      <c r="H97" s="383">
        <v>354249000</v>
      </c>
      <c r="I97" s="383">
        <v>354249000</v>
      </c>
      <c r="J97" s="384">
        <v>0</v>
      </c>
      <c r="K97" s="383">
        <v>0</v>
      </c>
      <c r="L97" s="383">
        <v>0</v>
      </c>
      <c r="M97" s="383">
        <v>0</v>
      </c>
      <c r="N97" s="383">
        <v>0</v>
      </c>
    </row>
    <row r="98" spans="1:14" s="177" customFormat="1" ht="12.75" customHeight="1" x14ac:dyDescent="0.25">
      <c r="A98" s="249"/>
      <c r="B98" s="371"/>
      <c r="C98" s="471" t="s">
        <v>760</v>
      </c>
      <c r="D98" s="471" t="s">
        <v>761</v>
      </c>
      <c r="E98" s="440" t="s">
        <v>36</v>
      </c>
      <c r="F98" s="383">
        <v>152121000</v>
      </c>
      <c r="G98" s="384">
        <v>14000000</v>
      </c>
      <c r="H98" s="383">
        <v>138121000</v>
      </c>
      <c r="I98" s="383">
        <v>138121000</v>
      </c>
      <c r="J98" s="384">
        <v>0</v>
      </c>
      <c r="K98" s="383">
        <v>0</v>
      </c>
      <c r="L98" s="383">
        <v>0</v>
      </c>
      <c r="M98" s="383">
        <v>0</v>
      </c>
      <c r="N98" s="383">
        <v>0</v>
      </c>
    </row>
    <row r="99" spans="1:14" s="177" customFormat="1" ht="12.75" customHeight="1" x14ac:dyDescent="0.25">
      <c r="A99" s="249"/>
      <c r="B99" s="371"/>
      <c r="C99" s="471"/>
      <c r="D99" s="471" t="s">
        <v>761</v>
      </c>
      <c r="E99" s="440" t="s">
        <v>91</v>
      </c>
      <c r="F99" s="383">
        <v>354949000</v>
      </c>
      <c r="G99" s="384">
        <v>0</v>
      </c>
      <c r="H99" s="383">
        <v>354949000</v>
      </c>
      <c r="I99" s="383">
        <v>354949000</v>
      </c>
      <c r="J99" s="384">
        <v>0</v>
      </c>
      <c r="K99" s="383">
        <v>0</v>
      </c>
      <c r="L99" s="383">
        <v>0</v>
      </c>
      <c r="M99" s="383">
        <v>0</v>
      </c>
      <c r="N99" s="383">
        <v>0</v>
      </c>
    </row>
    <row r="100" spans="1:14" s="177" customFormat="1" ht="12.75" customHeight="1" x14ac:dyDescent="0.25">
      <c r="A100" s="249"/>
      <c r="B100" s="371"/>
      <c r="C100" s="471" t="s">
        <v>827</v>
      </c>
      <c r="D100" s="471" t="s">
        <v>828</v>
      </c>
      <c r="E100" s="440" t="s">
        <v>36</v>
      </c>
      <c r="F100" s="383">
        <v>213787500</v>
      </c>
      <c r="G100" s="384">
        <v>33214501</v>
      </c>
      <c r="H100" s="383">
        <v>180572999</v>
      </c>
      <c r="I100" s="383">
        <v>180572999</v>
      </c>
      <c r="J100" s="384">
        <v>0</v>
      </c>
      <c r="K100" s="383">
        <v>0</v>
      </c>
      <c r="L100" s="383">
        <v>0</v>
      </c>
      <c r="M100" s="383">
        <v>0</v>
      </c>
      <c r="N100" s="383">
        <v>0</v>
      </c>
    </row>
    <row r="101" spans="1:14" s="177" customFormat="1" ht="12.75" customHeight="1" x14ac:dyDescent="0.25">
      <c r="A101" s="249"/>
      <c r="B101" s="371"/>
      <c r="C101" s="471"/>
      <c r="D101" s="471" t="s">
        <v>828</v>
      </c>
      <c r="E101" s="440" t="s">
        <v>91</v>
      </c>
      <c r="F101" s="383">
        <v>498837500</v>
      </c>
      <c r="G101" s="384">
        <v>0</v>
      </c>
      <c r="H101" s="383">
        <v>498837500</v>
      </c>
      <c r="I101" s="383">
        <v>498837500</v>
      </c>
      <c r="J101" s="384">
        <v>0</v>
      </c>
      <c r="K101" s="383">
        <v>0</v>
      </c>
      <c r="L101" s="383">
        <v>0</v>
      </c>
      <c r="M101" s="383">
        <v>0</v>
      </c>
      <c r="N101" s="383">
        <v>0</v>
      </c>
    </row>
    <row r="102" spans="1:14" s="177" customFormat="1" ht="12.75" customHeight="1" x14ac:dyDescent="0.25">
      <c r="A102" s="249"/>
      <c r="B102" s="371"/>
      <c r="C102" s="471" t="s">
        <v>223</v>
      </c>
      <c r="D102" s="471" t="s">
        <v>224</v>
      </c>
      <c r="E102" s="440" t="s">
        <v>36</v>
      </c>
      <c r="F102" s="383">
        <v>182952000</v>
      </c>
      <c r="G102" s="384">
        <v>24238000</v>
      </c>
      <c r="H102" s="383">
        <v>158714000</v>
      </c>
      <c r="I102" s="383">
        <v>153904500</v>
      </c>
      <c r="J102" s="384">
        <v>4809500</v>
      </c>
      <c r="K102" s="383">
        <v>4809500</v>
      </c>
      <c r="L102" s="383">
        <v>0</v>
      </c>
      <c r="M102" s="383">
        <v>0</v>
      </c>
      <c r="N102" s="383">
        <v>0</v>
      </c>
    </row>
    <row r="103" spans="1:14" s="177" customFormat="1" ht="12.75" customHeight="1" x14ac:dyDescent="0.25">
      <c r="A103" s="249"/>
      <c r="B103" s="371"/>
      <c r="C103" s="471"/>
      <c r="D103" s="471" t="s">
        <v>224</v>
      </c>
      <c r="E103" s="440" t="s">
        <v>91</v>
      </c>
      <c r="F103" s="383">
        <v>426888000</v>
      </c>
      <c r="G103" s="384">
        <v>0</v>
      </c>
      <c r="H103" s="383">
        <v>426888000</v>
      </c>
      <c r="I103" s="383">
        <v>426888000</v>
      </c>
      <c r="J103" s="384">
        <v>0</v>
      </c>
      <c r="K103" s="383">
        <v>0</v>
      </c>
      <c r="L103" s="383">
        <v>0</v>
      </c>
      <c r="M103" s="383">
        <v>0</v>
      </c>
      <c r="N103" s="383">
        <v>0</v>
      </c>
    </row>
    <row r="104" spans="1:14" s="177" customFormat="1" ht="12.75" customHeight="1" x14ac:dyDescent="0.25">
      <c r="A104" s="249"/>
      <c r="B104" s="371"/>
      <c r="C104" s="471" t="s">
        <v>762</v>
      </c>
      <c r="D104" s="471" t="s">
        <v>763</v>
      </c>
      <c r="E104" s="440" t="s">
        <v>36</v>
      </c>
      <c r="F104" s="383">
        <v>219065700</v>
      </c>
      <c r="G104" s="384">
        <v>22838000</v>
      </c>
      <c r="H104" s="383">
        <v>196227700</v>
      </c>
      <c r="I104" s="383">
        <v>190281700</v>
      </c>
      <c r="J104" s="384">
        <v>5946000</v>
      </c>
      <c r="K104" s="383">
        <v>5946000</v>
      </c>
      <c r="L104" s="383">
        <v>0</v>
      </c>
      <c r="M104" s="383">
        <v>0</v>
      </c>
      <c r="N104" s="383">
        <v>0</v>
      </c>
    </row>
    <row r="105" spans="1:14" s="177" customFormat="1" ht="12.75" customHeight="1" x14ac:dyDescent="0.25">
      <c r="A105" s="249"/>
      <c r="B105" s="371"/>
      <c r="C105" s="471"/>
      <c r="D105" s="471" t="s">
        <v>763</v>
      </c>
      <c r="E105" s="440" t="s">
        <v>91</v>
      </c>
      <c r="F105" s="383">
        <v>511153300</v>
      </c>
      <c r="G105" s="384">
        <v>0</v>
      </c>
      <c r="H105" s="383">
        <v>511153300</v>
      </c>
      <c r="I105" s="383">
        <v>511153300</v>
      </c>
      <c r="J105" s="384">
        <v>0</v>
      </c>
      <c r="K105" s="383">
        <v>0</v>
      </c>
      <c r="L105" s="383">
        <v>0</v>
      </c>
      <c r="M105" s="383">
        <v>0</v>
      </c>
      <c r="N105" s="383">
        <v>0</v>
      </c>
    </row>
    <row r="106" spans="1:14" s="177" customFormat="1" ht="12.75" customHeight="1" x14ac:dyDescent="0.25">
      <c r="A106" s="249"/>
      <c r="B106" s="371"/>
      <c r="C106" s="471" t="s">
        <v>865</v>
      </c>
      <c r="D106" s="471" t="s">
        <v>866</v>
      </c>
      <c r="E106" s="440" t="s">
        <v>36</v>
      </c>
      <c r="F106" s="383">
        <v>149226000</v>
      </c>
      <c r="G106" s="384">
        <v>4523706</v>
      </c>
      <c r="H106" s="383">
        <v>144702294</v>
      </c>
      <c r="I106" s="383">
        <v>144702294</v>
      </c>
      <c r="J106" s="384">
        <v>0</v>
      </c>
      <c r="K106" s="383">
        <v>0</v>
      </c>
      <c r="L106" s="383">
        <v>0</v>
      </c>
      <c r="M106" s="383">
        <v>0</v>
      </c>
      <c r="N106" s="383">
        <v>0</v>
      </c>
    </row>
    <row r="107" spans="1:14" s="177" customFormat="1" ht="12.75" customHeight="1" x14ac:dyDescent="0.25">
      <c r="A107" s="249"/>
      <c r="B107" s="371"/>
      <c r="C107" s="471"/>
      <c r="D107" s="471" t="s">
        <v>866</v>
      </c>
      <c r="E107" s="440" t="s">
        <v>91</v>
      </c>
      <c r="F107" s="383">
        <v>348194000</v>
      </c>
      <c r="G107" s="384">
        <v>0</v>
      </c>
      <c r="H107" s="383">
        <v>348194000</v>
      </c>
      <c r="I107" s="383">
        <v>348194000</v>
      </c>
      <c r="J107" s="384">
        <v>0</v>
      </c>
      <c r="K107" s="383">
        <v>0</v>
      </c>
      <c r="L107" s="383">
        <v>0</v>
      </c>
      <c r="M107" s="383">
        <v>0</v>
      </c>
      <c r="N107" s="383">
        <v>0</v>
      </c>
    </row>
    <row r="108" spans="1:14" s="177" customFormat="1" ht="12.75" customHeight="1" x14ac:dyDescent="0.25">
      <c r="A108" s="249"/>
      <c r="B108" s="371"/>
      <c r="C108" s="471"/>
      <c r="D108" s="471" t="s">
        <v>866</v>
      </c>
      <c r="E108" s="440" t="s">
        <v>802</v>
      </c>
      <c r="F108" s="383">
        <v>32580000</v>
      </c>
      <c r="G108" s="384">
        <v>296294</v>
      </c>
      <c r="H108" s="383">
        <v>32283706</v>
      </c>
      <c r="I108" s="383">
        <v>32283706</v>
      </c>
      <c r="J108" s="384">
        <v>0</v>
      </c>
      <c r="K108" s="383">
        <v>0</v>
      </c>
      <c r="L108" s="383">
        <v>0</v>
      </c>
      <c r="M108" s="383">
        <v>0</v>
      </c>
      <c r="N108" s="383">
        <v>0</v>
      </c>
    </row>
    <row r="109" spans="1:14" s="177" customFormat="1" ht="12.75" customHeight="1" x14ac:dyDescent="0.25">
      <c r="A109" s="249"/>
      <c r="B109" s="371"/>
      <c r="C109" s="471" t="s">
        <v>867</v>
      </c>
      <c r="D109" s="471" t="s">
        <v>868</v>
      </c>
      <c r="E109" s="440" t="s">
        <v>36</v>
      </c>
      <c r="F109" s="383">
        <v>152421000</v>
      </c>
      <c r="G109" s="384">
        <v>8984351</v>
      </c>
      <c r="H109" s="383">
        <v>143436649</v>
      </c>
      <c r="I109" s="383">
        <v>131481000</v>
      </c>
      <c r="J109" s="505">
        <v>11955649</v>
      </c>
      <c r="K109" s="506">
        <v>3985000</v>
      </c>
      <c r="L109" s="506">
        <v>3985000</v>
      </c>
      <c r="M109" s="506">
        <v>3985000</v>
      </c>
      <c r="N109" s="383">
        <v>649</v>
      </c>
    </row>
    <row r="110" spans="1:14" s="177" customFormat="1" ht="12.75" customHeight="1" x14ac:dyDescent="0.25">
      <c r="A110" s="249"/>
      <c r="B110" s="371"/>
      <c r="C110" s="471"/>
      <c r="D110" s="471" t="s">
        <v>868</v>
      </c>
      <c r="E110" s="440" t="s">
        <v>91</v>
      </c>
      <c r="F110" s="383">
        <v>355649000</v>
      </c>
      <c r="G110" s="384">
        <v>0</v>
      </c>
      <c r="H110" s="383">
        <v>355649000</v>
      </c>
      <c r="I110" s="383">
        <v>355649000</v>
      </c>
      <c r="J110" s="384">
        <v>0</v>
      </c>
      <c r="K110" s="383">
        <v>0</v>
      </c>
      <c r="L110" s="383">
        <v>0</v>
      </c>
      <c r="M110" s="383">
        <v>0</v>
      </c>
      <c r="N110" s="383">
        <v>0</v>
      </c>
    </row>
    <row r="111" spans="1:14" s="177" customFormat="1" ht="12.75" customHeight="1" x14ac:dyDescent="0.25">
      <c r="A111" s="249"/>
      <c r="B111" s="371"/>
      <c r="C111" s="471" t="s">
        <v>869</v>
      </c>
      <c r="D111" s="471" t="s">
        <v>870</v>
      </c>
      <c r="E111" s="440" t="s">
        <v>36</v>
      </c>
      <c r="F111" s="383">
        <v>221578500</v>
      </c>
      <c r="G111" s="384">
        <v>28434000</v>
      </c>
      <c r="H111" s="383">
        <v>193144500</v>
      </c>
      <c r="I111" s="383">
        <v>187308500</v>
      </c>
      <c r="J111" s="384">
        <v>5836000</v>
      </c>
      <c r="K111" s="383">
        <v>5836000</v>
      </c>
      <c r="L111" s="383">
        <v>0</v>
      </c>
      <c r="M111" s="383">
        <v>0</v>
      </c>
      <c r="N111" s="383">
        <v>0</v>
      </c>
    </row>
    <row r="112" spans="1:14" s="177" customFormat="1" ht="12.75" customHeight="1" x14ac:dyDescent="0.25">
      <c r="A112" s="249"/>
      <c r="B112" s="371"/>
      <c r="C112" s="471"/>
      <c r="D112" s="471" t="s">
        <v>870</v>
      </c>
      <c r="E112" s="440" t="s">
        <v>91</v>
      </c>
      <c r="F112" s="383">
        <v>517016500</v>
      </c>
      <c r="G112" s="384">
        <v>0</v>
      </c>
      <c r="H112" s="383">
        <v>517016500</v>
      </c>
      <c r="I112" s="383">
        <v>517016500</v>
      </c>
      <c r="J112" s="384">
        <v>0</v>
      </c>
      <c r="K112" s="383">
        <v>0</v>
      </c>
      <c r="L112" s="383">
        <v>0</v>
      </c>
      <c r="M112" s="383">
        <v>0</v>
      </c>
      <c r="N112" s="383">
        <v>0</v>
      </c>
    </row>
    <row r="113" spans="1:14" s="177" customFormat="1" ht="12.75" customHeight="1" x14ac:dyDescent="0.25">
      <c r="A113" s="249"/>
      <c r="B113" s="371"/>
      <c r="C113" s="471" t="s">
        <v>764</v>
      </c>
      <c r="D113" s="471" t="s">
        <v>765</v>
      </c>
      <c r="E113" s="440" t="s">
        <v>36</v>
      </c>
      <c r="F113" s="383">
        <v>203430000</v>
      </c>
      <c r="G113" s="384">
        <v>34500001</v>
      </c>
      <c r="H113" s="383">
        <v>168929999</v>
      </c>
      <c r="I113" s="383">
        <v>168929999</v>
      </c>
      <c r="J113" s="384">
        <v>0</v>
      </c>
      <c r="K113" s="383">
        <v>0</v>
      </c>
      <c r="L113" s="383">
        <v>0</v>
      </c>
      <c r="M113" s="383">
        <v>0</v>
      </c>
      <c r="N113" s="383">
        <v>0</v>
      </c>
    </row>
    <row r="114" spans="1:14" s="177" customFormat="1" ht="12.75" customHeight="1" x14ac:dyDescent="0.25">
      <c r="A114" s="249"/>
      <c r="B114" s="371"/>
      <c r="C114" s="471"/>
      <c r="D114" s="471" t="s">
        <v>765</v>
      </c>
      <c r="E114" s="440" t="s">
        <v>91</v>
      </c>
      <c r="F114" s="383">
        <v>474665000</v>
      </c>
      <c r="G114" s="384">
        <v>0</v>
      </c>
      <c r="H114" s="383">
        <v>474665000</v>
      </c>
      <c r="I114" s="383">
        <v>474665000</v>
      </c>
      <c r="J114" s="384">
        <v>0</v>
      </c>
      <c r="K114" s="383">
        <v>0</v>
      </c>
      <c r="L114" s="383">
        <v>0</v>
      </c>
      <c r="M114" s="383">
        <v>0</v>
      </c>
      <c r="N114" s="383">
        <v>0</v>
      </c>
    </row>
    <row r="115" spans="1:14" s="177" customFormat="1" ht="12.75" customHeight="1" x14ac:dyDescent="0.25">
      <c r="A115" s="249"/>
      <c r="B115" s="371"/>
      <c r="C115" s="471" t="s">
        <v>829</v>
      </c>
      <c r="D115" s="471" t="s">
        <v>830</v>
      </c>
      <c r="E115" s="440" t="s">
        <v>36</v>
      </c>
      <c r="F115" s="383">
        <v>183252000</v>
      </c>
      <c r="G115" s="384">
        <v>24272000</v>
      </c>
      <c r="H115" s="383">
        <v>158980000</v>
      </c>
      <c r="I115" s="383">
        <v>154162000</v>
      </c>
      <c r="J115" s="384">
        <v>4818000</v>
      </c>
      <c r="K115" s="383">
        <v>4818000</v>
      </c>
      <c r="L115" s="383">
        <v>0</v>
      </c>
      <c r="M115" s="383">
        <v>0</v>
      </c>
      <c r="N115" s="383">
        <v>0</v>
      </c>
    </row>
    <row r="116" spans="1:14" s="177" customFormat="1" ht="12.75" customHeight="1" x14ac:dyDescent="0.25">
      <c r="A116" s="249"/>
      <c r="B116" s="371"/>
      <c r="C116" s="471"/>
      <c r="D116" s="471" t="s">
        <v>830</v>
      </c>
      <c r="E116" s="440" t="s">
        <v>91</v>
      </c>
      <c r="F116" s="383">
        <v>427588000</v>
      </c>
      <c r="G116" s="384">
        <v>0</v>
      </c>
      <c r="H116" s="383">
        <v>427588000</v>
      </c>
      <c r="I116" s="383">
        <v>427588000</v>
      </c>
      <c r="J116" s="384">
        <v>0</v>
      </c>
      <c r="K116" s="383">
        <v>0</v>
      </c>
      <c r="L116" s="383">
        <v>0</v>
      </c>
      <c r="M116" s="383">
        <v>0</v>
      </c>
      <c r="N116" s="383">
        <v>0</v>
      </c>
    </row>
    <row r="117" spans="1:14" s="177" customFormat="1" ht="12.75" customHeight="1" x14ac:dyDescent="0.25">
      <c r="A117" s="249"/>
      <c r="B117" s="371"/>
      <c r="C117" s="471" t="s">
        <v>831</v>
      </c>
      <c r="D117" s="471" t="s">
        <v>832</v>
      </c>
      <c r="E117" s="440" t="s">
        <v>36</v>
      </c>
      <c r="F117" s="383">
        <v>152421000</v>
      </c>
      <c r="G117" s="384">
        <v>25000000</v>
      </c>
      <c r="H117" s="383">
        <v>127421000</v>
      </c>
      <c r="I117" s="383">
        <v>127421000</v>
      </c>
      <c r="J117" s="384">
        <v>0</v>
      </c>
      <c r="K117" s="383">
        <v>0</v>
      </c>
      <c r="L117" s="383">
        <v>0</v>
      </c>
      <c r="M117" s="383">
        <v>0</v>
      </c>
      <c r="N117" s="383">
        <v>0</v>
      </c>
    </row>
    <row r="118" spans="1:14" s="177" customFormat="1" ht="12.75" customHeight="1" x14ac:dyDescent="0.25">
      <c r="A118" s="249"/>
      <c r="B118" s="371"/>
      <c r="C118" s="471"/>
      <c r="D118" s="471" t="s">
        <v>832</v>
      </c>
      <c r="E118" s="440" t="s">
        <v>91</v>
      </c>
      <c r="F118" s="383">
        <v>355649000</v>
      </c>
      <c r="G118" s="384">
        <v>0</v>
      </c>
      <c r="H118" s="383">
        <v>355649000</v>
      </c>
      <c r="I118" s="383">
        <v>355649000</v>
      </c>
      <c r="J118" s="384">
        <v>0</v>
      </c>
      <c r="K118" s="383">
        <v>0</v>
      </c>
      <c r="L118" s="383">
        <v>0</v>
      </c>
      <c r="M118" s="383">
        <v>0</v>
      </c>
      <c r="N118" s="383">
        <v>0</v>
      </c>
    </row>
    <row r="119" spans="1:14" s="177" customFormat="1" ht="12.75" customHeight="1" x14ac:dyDescent="0.25">
      <c r="A119" s="249"/>
      <c r="B119" s="371"/>
      <c r="C119" s="471" t="s">
        <v>871</v>
      </c>
      <c r="D119" s="471" t="s">
        <v>872</v>
      </c>
      <c r="E119" s="440" t="s">
        <v>36</v>
      </c>
      <c r="F119" s="383">
        <v>145818000</v>
      </c>
      <c r="G119" s="384">
        <v>11819778</v>
      </c>
      <c r="H119" s="383">
        <v>133998222</v>
      </c>
      <c r="I119" s="383">
        <v>133998222</v>
      </c>
      <c r="J119" s="384">
        <v>0</v>
      </c>
      <c r="K119" s="383">
        <v>0</v>
      </c>
      <c r="L119" s="383">
        <v>0</v>
      </c>
      <c r="M119" s="383">
        <v>0</v>
      </c>
      <c r="N119" s="383">
        <v>0</v>
      </c>
    </row>
    <row r="120" spans="1:14" s="177" customFormat="1" ht="12.75" customHeight="1" x14ac:dyDescent="0.25">
      <c r="A120" s="249"/>
      <c r="B120" s="371"/>
      <c r="C120" s="471"/>
      <c r="D120" s="471" t="s">
        <v>872</v>
      </c>
      <c r="E120" s="440" t="s">
        <v>91</v>
      </c>
      <c r="F120" s="383">
        <v>340242000</v>
      </c>
      <c r="G120" s="384">
        <v>0</v>
      </c>
      <c r="H120" s="383">
        <v>340242000</v>
      </c>
      <c r="I120" s="383">
        <v>340242000</v>
      </c>
      <c r="J120" s="384">
        <v>0</v>
      </c>
      <c r="K120" s="383">
        <v>0</v>
      </c>
      <c r="L120" s="383">
        <v>0</v>
      </c>
      <c r="M120" s="383">
        <v>0</v>
      </c>
      <c r="N120" s="383">
        <v>0</v>
      </c>
    </row>
    <row r="121" spans="1:14" s="177" customFormat="1" ht="12.75" customHeight="1" x14ac:dyDescent="0.25">
      <c r="A121" s="249"/>
      <c r="B121" s="371"/>
      <c r="C121" s="471"/>
      <c r="D121" s="471" t="s">
        <v>872</v>
      </c>
      <c r="E121" s="440" t="s">
        <v>802</v>
      </c>
      <c r="F121" s="383">
        <v>27150000</v>
      </c>
      <c r="G121" s="384">
        <v>660222</v>
      </c>
      <c r="H121" s="383">
        <v>26489778</v>
      </c>
      <c r="I121" s="383">
        <v>26489778</v>
      </c>
      <c r="J121" s="384">
        <v>0</v>
      </c>
      <c r="K121" s="383">
        <v>0</v>
      </c>
      <c r="L121" s="383">
        <v>0</v>
      </c>
      <c r="M121" s="383">
        <v>0</v>
      </c>
      <c r="N121" s="383">
        <v>0</v>
      </c>
    </row>
    <row r="122" spans="1:14" s="177" customFormat="1" ht="12.75" customHeight="1" x14ac:dyDescent="0.25">
      <c r="A122" s="249"/>
      <c r="B122" s="371"/>
      <c r="C122" s="471" t="s">
        <v>873</v>
      </c>
      <c r="D122" s="471" t="s">
        <v>872</v>
      </c>
      <c r="E122" s="440" t="s">
        <v>36</v>
      </c>
      <c r="F122" s="383">
        <v>178197000</v>
      </c>
      <c r="G122" s="384">
        <v>14450166</v>
      </c>
      <c r="H122" s="383">
        <v>163746834</v>
      </c>
      <c r="I122" s="383">
        <v>163746834</v>
      </c>
      <c r="J122" s="384">
        <v>0</v>
      </c>
      <c r="K122" s="383">
        <v>0</v>
      </c>
      <c r="L122" s="383">
        <v>0</v>
      </c>
      <c r="M122" s="383">
        <v>0</v>
      </c>
      <c r="N122" s="383">
        <v>0</v>
      </c>
    </row>
    <row r="123" spans="1:14" s="177" customFormat="1" ht="12.75" customHeight="1" x14ac:dyDescent="0.25">
      <c r="A123" s="249"/>
      <c r="B123" s="371"/>
      <c r="C123" s="471"/>
      <c r="D123" s="471" t="s">
        <v>872</v>
      </c>
      <c r="E123" s="440" t="s">
        <v>91</v>
      </c>
      <c r="F123" s="383">
        <v>415793000</v>
      </c>
      <c r="G123" s="384">
        <v>0</v>
      </c>
      <c r="H123" s="383">
        <v>415793000</v>
      </c>
      <c r="I123" s="383">
        <v>415793000</v>
      </c>
      <c r="J123" s="384">
        <v>0</v>
      </c>
      <c r="K123" s="383">
        <v>0</v>
      </c>
      <c r="L123" s="383">
        <v>0</v>
      </c>
      <c r="M123" s="383">
        <v>0</v>
      </c>
      <c r="N123" s="383">
        <v>0</v>
      </c>
    </row>
    <row r="124" spans="1:14" s="177" customFormat="1" ht="12.75" customHeight="1" x14ac:dyDescent="0.25">
      <c r="A124" s="249"/>
      <c r="B124" s="371"/>
      <c r="C124" s="471"/>
      <c r="D124" s="471" t="s">
        <v>872</v>
      </c>
      <c r="E124" s="440" t="s">
        <v>802</v>
      </c>
      <c r="F124" s="383">
        <v>35550000</v>
      </c>
      <c r="G124" s="384">
        <v>864834</v>
      </c>
      <c r="H124" s="383">
        <v>34685166</v>
      </c>
      <c r="I124" s="383">
        <v>34685166</v>
      </c>
      <c r="J124" s="384">
        <v>0</v>
      </c>
      <c r="K124" s="383">
        <v>0</v>
      </c>
      <c r="L124" s="383">
        <v>0</v>
      </c>
      <c r="M124" s="383">
        <v>0</v>
      </c>
      <c r="N124" s="383">
        <v>0</v>
      </c>
    </row>
    <row r="125" spans="1:14" s="177" customFormat="1" ht="12.75" customHeight="1" x14ac:dyDescent="0.25">
      <c r="A125" s="249"/>
      <c r="B125" s="371"/>
      <c r="C125" s="471" t="s">
        <v>874</v>
      </c>
      <c r="D125" s="471" t="s">
        <v>872</v>
      </c>
      <c r="E125" s="440" t="s">
        <v>36</v>
      </c>
      <c r="F125" s="383">
        <v>180219600</v>
      </c>
      <c r="G125" s="384">
        <v>14618934</v>
      </c>
      <c r="H125" s="383">
        <v>165600666</v>
      </c>
      <c r="I125" s="383">
        <v>165600666</v>
      </c>
      <c r="J125" s="384">
        <v>0</v>
      </c>
      <c r="K125" s="383">
        <v>0</v>
      </c>
      <c r="L125" s="383">
        <v>0</v>
      </c>
      <c r="M125" s="383">
        <v>0</v>
      </c>
      <c r="N125" s="383">
        <v>0</v>
      </c>
    </row>
    <row r="126" spans="1:14" s="177" customFormat="1" ht="12.75" customHeight="1" x14ac:dyDescent="0.25">
      <c r="A126" s="249"/>
      <c r="B126" s="371"/>
      <c r="C126" s="471"/>
      <c r="D126" s="471" t="s">
        <v>872</v>
      </c>
      <c r="E126" s="440" t="s">
        <v>91</v>
      </c>
      <c r="F126" s="383">
        <v>420512400</v>
      </c>
      <c r="G126" s="384">
        <v>0</v>
      </c>
      <c r="H126" s="383">
        <v>420512400</v>
      </c>
      <c r="I126" s="383">
        <v>420512400</v>
      </c>
      <c r="J126" s="384">
        <v>0</v>
      </c>
      <c r="K126" s="383">
        <v>0</v>
      </c>
      <c r="L126" s="383">
        <v>0</v>
      </c>
      <c r="M126" s="383">
        <v>0</v>
      </c>
      <c r="N126" s="383">
        <v>0</v>
      </c>
    </row>
    <row r="127" spans="1:14" s="177" customFormat="1" ht="12.75" customHeight="1" x14ac:dyDescent="0.25">
      <c r="A127" s="249"/>
      <c r="B127" s="371"/>
      <c r="C127" s="471"/>
      <c r="D127" s="471" t="s">
        <v>872</v>
      </c>
      <c r="E127" s="440" t="s">
        <v>802</v>
      </c>
      <c r="F127" s="383">
        <v>36000000</v>
      </c>
      <c r="G127" s="384">
        <v>876066</v>
      </c>
      <c r="H127" s="383">
        <v>35123934</v>
      </c>
      <c r="I127" s="383">
        <v>35123934</v>
      </c>
      <c r="J127" s="384">
        <v>0</v>
      </c>
      <c r="K127" s="383">
        <v>0</v>
      </c>
      <c r="L127" s="383">
        <v>0</v>
      </c>
      <c r="M127" s="383">
        <v>0</v>
      </c>
      <c r="N127" s="383">
        <v>0</v>
      </c>
    </row>
    <row r="128" spans="1:14" s="177" customFormat="1" ht="12.75" customHeight="1" x14ac:dyDescent="0.25">
      <c r="A128" s="249"/>
      <c r="B128" s="371"/>
      <c r="C128" s="471" t="s">
        <v>833</v>
      </c>
      <c r="D128" s="471" t="s">
        <v>834</v>
      </c>
      <c r="E128" s="440" t="s">
        <v>36</v>
      </c>
      <c r="F128" s="383">
        <v>203772600</v>
      </c>
      <c r="G128" s="384">
        <v>11010000</v>
      </c>
      <c r="H128" s="383">
        <v>192762600</v>
      </c>
      <c r="I128" s="383">
        <v>192762600</v>
      </c>
      <c r="J128" s="384">
        <v>0</v>
      </c>
      <c r="K128" s="383">
        <v>0</v>
      </c>
      <c r="L128" s="383">
        <v>0</v>
      </c>
      <c r="M128" s="383">
        <v>0</v>
      </c>
      <c r="N128" s="383">
        <v>0</v>
      </c>
    </row>
    <row r="129" spans="1:14" s="177" customFormat="1" ht="12.75" customHeight="1" x14ac:dyDescent="0.25">
      <c r="A129" s="249"/>
      <c r="B129" s="371"/>
      <c r="C129" s="471"/>
      <c r="D129" s="471" t="s">
        <v>834</v>
      </c>
      <c r="E129" s="440" t="s">
        <v>91</v>
      </c>
      <c r="F129" s="383">
        <v>475469400</v>
      </c>
      <c r="G129" s="384">
        <v>0</v>
      </c>
      <c r="H129" s="383">
        <v>475469400</v>
      </c>
      <c r="I129" s="383">
        <v>475469400</v>
      </c>
      <c r="J129" s="384">
        <v>0</v>
      </c>
      <c r="K129" s="383">
        <v>0</v>
      </c>
      <c r="L129" s="383">
        <v>0</v>
      </c>
      <c r="M129" s="383">
        <v>0</v>
      </c>
      <c r="N129" s="383">
        <v>0</v>
      </c>
    </row>
    <row r="130" spans="1:14" s="177" customFormat="1" ht="12.75" customHeight="1" x14ac:dyDescent="0.25">
      <c r="A130" s="249"/>
      <c r="B130" s="371"/>
      <c r="C130" s="471" t="s">
        <v>835</v>
      </c>
      <c r="D130" s="471" t="s">
        <v>836</v>
      </c>
      <c r="E130" s="440" t="s">
        <v>36</v>
      </c>
      <c r="F130" s="383">
        <v>221878500</v>
      </c>
      <c r="G130" s="384">
        <v>28448000</v>
      </c>
      <c r="H130" s="383">
        <v>193430500</v>
      </c>
      <c r="I130" s="383">
        <v>187568500</v>
      </c>
      <c r="J130" s="384">
        <v>5862000</v>
      </c>
      <c r="K130" s="383">
        <v>5862000</v>
      </c>
      <c r="L130" s="383">
        <v>0</v>
      </c>
      <c r="M130" s="383">
        <v>0</v>
      </c>
      <c r="N130" s="383">
        <v>0</v>
      </c>
    </row>
    <row r="131" spans="1:14" s="177" customFormat="1" ht="12.75" customHeight="1" x14ac:dyDescent="0.25">
      <c r="A131" s="249"/>
      <c r="B131" s="371"/>
      <c r="C131" s="471"/>
      <c r="D131" s="471" t="s">
        <v>836</v>
      </c>
      <c r="E131" s="440" t="s">
        <v>91</v>
      </c>
      <c r="F131" s="383">
        <v>517716500</v>
      </c>
      <c r="G131" s="384">
        <v>0</v>
      </c>
      <c r="H131" s="383">
        <v>517716500</v>
      </c>
      <c r="I131" s="383">
        <v>517716500</v>
      </c>
      <c r="J131" s="384">
        <v>0</v>
      </c>
      <c r="K131" s="383">
        <v>0</v>
      </c>
      <c r="L131" s="383">
        <v>0</v>
      </c>
      <c r="M131" s="383">
        <v>0</v>
      </c>
      <c r="N131" s="383">
        <v>0</v>
      </c>
    </row>
    <row r="132" spans="1:14" s="177" customFormat="1" ht="12.75" customHeight="1" x14ac:dyDescent="0.25">
      <c r="A132" s="249"/>
      <c r="B132" s="371"/>
      <c r="C132" s="471" t="s">
        <v>875</v>
      </c>
      <c r="D132" s="471" t="s">
        <v>872</v>
      </c>
      <c r="E132" s="440" t="s">
        <v>36</v>
      </c>
      <c r="F132" s="383">
        <v>145818000</v>
      </c>
      <c r="G132" s="384">
        <v>11819778</v>
      </c>
      <c r="H132" s="383">
        <v>133998222</v>
      </c>
      <c r="I132" s="383">
        <v>133998222</v>
      </c>
      <c r="J132" s="384">
        <v>0</v>
      </c>
      <c r="K132" s="383">
        <v>0</v>
      </c>
      <c r="L132" s="383">
        <v>0</v>
      </c>
      <c r="M132" s="383">
        <v>0</v>
      </c>
      <c r="N132" s="383">
        <v>0</v>
      </c>
    </row>
    <row r="133" spans="1:14" s="177" customFormat="1" ht="12.75" customHeight="1" x14ac:dyDescent="0.25">
      <c r="A133" s="249"/>
      <c r="B133" s="371"/>
      <c r="C133" s="471"/>
      <c r="D133" s="471" t="s">
        <v>872</v>
      </c>
      <c r="E133" s="440" t="s">
        <v>91</v>
      </c>
      <c r="F133" s="383">
        <v>340242000</v>
      </c>
      <c r="G133" s="384">
        <v>0</v>
      </c>
      <c r="H133" s="383">
        <v>340242000</v>
      </c>
      <c r="I133" s="383">
        <v>340242000</v>
      </c>
      <c r="J133" s="384">
        <v>0</v>
      </c>
      <c r="K133" s="383">
        <v>0</v>
      </c>
      <c r="L133" s="383">
        <v>0</v>
      </c>
      <c r="M133" s="383">
        <v>0</v>
      </c>
      <c r="N133" s="383">
        <v>0</v>
      </c>
    </row>
    <row r="134" spans="1:14" s="177" customFormat="1" ht="12.75" customHeight="1" x14ac:dyDescent="0.25">
      <c r="A134" s="249"/>
      <c r="B134" s="371"/>
      <c r="C134" s="471"/>
      <c r="D134" s="471" t="s">
        <v>872</v>
      </c>
      <c r="E134" s="440" t="s">
        <v>802</v>
      </c>
      <c r="F134" s="383">
        <v>27150000</v>
      </c>
      <c r="G134" s="384">
        <v>660222</v>
      </c>
      <c r="H134" s="383">
        <v>26489778</v>
      </c>
      <c r="I134" s="383">
        <v>26489778</v>
      </c>
      <c r="J134" s="384">
        <v>0</v>
      </c>
      <c r="K134" s="383">
        <v>0</v>
      </c>
      <c r="L134" s="383">
        <v>0</v>
      </c>
      <c r="M134" s="383">
        <v>0</v>
      </c>
      <c r="N134" s="383">
        <v>0</v>
      </c>
    </row>
    <row r="135" spans="1:14" s="177" customFormat="1" ht="12.75" customHeight="1" x14ac:dyDescent="0.25">
      <c r="A135" s="249"/>
      <c r="B135" s="371"/>
      <c r="C135" s="471" t="s">
        <v>876</v>
      </c>
      <c r="D135" s="471" t="s">
        <v>877</v>
      </c>
      <c r="E135" s="440" t="s">
        <v>36</v>
      </c>
      <c r="F135" s="383">
        <v>150255000</v>
      </c>
      <c r="G135" s="384">
        <v>4553182</v>
      </c>
      <c r="H135" s="383">
        <v>145701818</v>
      </c>
      <c r="I135" s="383">
        <v>145701818</v>
      </c>
      <c r="J135" s="384">
        <v>0</v>
      </c>
      <c r="K135" s="383">
        <v>0</v>
      </c>
      <c r="L135" s="383">
        <v>0</v>
      </c>
      <c r="M135" s="383">
        <v>0</v>
      </c>
      <c r="N135" s="383">
        <v>0</v>
      </c>
    </row>
    <row r="136" spans="1:14" s="177" customFormat="1" ht="12.75" customHeight="1" x14ac:dyDescent="0.25">
      <c r="A136" s="249"/>
      <c r="B136" s="371"/>
      <c r="C136" s="471"/>
      <c r="D136" s="471" t="s">
        <v>877</v>
      </c>
      <c r="E136" s="440" t="s">
        <v>91</v>
      </c>
      <c r="F136" s="383">
        <v>350595000</v>
      </c>
      <c r="G136" s="384">
        <v>0</v>
      </c>
      <c r="H136" s="383">
        <v>350595000</v>
      </c>
      <c r="I136" s="383">
        <v>350595000</v>
      </c>
      <c r="J136" s="384">
        <v>0</v>
      </c>
      <c r="K136" s="383">
        <v>0</v>
      </c>
      <c r="L136" s="383">
        <v>0</v>
      </c>
      <c r="M136" s="383">
        <v>0</v>
      </c>
      <c r="N136" s="383">
        <v>0</v>
      </c>
    </row>
    <row r="137" spans="1:14" s="177" customFormat="1" ht="12.75" customHeight="1" x14ac:dyDescent="0.25">
      <c r="A137" s="249"/>
      <c r="B137" s="371"/>
      <c r="C137" s="471"/>
      <c r="D137" s="471" t="s">
        <v>877</v>
      </c>
      <c r="E137" s="440" t="s">
        <v>802</v>
      </c>
      <c r="F137" s="383">
        <v>27150000</v>
      </c>
      <c r="G137" s="384">
        <v>246818</v>
      </c>
      <c r="H137" s="383">
        <v>26903182</v>
      </c>
      <c r="I137" s="383">
        <v>26903182</v>
      </c>
      <c r="J137" s="384">
        <v>0</v>
      </c>
      <c r="K137" s="383">
        <v>0</v>
      </c>
      <c r="L137" s="383">
        <v>0</v>
      </c>
      <c r="M137" s="383">
        <v>0</v>
      </c>
      <c r="N137" s="383">
        <v>0</v>
      </c>
    </row>
    <row r="138" spans="1:14" s="177" customFormat="1" ht="12.75" customHeight="1" x14ac:dyDescent="0.25">
      <c r="A138" s="249"/>
      <c r="B138" s="371"/>
      <c r="C138" s="471" t="s">
        <v>878</v>
      </c>
      <c r="D138" s="507" t="s">
        <v>879</v>
      </c>
      <c r="E138" s="508" t="s">
        <v>36</v>
      </c>
      <c r="F138" s="509">
        <v>211091250</v>
      </c>
      <c r="G138" s="509">
        <v>5000000</v>
      </c>
      <c r="H138" s="509">
        <v>206091250</v>
      </c>
      <c r="I138" s="509">
        <v>178341250</v>
      </c>
      <c r="J138" s="509">
        <v>27750000</v>
      </c>
      <c r="K138" s="509">
        <v>5550000</v>
      </c>
      <c r="L138" s="509">
        <v>5550000</v>
      </c>
      <c r="M138" s="509">
        <v>5550000</v>
      </c>
      <c r="N138" s="509">
        <v>11100000</v>
      </c>
    </row>
    <row r="139" spans="1:14" s="177" customFormat="1" ht="12.75" customHeight="1" x14ac:dyDescent="0.25">
      <c r="A139" s="249"/>
      <c r="B139" s="371"/>
      <c r="C139" s="471"/>
      <c r="D139" s="471" t="s">
        <v>879</v>
      </c>
      <c r="E139" s="440" t="s">
        <v>91</v>
      </c>
      <c r="F139" s="383">
        <v>492546250</v>
      </c>
      <c r="G139" s="384">
        <v>0</v>
      </c>
      <c r="H139" s="383">
        <v>492546250</v>
      </c>
      <c r="I139" s="383">
        <v>492546250</v>
      </c>
      <c r="J139" s="384">
        <v>0</v>
      </c>
      <c r="K139" s="383">
        <v>0</v>
      </c>
      <c r="L139" s="383">
        <v>0</v>
      </c>
      <c r="M139" s="383">
        <v>0</v>
      </c>
      <c r="N139" s="383">
        <v>0</v>
      </c>
    </row>
    <row r="140" spans="1:14" s="177" customFormat="1" ht="12.75" customHeight="1" x14ac:dyDescent="0.25">
      <c r="A140" s="249"/>
      <c r="B140" s="371"/>
      <c r="C140" s="471" t="s">
        <v>792</v>
      </c>
      <c r="D140" s="471" t="s">
        <v>793</v>
      </c>
      <c r="E140" s="440" t="s">
        <v>36</v>
      </c>
      <c r="F140" s="383">
        <v>214695000</v>
      </c>
      <c r="G140" s="384">
        <v>29565168</v>
      </c>
      <c r="H140" s="383">
        <v>185129832</v>
      </c>
      <c r="I140" s="383">
        <v>181355000</v>
      </c>
      <c r="J140" s="384">
        <v>3774832</v>
      </c>
      <c r="K140" s="383">
        <v>3774832</v>
      </c>
      <c r="L140" s="383">
        <v>0</v>
      </c>
      <c r="M140" s="383">
        <v>0</v>
      </c>
      <c r="N140" s="383">
        <v>0</v>
      </c>
    </row>
    <row r="141" spans="1:14" s="177" customFormat="1" ht="12.75" customHeight="1" x14ac:dyDescent="0.25">
      <c r="A141" s="249"/>
      <c r="B141" s="371"/>
      <c r="C141" s="471"/>
      <c r="D141" s="471" t="s">
        <v>793</v>
      </c>
      <c r="E141" s="440" t="s">
        <v>91</v>
      </c>
      <c r="F141" s="383">
        <v>500955000</v>
      </c>
      <c r="G141" s="384">
        <v>0</v>
      </c>
      <c r="H141" s="383">
        <v>500955000</v>
      </c>
      <c r="I141" s="383">
        <v>500955000</v>
      </c>
      <c r="J141" s="384">
        <v>0</v>
      </c>
      <c r="K141" s="383">
        <v>0</v>
      </c>
      <c r="L141" s="383">
        <v>0</v>
      </c>
      <c r="M141" s="383">
        <v>0</v>
      </c>
      <c r="N141" s="383">
        <v>0</v>
      </c>
    </row>
    <row r="142" spans="1:14" s="177" customFormat="1" ht="12.75" customHeight="1" x14ac:dyDescent="0.25">
      <c r="A142" s="249"/>
      <c r="B142" s="371"/>
      <c r="C142" s="471" t="s">
        <v>794</v>
      </c>
      <c r="D142" s="471" t="s">
        <v>795</v>
      </c>
      <c r="E142" s="440" t="s">
        <v>36</v>
      </c>
      <c r="F142" s="383">
        <v>187407000</v>
      </c>
      <c r="G142" s="384">
        <v>24800000</v>
      </c>
      <c r="H142" s="383">
        <v>162607000</v>
      </c>
      <c r="I142" s="383">
        <v>157657000</v>
      </c>
      <c r="J142" s="384">
        <v>4950000</v>
      </c>
      <c r="K142" s="383">
        <v>4950000</v>
      </c>
      <c r="L142" s="383">
        <v>0</v>
      </c>
      <c r="M142" s="383">
        <v>0</v>
      </c>
      <c r="N142" s="383">
        <v>0</v>
      </c>
    </row>
    <row r="143" spans="1:14" s="177" customFormat="1" ht="12.75" customHeight="1" x14ac:dyDescent="0.25">
      <c r="A143" s="249"/>
      <c r="B143" s="371"/>
      <c r="C143" s="471"/>
      <c r="D143" s="471" t="s">
        <v>795</v>
      </c>
      <c r="E143" s="440" t="s">
        <v>91</v>
      </c>
      <c r="F143" s="383">
        <v>437283000</v>
      </c>
      <c r="G143" s="384">
        <v>0</v>
      </c>
      <c r="H143" s="383">
        <v>437283000</v>
      </c>
      <c r="I143" s="383">
        <v>437283000</v>
      </c>
      <c r="J143" s="384">
        <v>0</v>
      </c>
      <c r="K143" s="383">
        <v>0</v>
      </c>
      <c r="L143" s="383">
        <v>0</v>
      </c>
      <c r="M143" s="383">
        <v>0</v>
      </c>
      <c r="N143" s="383">
        <v>0</v>
      </c>
    </row>
    <row r="144" spans="1:14" s="177" customFormat="1" ht="12.75" customHeight="1" x14ac:dyDescent="0.25">
      <c r="A144" s="249"/>
      <c r="B144" s="371"/>
      <c r="C144" s="471" t="s">
        <v>837</v>
      </c>
      <c r="D144" s="471" t="s">
        <v>838</v>
      </c>
      <c r="E144" s="440" t="s">
        <v>36</v>
      </c>
      <c r="F144" s="383">
        <v>151935000</v>
      </c>
      <c r="G144" s="384">
        <v>8707173</v>
      </c>
      <c r="H144" s="383">
        <v>143227827</v>
      </c>
      <c r="I144" s="383">
        <v>143226927</v>
      </c>
      <c r="J144" s="384">
        <v>900</v>
      </c>
      <c r="K144" s="383">
        <v>900</v>
      </c>
      <c r="L144" s="383">
        <v>0</v>
      </c>
      <c r="M144" s="383">
        <v>0</v>
      </c>
      <c r="N144" s="383">
        <v>0</v>
      </c>
    </row>
    <row r="145" spans="1:14" s="177" customFormat="1" ht="12.75" customHeight="1" x14ac:dyDescent="0.25">
      <c r="A145" s="249"/>
      <c r="B145" s="371"/>
      <c r="C145" s="471"/>
      <c r="D145" s="471" t="s">
        <v>838</v>
      </c>
      <c r="E145" s="440" t="s">
        <v>91</v>
      </c>
      <c r="F145" s="383">
        <v>354515000</v>
      </c>
      <c r="G145" s="384">
        <v>0</v>
      </c>
      <c r="H145" s="383">
        <v>354515000</v>
      </c>
      <c r="I145" s="383">
        <v>354515000</v>
      </c>
      <c r="J145" s="384">
        <v>0</v>
      </c>
      <c r="K145" s="383">
        <v>0</v>
      </c>
      <c r="L145" s="383">
        <v>0</v>
      </c>
      <c r="M145" s="383">
        <v>0</v>
      </c>
      <c r="N145" s="383">
        <v>0</v>
      </c>
    </row>
    <row r="146" spans="1:14" s="177" customFormat="1" ht="12.75" customHeight="1" x14ac:dyDescent="0.25">
      <c r="A146" s="249"/>
      <c r="B146" s="371"/>
      <c r="C146" s="471"/>
      <c r="D146" s="471" t="s">
        <v>838</v>
      </c>
      <c r="E146" s="440" t="s">
        <v>802</v>
      </c>
      <c r="F146" s="383">
        <v>27150000</v>
      </c>
      <c r="G146" s="384">
        <v>466827</v>
      </c>
      <c r="H146" s="383">
        <v>26683173</v>
      </c>
      <c r="I146" s="383">
        <v>26683173</v>
      </c>
      <c r="J146" s="384">
        <v>0</v>
      </c>
      <c r="K146" s="383">
        <v>0</v>
      </c>
      <c r="L146" s="383">
        <v>0</v>
      </c>
      <c r="M146" s="383">
        <v>0</v>
      </c>
      <c r="N146" s="383">
        <v>0</v>
      </c>
    </row>
    <row r="147" spans="1:14" s="177" customFormat="1" ht="12.75" customHeight="1" x14ac:dyDescent="0.25">
      <c r="A147" s="249"/>
      <c r="B147" s="371"/>
      <c r="C147" s="471" t="s">
        <v>880</v>
      </c>
      <c r="D147" s="471" t="s">
        <v>881</v>
      </c>
      <c r="E147" s="440" t="s">
        <v>36</v>
      </c>
      <c r="F147" s="383">
        <v>153321000</v>
      </c>
      <c r="G147" s="384">
        <v>4643329</v>
      </c>
      <c r="H147" s="383">
        <v>148677671</v>
      </c>
      <c r="I147" s="383">
        <v>148677671</v>
      </c>
      <c r="J147" s="384">
        <v>0</v>
      </c>
      <c r="K147" s="383">
        <v>0</v>
      </c>
      <c r="L147" s="383">
        <v>0</v>
      </c>
      <c r="M147" s="383">
        <v>0</v>
      </c>
      <c r="N147" s="383">
        <v>0</v>
      </c>
    </row>
    <row r="148" spans="1:14" s="177" customFormat="1" ht="12.75" customHeight="1" x14ac:dyDescent="0.25">
      <c r="A148" s="249"/>
      <c r="B148" s="371"/>
      <c r="C148" s="471"/>
      <c r="D148" s="471" t="s">
        <v>881</v>
      </c>
      <c r="E148" s="440" t="s">
        <v>91</v>
      </c>
      <c r="F148" s="383">
        <v>357749000</v>
      </c>
      <c r="G148" s="384">
        <v>0</v>
      </c>
      <c r="H148" s="383">
        <v>357749000</v>
      </c>
      <c r="I148" s="383">
        <v>357749000</v>
      </c>
      <c r="J148" s="384">
        <v>0</v>
      </c>
      <c r="K148" s="383">
        <v>0</v>
      </c>
      <c r="L148" s="383">
        <v>0</v>
      </c>
      <c r="M148" s="383">
        <v>0</v>
      </c>
      <c r="N148" s="383">
        <v>0</v>
      </c>
    </row>
    <row r="149" spans="1:14" s="177" customFormat="1" ht="12.75" customHeight="1" x14ac:dyDescent="0.25">
      <c r="A149" s="249"/>
      <c r="B149" s="371"/>
      <c r="C149" s="471"/>
      <c r="D149" s="471" t="s">
        <v>881</v>
      </c>
      <c r="E149" s="440" t="s">
        <v>802</v>
      </c>
      <c r="F149" s="383">
        <v>27150000</v>
      </c>
      <c r="G149" s="384">
        <v>246671</v>
      </c>
      <c r="H149" s="383">
        <v>26903329</v>
      </c>
      <c r="I149" s="383">
        <v>26903329</v>
      </c>
      <c r="J149" s="384">
        <v>0</v>
      </c>
      <c r="K149" s="383">
        <v>0</v>
      </c>
      <c r="L149" s="383">
        <v>0</v>
      </c>
      <c r="M149" s="383">
        <v>0</v>
      </c>
      <c r="N149" s="383">
        <v>0</v>
      </c>
    </row>
    <row r="150" spans="1:14" s="177" customFormat="1" ht="12.75" customHeight="1" x14ac:dyDescent="0.25">
      <c r="A150" s="249"/>
      <c r="B150" s="371"/>
      <c r="C150" s="471" t="s">
        <v>839</v>
      </c>
      <c r="D150" s="471" t="s">
        <v>840</v>
      </c>
      <c r="E150" s="440" t="s">
        <v>36</v>
      </c>
      <c r="F150" s="383">
        <v>210675000</v>
      </c>
      <c r="G150" s="384">
        <v>14000000</v>
      </c>
      <c r="H150" s="383">
        <v>196675000</v>
      </c>
      <c r="I150" s="383">
        <v>193175000</v>
      </c>
      <c r="J150" s="384">
        <v>3500000</v>
      </c>
      <c r="K150" s="383">
        <v>3500000</v>
      </c>
      <c r="L150" s="383">
        <v>0</v>
      </c>
      <c r="M150" s="383">
        <v>0</v>
      </c>
      <c r="N150" s="383">
        <v>0</v>
      </c>
    </row>
    <row r="151" spans="1:14" s="177" customFormat="1" ht="12.75" customHeight="1" x14ac:dyDescent="0.25">
      <c r="A151" s="249"/>
      <c r="B151" s="371"/>
      <c r="C151" s="471"/>
      <c r="D151" s="471" t="s">
        <v>840</v>
      </c>
      <c r="E151" s="440" t="s">
        <v>91</v>
      </c>
      <c r="F151" s="383">
        <v>491575000</v>
      </c>
      <c r="G151" s="384">
        <v>0</v>
      </c>
      <c r="H151" s="383">
        <v>491575000</v>
      </c>
      <c r="I151" s="383">
        <v>491575000</v>
      </c>
      <c r="J151" s="384">
        <v>0</v>
      </c>
      <c r="K151" s="383">
        <v>0</v>
      </c>
      <c r="L151" s="383">
        <v>0</v>
      </c>
      <c r="M151" s="383">
        <v>0</v>
      </c>
      <c r="N151" s="383">
        <v>0</v>
      </c>
    </row>
    <row r="152" spans="1:14" s="177" customFormat="1" ht="12.75" customHeight="1" x14ac:dyDescent="0.25">
      <c r="A152" s="249"/>
      <c r="B152" s="371"/>
      <c r="C152" s="471" t="s">
        <v>796</v>
      </c>
      <c r="D152" s="471" t="s">
        <v>797</v>
      </c>
      <c r="E152" s="440" t="s">
        <v>36</v>
      </c>
      <c r="F152" s="383">
        <v>187707000</v>
      </c>
      <c r="G152" s="384">
        <v>15000000</v>
      </c>
      <c r="H152" s="383">
        <v>172707000</v>
      </c>
      <c r="I152" s="383">
        <v>162707000</v>
      </c>
      <c r="J152" s="384">
        <v>10000000</v>
      </c>
      <c r="K152" s="383">
        <v>5000000</v>
      </c>
      <c r="L152" s="383">
        <v>5000000</v>
      </c>
      <c r="M152" s="383">
        <v>0</v>
      </c>
      <c r="N152" s="383">
        <v>0</v>
      </c>
    </row>
    <row r="153" spans="1:14" s="177" customFormat="1" ht="12.75" customHeight="1" x14ac:dyDescent="0.25">
      <c r="A153" s="249"/>
      <c r="B153" s="371"/>
      <c r="C153" s="471"/>
      <c r="D153" s="471" t="s">
        <v>797</v>
      </c>
      <c r="E153" s="440" t="s">
        <v>91</v>
      </c>
      <c r="F153" s="383">
        <v>437983000</v>
      </c>
      <c r="G153" s="384">
        <v>0</v>
      </c>
      <c r="H153" s="383">
        <v>437983000</v>
      </c>
      <c r="I153" s="383">
        <v>437983000</v>
      </c>
      <c r="J153" s="384">
        <v>0</v>
      </c>
      <c r="K153" s="383">
        <v>0</v>
      </c>
      <c r="L153" s="383">
        <v>0</v>
      </c>
      <c r="M153" s="383">
        <v>0</v>
      </c>
      <c r="N153" s="383">
        <v>0</v>
      </c>
    </row>
    <row r="154" spans="1:14" s="177" customFormat="1" ht="12.75" customHeight="1" x14ac:dyDescent="0.25">
      <c r="A154" s="249"/>
      <c r="B154" s="371"/>
      <c r="C154" s="471" t="s">
        <v>798</v>
      </c>
      <c r="D154" s="471" t="s">
        <v>799</v>
      </c>
      <c r="E154" s="440" t="s">
        <v>36</v>
      </c>
      <c r="F154" s="383">
        <v>150915300</v>
      </c>
      <c r="G154" s="384">
        <v>12610164</v>
      </c>
      <c r="H154" s="383">
        <v>138305136</v>
      </c>
      <c r="I154" s="383">
        <v>138305136</v>
      </c>
      <c r="J154" s="384">
        <v>0</v>
      </c>
      <c r="K154" s="383">
        <v>0</v>
      </c>
      <c r="L154" s="383">
        <v>0</v>
      </c>
      <c r="M154" s="383">
        <v>0</v>
      </c>
      <c r="N154" s="383">
        <v>0</v>
      </c>
    </row>
    <row r="155" spans="1:14" s="177" customFormat="1" ht="12.75" customHeight="1" x14ac:dyDescent="0.25">
      <c r="A155" s="249"/>
      <c r="B155" s="371"/>
      <c r="C155" s="471"/>
      <c r="D155" s="471" t="s">
        <v>799</v>
      </c>
      <c r="E155" s="440" t="s">
        <v>91</v>
      </c>
      <c r="F155" s="383">
        <v>352135700</v>
      </c>
      <c r="G155" s="384">
        <v>0</v>
      </c>
      <c r="H155" s="383">
        <v>352135700</v>
      </c>
      <c r="I155" s="383">
        <v>352135700</v>
      </c>
      <c r="J155" s="384">
        <v>0</v>
      </c>
      <c r="K155" s="383">
        <v>0</v>
      </c>
      <c r="L155" s="383">
        <v>0</v>
      </c>
      <c r="M155" s="383">
        <v>0</v>
      </c>
      <c r="N155" s="383">
        <v>0</v>
      </c>
    </row>
    <row r="156" spans="1:14" s="177" customFormat="1" ht="12.75" customHeight="1" x14ac:dyDescent="0.25">
      <c r="A156" s="249"/>
      <c r="B156" s="371"/>
      <c r="C156" s="471"/>
      <c r="D156" s="471" t="s">
        <v>799</v>
      </c>
      <c r="E156" s="440" t="s">
        <v>802</v>
      </c>
      <c r="F156" s="383">
        <v>23530000</v>
      </c>
      <c r="G156" s="384">
        <v>589836</v>
      </c>
      <c r="H156" s="383">
        <v>22940164</v>
      </c>
      <c r="I156" s="383">
        <v>22940164</v>
      </c>
      <c r="J156" s="384">
        <v>0</v>
      </c>
      <c r="K156" s="383">
        <v>0</v>
      </c>
      <c r="L156" s="383">
        <v>0</v>
      </c>
      <c r="M156" s="383">
        <v>0</v>
      </c>
      <c r="N156" s="383">
        <v>0</v>
      </c>
    </row>
    <row r="157" spans="1:14" s="177" customFormat="1" ht="12.75" customHeight="1" x14ac:dyDescent="0.25">
      <c r="A157" s="249"/>
      <c r="B157" s="371"/>
      <c r="C157" s="471" t="s">
        <v>766</v>
      </c>
      <c r="D157" s="471" t="s">
        <v>767</v>
      </c>
      <c r="E157" s="440" t="s">
        <v>36</v>
      </c>
      <c r="F157" s="383">
        <v>153621000</v>
      </c>
      <c r="G157" s="384">
        <v>12455700</v>
      </c>
      <c r="H157" s="383">
        <v>141165300</v>
      </c>
      <c r="I157" s="383">
        <v>137013400</v>
      </c>
      <c r="J157" s="384">
        <v>4151900</v>
      </c>
      <c r="K157" s="383">
        <v>4151900</v>
      </c>
      <c r="L157" s="383">
        <v>0</v>
      </c>
      <c r="M157" s="383">
        <v>0</v>
      </c>
      <c r="N157" s="383">
        <v>0</v>
      </c>
    </row>
    <row r="158" spans="1:14" s="177" customFormat="1" ht="12.75" customHeight="1" x14ac:dyDescent="0.25">
      <c r="A158" s="249"/>
      <c r="B158" s="371"/>
      <c r="C158" s="471"/>
      <c r="D158" s="471" t="s">
        <v>767</v>
      </c>
      <c r="E158" s="440" t="s">
        <v>91</v>
      </c>
      <c r="F158" s="383">
        <v>358449000</v>
      </c>
      <c r="G158" s="384">
        <v>0</v>
      </c>
      <c r="H158" s="383">
        <v>358449000</v>
      </c>
      <c r="I158" s="383">
        <v>358449000</v>
      </c>
      <c r="J158" s="384">
        <v>0</v>
      </c>
      <c r="K158" s="383">
        <v>0</v>
      </c>
      <c r="L158" s="383">
        <v>0</v>
      </c>
      <c r="M158" s="383">
        <v>0</v>
      </c>
      <c r="N158" s="383">
        <v>0</v>
      </c>
    </row>
    <row r="159" spans="1:14" s="177" customFormat="1" ht="12.75" customHeight="1" x14ac:dyDescent="0.25">
      <c r="A159" s="249"/>
      <c r="B159" s="371"/>
      <c r="C159" s="471" t="s">
        <v>882</v>
      </c>
      <c r="D159" s="471" t="s">
        <v>883</v>
      </c>
      <c r="E159" s="440" t="s">
        <v>36</v>
      </c>
      <c r="F159" s="383">
        <v>211530600</v>
      </c>
      <c r="G159" s="384">
        <v>0</v>
      </c>
      <c r="H159" s="383">
        <v>211530600</v>
      </c>
      <c r="I159" s="383">
        <v>204077603</v>
      </c>
      <c r="J159" s="384">
        <v>7452997</v>
      </c>
      <c r="K159" s="383">
        <v>7452997</v>
      </c>
      <c r="L159" s="383">
        <v>0</v>
      </c>
      <c r="M159" s="383">
        <v>0</v>
      </c>
      <c r="N159" s="383">
        <v>0</v>
      </c>
    </row>
    <row r="160" spans="1:14" s="177" customFormat="1" ht="12.75" customHeight="1" x14ac:dyDescent="0.25">
      <c r="A160" s="249"/>
      <c r="B160" s="371"/>
      <c r="C160" s="471"/>
      <c r="D160" s="471" t="s">
        <v>883</v>
      </c>
      <c r="E160" s="440" t="s">
        <v>91</v>
      </c>
      <c r="F160" s="383">
        <v>493571400</v>
      </c>
      <c r="G160" s="384">
        <v>0</v>
      </c>
      <c r="H160" s="383">
        <v>493571400</v>
      </c>
      <c r="I160" s="383">
        <v>493571400</v>
      </c>
      <c r="J160" s="384">
        <v>0</v>
      </c>
      <c r="K160" s="383">
        <v>0</v>
      </c>
      <c r="L160" s="383">
        <v>0</v>
      </c>
      <c r="M160" s="383">
        <v>0</v>
      </c>
      <c r="N160" s="383">
        <v>0</v>
      </c>
    </row>
    <row r="161" spans="1:14" s="177" customFormat="1" ht="12.75" customHeight="1" x14ac:dyDescent="0.25">
      <c r="A161" s="249"/>
      <c r="B161" s="371"/>
      <c r="C161" s="471"/>
      <c r="D161" s="471" t="s">
        <v>883</v>
      </c>
      <c r="E161" s="440" t="s">
        <v>802</v>
      </c>
      <c r="F161" s="383">
        <v>51750000</v>
      </c>
      <c r="G161" s="384">
        <v>0</v>
      </c>
      <c r="H161" s="383">
        <v>51750000</v>
      </c>
      <c r="I161" s="383">
        <v>51202997</v>
      </c>
      <c r="J161" s="384">
        <v>547003</v>
      </c>
      <c r="K161" s="383">
        <v>547003</v>
      </c>
      <c r="L161" s="383">
        <v>0</v>
      </c>
      <c r="M161" s="383">
        <v>0</v>
      </c>
      <c r="N161" s="383">
        <v>0</v>
      </c>
    </row>
    <row r="162" spans="1:14" s="177" customFormat="1" ht="12.75" customHeight="1" x14ac:dyDescent="0.25">
      <c r="A162" s="249"/>
      <c r="B162" s="371"/>
      <c r="C162" s="471" t="s">
        <v>884</v>
      </c>
      <c r="D162" s="471" t="s">
        <v>885</v>
      </c>
      <c r="E162" s="440" t="s">
        <v>36</v>
      </c>
      <c r="F162" s="383">
        <v>152226000</v>
      </c>
      <c r="G162" s="384">
        <v>4416433</v>
      </c>
      <c r="H162" s="383">
        <v>147809567</v>
      </c>
      <c r="I162" s="383">
        <v>147809567</v>
      </c>
      <c r="J162" s="384">
        <v>0</v>
      </c>
      <c r="K162" s="383">
        <v>0</v>
      </c>
      <c r="L162" s="383">
        <v>0</v>
      </c>
      <c r="M162" s="383">
        <v>0</v>
      </c>
      <c r="N162" s="383">
        <v>0</v>
      </c>
    </row>
    <row r="163" spans="1:14" s="177" customFormat="1" ht="12.75" customHeight="1" x14ac:dyDescent="0.25">
      <c r="A163" s="249"/>
      <c r="B163" s="371"/>
      <c r="C163" s="471"/>
      <c r="D163" s="471" t="s">
        <v>885</v>
      </c>
      <c r="E163" s="440" t="s">
        <v>91</v>
      </c>
      <c r="F163" s="383">
        <v>355194000</v>
      </c>
      <c r="G163" s="384">
        <v>0</v>
      </c>
      <c r="H163" s="383">
        <v>355194000</v>
      </c>
      <c r="I163" s="383">
        <v>355194000</v>
      </c>
      <c r="J163" s="384">
        <v>0</v>
      </c>
      <c r="K163" s="383">
        <v>0</v>
      </c>
      <c r="L163" s="383">
        <v>0</v>
      </c>
      <c r="M163" s="383">
        <v>0</v>
      </c>
      <c r="N163" s="383">
        <v>0</v>
      </c>
    </row>
    <row r="164" spans="1:14" s="177" customFormat="1" ht="12.75" customHeight="1" x14ac:dyDescent="0.25">
      <c r="A164" s="249"/>
      <c r="B164" s="371"/>
      <c r="C164" s="471"/>
      <c r="D164" s="471" t="s">
        <v>885</v>
      </c>
      <c r="E164" s="440" t="s">
        <v>802</v>
      </c>
      <c r="F164" s="383">
        <v>32580000</v>
      </c>
      <c r="G164" s="384">
        <v>213567</v>
      </c>
      <c r="H164" s="383">
        <v>32366433</v>
      </c>
      <c r="I164" s="383">
        <v>32296433</v>
      </c>
      <c r="J164" s="384">
        <v>70000</v>
      </c>
      <c r="K164" s="383">
        <v>70000</v>
      </c>
      <c r="L164" s="383">
        <v>0</v>
      </c>
      <c r="M164" s="383">
        <v>0</v>
      </c>
      <c r="N164" s="383">
        <v>0</v>
      </c>
    </row>
    <row r="165" spans="1:14" s="177" customFormat="1" ht="12.75" customHeight="1" x14ac:dyDescent="0.25">
      <c r="A165" s="249"/>
      <c r="B165" s="371"/>
      <c r="C165" s="471" t="s">
        <v>886</v>
      </c>
      <c r="D165" s="471" t="s">
        <v>887</v>
      </c>
      <c r="E165" s="440" t="s">
        <v>36</v>
      </c>
      <c r="F165" s="383">
        <v>213000000</v>
      </c>
      <c r="G165" s="384">
        <v>34540800</v>
      </c>
      <c r="H165" s="383">
        <v>178459200</v>
      </c>
      <c r="I165" s="383">
        <v>178459200</v>
      </c>
      <c r="J165" s="384">
        <v>0</v>
      </c>
      <c r="K165" s="383">
        <v>0</v>
      </c>
      <c r="L165" s="383">
        <v>0</v>
      </c>
      <c r="M165" s="383">
        <v>0</v>
      </c>
      <c r="N165" s="383">
        <v>0</v>
      </c>
    </row>
    <row r="166" spans="1:14" s="177" customFormat="1" ht="12.75" customHeight="1" x14ac:dyDescent="0.25">
      <c r="A166" s="249"/>
      <c r="B166" s="371"/>
      <c r="C166" s="471"/>
      <c r="D166" s="471" t="s">
        <v>887</v>
      </c>
      <c r="E166" s="440" t="s">
        <v>91</v>
      </c>
      <c r="F166" s="383">
        <v>497000000</v>
      </c>
      <c r="G166" s="384">
        <v>0</v>
      </c>
      <c r="H166" s="383">
        <v>497000000</v>
      </c>
      <c r="I166" s="383">
        <v>497000000</v>
      </c>
      <c r="J166" s="384">
        <v>0</v>
      </c>
      <c r="K166" s="383">
        <v>0</v>
      </c>
      <c r="L166" s="383">
        <v>0</v>
      </c>
      <c r="M166" s="383">
        <v>0</v>
      </c>
      <c r="N166" s="383">
        <v>0</v>
      </c>
    </row>
    <row r="167" spans="1:14" s="177" customFormat="1" ht="12.75" customHeight="1" x14ac:dyDescent="0.25">
      <c r="A167" s="249"/>
      <c r="B167" s="371"/>
      <c r="C167" s="471" t="s">
        <v>841</v>
      </c>
      <c r="D167" s="471" t="s">
        <v>842</v>
      </c>
      <c r="E167" s="440" t="s">
        <v>36</v>
      </c>
      <c r="F167" s="383">
        <v>154221000</v>
      </c>
      <c r="G167" s="384">
        <v>25000000</v>
      </c>
      <c r="H167" s="383">
        <v>129221000</v>
      </c>
      <c r="I167" s="383">
        <v>129221000</v>
      </c>
      <c r="J167" s="384">
        <v>0</v>
      </c>
      <c r="K167" s="383">
        <v>0</v>
      </c>
      <c r="L167" s="383">
        <v>0</v>
      </c>
      <c r="M167" s="383">
        <v>0</v>
      </c>
      <c r="N167" s="383">
        <v>0</v>
      </c>
    </row>
    <row r="168" spans="1:14" s="177" customFormat="1" ht="12.75" customHeight="1" x14ac:dyDescent="0.25">
      <c r="A168" s="249"/>
      <c r="B168" s="371"/>
      <c r="C168" s="471"/>
      <c r="D168" s="471" t="s">
        <v>842</v>
      </c>
      <c r="E168" s="440" t="s">
        <v>91</v>
      </c>
      <c r="F168" s="383">
        <v>359849000</v>
      </c>
      <c r="G168" s="384">
        <v>0</v>
      </c>
      <c r="H168" s="383">
        <v>359849000</v>
      </c>
      <c r="I168" s="383">
        <v>359849000</v>
      </c>
      <c r="J168" s="384">
        <v>0</v>
      </c>
      <c r="K168" s="383">
        <v>0</v>
      </c>
      <c r="L168" s="383">
        <v>0</v>
      </c>
      <c r="M168" s="383">
        <v>0</v>
      </c>
      <c r="N168" s="383">
        <v>0</v>
      </c>
    </row>
    <row r="169" spans="1:14" s="177" customFormat="1" ht="12.75" customHeight="1" x14ac:dyDescent="0.25">
      <c r="A169" s="249"/>
      <c r="B169" s="371"/>
      <c r="C169" s="471" t="s">
        <v>888</v>
      </c>
      <c r="D169" s="471" t="s">
        <v>889</v>
      </c>
      <c r="E169" s="440" t="s">
        <v>36</v>
      </c>
      <c r="F169" s="383">
        <v>165259090</v>
      </c>
      <c r="G169" s="384">
        <v>4000000</v>
      </c>
      <c r="H169" s="383">
        <v>161259090</v>
      </c>
      <c r="I169" s="383">
        <v>160601829</v>
      </c>
      <c r="J169" s="384">
        <v>657261</v>
      </c>
      <c r="K169" s="383">
        <v>657261</v>
      </c>
      <c r="L169" s="383">
        <v>0</v>
      </c>
      <c r="M169" s="383">
        <v>0</v>
      </c>
      <c r="N169" s="383">
        <v>0</v>
      </c>
    </row>
    <row r="170" spans="1:14" s="177" customFormat="1" ht="12.75" customHeight="1" x14ac:dyDescent="0.25">
      <c r="A170" s="249"/>
      <c r="B170" s="371"/>
      <c r="C170" s="471"/>
      <c r="D170" s="471" t="s">
        <v>889</v>
      </c>
      <c r="E170" s="440" t="s">
        <v>91</v>
      </c>
      <c r="F170" s="383">
        <v>357272510</v>
      </c>
      <c r="G170" s="384">
        <v>0</v>
      </c>
      <c r="H170" s="383">
        <v>357272510</v>
      </c>
      <c r="I170" s="383">
        <v>357272510</v>
      </c>
      <c r="J170" s="384">
        <v>0</v>
      </c>
      <c r="K170" s="383">
        <v>0</v>
      </c>
      <c r="L170" s="383">
        <v>0</v>
      </c>
      <c r="M170" s="383">
        <v>0</v>
      </c>
      <c r="N170" s="383">
        <v>0</v>
      </c>
    </row>
    <row r="171" spans="1:14" s="177" customFormat="1" ht="12.75" customHeight="1" x14ac:dyDescent="0.25">
      <c r="A171" s="249"/>
      <c r="B171" s="371"/>
      <c r="C171" s="471"/>
      <c r="D171" s="471" t="s">
        <v>889</v>
      </c>
      <c r="E171" s="440" t="s">
        <v>802</v>
      </c>
      <c r="F171" s="383">
        <v>27150000</v>
      </c>
      <c r="G171" s="384">
        <v>0</v>
      </c>
      <c r="H171" s="383">
        <v>27150000</v>
      </c>
      <c r="I171" s="383">
        <v>26920461</v>
      </c>
      <c r="J171" s="384">
        <v>229539</v>
      </c>
      <c r="K171" s="383">
        <v>229539</v>
      </c>
      <c r="L171" s="383">
        <v>0</v>
      </c>
      <c r="M171" s="383">
        <v>0</v>
      </c>
      <c r="N171" s="383">
        <v>0</v>
      </c>
    </row>
    <row r="172" spans="1:14" s="177" customFormat="1" ht="12.75" customHeight="1" x14ac:dyDescent="0.25">
      <c r="A172" s="249"/>
      <c r="B172" s="371"/>
      <c r="C172" s="471" t="s">
        <v>843</v>
      </c>
      <c r="D172" s="471" t="s">
        <v>844</v>
      </c>
      <c r="E172" s="440" t="s">
        <v>36</v>
      </c>
      <c r="F172" s="383">
        <v>188907000</v>
      </c>
      <c r="G172" s="384">
        <v>24920000</v>
      </c>
      <c r="H172" s="383">
        <v>163987000</v>
      </c>
      <c r="I172" s="383">
        <v>159007000</v>
      </c>
      <c r="J172" s="384">
        <v>4980000</v>
      </c>
      <c r="K172" s="383">
        <v>4980000</v>
      </c>
      <c r="L172" s="383">
        <v>0</v>
      </c>
      <c r="M172" s="383">
        <v>0</v>
      </c>
      <c r="N172" s="383">
        <v>0</v>
      </c>
    </row>
    <row r="173" spans="1:14" s="177" customFormat="1" ht="12.75" customHeight="1" x14ac:dyDescent="0.25">
      <c r="A173" s="249"/>
      <c r="B173" s="371"/>
      <c r="C173" s="471"/>
      <c r="D173" s="471" t="s">
        <v>844</v>
      </c>
      <c r="E173" s="440" t="s">
        <v>91</v>
      </c>
      <c r="F173" s="383">
        <v>440783000</v>
      </c>
      <c r="G173" s="384">
        <v>0</v>
      </c>
      <c r="H173" s="383">
        <v>440783000</v>
      </c>
      <c r="I173" s="383">
        <v>440783000</v>
      </c>
      <c r="J173" s="384">
        <v>0</v>
      </c>
      <c r="K173" s="383">
        <v>0</v>
      </c>
      <c r="L173" s="383">
        <v>0</v>
      </c>
      <c r="M173" s="383">
        <v>0</v>
      </c>
      <c r="N173" s="383">
        <v>0</v>
      </c>
    </row>
    <row r="174" spans="1:14" s="177" customFormat="1" ht="12.75" customHeight="1" x14ac:dyDescent="0.25">
      <c r="A174" s="249"/>
      <c r="B174" s="371"/>
      <c r="C174" s="471" t="s">
        <v>890</v>
      </c>
      <c r="D174" s="471" t="s">
        <v>891</v>
      </c>
      <c r="E174" s="440" t="s">
        <v>36</v>
      </c>
      <c r="F174" s="383">
        <v>224225000</v>
      </c>
      <c r="G174" s="384">
        <v>3740980</v>
      </c>
      <c r="H174" s="383">
        <v>220484020</v>
      </c>
      <c r="I174" s="383">
        <v>220484020</v>
      </c>
      <c r="J174" s="384">
        <v>0</v>
      </c>
      <c r="K174" s="383">
        <v>0</v>
      </c>
      <c r="L174" s="383">
        <v>0</v>
      </c>
      <c r="M174" s="383">
        <v>0</v>
      </c>
      <c r="N174" s="383">
        <v>0</v>
      </c>
    </row>
    <row r="175" spans="1:14" s="177" customFormat="1" ht="12.75" customHeight="1" x14ac:dyDescent="0.25">
      <c r="A175" s="249"/>
      <c r="B175" s="371"/>
      <c r="C175" s="471"/>
      <c r="D175" s="471" t="s">
        <v>891</v>
      </c>
      <c r="E175" s="440" t="s">
        <v>91</v>
      </c>
      <c r="F175" s="383">
        <v>489025000</v>
      </c>
      <c r="G175" s="384">
        <v>0</v>
      </c>
      <c r="H175" s="383">
        <v>489025000</v>
      </c>
      <c r="I175" s="383">
        <v>489025000</v>
      </c>
      <c r="J175" s="384">
        <v>0</v>
      </c>
      <c r="K175" s="383">
        <v>0</v>
      </c>
      <c r="L175" s="383">
        <v>0</v>
      </c>
      <c r="M175" s="383">
        <v>0</v>
      </c>
      <c r="N175" s="383">
        <v>0</v>
      </c>
    </row>
    <row r="176" spans="1:14" s="177" customFormat="1" ht="12.75" customHeight="1" x14ac:dyDescent="0.25">
      <c r="A176" s="249"/>
      <c r="B176" s="371"/>
      <c r="C176" s="471"/>
      <c r="D176" s="471" t="s">
        <v>891</v>
      </c>
      <c r="E176" s="440" t="s">
        <v>802</v>
      </c>
      <c r="F176" s="383">
        <v>51750000</v>
      </c>
      <c r="G176" s="384">
        <v>259020</v>
      </c>
      <c r="H176" s="383">
        <v>51490980</v>
      </c>
      <c r="I176" s="383">
        <v>51490980</v>
      </c>
      <c r="J176" s="384">
        <v>0</v>
      </c>
      <c r="K176" s="383">
        <v>0</v>
      </c>
      <c r="L176" s="383">
        <v>0</v>
      </c>
      <c r="M176" s="383">
        <v>0</v>
      </c>
      <c r="N176" s="383">
        <v>0</v>
      </c>
    </row>
    <row r="177" spans="1:14" s="177" customFormat="1" ht="12.75" customHeight="1" x14ac:dyDescent="0.25">
      <c r="A177" s="249"/>
      <c r="B177" s="371"/>
      <c r="C177" s="471" t="s">
        <v>845</v>
      </c>
      <c r="D177" s="471" t="s">
        <v>846</v>
      </c>
      <c r="E177" s="440" t="s">
        <v>36</v>
      </c>
      <c r="F177" s="383">
        <v>147897090</v>
      </c>
      <c r="G177" s="384">
        <v>20440000</v>
      </c>
      <c r="H177" s="383">
        <v>127457090</v>
      </c>
      <c r="I177" s="383">
        <v>127457090</v>
      </c>
      <c r="J177" s="384">
        <v>0</v>
      </c>
      <c r="K177" s="383">
        <v>0</v>
      </c>
      <c r="L177" s="383">
        <v>0</v>
      </c>
      <c r="M177" s="383">
        <v>0</v>
      </c>
      <c r="N177" s="383">
        <v>0</v>
      </c>
    </row>
    <row r="178" spans="1:14" s="177" customFormat="1" ht="12.75" customHeight="1" x14ac:dyDescent="0.25">
      <c r="A178" s="249"/>
      <c r="B178" s="371"/>
      <c r="C178" s="471"/>
      <c r="D178" s="471" t="s">
        <v>846</v>
      </c>
      <c r="E178" s="440" t="s">
        <v>91</v>
      </c>
      <c r="F178" s="383">
        <v>345093210</v>
      </c>
      <c r="G178" s="384">
        <v>0</v>
      </c>
      <c r="H178" s="383">
        <v>345093210</v>
      </c>
      <c r="I178" s="383">
        <v>345093210</v>
      </c>
      <c r="J178" s="384">
        <v>0</v>
      </c>
      <c r="K178" s="383">
        <v>0</v>
      </c>
      <c r="L178" s="383">
        <v>0</v>
      </c>
      <c r="M178" s="383">
        <v>0</v>
      </c>
      <c r="N178" s="383">
        <v>0</v>
      </c>
    </row>
    <row r="179" spans="1:14" s="177" customFormat="1" ht="12.75" customHeight="1" x14ac:dyDescent="0.25">
      <c r="A179" s="249"/>
      <c r="B179" s="371"/>
      <c r="C179" s="471" t="s">
        <v>225</v>
      </c>
      <c r="D179" s="471" t="s">
        <v>226</v>
      </c>
      <c r="E179" s="440" t="s">
        <v>36</v>
      </c>
      <c r="F179" s="383">
        <v>222000000</v>
      </c>
      <c r="G179" s="384">
        <v>35549160</v>
      </c>
      <c r="H179" s="383">
        <v>186450840</v>
      </c>
      <c r="I179" s="383">
        <v>186450840</v>
      </c>
      <c r="J179" s="384">
        <v>0</v>
      </c>
      <c r="K179" s="383">
        <v>0</v>
      </c>
      <c r="L179" s="383">
        <v>0</v>
      </c>
      <c r="M179" s="383">
        <v>0</v>
      </c>
      <c r="N179" s="383">
        <v>0</v>
      </c>
    </row>
    <row r="180" spans="1:14" s="177" customFormat="1" ht="12.75" customHeight="1" x14ac:dyDescent="0.25">
      <c r="A180" s="249"/>
      <c r="B180" s="371"/>
      <c r="C180" s="471"/>
      <c r="D180" s="471" t="s">
        <v>226</v>
      </c>
      <c r="E180" s="440" t="s">
        <v>91</v>
      </c>
      <c r="F180" s="383">
        <v>518000000</v>
      </c>
      <c r="G180" s="384">
        <v>0</v>
      </c>
      <c r="H180" s="383">
        <v>518000000</v>
      </c>
      <c r="I180" s="383">
        <v>518000000</v>
      </c>
      <c r="J180" s="384">
        <v>0</v>
      </c>
      <c r="K180" s="383">
        <v>0</v>
      </c>
      <c r="L180" s="383">
        <v>0</v>
      </c>
      <c r="M180" s="383">
        <v>0</v>
      </c>
      <c r="N180" s="383">
        <v>0</v>
      </c>
    </row>
    <row r="181" spans="1:14" s="177" customFormat="1" ht="12.75" customHeight="1" x14ac:dyDescent="0.25">
      <c r="A181" s="249"/>
      <c r="B181" s="371"/>
      <c r="C181" s="471" t="s">
        <v>847</v>
      </c>
      <c r="D181" s="471" t="s">
        <v>830</v>
      </c>
      <c r="E181" s="440" t="s">
        <v>36</v>
      </c>
      <c r="F181" s="383">
        <v>185652000</v>
      </c>
      <c r="G181" s="384">
        <v>24520000</v>
      </c>
      <c r="H181" s="383">
        <v>161132000</v>
      </c>
      <c r="I181" s="383">
        <v>156252000</v>
      </c>
      <c r="J181" s="384">
        <v>4880000</v>
      </c>
      <c r="K181" s="383">
        <v>4880000</v>
      </c>
      <c r="L181" s="383">
        <v>0</v>
      </c>
      <c r="M181" s="383">
        <v>0</v>
      </c>
      <c r="N181" s="383">
        <v>0</v>
      </c>
    </row>
    <row r="182" spans="1:14" s="177" customFormat="1" ht="12.75" customHeight="1" x14ac:dyDescent="0.25">
      <c r="A182" s="249"/>
      <c r="B182" s="371"/>
      <c r="C182" s="471"/>
      <c r="D182" s="471" t="s">
        <v>830</v>
      </c>
      <c r="E182" s="440" t="s">
        <v>91</v>
      </c>
      <c r="F182" s="383">
        <v>433188000</v>
      </c>
      <c r="G182" s="384">
        <v>0</v>
      </c>
      <c r="H182" s="383">
        <v>433188000</v>
      </c>
      <c r="I182" s="383">
        <v>433188000</v>
      </c>
      <c r="J182" s="384">
        <v>0</v>
      </c>
      <c r="K182" s="383">
        <v>0</v>
      </c>
      <c r="L182" s="383">
        <v>0</v>
      </c>
      <c r="M182" s="383">
        <v>0</v>
      </c>
      <c r="N182" s="383">
        <v>0</v>
      </c>
    </row>
    <row r="183" spans="1:14" s="177" customFormat="1" ht="12.75" customHeight="1" x14ac:dyDescent="0.25">
      <c r="A183" s="249"/>
      <c r="B183" s="371"/>
      <c r="C183" s="471" t="s">
        <v>848</v>
      </c>
      <c r="D183" s="471" t="s">
        <v>830</v>
      </c>
      <c r="E183" s="440" t="s">
        <v>36</v>
      </c>
      <c r="F183" s="383">
        <v>187740000</v>
      </c>
      <c r="G183" s="384">
        <v>19820000</v>
      </c>
      <c r="H183" s="383">
        <v>167920000</v>
      </c>
      <c r="I183" s="383">
        <v>158040000</v>
      </c>
      <c r="J183" s="384">
        <v>9880000</v>
      </c>
      <c r="K183" s="383">
        <v>4940000</v>
      </c>
      <c r="L183" s="383">
        <v>4940000</v>
      </c>
      <c r="M183" s="383">
        <v>0</v>
      </c>
      <c r="N183" s="383">
        <v>0</v>
      </c>
    </row>
    <row r="184" spans="1:14" s="177" customFormat="1" ht="12.75" customHeight="1" x14ac:dyDescent="0.25">
      <c r="A184" s="249"/>
      <c r="B184" s="371"/>
      <c r="C184" s="471"/>
      <c r="D184" s="471" t="s">
        <v>830</v>
      </c>
      <c r="E184" s="440" t="s">
        <v>91</v>
      </c>
      <c r="F184" s="383">
        <v>438060000</v>
      </c>
      <c r="G184" s="384">
        <v>0</v>
      </c>
      <c r="H184" s="383">
        <v>438060000</v>
      </c>
      <c r="I184" s="383">
        <v>438060000</v>
      </c>
      <c r="J184" s="384">
        <v>0</v>
      </c>
      <c r="K184" s="383">
        <v>0</v>
      </c>
      <c r="L184" s="383">
        <v>0</v>
      </c>
      <c r="M184" s="383">
        <v>0</v>
      </c>
      <c r="N184" s="383">
        <v>0</v>
      </c>
    </row>
    <row r="185" spans="1:14" s="177" customFormat="1" ht="12.75" customHeight="1" x14ac:dyDescent="0.25">
      <c r="A185" s="249"/>
      <c r="B185" s="371"/>
      <c r="C185" s="471" t="s">
        <v>892</v>
      </c>
      <c r="D185" s="471" t="s">
        <v>893</v>
      </c>
      <c r="E185" s="440" t="s">
        <v>36</v>
      </c>
      <c r="F185" s="383">
        <v>216487500</v>
      </c>
      <c r="G185" s="384">
        <v>28600000</v>
      </c>
      <c r="H185" s="383">
        <v>187887500</v>
      </c>
      <c r="I185" s="383">
        <v>187887500</v>
      </c>
      <c r="J185" s="384">
        <v>0</v>
      </c>
      <c r="K185" s="383">
        <v>0</v>
      </c>
      <c r="L185" s="383">
        <v>0</v>
      </c>
      <c r="M185" s="383">
        <v>0</v>
      </c>
      <c r="N185" s="383">
        <v>0</v>
      </c>
    </row>
    <row r="186" spans="1:14" s="177" customFormat="1" ht="12.75" customHeight="1" x14ac:dyDescent="0.25">
      <c r="A186" s="249"/>
      <c r="B186" s="371"/>
      <c r="C186" s="471"/>
      <c r="D186" s="471" t="s">
        <v>893</v>
      </c>
      <c r="E186" s="440" t="s">
        <v>91</v>
      </c>
      <c r="F186" s="383">
        <v>505137500</v>
      </c>
      <c r="G186" s="384">
        <v>0</v>
      </c>
      <c r="H186" s="383">
        <v>505137500</v>
      </c>
      <c r="I186" s="383">
        <v>505137500</v>
      </c>
      <c r="J186" s="384">
        <v>0</v>
      </c>
      <c r="K186" s="383">
        <v>0</v>
      </c>
      <c r="L186" s="383">
        <v>0</v>
      </c>
      <c r="M186" s="383">
        <v>0</v>
      </c>
      <c r="N186" s="383">
        <v>0</v>
      </c>
    </row>
    <row r="187" spans="1:14" s="177" customFormat="1" ht="12.75" customHeight="1" x14ac:dyDescent="0.25">
      <c r="A187" s="249"/>
      <c r="B187" s="371"/>
      <c r="C187" s="471" t="s">
        <v>800</v>
      </c>
      <c r="D187" s="471" t="s">
        <v>801</v>
      </c>
      <c r="E187" s="440" t="s">
        <v>36</v>
      </c>
      <c r="F187" s="383">
        <v>152106000</v>
      </c>
      <c r="G187" s="384">
        <v>17300000</v>
      </c>
      <c r="H187" s="383">
        <v>134806000</v>
      </c>
      <c r="I187" s="383">
        <v>130706000</v>
      </c>
      <c r="J187" s="384">
        <v>4100000</v>
      </c>
      <c r="K187" s="383">
        <v>4100000</v>
      </c>
      <c r="L187" s="383">
        <v>0</v>
      </c>
      <c r="M187" s="383">
        <v>0</v>
      </c>
      <c r="N187" s="383">
        <v>0</v>
      </c>
    </row>
    <row r="188" spans="1:14" s="177" customFormat="1" ht="12.75" customHeight="1" x14ac:dyDescent="0.25">
      <c r="A188" s="249"/>
      <c r="B188" s="371"/>
      <c r="C188" s="471"/>
      <c r="D188" s="471" t="s">
        <v>801</v>
      </c>
      <c r="E188" s="440" t="s">
        <v>91</v>
      </c>
      <c r="F188" s="383">
        <v>354914000</v>
      </c>
      <c r="G188" s="384">
        <v>0</v>
      </c>
      <c r="H188" s="383">
        <v>354914000</v>
      </c>
      <c r="I188" s="383">
        <v>354914000</v>
      </c>
      <c r="J188" s="384">
        <v>0</v>
      </c>
      <c r="K188" s="383">
        <v>0</v>
      </c>
      <c r="L188" s="383">
        <v>0</v>
      </c>
      <c r="M188" s="383">
        <v>0</v>
      </c>
      <c r="N188" s="383">
        <v>0</v>
      </c>
    </row>
    <row r="189" spans="1:14" s="177" customFormat="1" ht="12.75" customHeight="1" x14ac:dyDescent="0.25">
      <c r="A189" s="249"/>
      <c r="B189" s="371"/>
      <c r="C189" s="471" t="s">
        <v>894</v>
      </c>
      <c r="D189" s="471" t="s">
        <v>895</v>
      </c>
      <c r="E189" s="440" t="s">
        <v>36</v>
      </c>
      <c r="F189" s="383">
        <v>214619400</v>
      </c>
      <c r="G189" s="384">
        <v>12624670</v>
      </c>
      <c r="H189" s="383">
        <v>201994730</v>
      </c>
      <c r="I189" s="383">
        <v>201994730</v>
      </c>
      <c r="J189" s="384">
        <v>0</v>
      </c>
      <c r="K189" s="383">
        <v>0</v>
      </c>
      <c r="L189" s="383">
        <v>0</v>
      </c>
      <c r="M189" s="383">
        <v>0</v>
      </c>
      <c r="N189" s="383">
        <v>0</v>
      </c>
    </row>
    <row r="190" spans="1:14" s="177" customFormat="1" ht="12.75" customHeight="1" x14ac:dyDescent="0.25">
      <c r="A190" s="249"/>
      <c r="B190" s="371"/>
      <c r="C190" s="471"/>
      <c r="D190" s="471" t="s">
        <v>895</v>
      </c>
      <c r="E190" s="440" t="s">
        <v>91</v>
      </c>
      <c r="F190" s="383">
        <v>500778600</v>
      </c>
      <c r="G190" s="384">
        <v>0</v>
      </c>
      <c r="H190" s="383">
        <v>500778600</v>
      </c>
      <c r="I190" s="383">
        <v>500778600</v>
      </c>
      <c r="J190" s="384">
        <v>0</v>
      </c>
      <c r="K190" s="383">
        <v>0</v>
      </c>
      <c r="L190" s="383">
        <v>0</v>
      </c>
      <c r="M190" s="383">
        <v>0</v>
      </c>
      <c r="N190" s="383">
        <v>0</v>
      </c>
    </row>
    <row r="191" spans="1:14" s="177" customFormat="1" ht="12.75" customHeight="1" x14ac:dyDescent="0.25">
      <c r="A191" s="249"/>
      <c r="B191" s="371"/>
      <c r="C191" s="471"/>
      <c r="D191" s="471" t="s">
        <v>895</v>
      </c>
      <c r="E191" s="440" t="s">
        <v>802</v>
      </c>
      <c r="F191" s="383">
        <v>43125000</v>
      </c>
      <c r="G191" s="384">
        <v>761030</v>
      </c>
      <c r="H191" s="383">
        <v>42363970</v>
      </c>
      <c r="I191" s="383">
        <v>42363970</v>
      </c>
      <c r="J191" s="384">
        <v>0</v>
      </c>
      <c r="K191" s="383">
        <v>0</v>
      </c>
      <c r="L191" s="383">
        <v>0</v>
      </c>
      <c r="M191" s="383">
        <v>0</v>
      </c>
      <c r="N191" s="383">
        <v>0</v>
      </c>
    </row>
    <row r="192" spans="1:14" s="177" customFormat="1" ht="12.75" customHeight="1" x14ac:dyDescent="0.25">
      <c r="A192" s="249"/>
      <c r="B192" s="371"/>
      <c r="C192" s="471" t="s">
        <v>849</v>
      </c>
      <c r="D192" s="471" t="s">
        <v>830</v>
      </c>
      <c r="E192" s="440" t="s">
        <v>36</v>
      </c>
      <c r="F192" s="383">
        <v>185952000</v>
      </c>
      <c r="G192" s="384">
        <v>24560000</v>
      </c>
      <c r="H192" s="383">
        <v>161392000</v>
      </c>
      <c r="I192" s="383">
        <v>156502000</v>
      </c>
      <c r="J192" s="384">
        <v>4890000</v>
      </c>
      <c r="K192" s="383">
        <v>4890000</v>
      </c>
      <c r="L192" s="383">
        <v>0</v>
      </c>
      <c r="M192" s="383">
        <v>0</v>
      </c>
      <c r="N192" s="383">
        <v>0</v>
      </c>
    </row>
    <row r="193" spans="1:14" s="177" customFormat="1" ht="12.75" customHeight="1" x14ac:dyDescent="0.25">
      <c r="A193" s="249"/>
      <c r="B193" s="371"/>
      <c r="C193" s="471"/>
      <c r="D193" s="471" t="s">
        <v>830</v>
      </c>
      <c r="E193" s="440" t="s">
        <v>91</v>
      </c>
      <c r="F193" s="383">
        <v>433888000</v>
      </c>
      <c r="G193" s="384">
        <v>0</v>
      </c>
      <c r="H193" s="383">
        <v>433888000</v>
      </c>
      <c r="I193" s="383">
        <v>433888000</v>
      </c>
      <c r="J193" s="384">
        <v>0</v>
      </c>
      <c r="K193" s="383">
        <v>0</v>
      </c>
      <c r="L193" s="383">
        <v>0</v>
      </c>
      <c r="M193" s="383">
        <v>0</v>
      </c>
      <c r="N193" s="383">
        <v>0</v>
      </c>
    </row>
    <row r="194" spans="1:14" s="177" customFormat="1" ht="12.75" customHeight="1" x14ac:dyDescent="0.25">
      <c r="A194" s="249"/>
      <c r="B194" s="371"/>
      <c r="C194" s="471" t="s">
        <v>850</v>
      </c>
      <c r="D194" s="471" t="s">
        <v>830</v>
      </c>
      <c r="E194" s="440" t="s">
        <v>36</v>
      </c>
      <c r="F194" s="383">
        <v>188040000</v>
      </c>
      <c r="G194" s="384">
        <v>24800000</v>
      </c>
      <c r="H194" s="383">
        <v>163240000</v>
      </c>
      <c r="I194" s="383">
        <v>158290000</v>
      </c>
      <c r="J194" s="384">
        <v>4950000</v>
      </c>
      <c r="K194" s="383">
        <v>4950000</v>
      </c>
      <c r="L194" s="383">
        <v>0</v>
      </c>
      <c r="M194" s="383">
        <v>0</v>
      </c>
      <c r="N194" s="383">
        <v>0</v>
      </c>
    </row>
    <row r="195" spans="1:14" s="177" customFormat="1" ht="12.75" customHeight="1" x14ac:dyDescent="0.25">
      <c r="A195" s="249"/>
      <c r="B195" s="371"/>
      <c r="C195" s="471"/>
      <c r="D195" s="471" t="s">
        <v>830</v>
      </c>
      <c r="E195" s="440" t="s">
        <v>91</v>
      </c>
      <c r="F195" s="383">
        <v>438760000</v>
      </c>
      <c r="G195" s="384">
        <v>0</v>
      </c>
      <c r="H195" s="383">
        <v>438760000</v>
      </c>
      <c r="I195" s="383">
        <v>438760000</v>
      </c>
      <c r="J195" s="384">
        <v>0</v>
      </c>
      <c r="K195" s="383">
        <v>0</v>
      </c>
      <c r="L195" s="383">
        <v>0</v>
      </c>
      <c r="M195" s="383">
        <v>0</v>
      </c>
      <c r="N195" s="383">
        <v>0</v>
      </c>
    </row>
    <row r="196" spans="1:14" s="177" customFormat="1" ht="12.75" customHeight="1" x14ac:dyDescent="0.25">
      <c r="A196" s="249"/>
      <c r="B196" s="371"/>
      <c r="C196" s="471" t="s">
        <v>896</v>
      </c>
      <c r="D196" s="471" t="s">
        <v>893</v>
      </c>
      <c r="E196" s="440" t="s">
        <v>36</v>
      </c>
      <c r="F196" s="383">
        <v>216787500</v>
      </c>
      <c r="G196" s="384">
        <v>28600000</v>
      </c>
      <c r="H196" s="383">
        <v>188187500</v>
      </c>
      <c r="I196" s="383">
        <v>188187500</v>
      </c>
      <c r="J196" s="384">
        <v>0</v>
      </c>
      <c r="K196" s="383">
        <v>0</v>
      </c>
      <c r="L196" s="383">
        <v>0</v>
      </c>
      <c r="M196" s="383">
        <v>0</v>
      </c>
      <c r="N196" s="383">
        <v>0</v>
      </c>
    </row>
    <row r="197" spans="1:14" s="177" customFormat="1" ht="12.75" customHeight="1" x14ac:dyDescent="0.25">
      <c r="A197" s="249"/>
      <c r="B197" s="371"/>
      <c r="C197" s="471"/>
      <c r="D197" s="471" t="s">
        <v>893</v>
      </c>
      <c r="E197" s="440" t="s">
        <v>91</v>
      </c>
      <c r="F197" s="383">
        <v>505837500</v>
      </c>
      <c r="G197" s="384">
        <v>0</v>
      </c>
      <c r="H197" s="383">
        <v>505837500</v>
      </c>
      <c r="I197" s="383">
        <v>505837500</v>
      </c>
      <c r="J197" s="384">
        <v>0</v>
      </c>
      <c r="K197" s="383">
        <v>0</v>
      </c>
      <c r="L197" s="383">
        <v>0</v>
      </c>
      <c r="M197" s="383">
        <v>0</v>
      </c>
      <c r="N197" s="383">
        <v>0</v>
      </c>
    </row>
    <row r="198" spans="1:14" s="177" customFormat="1" ht="12.75" customHeight="1" x14ac:dyDescent="0.25">
      <c r="A198" s="249"/>
      <c r="B198" s="371"/>
      <c r="C198" s="471" t="s">
        <v>851</v>
      </c>
      <c r="D198" s="471" t="s">
        <v>846</v>
      </c>
      <c r="E198" s="440" t="s">
        <v>36</v>
      </c>
      <c r="F198" s="383">
        <v>148491090</v>
      </c>
      <c r="G198" s="384">
        <v>20520000</v>
      </c>
      <c r="H198" s="383">
        <v>127971090</v>
      </c>
      <c r="I198" s="383">
        <v>127971090</v>
      </c>
      <c r="J198" s="384">
        <v>0</v>
      </c>
      <c r="K198" s="383">
        <v>0</v>
      </c>
      <c r="L198" s="383">
        <v>0</v>
      </c>
      <c r="M198" s="383">
        <v>0</v>
      </c>
      <c r="N198" s="383">
        <v>0</v>
      </c>
    </row>
    <row r="199" spans="1:14" s="177" customFormat="1" ht="12.75" customHeight="1" x14ac:dyDescent="0.25">
      <c r="A199" s="249"/>
      <c r="B199" s="371"/>
      <c r="C199" s="471"/>
      <c r="D199" s="471" t="s">
        <v>846</v>
      </c>
      <c r="E199" s="440" t="s">
        <v>91</v>
      </c>
      <c r="F199" s="383">
        <v>346479210</v>
      </c>
      <c r="G199" s="384">
        <v>0</v>
      </c>
      <c r="H199" s="383">
        <v>346479210</v>
      </c>
      <c r="I199" s="383">
        <v>346479210</v>
      </c>
      <c r="J199" s="384">
        <v>0</v>
      </c>
      <c r="K199" s="383">
        <v>0</v>
      </c>
      <c r="L199" s="383">
        <v>0</v>
      </c>
      <c r="M199" s="383">
        <v>0</v>
      </c>
      <c r="N199" s="383">
        <v>0</v>
      </c>
    </row>
    <row r="200" spans="1:14" s="177" customFormat="1" ht="12.75" customHeight="1" x14ac:dyDescent="0.25">
      <c r="A200" s="249"/>
      <c r="B200" s="371"/>
      <c r="C200" s="471" t="s">
        <v>768</v>
      </c>
      <c r="D200" s="471" t="s">
        <v>769</v>
      </c>
      <c r="E200" s="440" t="s">
        <v>36</v>
      </c>
      <c r="F200" s="383">
        <v>224578500</v>
      </c>
      <c r="G200" s="384">
        <v>28738000</v>
      </c>
      <c r="H200" s="383">
        <v>195840500</v>
      </c>
      <c r="I200" s="383">
        <v>189906000</v>
      </c>
      <c r="J200" s="384">
        <v>5934500</v>
      </c>
      <c r="K200" s="383">
        <v>5934500</v>
      </c>
      <c r="L200" s="383">
        <v>0</v>
      </c>
      <c r="M200" s="383">
        <v>0</v>
      </c>
      <c r="N200" s="383">
        <v>0</v>
      </c>
    </row>
    <row r="201" spans="1:14" s="177" customFormat="1" ht="12.75" customHeight="1" x14ac:dyDescent="0.25">
      <c r="A201" s="249"/>
      <c r="B201" s="371"/>
      <c r="C201" s="471"/>
      <c r="D201" s="471" t="s">
        <v>769</v>
      </c>
      <c r="E201" s="440" t="s">
        <v>91</v>
      </c>
      <c r="F201" s="383">
        <v>524016500</v>
      </c>
      <c r="G201" s="384">
        <v>0</v>
      </c>
      <c r="H201" s="383">
        <v>524016500</v>
      </c>
      <c r="I201" s="383">
        <v>524016500</v>
      </c>
      <c r="J201" s="384">
        <v>0</v>
      </c>
      <c r="K201" s="383">
        <v>0</v>
      </c>
      <c r="L201" s="383">
        <v>0</v>
      </c>
      <c r="M201" s="383">
        <v>0</v>
      </c>
      <c r="N201" s="383">
        <v>0</v>
      </c>
    </row>
    <row r="202" spans="1:14" s="177" customFormat="1" ht="12.75" customHeight="1" x14ac:dyDescent="0.25">
      <c r="A202" s="249"/>
      <c r="B202" s="371"/>
      <c r="C202" s="471" t="s">
        <v>770</v>
      </c>
      <c r="D202" s="471" t="s">
        <v>771</v>
      </c>
      <c r="E202" s="440" t="s">
        <v>36</v>
      </c>
      <c r="F202" s="383">
        <v>212775000</v>
      </c>
      <c r="G202" s="384">
        <v>15000000</v>
      </c>
      <c r="H202" s="383">
        <v>197775000</v>
      </c>
      <c r="I202" s="383">
        <v>185295000</v>
      </c>
      <c r="J202" s="505">
        <v>12480000</v>
      </c>
      <c r="K202" s="506">
        <v>5620000</v>
      </c>
      <c r="L202" s="506">
        <v>5620000</v>
      </c>
      <c r="M202" s="506">
        <v>1240000</v>
      </c>
      <c r="N202" s="383">
        <v>0</v>
      </c>
    </row>
    <row r="203" spans="1:14" s="177" customFormat="1" ht="12.75" customHeight="1" x14ac:dyDescent="0.25">
      <c r="A203" s="249"/>
      <c r="B203" s="371"/>
      <c r="C203" s="471"/>
      <c r="D203" s="471" t="s">
        <v>771</v>
      </c>
      <c r="E203" s="440" t="s">
        <v>91</v>
      </c>
      <c r="F203" s="383">
        <v>496475000</v>
      </c>
      <c r="G203" s="384">
        <v>0</v>
      </c>
      <c r="H203" s="383">
        <v>496475000</v>
      </c>
      <c r="I203" s="383">
        <v>496475000</v>
      </c>
      <c r="J203" s="384">
        <v>0</v>
      </c>
      <c r="K203" s="383">
        <v>0</v>
      </c>
      <c r="L203" s="383">
        <v>0</v>
      </c>
      <c r="M203" s="383">
        <v>0</v>
      </c>
      <c r="N203" s="383">
        <v>0</v>
      </c>
    </row>
    <row r="204" spans="1:14" s="177" customFormat="1" ht="12.75" customHeight="1" x14ac:dyDescent="0.25">
      <c r="A204" s="249"/>
      <c r="B204" s="371"/>
      <c r="C204" s="471" t="s">
        <v>897</v>
      </c>
      <c r="D204" s="471" t="s">
        <v>898</v>
      </c>
      <c r="E204" s="440" t="s">
        <v>36</v>
      </c>
      <c r="F204" s="383">
        <v>188340000</v>
      </c>
      <c r="G204" s="384">
        <v>29760000</v>
      </c>
      <c r="H204" s="383">
        <v>158580000</v>
      </c>
      <c r="I204" s="383">
        <v>158565000</v>
      </c>
      <c r="J204" s="384">
        <v>15000</v>
      </c>
      <c r="K204" s="383">
        <v>15000</v>
      </c>
      <c r="L204" s="383">
        <v>0</v>
      </c>
      <c r="M204" s="383">
        <v>0</v>
      </c>
      <c r="N204" s="383">
        <v>0</v>
      </c>
    </row>
    <row r="205" spans="1:14" s="177" customFormat="1" ht="12.75" customHeight="1" x14ac:dyDescent="0.25">
      <c r="A205" s="249"/>
      <c r="B205" s="371"/>
      <c r="C205" s="471"/>
      <c r="D205" s="471" t="s">
        <v>898</v>
      </c>
      <c r="E205" s="440" t="s">
        <v>91</v>
      </c>
      <c r="F205" s="383">
        <v>439460000</v>
      </c>
      <c r="G205" s="384">
        <v>0</v>
      </c>
      <c r="H205" s="383">
        <v>439460000</v>
      </c>
      <c r="I205" s="383">
        <v>439460000</v>
      </c>
      <c r="J205" s="384">
        <v>0</v>
      </c>
      <c r="K205" s="383">
        <v>0</v>
      </c>
      <c r="L205" s="383">
        <v>0</v>
      </c>
      <c r="M205" s="383">
        <v>0</v>
      </c>
      <c r="N205" s="383">
        <v>0</v>
      </c>
    </row>
    <row r="206" spans="1:14" s="177" customFormat="1" ht="12.75" customHeight="1" x14ac:dyDescent="0.25">
      <c r="A206" s="249"/>
      <c r="B206" s="371"/>
      <c r="C206" s="471" t="s">
        <v>852</v>
      </c>
      <c r="D206" s="471" t="s">
        <v>853</v>
      </c>
      <c r="E206" s="440" t="s">
        <v>36</v>
      </c>
      <c r="F206" s="383">
        <v>217087500</v>
      </c>
      <c r="G206" s="384">
        <v>22268764</v>
      </c>
      <c r="H206" s="383">
        <v>194818736</v>
      </c>
      <c r="I206" s="383">
        <v>189127500</v>
      </c>
      <c r="J206" s="384">
        <v>5691236</v>
      </c>
      <c r="K206" s="383">
        <v>5691236</v>
      </c>
      <c r="L206" s="383">
        <v>0</v>
      </c>
      <c r="M206" s="383">
        <v>0</v>
      </c>
      <c r="N206" s="383">
        <v>0</v>
      </c>
    </row>
    <row r="207" spans="1:14" s="177" customFormat="1" ht="12.75" customHeight="1" x14ac:dyDescent="0.25">
      <c r="A207" s="249"/>
      <c r="B207" s="371"/>
      <c r="C207" s="471"/>
      <c r="D207" s="471" t="s">
        <v>853</v>
      </c>
      <c r="E207" s="440" t="s">
        <v>91</v>
      </c>
      <c r="F207" s="383">
        <v>506537500</v>
      </c>
      <c r="G207" s="384">
        <v>0</v>
      </c>
      <c r="H207" s="383">
        <v>506537500</v>
      </c>
      <c r="I207" s="383">
        <v>506537500</v>
      </c>
      <c r="J207" s="384">
        <v>0</v>
      </c>
      <c r="K207" s="383">
        <v>0</v>
      </c>
      <c r="L207" s="383">
        <v>0</v>
      </c>
      <c r="M207" s="383">
        <v>0</v>
      </c>
      <c r="N207" s="383">
        <v>0</v>
      </c>
    </row>
    <row r="208" spans="1:14" s="177" customFormat="1" ht="12.75" customHeight="1" x14ac:dyDescent="0.25">
      <c r="A208" s="249"/>
      <c r="B208" s="371"/>
      <c r="C208" s="471" t="s">
        <v>772</v>
      </c>
      <c r="D208" s="471" t="s">
        <v>773</v>
      </c>
      <c r="E208" s="440" t="s">
        <v>36</v>
      </c>
      <c r="F208" s="383">
        <v>224578500</v>
      </c>
      <c r="G208" s="384">
        <v>28720000</v>
      </c>
      <c r="H208" s="383">
        <v>195858500</v>
      </c>
      <c r="I208" s="383">
        <v>189928500</v>
      </c>
      <c r="J208" s="384">
        <v>5930000</v>
      </c>
      <c r="K208" s="383">
        <v>5930000</v>
      </c>
      <c r="L208" s="383">
        <v>0</v>
      </c>
      <c r="M208" s="383">
        <v>0</v>
      </c>
      <c r="N208" s="383">
        <v>0</v>
      </c>
    </row>
    <row r="209" spans="1:14" s="177" customFormat="1" ht="12.75" customHeight="1" x14ac:dyDescent="0.25">
      <c r="A209" s="249"/>
      <c r="B209" s="371"/>
      <c r="C209" s="471"/>
      <c r="D209" s="471" t="s">
        <v>773</v>
      </c>
      <c r="E209" s="440" t="s">
        <v>91</v>
      </c>
      <c r="F209" s="383">
        <v>524016500</v>
      </c>
      <c r="G209" s="384">
        <v>0</v>
      </c>
      <c r="H209" s="383">
        <v>524016500</v>
      </c>
      <c r="I209" s="383">
        <v>524016500</v>
      </c>
      <c r="J209" s="384">
        <v>0</v>
      </c>
      <c r="K209" s="383">
        <v>0</v>
      </c>
      <c r="L209" s="383">
        <v>0</v>
      </c>
      <c r="M209" s="383">
        <v>0</v>
      </c>
      <c r="N209" s="383">
        <v>0</v>
      </c>
    </row>
    <row r="210" spans="1:14" s="177" customFormat="1" ht="12.75" customHeight="1" x14ac:dyDescent="0.25">
      <c r="A210" s="249"/>
      <c r="B210" s="371"/>
      <c r="C210" s="471" t="s">
        <v>899</v>
      </c>
      <c r="D210" s="471" t="s">
        <v>900</v>
      </c>
      <c r="E210" s="440" t="s">
        <v>36</v>
      </c>
      <c r="F210" s="383">
        <v>214387500</v>
      </c>
      <c r="G210" s="384">
        <v>11911202</v>
      </c>
      <c r="H210" s="383">
        <v>202476298</v>
      </c>
      <c r="I210" s="383">
        <v>196520697</v>
      </c>
      <c r="J210" s="384">
        <v>5955601</v>
      </c>
      <c r="K210" s="383">
        <v>5955601</v>
      </c>
      <c r="L210" s="383">
        <v>0</v>
      </c>
      <c r="M210" s="383">
        <v>0</v>
      </c>
      <c r="N210" s="383">
        <v>0</v>
      </c>
    </row>
    <row r="211" spans="1:14" s="177" customFormat="1" ht="12.75" customHeight="1" x14ac:dyDescent="0.25">
      <c r="A211" s="249"/>
      <c r="B211" s="371"/>
      <c r="C211" s="471"/>
      <c r="D211" s="471" t="s">
        <v>900</v>
      </c>
      <c r="E211" s="440" t="s">
        <v>91</v>
      </c>
      <c r="F211" s="383">
        <v>500237500</v>
      </c>
      <c r="G211" s="384">
        <v>0</v>
      </c>
      <c r="H211" s="383">
        <v>500237500</v>
      </c>
      <c r="I211" s="383">
        <v>500237500</v>
      </c>
      <c r="J211" s="384">
        <v>0</v>
      </c>
      <c r="K211" s="383">
        <v>0</v>
      </c>
      <c r="L211" s="383">
        <v>0</v>
      </c>
      <c r="M211" s="383">
        <v>0</v>
      </c>
      <c r="N211" s="383">
        <v>0</v>
      </c>
    </row>
    <row r="212" spans="1:14" s="177" customFormat="1" ht="12.75" customHeight="1" x14ac:dyDescent="0.25">
      <c r="A212" s="249"/>
      <c r="B212" s="371"/>
      <c r="C212" s="471"/>
      <c r="D212" s="471" t="s">
        <v>900</v>
      </c>
      <c r="E212" s="440" t="s">
        <v>802</v>
      </c>
      <c r="F212" s="383">
        <v>43125000</v>
      </c>
      <c r="G212" s="384">
        <v>718798</v>
      </c>
      <c r="H212" s="383">
        <v>42406202</v>
      </c>
      <c r="I212" s="383">
        <v>42046803</v>
      </c>
      <c r="J212" s="384">
        <v>359399</v>
      </c>
      <c r="K212" s="383">
        <v>359399</v>
      </c>
      <c r="L212" s="383">
        <v>0</v>
      </c>
      <c r="M212" s="383">
        <v>0</v>
      </c>
      <c r="N212" s="383">
        <v>0</v>
      </c>
    </row>
    <row r="213" spans="1:14" s="177" customFormat="1" ht="12.75" customHeight="1" x14ac:dyDescent="0.25">
      <c r="A213" s="249"/>
      <c r="B213" s="371"/>
      <c r="C213" s="471" t="s">
        <v>901</v>
      </c>
      <c r="D213" s="471" t="s">
        <v>902</v>
      </c>
      <c r="E213" s="440" t="s">
        <v>36</v>
      </c>
      <c r="F213" s="383">
        <v>186552000</v>
      </c>
      <c r="G213" s="384">
        <v>24640000</v>
      </c>
      <c r="H213" s="383">
        <v>161912000</v>
      </c>
      <c r="I213" s="383">
        <v>157002000</v>
      </c>
      <c r="J213" s="384">
        <v>4910000</v>
      </c>
      <c r="K213" s="383">
        <v>4910000</v>
      </c>
      <c r="L213" s="383">
        <v>0</v>
      </c>
      <c r="M213" s="383">
        <v>0</v>
      </c>
      <c r="N213" s="383">
        <v>0</v>
      </c>
    </row>
    <row r="214" spans="1:14" s="177" customFormat="1" ht="12.75" customHeight="1" x14ac:dyDescent="0.25">
      <c r="A214" s="249"/>
      <c r="B214" s="371"/>
      <c r="C214" s="471"/>
      <c r="D214" s="471" t="s">
        <v>902</v>
      </c>
      <c r="E214" s="440" t="s">
        <v>91</v>
      </c>
      <c r="F214" s="383">
        <v>435288000</v>
      </c>
      <c r="G214" s="384">
        <v>0</v>
      </c>
      <c r="H214" s="383">
        <v>435288000</v>
      </c>
      <c r="I214" s="383">
        <v>435288000</v>
      </c>
      <c r="J214" s="384">
        <v>0</v>
      </c>
      <c r="K214" s="383">
        <v>0</v>
      </c>
      <c r="L214" s="383">
        <v>0</v>
      </c>
      <c r="M214" s="383">
        <v>0</v>
      </c>
      <c r="N214" s="383">
        <v>0</v>
      </c>
    </row>
    <row r="215" spans="1:14" s="177" customFormat="1" ht="12.75" customHeight="1" x14ac:dyDescent="0.25">
      <c r="A215" s="249"/>
      <c r="B215" s="371"/>
      <c r="C215" s="471" t="s">
        <v>854</v>
      </c>
      <c r="D215" s="471" t="s">
        <v>840</v>
      </c>
      <c r="E215" s="440" t="s">
        <v>36</v>
      </c>
      <c r="F215" s="383">
        <v>188640000</v>
      </c>
      <c r="G215" s="384">
        <v>14000000</v>
      </c>
      <c r="H215" s="383">
        <v>174640000</v>
      </c>
      <c r="I215" s="383">
        <v>171140000</v>
      </c>
      <c r="J215" s="384">
        <v>3500000</v>
      </c>
      <c r="K215" s="383">
        <v>3500000</v>
      </c>
      <c r="L215" s="383">
        <v>0</v>
      </c>
      <c r="M215" s="383">
        <v>0</v>
      </c>
      <c r="N215" s="383">
        <v>0</v>
      </c>
    </row>
    <row r="216" spans="1:14" s="177" customFormat="1" ht="12.75" customHeight="1" x14ac:dyDescent="0.25">
      <c r="A216" s="249"/>
      <c r="B216" s="371"/>
      <c r="C216" s="471"/>
      <c r="D216" s="471" t="s">
        <v>840</v>
      </c>
      <c r="E216" s="440" t="s">
        <v>91</v>
      </c>
      <c r="F216" s="383">
        <v>440160000</v>
      </c>
      <c r="G216" s="384">
        <v>0</v>
      </c>
      <c r="H216" s="383">
        <v>440160000</v>
      </c>
      <c r="I216" s="383">
        <v>440160000</v>
      </c>
      <c r="J216" s="384">
        <v>0</v>
      </c>
      <c r="K216" s="383">
        <v>0</v>
      </c>
      <c r="L216" s="383">
        <v>0</v>
      </c>
      <c r="M216" s="383">
        <v>0</v>
      </c>
      <c r="N216" s="383">
        <v>0</v>
      </c>
    </row>
    <row r="217" spans="1:14" ht="13.5" customHeight="1" thickBot="1" x14ac:dyDescent="0.25">
      <c r="C217" s="373">
        <v>95</v>
      </c>
      <c r="D217" s="374" t="s">
        <v>25</v>
      </c>
      <c r="E217" s="375"/>
      <c r="F217" s="376">
        <v>58501647322</v>
      </c>
      <c r="G217" s="376">
        <v>2119986370</v>
      </c>
      <c r="H217" s="376">
        <v>56381660952</v>
      </c>
      <c r="I217" s="376">
        <v>56113056048</v>
      </c>
      <c r="J217" s="376">
        <v>268604904</v>
      </c>
      <c r="K217" s="376">
        <v>214588255</v>
      </c>
      <c r="L217" s="376">
        <v>32141000</v>
      </c>
      <c r="M217" s="376">
        <v>10775000</v>
      </c>
      <c r="N217" s="376">
        <v>11100649</v>
      </c>
    </row>
  </sheetData>
  <autoFilter ref="B5:N217" xr:uid="{00000000-0009-0000-0000-000002000000}"/>
  <mergeCells count="192">
    <mergeCell ref="C147:C149"/>
    <mergeCell ref="D147:D149"/>
    <mergeCell ref="C150:C151"/>
    <mergeCell ref="D150:D151"/>
    <mergeCell ref="C135:C137"/>
    <mergeCell ref="D135:D137"/>
    <mergeCell ref="C138:C139"/>
    <mergeCell ref="D138:D139"/>
    <mergeCell ref="C140:C141"/>
    <mergeCell ref="D140:D141"/>
    <mergeCell ref="C142:C143"/>
    <mergeCell ref="D142:D143"/>
    <mergeCell ref="C144:C146"/>
    <mergeCell ref="D144:D146"/>
    <mergeCell ref="C122:C124"/>
    <mergeCell ref="D122:D124"/>
    <mergeCell ref="C125:C127"/>
    <mergeCell ref="D125:D127"/>
    <mergeCell ref="C128:C129"/>
    <mergeCell ref="D128:D129"/>
    <mergeCell ref="C130:C131"/>
    <mergeCell ref="D130:D131"/>
    <mergeCell ref="C132:C134"/>
    <mergeCell ref="D132:D134"/>
    <mergeCell ref="C111:C112"/>
    <mergeCell ref="D111:D112"/>
    <mergeCell ref="C113:C114"/>
    <mergeCell ref="D113:D114"/>
    <mergeCell ref="C115:C116"/>
    <mergeCell ref="D115:D116"/>
    <mergeCell ref="C117:C118"/>
    <mergeCell ref="D117:D118"/>
    <mergeCell ref="C119:C121"/>
    <mergeCell ref="D119:D121"/>
    <mergeCell ref="C100:C101"/>
    <mergeCell ref="D100:D101"/>
    <mergeCell ref="C109:C110"/>
    <mergeCell ref="D109:D110"/>
    <mergeCell ref="C102:C103"/>
    <mergeCell ref="D102:D103"/>
    <mergeCell ref="C104:C105"/>
    <mergeCell ref="D104:D105"/>
    <mergeCell ref="C106:C108"/>
    <mergeCell ref="D106:D108"/>
    <mergeCell ref="C90:C91"/>
    <mergeCell ref="D90:D91"/>
    <mergeCell ref="C92:C93"/>
    <mergeCell ref="D92:D93"/>
    <mergeCell ref="C94:C95"/>
    <mergeCell ref="D94:D95"/>
    <mergeCell ref="C96:C97"/>
    <mergeCell ref="D96:D97"/>
    <mergeCell ref="C98:C99"/>
    <mergeCell ref="D98:D99"/>
    <mergeCell ref="C86:C87"/>
    <mergeCell ref="D86:D87"/>
    <mergeCell ref="C88:C89"/>
    <mergeCell ref="D88:D89"/>
    <mergeCell ref="C56:C57"/>
    <mergeCell ref="D56:D57"/>
    <mergeCell ref="C58:C59"/>
    <mergeCell ref="D58:D59"/>
    <mergeCell ref="C60:C61"/>
    <mergeCell ref="D60:D61"/>
    <mergeCell ref="C74:C75"/>
    <mergeCell ref="D74:D75"/>
    <mergeCell ref="C76:C77"/>
    <mergeCell ref="D76:D77"/>
    <mergeCell ref="C78:C80"/>
    <mergeCell ref="D78:D80"/>
    <mergeCell ref="C81:C83"/>
    <mergeCell ref="D81:D83"/>
    <mergeCell ref="C84:C85"/>
    <mergeCell ref="D84:D85"/>
    <mergeCell ref="D2:K2"/>
    <mergeCell ref="D3:K3"/>
    <mergeCell ref="C38:C39"/>
    <mergeCell ref="D38:D39"/>
    <mergeCell ref="C40:C41"/>
    <mergeCell ref="D40:D41"/>
    <mergeCell ref="C42:C43"/>
    <mergeCell ref="D42:D43"/>
    <mergeCell ref="C44:C45"/>
    <mergeCell ref="D44:D45"/>
    <mergeCell ref="C6:C7"/>
    <mergeCell ref="D6:D7"/>
    <mergeCell ref="C8:C10"/>
    <mergeCell ref="D8:D10"/>
    <mergeCell ref="C11:C12"/>
    <mergeCell ref="D11:D12"/>
    <mergeCell ref="C13:C15"/>
    <mergeCell ref="D13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36:C37"/>
    <mergeCell ref="D36:D37"/>
    <mergeCell ref="C46:C47"/>
    <mergeCell ref="D46:D47"/>
    <mergeCell ref="C48:C49"/>
    <mergeCell ref="D48:D49"/>
    <mergeCell ref="C50:C51"/>
    <mergeCell ref="D50:D51"/>
    <mergeCell ref="C52:C53"/>
    <mergeCell ref="D52:D53"/>
    <mergeCell ref="C54:C55"/>
    <mergeCell ref="D54:D55"/>
    <mergeCell ref="C62:C63"/>
    <mergeCell ref="D62:D63"/>
    <mergeCell ref="C64:C65"/>
    <mergeCell ref="D64:D65"/>
    <mergeCell ref="C66:C68"/>
    <mergeCell ref="D66:D68"/>
    <mergeCell ref="C69:C70"/>
    <mergeCell ref="D69:D70"/>
    <mergeCell ref="C71:C73"/>
    <mergeCell ref="D71:D73"/>
    <mergeCell ref="C152:C153"/>
    <mergeCell ref="D152:D153"/>
    <mergeCell ref="C154:C156"/>
    <mergeCell ref="D154:D156"/>
    <mergeCell ref="C157:C158"/>
    <mergeCell ref="D157:D158"/>
    <mergeCell ref="C159:C161"/>
    <mergeCell ref="D159:D161"/>
    <mergeCell ref="C162:C164"/>
    <mergeCell ref="D162:D164"/>
    <mergeCell ref="C165:C166"/>
    <mergeCell ref="D165:D166"/>
    <mergeCell ref="C167:C168"/>
    <mergeCell ref="D167:D168"/>
    <mergeCell ref="C169:C171"/>
    <mergeCell ref="D169:D171"/>
    <mergeCell ref="C172:C173"/>
    <mergeCell ref="D172:D173"/>
    <mergeCell ref="C174:C176"/>
    <mergeCell ref="D174:D176"/>
    <mergeCell ref="C177:C178"/>
    <mergeCell ref="D177:D178"/>
    <mergeCell ref="C179:C180"/>
    <mergeCell ref="D179:D180"/>
    <mergeCell ref="C181:C182"/>
    <mergeCell ref="D181:D182"/>
    <mergeCell ref="C183:C184"/>
    <mergeCell ref="D183:D184"/>
    <mergeCell ref="C185:C186"/>
    <mergeCell ref="D185:D186"/>
    <mergeCell ref="C187:C188"/>
    <mergeCell ref="D187:D188"/>
    <mergeCell ref="C189:C191"/>
    <mergeCell ref="D189:D191"/>
    <mergeCell ref="C192:C193"/>
    <mergeCell ref="D192:D193"/>
    <mergeCell ref="C194:C195"/>
    <mergeCell ref="D194:D195"/>
    <mergeCell ref="C196:C197"/>
    <mergeCell ref="D196:D197"/>
    <mergeCell ref="C208:C209"/>
    <mergeCell ref="D208:D209"/>
    <mergeCell ref="C210:C212"/>
    <mergeCell ref="D210:D212"/>
    <mergeCell ref="C213:C214"/>
    <mergeCell ref="D213:D214"/>
    <mergeCell ref="C215:C216"/>
    <mergeCell ref="D215:D216"/>
    <mergeCell ref="C198:C199"/>
    <mergeCell ref="D198:D199"/>
    <mergeCell ref="C200:C201"/>
    <mergeCell ref="D200:D201"/>
    <mergeCell ref="C202:C203"/>
    <mergeCell ref="D202:D203"/>
    <mergeCell ref="C204:C205"/>
    <mergeCell ref="D204:D205"/>
    <mergeCell ref="C206:C207"/>
    <mergeCell ref="D206:D207"/>
  </mergeCells>
  <printOptions horizontalCentered="1" verticalCentered="1"/>
  <pageMargins left="0.51181102362204722" right="0.47244094488188981" top="0.35433070866141736" bottom="0.39370078740157483" header="0" footer="0"/>
  <pageSetup scale="60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XFC110"/>
  <sheetViews>
    <sheetView showGridLines="0" zoomScale="80" zoomScaleNormal="80" workbookViewId="0">
      <pane xSplit="1" ySplit="9" topLeftCell="B12" activePane="bottomRight" state="frozen"/>
      <selection activeCell="F3" sqref="F3"/>
      <selection pane="topRight" activeCell="F3" sqref="F3"/>
      <selection pane="bottomLeft" activeCell="F3" sqref="F3"/>
      <selection pane="bottomRight" activeCell="J13" sqref="J13"/>
    </sheetView>
  </sheetViews>
  <sheetFormatPr baseColWidth="10" defaultColWidth="0" defaultRowHeight="12.75" x14ac:dyDescent="0.2"/>
  <cols>
    <col min="1" max="1" width="17.85546875" style="235" customWidth="1"/>
    <col min="2" max="2" width="14.85546875" style="235" customWidth="1"/>
    <col min="3" max="3" width="19.42578125" style="235" bestFit="1" customWidth="1"/>
    <col min="4" max="4" width="16.7109375" style="251" bestFit="1" customWidth="1"/>
    <col min="5" max="5" width="17" style="257" bestFit="1" customWidth="1"/>
    <col min="6" max="6" width="14.7109375" style="257" customWidth="1"/>
    <col min="7" max="7" width="17" style="257" customWidth="1"/>
    <col min="8" max="8" width="10.140625" style="257" bestFit="1" customWidth="1"/>
    <col min="9" max="9" width="17" style="257" customWidth="1"/>
    <col min="10" max="10" width="18.5703125" style="257" bestFit="1" customWidth="1"/>
    <col min="11" max="11" width="16.140625" style="235" customWidth="1"/>
    <col min="12" max="12" width="0" style="235" hidden="1" customWidth="1"/>
    <col min="13" max="13" width="18.140625" style="235" hidden="1" customWidth="1"/>
    <col min="14" max="16" width="0" style="235" hidden="1" customWidth="1"/>
    <col min="17" max="16383" width="11.42578125" style="235" hidden="1"/>
    <col min="16384" max="16384" width="5.140625" style="235" customWidth="1"/>
  </cols>
  <sheetData>
    <row r="1" spans="1:11" ht="6" customHeight="1" x14ac:dyDescent="0.2">
      <c r="A1" s="229"/>
      <c r="B1" s="229"/>
      <c r="C1" s="229"/>
      <c r="D1" s="229"/>
      <c r="E1" s="229"/>
      <c r="F1" s="229"/>
      <c r="G1" s="229"/>
      <c r="H1" s="229"/>
      <c r="I1" s="229"/>
      <c r="J1" s="229"/>
    </row>
    <row r="2" spans="1:11" ht="21" x14ac:dyDescent="0.35">
      <c r="A2" s="229"/>
      <c r="B2" s="472" t="s">
        <v>136</v>
      </c>
      <c r="C2" s="472"/>
      <c r="D2" s="472"/>
      <c r="E2" s="472"/>
      <c r="F2" s="472"/>
      <c r="G2" s="472"/>
      <c r="H2" s="472"/>
      <c r="I2" s="472"/>
      <c r="J2" s="472"/>
    </row>
    <row r="3" spans="1:11" s="253" customFormat="1" ht="18.75" x14ac:dyDescent="0.3">
      <c r="A3" s="232"/>
      <c r="B3" s="474">
        <f>+'Datos globales '!B9:C9</f>
        <v>45900</v>
      </c>
      <c r="C3" s="474"/>
      <c r="D3" s="474"/>
      <c r="E3" s="474"/>
      <c r="F3" s="474"/>
      <c r="G3" s="474"/>
      <c r="H3" s="474"/>
      <c r="I3" s="474"/>
      <c r="J3" s="474"/>
    </row>
    <row r="4" spans="1:11" x14ac:dyDescent="0.2">
      <c r="A4" s="229"/>
      <c r="B4" s="229"/>
      <c r="C4" s="229"/>
      <c r="D4" s="229"/>
      <c r="E4" s="229"/>
      <c r="F4" s="229"/>
      <c r="G4" s="229"/>
      <c r="H4" s="229"/>
      <c r="I4" s="229"/>
      <c r="J4" s="229"/>
    </row>
    <row r="5" spans="1:11" ht="22.5" customHeight="1" x14ac:dyDescent="0.2">
      <c r="A5" s="229"/>
      <c r="B5" s="229"/>
      <c r="C5" s="254" t="s">
        <v>100</v>
      </c>
      <c r="D5" s="255">
        <v>95</v>
      </c>
      <c r="E5" s="245"/>
      <c r="F5" s="245"/>
      <c r="G5" s="245"/>
      <c r="H5" s="245"/>
      <c r="I5" s="245"/>
      <c r="J5" s="256" t="s">
        <v>101</v>
      </c>
      <c r="K5" s="255">
        <v>0</v>
      </c>
    </row>
    <row r="6" spans="1:11" x14ac:dyDescent="0.2">
      <c r="A6" s="229"/>
      <c r="B6" s="229"/>
      <c r="C6" s="258" t="s">
        <v>102</v>
      </c>
      <c r="D6" s="259">
        <v>57788037322</v>
      </c>
      <c r="E6" s="245"/>
      <c r="F6" s="245"/>
      <c r="G6" s="245"/>
      <c r="H6" s="245"/>
      <c r="I6" s="245"/>
      <c r="J6" s="256" t="s">
        <v>102</v>
      </c>
      <c r="K6" s="255">
        <v>0</v>
      </c>
    </row>
    <row r="7" spans="1:11" x14ac:dyDescent="0.2">
      <c r="A7" s="229"/>
      <c r="B7" s="229"/>
      <c r="C7" s="258" t="s">
        <v>103</v>
      </c>
      <c r="D7" s="255">
        <v>13.571428571428571</v>
      </c>
      <c r="E7" s="229"/>
      <c r="F7" s="229"/>
      <c r="G7" s="229"/>
      <c r="H7" s="229"/>
      <c r="I7" s="229"/>
      <c r="J7" s="229"/>
    </row>
    <row r="8" spans="1:11" x14ac:dyDescent="0.2">
      <c r="A8" s="229"/>
      <c r="B8" s="229"/>
      <c r="C8" s="229"/>
      <c r="D8" s="229"/>
      <c r="E8" s="229"/>
      <c r="F8" s="229"/>
      <c r="G8" s="229"/>
      <c r="H8" s="229"/>
      <c r="I8" s="229"/>
      <c r="J8" s="229"/>
    </row>
    <row r="9" spans="1:11" s="262" customFormat="1" ht="25.5" x14ac:dyDescent="0.2">
      <c r="A9" s="261" t="s">
        <v>92</v>
      </c>
      <c r="B9" s="261" t="s">
        <v>142</v>
      </c>
      <c r="C9" s="261" t="s">
        <v>143</v>
      </c>
      <c r="D9" s="261" t="s">
        <v>144</v>
      </c>
      <c r="E9" s="261" t="s">
        <v>145</v>
      </c>
      <c r="F9" s="261" t="s">
        <v>192</v>
      </c>
      <c r="G9" s="261" t="s">
        <v>193</v>
      </c>
      <c r="H9" s="261" t="s">
        <v>194</v>
      </c>
      <c r="I9" s="261" t="s">
        <v>195</v>
      </c>
      <c r="J9" s="261" t="s">
        <v>146</v>
      </c>
      <c r="K9" s="261" t="s">
        <v>162</v>
      </c>
    </row>
    <row r="10" spans="1:11" s="265" customFormat="1" hidden="1" x14ac:dyDescent="0.25">
      <c r="A10" s="353">
        <v>45716</v>
      </c>
      <c r="B10" s="263">
        <v>0</v>
      </c>
      <c r="C10" s="264">
        <v>0</v>
      </c>
      <c r="D10" s="365">
        <v>0</v>
      </c>
      <c r="E10" s="366">
        <v>0</v>
      </c>
      <c r="F10" s="458">
        <v>0</v>
      </c>
      <c r="G10" s="366">
        <v>0</v>
      </c>
      <c r="H10" s="453">
        <v>0</v>
      </c>
      <c r="I10" s="366">
        <v>0</v>
      </c>
      <c r="J10" s="363">
        <v>0</v>
      </c>
      <c r="K10" s="364">
        <v>0</v>
      </c>
    </row>
    <row r="11" spans="1:11" s="265" customFormat="1" hidden="1" x14ac:dyDescent="0.25">
      <c r="A11" s="353">
        <v>45744</v>
      </c>
      <c r="B11" s="263">
        <v>0</v>
      </c>
      <c r="C11" s="264">
        <v>0</v>
      </c>
      <c r="D11" s="365">
        <v>0</v>
      </c>
      <c r="E11" s="366">
        <v>0</v>
      </c>
      <c r="F11" s="458">
        <v>0</v>
      </c>
      <c r="G11" s="452">
        <v>0</v>
      </c>
      <c r="H11" s="453">
        <v>0</v>
      </c>
      <c r="I11" s="366">
        <v>0</v>
      </c>
      <c r="J11" s="363">
        <v>0</v>
      </c>
      <c r="K11" s="364">
        <v>0</v>
      </c>
    </row>
    <row r="12" spans="1:11" s="265" customFormat="1" x14ac:dyDescent="0.25">
      <c r="A12" s="353">
        <v>45775</v>
      </c>
      <c r="B12" s="263">
        <v>12</v>
      </c>
      <c r="C12" s="264">
        <v>6631238328</v>
      </c>
      <c r="D12" s="365">
        <v>0</v>
      </c>
      <c r="E12" s="366">
        <v>0</v>
      </c>
      <c r="F12" s="458">
        <v>12</v>
      </c>
      <c r="G12" s="452">
        <v>6631238328</v>
      </c>
      <c r="H12" s="454">
        <v>20</v>
      </c>
      <c r="I12" s="452">
        <v>564000000</v>
      </c>
      <c r="J12" s="363">
        <v>7195238328</v>
      </c>
      <c r="K12" s="364">
        <v>0</v>
      </c>
    </row>
    <row r="13" spans="1:11" s="265" customFormat="1" x14ac:dyDescent="0.25">
      <c r="A13" s="353">
        <v>45805</v>
      </c>
      <c r="B13" s="263">
        <v>14</v>
      </c>
      <c r="C13" s="264">
        <v>8382189300</v>
      </c>
      <c r="D13" s="365">
        <v>0</v>
      </c>
      <c r="E13" s="366">
        <v>0</v>
      </c>
      <c r="F13" s="458">
        <v>14</v>
      </c>
      <c r="G13" s="452">
        <v>8382189300</v>
      </c>
      <c r="H13" s="454">
        <v>25</v>
      </c>
      <c r="I13" s="452">
        <v>658000000</v>
      </c>
      <c r="J13" s="363">
        <v>9040189300</v>
      </c>
      <c r="K13" s="364">
        <v>0</v>
      </c>
    </row>
    <row r="14" spans="1:11" s="266" customFormat="1" x14ac:dyDescent="0.2">
      <c r="A14" s="353">
        <v>45836</v>
      </c>
      <c r="B14" s="263">
        <v>14</v>
      </c>
      <c r="C14" s="264">
        <v>7399061100</v>
      </c>
      <c r="D14" s="365">
        <v>0</v>
      </c>
      <c r="E14" s="366">
        <v>0</v>
      </c>
      <c r="F14" s="458">
        <v>14</v>
      </c>
      <c r="G14" s="452">
        <v>7399061100</v>
      </c>
      <c r="H14" s="454">
        <v>21</v>
      </c>
      <c r="I14" s="452">
        <v>658000000</v>
      </c>
      <c r="J14" s="363">
        <v>8057061100</v>
      </c>
      <c r="K14" s="364">
        <v>85865000</v>
      </c>
    </row>
    <row r="15" spans="1:11" s="266" customFormat="1" x14ac:dyDescent="0.2">
      <c r="A15" s="353">
        <v>45866</v>
      </c>
      <c r="B15" s="263">
        <v>31</v>
      </c>
      <c r="C15" s="264">
        <v>17668007700</v>
      </c>
      <c r="D15" s="365">
        <v>0</v>
      </c>
      <c r="E15" s="366">
        <v>0</v>
      </c>
      <c r="F15" s="458">
        <v>31</v>
      </c>
      <c r="G15" s="452">
        <v>17668007700</v>
      </c>
      <c r="H15" s="454">
        <v>52</v>
      </c>
      <c r="I15" s="452">
        <v>1457000000</v>
      </c>
      <c r="J15" s="363">
        <v>19125007700</v>
      </c>
      <c r="K15" s="364">
        <v>64525000</v>
      </c>
    </row>
    <row r="16" spans="1:11" s="266" customFormat="1" x14ac:dyDescent="0.2">
      <c r="A16" s="353">
        <v>45897</v>
      </c>
      <c r="B16" s="263">
        <v>24</v>
      </c>
      <c r="C16" s="264">
        <v>13242540894</v>
      </c>
      <c r="D16" s="365">
        <v>0</v>
      </c>
      <c r="E16" s="366">
        <v>0</v>
      </c>
      <c r="F16" s="458">
        <v>24</v>
      </c>
      <c r="G16" s="452">
        <v>13242540894</v>
      </c>
      <c r="H16" s="454">
        <v>41</v>
      </c>
      <c r="I16" s="452">
        <v>1128000000</v>
      </c>
      <c r="J16" s="363">
        <v>14370540894</v>
      </c>
      <c r="K16" s="364">
        <v>563220000</v>
      </c>
    </row>
    <row r="17" spans="1:11" s="266" customFormat="1" hidden="1" x14ac:dyDescent="0.2">
      <c r="A17" s="353">
        <v>45928</v>
      </c>
      <c r="B17" s="263">
        <v>0</v>
      </c>
      <c r="C17" s="264">
        <v>0</v>
      </c>
      <c r="D17" s="365">
        <v>0</v>
      </c>
      <c r="E17" s="366">
        <v>0</v>
      </c>
      <c r="F17" s="458">
        <v>0</v>
      </c>
      <c r="G17" s="452">
        <v>0</v>
      </c>
      <c r="H17" s="454"/>
      <c r="I17" s="366"/>
      <c r="J17" s="363">
        <v>0</v>
      </c>
      <c r="K17" s="364">
        <v>0</v>
      </c>
    </row>
    <row r="18" spans="1:11" s="266" customFormat="1" hidden="1" x14ac:dyDescent="0.2">
      <c r="A18" s="353">
        <v>45958</v>
      </c>
      <c r="B18" s="263">
        <v>0</v>
      </c>
      <c r="C18" s="264">
        <v>0</v>
      </c>
      <c r="D18" s="365">
        <v>0</v>
      </c>
      <c r="E18" s="366">
        <v>0</v>
      </c>
      <c r="F18" s="458">
        <v>0</v>
      </c>
      <c r="G18" s="452">
        <v>0</v>
      </c>
      <c r="H18" s="454"/>
      <c r="I18" s="366"/>
      <c r="J18" s="363">
        <v>0</v>
      </c>
      <c r="K18" s="364">
        <v>0</v>
      </c>
    </row>
    <row r="19" spans="1:11" s="266" customFormat="1" hidden="1" x14ac:dyDescent="0.2">
      <c r="A19" s="353">
        <v>45989</v>
      </c>
      <c r="B19" s="263">
        <v>0</v>
      </c>
      <c r="C19" s="264">
        <v>0</v>
      </c>
      <c r="D19" s="365">
        <v>0</v>
      </c>
      <c r="E19" s="366">
        <v>0</v>
      </c>
      <c r="F19" s="458">
        <v>0</v>
      </c>
      <c r="G19" s="452">
        <v>0</v>
      </c>
      <c r="H19" s="454"/>
      <c r="I19" s="366"/>
      <c r="J19" s="363">
        <v>0</v>
      </c>
      <c r="K19" s="364">
        <v>0</v>
      </c>
    </row>
    <row r="20" spans="1:11" s="266" customFormat="1" hidden="1" x14ac:dyDescent="0.2">
      <c r="A20" s="353">
        <v>46019</v>
      </c>
      <c r="B20" s="263">
        <v>0</v>
      </c>
      <c r="C20" s="264">
        <v>0</v>
      </c>
      <c r="D20" s="365">
        <v>0</v>
      </c>
      <c r="E20" s="366">
        <v>0</v>
      </c>
      <c r="F20" s="458">
        <v>0</v>
      </c>
      <c r="G20" s="452">
        <v>0</v>
      </c>
      <c r="H20" s="454"/>
      <c r="I20" s="366"/>
      <c r="J20" s="363">
        <v>0</v>
      </c>
      <c r="K20" s="364">
        <v>0</v>
      </c>
    </row>
    <row r="21" spans="1:11" s="266" customFormat="1" hidden="1" x14ac:dyDescent="0.2">
      <c r="A21" s="353">
        <v>46050</v>
      </c>
      <c r="B21" s="263">
        <v>0</v>
      </c>
      <c r="C21" s="264">
        <v>0</v>
      </c>
      <c r="D21" s="365">
        <v>0</v>
      </c>
      <c r="E21" s="366">
        <v>0</v>
      </c>
      <c r="F21" s="458">
        <v>0</v>
      </c>
      <c r="G21" s="452">
        <v>0</v>
      </c>
      <c r="H21" s="454"/>
      <c r="I21" s="366"/>
      <c r="J21" s="363">
        <v>0</v>
      </c>
      <c r="K21" s="364">
        <v>0</v>
      </c>
    </row>
    <row r="22" spans="1:11" s="266" customFormat="1" hidden="1" x14ac:dyDescent="0.2">
      <c r="A22" s="353">
        <v>46081</v>
      </c>
      <c r="B22" s="263">
        <v>0</v>
      </c>
      <c r="C22" s="264">
        <v>0</v>
      </c>
      <c r="D22" s="365">
        <v>0</v>
      </c>
      <c r="E22" s="366">
        <v>0</v>
      </c>
      <c r="F22" s="458">
        <v>0</v>
      </c>
      <c r="G22" s="452">
        <v>0</v>
      </c>
      <c r="H22" s="454"/>
      <c r="I22" s="366"/>
      <c r="J22" s="363">
        <v>0</v>
      </c>
      <c r="K22" s="364">
        <v>0</v>
      </c>
    </row>
    <row r="23" spans="1:11" s="266" customFormat="1" hidden="1" x14ac:dyDescent="0.2">
      <c r="A23" s="353">
        <v>46109</v>
      </c>
      <c r="B23" s="263">
        <v>0</v>
      </c>
      <c r="C23" s="264">
        <v>0</v>
      </c>
      <c r="D23" s="365">
        <v>0</v>
      </c>
      <c r="E23" s="366">
        <v>0</v>
      </c>
      <c r="F23" s="458">
        <v>0</v>
      </c>
      <c r="G23" s="452">
        <v>0</v>
      </c>
      <c r="H23" s="454"/>
      <c r="I23" s="366"/>
      <c r="J23" s="363">
        <v>0</v>
      </c>
      <c r="K23" s="364">
        <v>0</v>
      </c>
    </row>
    <row r="24" spans="1:11" s="266" customFormat="1" hidden="1" x14ac:dyDescent="0.2">
      <c r="A24" s="353">
        <v>46140</v>
      </c>
      <c r="B24" s="263">
        <v>0</v>
      </c>
      <c r="C24" s="264">
        <v>0</v>
      </c>
      <c r="D24" s="365">
        <v>0</v>
      </c>
      <c r="E24" s="366">
        <v>0</v>
      </c>
      <c r="F24" s="458">
        <v>0</v>
      </c>
      <c r="G24" s="452">
        <v>0</v>
      </c>
      <c r="H24" s="454"/>
      <c r="I24" s="366"/>
      <c r="J24" s="363">
        <v>0</v>
      </c>
      <c r="K24" s="364">
        <v>0</v>
      </c>
    </row>
    <row r="25" spans="1:11" s="266" customFormat="1" hidden="1" x14ac:dyDescent="0.2">
      <c r="A25" s="353">
        <v>46170</v>
      </c>
      <c r="B25" s="263">
        <v>0</v>
      </c>
      <c r="C25" s="264">
        <v>0</v>
      </c>
      <c r="D25" s="365">
        <v>0</v>
      </c>
      <c r="E25" s="366">
        <v>0</v>
      </c>
      <c r="F25" s="458">
        <v>0</v>
      </c>
      <c r="G25" s="452">
        <v>0</v>
      </c>
      <c r="H25" s="454"/>
      <c r="I25" s="366"/>
      <c r="J25" s="363">
        <v>0</v>
      </c>
      <c r="K25" s="364">
        <v>0</v>
      </c>
    </row>
    <row r="26" spans="1:11" s="266" customFormat="1" hidden="1" x14ac:dyDescent="0.2">
      <c r="A26" s="353">
        <v>46201</v>
      </c>
      <c r="B26" s="263">
        <v>0</v>
      </c>
      <c r="C26" s="264">
        <v>0</v>
      </c>
      <c r="D26" s="365">
        <v>0</v>
      </c>
      <c r="E26" s="366">
        <v>0</v>
      </c>
      <c r="F26" s="458">
        <v>0</v>
      </c>
      <c r="G26" s="452">
        <v>0</v>
      </c>
      <c r="H26" s="454"/>
      <c r="I26" s="366"/>
      <c r="J26" s="363">
        <v>0</v>
      </c>
      <c r="K26" s="364">
        <v>0</v>
      </c>
    </row>
    <row r="27" spans="1:11" s="266" customFormat="1" hidden="1" x14ac:dyDescent="0.2">
      <c r="A27" s="353">
        <v>46231</v>
      </c>
      <c r="B27" s="263">
        <v>0</v>
      </c>
      <c r="C27" s="264">
        <v>0</v>
      </c>
      <c r="D27" s="365">
        <v>0</v>
      </c>
      <c r="E27" s="366">
        <v>0</v>
      </c>
      <c r="F27" s="458">
        <v>0</v>
      </c>
      <c r="G27" s="452">
        <v>0</v>
      </c>
      <c r="H27" s="454"/>
      <c r="I27" s="366"/>
      <c r="J27" s="363">
        <v>0</v>
      </c>
      <c r="K27" s="364">
        <v>0</v>
      </c>
    </row>
    <row r="28" spans="1:11" s="266" customFormat="1" hidden="1" x14ac:dyDescent="0.2">
      <c r="A28" s="353">
        <v>46262</v>
      </c>
      <c r="B28" s="263">
        <v>0</v>
      </c>
      <c r="C28" s="264">
        <v>0</v>
      </c>
      <c r="D28" s="365">
        <v>0</v>
      </c>
      <c r="E28" s="366">
        <v>0</v>
      </c>
      <c r="F28" s="458">
        <v>0</v>
      </c>
      <c r="G28" s="452">
        <v>0</v>
      </c>
      <c r="H28" s="454"/>
      <c r="I28" s="366"/>
      <c r="J28" s="363">
        <v>0</v>
      </c>
      <c r="K28" s="364">
        <v>0</v>
      </c>
    </row>
    <row r="29" spans="1:11" s="266" customFormat="1" hidden="1" x14ac:dyDescent="0.2">
      <c r="A29" s="353">
        <v>46293</v>
      </c>
      <c r="B29" s="263">
        <v>0</v>
      </c>
      <c r="C29" s="264">
        <v>0</v>
      </c>
      <c r="D29" s="365">
        <v>0</v>
      </c>
      <c r="E29" s="366">
        <v>0</v>
      </c>
      <c r="F29" s="458">
        <v>0</v>
      </c>
      <c r="G29" s="452">
        <v>0</v>
      </c>
      <c r="H29" s="454"/>
      <c r="I29" s="366"/>
      <c r="J29" s="363">
        <v>0</v>
      </c>
      <c r="K29" s="364">
        <v>0</v>
      </c>
    </row>
    <row r="30" spans="1:11" s="266" customFormat="1" hidden="1" x14ac:dyDescent="0.2">
      <c r="A30" s="353">
        <v>46323</v>
      </c>
      <c r="B30" s="263">
        <v>0</v>
      </c>
      <c r="C30" s="264">
        <v>0</v>
      </c>
      <c r="D30" s="365">
        <v>0</v>
      </c>
      <c r="E30" s="366">
        <v>0</v>
      </c>
      <c r="F30" s="458">
        <v>0</v>
      </c>
      <c r="G30" s="452">
        <v>0</v>
      </c>
      <c r="H30" s="454"/>
      <c r="I30" s="366"/>
      <c r="J30" s="363">
        <v>0</v>
      </c>
      <c r="K30" s="364">
        <v>0</v>
      </c>
    </row>
    <row r="31" spans="1:11" s="266" customFormat="1" hidden="1" x14ac:dyDescent="0.2">
      <c r="A31" s="353">
        <v>46354</v>
      </c>
      <c r="B31" s="263">
        <v>0</v>
      </c>
      <c r="C31" s="264">
        <v>0</v>
      </c>
      <c r="D31" s="365">
        <v>0</v>
      </c>
      <c r="E31" s="366">
        <v>0</v>
      </c>
      <c r="F31" s="458">
        <v>0</v>
      </c>
      <c r="G31" s="452">
        <v>0</v>
      </c>
      <c r="H31" s="454"/>
      <c r="I31" s="366"/>
      <c r="J31" s="363">
        <v>0</v>
      </c>
      <c r="K31" s="364">
        <v>0</v>
      </c>
    </row>
    <row r="32" spans="1:11" s="266" customFormat="1" hidden="1" x14ac:dyDescent="0.2">
      <c r="A32" s="353">
        <v>46384</v>
      </c>
      <c r="B32" s="263">
        <v>0</v>
      </c>
      <c r="C32" s="264">
        <v>0</v>
      </c>
      <c r="D32" s="365">
        <v>0</v>
      </c>
      <c r="E32" s="366">
        <v>0</v>
      </c>
      <c r="F32" s="458">
        <v>0</v>
      </c>
      <c r="G32" s="452">
        <v>0</v>
      </c>
      <c r="H32" s="454"/>
      <c r="I32" s="366"/>
      <c r="J32" s="363">
        <v>0</v>
      </c>
      <c r="K32" s="364">
        <v>0</v>
      </c>
    </row>
    <row r="33" spans="1:11" s="266" customFormat="1" hidden="1" x14ac:dyDescent="0.2">
      <c r="A33" s="353">
        <v>46415</v>
      </c>
      <c r="B33" s="263">
        <v>0</v>
      </c>
      <c r="C33" s="264">
        <v>0</v>
      </c>
      <c r="D33" s="365">
        <v>0</v>
      </c>
      <c r="E33" s="366">
        <v>0</v>
      </c>
      <c r="F33" s="458">
        <v>0</v>
      </c>
      <c r="G33" s="452">
        <v>0</v>
      </c>
      <c r="H33" s="454"/>
      <c r="I33" s="366"/>
      <c r="J33" s="363">
        <v>0</v>
      </c>
      <c r="K33" s="364">
        <v>0</v>
      </c>
    </row>
    <row r="34" spans="1:11" s="266" customFormat="1" hidden="1" x14ac:dyDescent="0.2">
      <c r="A34" s="353">
        <v>46446</v>
      </c>
      <c r="B34" s="263">
        <v>0</v>
      </c>
      <c r="C34" s="264">
        <v>0</v>
      </c>
      <c r="D34" s="365">
        <v>0</v>
      </c>
      <c r="E34" s="366">
        <v>0</v>
      </c>
      <c r="F34" s="458">
        <v>0</v>
      </c>
      <c r="G34" s="452">
        <v>0</v>
      </c>
      <c r="H34" s="454"/>
      <c r="I34" s="366"/>
      <c r="J34" s="363">
        <v>0</v>
      </c>
      <c r="K34" s="364">
        <v>0</v>
      </c>
    </row>
    <row r="35" spans="1:11" s="266" customFormat="1" hidden="1" x14ac:dyDescent="0.2">
      <c r="A35" s="353">
        <v>46474</v>
      </c>
      <c r="B35" s="263">
        <v>0</v>
      </c>
      <c r="C35" s="264">
        <v>0</v>
      </c>
      <c r="D35" s="365">
        <v>0</v>
      </c>
      <c r="E35" s="366">
        <v>0</v>
      </c>
      <c r="F35" s="458">
        <v>0</v>
      </c>
      <c r="G35" s="452">
        <v>0</v>
      </c>
      <c r="H35" s="454"/>
      <c r="I35" s="366"/>
      <c r="J35" s="363">
        <v>0</v>
      </c>
      <c r="K35" s="364">
        <v>0</v>
      </c>
    </row>
    <row r="36" spans="1:11" s="266" customFormat="1" hidden="1" x14ac:dyDescent="0.2">
      <c r="A36" s="353">
        <v>46505</v>
      </c>
      <c r="B36" s="263">
        <v>0</v>
      </c>
      <c r="C36" s="264">
        <v>0</v>
      </c>
      <c r="D36" s="365">
        <v>0</v>
      </c>
      <c r="E36" s="366">
        <v>0</v>
      </c>
      <c r="F36" s="458">
        <v>0</v>
      </c>
      <c r="G36" s="452">
        <v>0</v>
      </c>
      <c r="H36" s="454"/>
      <c r="I36" s="366"/>
      <c r="J36" s="363">
        <v>0</v>
      </c>
      <c r="K36" s="364">
        <v>0</v>
      </c>
    </row>
    <row r="37" spans="1:11" s="266" customFormat="1" hidden="1" x14ac:dyDescent="0.2">
      <c r="A37" s="353">
        <v>46535</v>
      </c>
      <c r="B37" s="263">
        <v>0</v>
      </c>
      <c r="C37" s="264">
        <v>0</v>
      </c>
      <c r="D37" s="365">
        <v>0</v>
      </c>
      <c r="E37" s="366">
        <v>0</v>
      </c>
      <c r="F37" s="458">
        <v>0</v>
      </c>
      <c r="G37" s="452">
        <v>0</v>
      </c>
      <c r="H37" s="454"/>
      <c r="I37" s="366"/>
      <c r="J37" s="363">
        <v>0</v>
      </c>
      <c r="K37" s="364">
        <v>0</v>
      </c>
    </row>
    <row r="38" spans="1:11" s="266" customFormat="1" hidden="1" x14ac:dyDescent="0.2">
      <c r="A38" s="353">
        <v>46566</v>
      </c>
      <c r="B38" s="263">
        <v>0</v>
      </c>
      <c r="C38" s="264">
        <v>0</v>
      </c>
      <c r="D38" s="365">
        <v>0</v>
      </c>
      <c r="E38" s="366">
        <v>0</v>
      </c>
      <c r="F38" s="458">
        <v>0</v>
      </c>
      <c r="G38" s="452">
        <v>0</v>
      </c>
      <c r="H38" s="454"/>
      <c r="I38" s="366"/>
      <c r="J38" s="363">
        <v>0</v>
      </c>
      <c r="K38" s="364">
        <v>0</v>
      </c>
    </row>
    <row r="39" spans="1:11" s="266" customFormat="1" hidden="1" x14ac:dyDescent="0.2">
      <c r="A39" s="353">
        <v>46596</v>
      </c>
      <c r="B39" s="263">
        <v>0</v>
      </c>
      <c r="C39" s="264">
        <v>0</v>
      </c>
      <c r="D39" s="365">
        <v>0</v>
      </c>
      <c r="E39" s="366">
        <v>0</v>
      </c>
      <c r="F39" s="458">
        <v>0</v>
      </c>
      <c r="G39" s="452">
        <v>0</v>
      </c>
      <c r="H39" s="454"/>
      <c r="I39" s="366"/>
      <c r="J39" s="363">
        <v>0</v>
      </c>
      <c r="K39" s="364">
        <v>0</v>
      </c>
    </row>
    <row r="40" spans="1:11" s="266" customFormat="1" hidden="1" x14ac:dyDescent="0.2">
      <c r="A40" s="353">
        <v>46627</v>
      </c>
      <c r="B40" s="263">
        <v>0</v>
      </c>
      <c r="C40" s="264">
        <v>0</v>
      </c>
      <c r="D40" s="365">
        <v>0</v>
      </c>
      <c r="E40" s="366">
        <v>0</v>
      </c>
      <c r="F40" s="458">
        <v>0</v>
      </c>
      <c r="G40" s="452">
        <v>0</v>
      </c>
      <c r="H40" s="454"/>
      <c r="I40" s="366"/>
      <c r="J40" s="363">
        <v>0</v>
      </c>
      <c r="K40" s="364">
        <v>0</v>
      </c>
    </row>
    <row r="41" spans="1:11" s="266" customFormat="1" hidden="1" x14ac:dyDescent="0.2">
      <c r="A41" s="353">
        <v>46658</v>
      </c>
      <c r="B41" s="263">
        <v>0</v>
      </c>
      <c r="C41" s="264">
        <v>0</v>
      </c>
      <c r="D41" s="365">
        <v>0</v>
      </c>
      <c r="E41" s="366">
        <v>0</v>
      </c>
      <c r="F41" s="458">
        <v>0</v>
      </c>
      <c r="G41" s="452">
        <v>0</v>
      </c>
      <c r="H41" s="454"/>
      <c r="I41" s="366"/>
      <c r="J41" s="363">
        <v>0</v>
      </c>
      <c r="K41" s="364">
        <v>0</v>
      </c>
    </row>
    <row r="42" spans="1:11" s="266" customFormat="1" hidden="1" x14ac:dyDescent="0.2">
      <c r="A42" s="353">
        <v>46688</v>
      </c>
      <c r="B42" s="263">
        <v>0</v>
      </c>
      <c r="C42" s="264">
        <v>0</v>
      </c>
      <c r="D42" s="365">
        <v>0</v>
      </c>
      <c r="E42" s="366">
        <v>0</v>
      </c>
      <c r="F42" s="458">
        <v>0</v>
      </c>
      <c r="G42" s="452">
        <v>0</v>
      </c>
      <c r="H42" s="454"/>
      <c r="I42" s="366"/>
      <c r="J42" s="363">
        <v>0</v>
      </c>
      <c r="K42" s="364">
        <v>0</v>
      </c>
    </row>
    <row r="43" spans="1:11" s="266" customFormat="1" hidden="1" x14ac:dyDescent="0.2">
      <c r="A43" s="353">
        <v>46719</v>
      </c>
      <c r="B43" s="263">
        <v>0</v>
      </c>
      <c r="C43" s="264">
        <v>0</v>
      </c>
      <c r="D43" s="365">
        <v>0</v>
      </c>
      <c r="E43" s="366">
        <v>0</v>
      </c>
      <c r="F43" s="458">
        <v>0</v>
      </c>
      <c r="G43" s="452">
        <v>0</v>
      </c>
      <c r="H43" s="454"/>
      <c r="I43" s="366"/>
      <c r="J43" s="363">
        <v>0</v>
      </c>
      <c r="K43" s="364">
        <v>0</v>
      </c>
    </row>
    <row r="44" spans="1:11" s="266" customFormat="1" hidden="1" x14ac:dyDescent="0.2">
      <c r="A44" s="353">
        <v>46749</v>
      </c>
      <c r="B44" s="263">
        <v>0</v>
      </c>
      <c r="C44" s="264">
        <v>0</v>
      </c>
      <c r="D44" s="365">
        <v>0</v>
      </c>
      <c r="E44" s="366">
        <v>0</v>
      </c>
      <c r="F44" s="458">
        <v>0</v>
      </c>
      <c r="G44" s="452">
        <v>0</v>
      </c>
      <c r="H44" s="454"/>
      <c r="I44" s="366"/>
      <c r="J44" s="363">
        <v>0</v>
      </c>
      <c r="K44" s="364">
        <v>0</v>
      </c>
    </row>
    <row r="45" spans="1:11" s="266" customFormat="1" hidden="1" x14ac:dyDescent="0.2">
      <c r="A45" s="353">
        <v>46780</v>
      </c>
      <c r="B45" s="263">
        <v>0</v>
      </c>
      <c r="C45" s="264">
        <v>0</v>
      </c>
      <c r="D45" s="365">
        <v>0</v>
      </c>
      <c r="E45" s="366">
        <v>0</v>
      </c>
      <c r="F45" s="458">
        <v>0</v>
      </c>
      <c r="G45" s="452">
        <v>0</v>
      </c>
      <c r="H45" s="454"/>
      <c r="I45" s="366"/>
      <c r="J45" s="363">
        <v>0</v>
      </c>
      <c r="K45" s="364">
        <v>0</v>
      </c>
    </row>
    <row r="46" spans="1:11" s="266" customFormat="1" hidden="1" x14ac:dyDescent="0.2">
      <c r="A46" s="353">
        <v>46811</v>
      </c>
      <c r="B46" s="263">
        <v>0</v>
      </c>
      <c r="C46" s="264">
        <v>0</v>
      </c>
      <c r="D46" s="365">
        <v>0</v>
      </c>
      <c r="E46" s="366">
        <v>0</v>
      </c>
      <c r="F46" s="458">
        <v>0</v>
      </c>
      <c r="G46" s="452">
        <v>0</v>
      </c>
      <c r="H46" s="454"/>
      <c r="I46" s="366"/>
      <c r="J46" s="363">
        <v>0</v>
      </c>
      <c r="K46" s="364">
        <v>0</v>
      </c>
    </row>
    <row r="47" spans="1:11" s="266" customFormat="1" hidden="1" x14ac:dyDescent="0.2">
      <c r="A47" s="353">
        <v>46840</v>
      </c>
      <c r="B47" s="263">
        <v>0</v>
      </c>
      <c r="C47" s="264">
        <v>0</v>
      </c>
      <c r="D47" s="365">
        <v>0</v>
      </c>
      <c r="E47" s="366">
        <v>0</v>
      </c>
      <c r="F47" s="458">
        <v>0</v>
      </c>
      <c r="G47" s="452">
        <v>0</v>
      </c>
      <c r="H47" s="454"/>
      <c r="I47" s="366"/>
      <c r="J47" s="363">
        <v>0</v>
      </c>
      <c r="K47" s="364">
        <v>0</v>
      </c>
    </row>
    <row r="48" spans="1:11" s="266" customFormat="1" hidden="1" x14ac:dyDescent="0.2">
      <c r="A48" s="353">
        <v>46871</v>
      </c>
      <c r="B48" s="263">
        <v>0</v>
      </c>
      <c r="C48" s="264">
        <v>0</v>
      </c>
      <c r="D48" s="365">
        <v>0</v>
      </c>
      <c r="E48" s="366">
        <v>0</v>
      </c>
      <c r="F48" s="458">
        <v>0</v>
      </c>
      <c r="G48" s="452">
        <v>0</v>
      </c>
      <c r="H48" s="454"/>
      <c r="I48" s="366"/>
      <c r="J48" s="363">
        <v>0</v>
      </c>
      <c r="K48" s="364">
        <v>0</v>
      </c>
    </row>
    <row r="49" spans="1:11" s="266" customFormat="1" hidden="1" x14ac:dyDescent="0.2">
      <c r="A49" s="353">
        <v>46901</v>
      </c>
      <c r="B49" s="263">
        <v>0</v>
      </c>
      <c r="C49" s="264">
        <v>0</v>
      </c>
      <c r="D49" s="365">
        <v>0</v>
      </c>
      <c r="E49" s="366">
        <v>0</v>
      </c>
      <c r="F49" s="458">
        <v>0</v>
      </c>
      <c r="G49" s="452">
        <v>0</v>
      </c>
      <c r="H49" s="454"/>
      <c r="I49" s="366"/>
      <c r="J49" s="363">
        <v>0</v>
      </c>
      <c r="K49" s="364">
        <v>0</v>
      </c>
    </row>
    <row r="50" spans="1:11" s="266" customFormat="1" hidden="1" x14ac:dyDescent="0.2">
      <c r="A50" s="353">
        <v>46932</v>
      </c>
      <c r="B50" s="263">
        <v>0</v>
      </c>
      <c r="C50" s="264">
        <v>0</v>
      </c>
      <c r="D50" s="365">
        <v>0</v>
      </c>
      <c r="E50" s="366">
        <v>0</v>
      </c>
      <c r="F50" s="458">
        <v>0</v>
      </c>
      <c r="G50" s="452">
        <v>0</v>
      </c>
      <c r="H50" s="454"/>
      <c r="I50" s="366"/>
      <c r="J50" s="363">
        <v>0</v>
      </c>
      <c r="K50" s="364">
        <v>0</v>
      </c>
    </row>
    <row r="51" spans="1:11" s="266" customFormat="1" hidden="1" x14ac:dyDescent="0.2">
      <c r="A51" s="353">
        <v>46962</v>
      </c>
      <c r="B51" s="263">
        <v>0</v>
      </c>
      <c r="C51" s="264">
        <v>0</v>
      </c>
      <c r="D51" s="365">
        <v>0</v>
      </c>
      <c r="E51" s="366">
        <v>0</v>
      </c>
      <c r="F51" s="458">
        <v>0</v>
      </c>
      <c r="G51" s="452">
        <v>0</v>
      </c>
      <c r="H51" s="454"/>
      <c r="I51" s="366"/>
      <c r="J51" s="363">
        <v>0</v>
      </c>
      <c r="K51" s="364">
        <v>0</v>
      </c>
    </row>
    <row r="52" spans="1:11" s="266" customFormat="1" hidden="1" x14ac:dyDescent="0.2">
      <c r="A52" s="353">
        <v>46993</v>
      </c>
      <c r="B52" s="263">
        <v>0</v>
      </c>
      <c r="C52" s="264">
        <v>0</v>
      </c>
      <c r="D52" s="365">
        <v>0</v>
      </c>
      <c r="E52" s="366">
        <v>0</v>
      </c>
      <c r="F52" s="458">
        <v>0</v>
      </c>
      <c r="G52" s="452">
        <v>0</v>
      </c>
      <c r="H52" s="454"/>
      <c r="I52" s="366"/>
      <c r="J52" s="363">
        <v>0</v>
      </c>
      <c r="K52" s="364">
        <v>0</v>
      </c>
    </row>
    <row r="53" spans="1:11" s="266" customFormat="1" hidden="1" x14ac:dyDescent="0.2">
      <c r="A53" s="353">
        <v>47024</v>
      </c>
      <c r="B53" s="263">
        <v>0</v>
      </c>
      <c r="C53" s="264">
        <v>0</v>
      </c>
      <c r="D53" s="365">
        <v>0</v>
      </c>
      <c r="E53" s="366">
        <v>0</v>
      </c>
      <c r="F53" s="458">
        <v>0</v>
      </c>
      <c r="G53" s="452">
        <v>0</v>
      </c>
      <c r="H53" s="454"/>
      <c r="I53" s="451"/>
      <c r="J53" s="363">
        <v>0</v>
      </c>
      <c r="K53" s="364">
        <v>0</v>
      </c>
    </row>
    <row r="54" spans="1:11" s="266" customFormat="1" hidden="1" x14ac:dyDescent="0.2">
      <c r="A54" s="353">
        <v>47054</v>
      </c>
      <c r="B54" s="263">
        <v>0</v>
      </c>
      <c r="C54" s="264">
        <v>0</v>
      </c>
      <c r="D54" s="365">
        <v>0</v>
      </c>
      <c r="E54" s="366">
        <v>0</v>
      </c>
      <c r="F54" s="458">
        <v>0</v>
      </c>
      <c r="G54" s="452">
        <v>0</v>
      </c>
      <c r="H54" s="454"/>
      <c r="I54" s="451"/>
      <c r="J54" s="363">
        <v>0</v>
      </c>
      <c r="K54" s="364">
        <v>0</v>
      </c>
    </row>
    <row r="55" spans="1:11" s="266" customFormat="1" hidden="1" x14ac:dyDescent="0.2">
      <c r="A55" s="353">
        <v>47085</v>
      </c>
      <c r="B55" s="263">
        <v>0</v>
      </c>
      <c r="C55" s="264">
        <v>0</v>
      </c>
      <c r="D55" s="365">
        <v>0</v>
      </c>
      <c r="E55" s="366">
        <v>0</v>
      </c>
      <c r="F55" s="458">
        <v>0</v>
      </c>
      <c r="G55" s="452">
        <v>0</v>
      </c>
      <c r="H55" s="454"/>
      <c r="I55" s="451"/>
      <c r="J55" s="363">
        <v>0</v>
      </c>
      <c r="K55" s="364">
        <v>0</v>
      </c>
    </row>
    <row r="56" spans="1:11" s="266" customFormat="1" hidden="1" x14ac:dyDescent="0.2">
      <c r="A56" s="353">
        <v>47115</v>
      </c>
      <c r="B56" s="263">
        <v>0</v>
      </c>
      <c r="C56" s="264">
        <v>0</v>
      </c>
      <c r="D56" s="365">
        <v>0</v>
      </c>
      <c r="E56" s="366">
        <v>0</v>
      </c>
      <c r="F56" s="458">
        <v>0</v>
      </c>
      <c r="G56" s="452">
        <v>0</v>
      </c>
      <c r="H56" s="454"/>
      <c r="I56" s="451"/>
      <c r="J56" s="363">
        <v>0</v>
      </c>
      <c r="K56" s="364">
        <v>0</v>
      </c>
    </row>
    <row r="57" spans="1:11" s="266" customFormat="1" hidden="1" x14ac:dyDescent="0.2">
      <c r="A57" s="353">
        <v>47146</v>
      </c>
      <c r="B57" s="263">
        <v>0</v>
      </c>
      <c r="C57" s="264">
        <v>0</v>
      </c>
      <c r="D57" s="365">
        <v>0</v>
      </c>
      <c r="E57" s="366">
        <v>0</v>
      </c>
      <c r="F57" s="458">
        <v>0</v>
      </c>
      <c r="G57" s="452">
        <v>0</v>
      </c>
      <c r="H57" s="454"/>
      <c r="I57" s="451"/>
      <c r="J57" s="363">
        <v>0</v>
      </c>
      <c r="K57" s="364">
        <v>0</v>
      </c>
    </row>
    <row r="58" spans="1:11" s="266" customFormat="1" hidden="1" x14ac:dyDescent="0.2">
      <c r="A58" s="353">
        <v>47177</v>
      </c>
      <c r="B58" s="263">
        <v>0</v>
      </c>
      <c r="C58" s="264">
        <v>0</v>
      </c>
      <c r="D58" s="365">
        <v>0</v>
      </c>
      <c r="E58" s="366">
        <v>0</v>
      </c>
      <c r="F58" s="458">
        <v>0</v>
      </c>
      <c r="G58" s="452">
        <v>0</v>
      </c>
      <c r="H58" s="454"/>
      <c r="I58" s="451"/>
      <c r="J58" s="363">
        <v>0</v>
      </c>
      <c r="K58" s="364">
        <v>0</v>
      </c>
    </row>
    <row r="59" spans="1:11" s="266" customFormat="1" hidden="1" x14ac:dyDescent="0.2">
      <c r="A59" s="353">
        <v>47205</v>
      </c>
      <c r="B59" s="263">
        <v>0</v>
      </c>
      <c r="C59" s="264">
        <v>0</v>
      </c>
      <c r="D59" s="365">
        <v>0</v>
      </c>
      <c r="E59" s="366">
        <v>0</v>
      </c>
      <c r="F59" s="458">
        <v>0</v>
      </c>
      <c r="G59" s="452">
        <v>0</v>
      </c>
      <c r="H59" s="454"/>
      <c r="I59" s="451"/>
      <c r="J59" s="363">
        <v>0</v>
      </c>
      <c r="K59" s="364">
        <v>0</v>
      </c>
    </row>
    <row r="60" spans="1:11" s="266" customFormat="1" hidden="1" x14ac:dyDescent="0.2">
      <c r="A60" s="353">
        <v>47236</v>
      </c>
      <c r="B60" s="263">
        <v>0</v>
      </c>
      <c r="C60" s="264">
        <v>0</v>
      </c>
      <c r="D60" s="365">
        <v>0</v>
      </c>
      <c r="E60" s="366">
        <v>0</v>
      </c>
      <c r="F60" s="458">
        <v>0</v>
      </c>
      <c r="G60" s="452">
        <v>0</v>
      </c>
      <c r="H60" s="454"/>
      <c r="I60" s="451"/>
      <c r="J60" s="363">
        <v>0</v>
      </c>
      <c r="K60" s="364">
        <v>0</v>
      </c>
    </row>
    <row r="61" spans="1:11" s="266" customFormat="1" hidden="1" x14ac:dyDescent="0.2">
      <c r="A61" s="353">
        <v>47266</v>
      </c>
      <c r="B61" s="263">
        <v>0</v>
      </c>
      <c r="C61" s="264">
        <v>0</v>
      </c>
      <c r="D61" s="365">
        <v>0</v>
      </c>
      <c r="E61" s="366">
        <v>0</v>
      </c>
      <c r="F61" s="458">
        <v>0</v>
      </c>
      <c r="G61" s="452">
        <v>0</v>
      </c>
      <c r="H61" s="454"/>
      <c r="I61" s="451"/>
      <c r="J61" s="363">
        <v>0</v>
      </c>
      <c r="K61" s="364">
        <v>0</v>
      </c>
    </row>
    <row r="62" spans="1:11" s="266" customFormat="1" hidden="1" x14ac:dyDescent="0.2">
      <c r="A62" s="353">
        <v>47297</v>
      </c>
      <c r="B62" s="263">
        <v>0</v>
      </c>
      <c r="C62" s="264">
        <v>0</v>
      </c>
      <c r="D62" s="365">
        <v>0</v>
      </c>
      <c r="E62" s="366">
        <v>0</v>
      </c>
      <c r="F62" s="458">
        <v>0</v>
      </c>
      <c r="G62" s="452">
        <v>0</v>
      </c>
      <c r="H62" s="454"/>
      <c r="I62" s="451"/>
      <c r="J62" s="363">
        <v>0</v>
      </c>
      <c r="K62" s="364">
        <v>0</v>
      </c>
    </row>
    <row r="63" spans="1:11" s="266" customFormat="1" hidden="1" x14ac:dyDescent="0.2">
      <c r="A63" s="353">
        <v>47327</v>
      </c>
      <c r="B63" s="263">
        <v>0</v>
      </c>
      <c r="C63" s="264">
        <v>0</v>
      </c>
      <c r="D63" s="365">
        <v>0</v>
      </c>
      <c r="E63" s="366">
        <v>0</v>
      </c>
      <c r="F63" s="458">
        <v>0</v>
      </c>
      <c r="G63" s="452">
        <v>0</v>
      </c>
      <c r="H63" s="454"/>
      <c r="I63" s="451"/>
      <c r="J63" s="363">
        <v>0</v>
      </c>
      <c r="K63" s="364">
        <v>0</v>
      </c>
    </row>
    <row r="64" spans="1:11" s="266" customFormat="1" hidden="1" x14ac:dyDescent="0.2">
      <c r="A64" s="353">
        <v>47358</v>
      </c>
      <c r="B64" s="263">
        <v>0</v>
      </c>
      <c r="C64" s="264">
        <v>0</v>
      </c>
      <c r="D64" s="365">
        <v>0</v>
      </c>
      <c r="E64" s="366">
        <v>0</v>
      </c>
      <c r="F64" s="458">
        <v>0</v>
      </c>
      <c r="G64" s="452">
        <v>0</v>
      </c>
      <c r="H64" s="454"/>
      <c r="I64" s="451"/>
      <c r="J64" s="363">
        <v>0</v>
      </c>
      <c r="K64" s="364">
        <v>0</v>
      </c>
    </row>
    <row r="65" spans="1:11" s="266" customFormat="1" hidden="1" x14ac:dyDescent="0.2">
      <c r="A65" s="353">
        <v>47389</v>
      </c>
      <c r="B65" s="263">
        <v>0</v>
      </c>
      <c r="C65" s="264">
        <v>0</v>
      </c>
      <c r="D65" s="365">
        <v>0</v>
      </c>
      <c r="E65" s="366">
        <v>0</v>
      </c>
      <c r="F65" s="458">
        <v>0</v>
      </c>
      <c r="G65" s="452">
        <v>0</v>
      </c>
      <c r="H65" s="454"/>
      <c r="I65" s="451"/>
      <c r="J65" s="363">
        <v>0</v>
      </c>
      <c r="K65" s="364">
        <v>0</v>
      </c>
    </row>
    <row r="66" spans="1:11" s="266" customFormat="1" hidden="1" x14ac:dyDescent="0.2">
      <c r="A66" s="353">
        <v>47419</v>
      </c>
      <c r="B66" s="263">
        <v>0</v>
      </c>
      <c r="C66" s="264">
        <v>0</v>
      </c>
      <c r="D66" s="365">
        <v>0</v>
      </c>
      <c r="E66" s="366">
        <v>0</v>
      </c>
      <c r="F66" s="458">
        <v>0</v>
      </c>
      <c r="G66" s="452">
        <v>0</v>
      </c>
      <c r="H66" s="454"/>
      <c r="I66" s="451"/>
      <c r="J66" s="363">
        <v>0</v>
      </c>
      <c r="K66" s="364">
        <v>0</v>
      </c>
    </row>
    <row r="67" spans="1:11" s="266" customFormat="1" hidden="1" x14ac:dyDescent="0.2">
      <c r="A67" s="353">
        <v>47450</v>
      </c>
      <c r="B67" s="263">
        <v>0</v>
      </c>
      <c r="C67" s="264">
        <v>0</v>
      </c>
      <c r="D67" s="365">
        <v>0</v>
      </c>
      <c r="E67" s="366">
        <v>0</v>
      </c>
      <c r="F67" s="458">
        <v>0</v>
      </c>
      <c r="G67" s="452">
        <v>0</v>
      </c>
      <c r="H67" s="454"/>
      <c r="I67" s="451"/>
      <c r="J67" s="363">
        <v>0</v>
      </c>
      <c r="K67" s="364">
        <v>0</v>
      </c>
    </row>
    <row r="68" spans="1:11" s="266" customFormat="1" hidden="1" x14ac:dyDescent="0.2">
      <c r="A68" s="353">
        <v>47480</v>
      </c>
      <c r="B68" s="263">
        <v>0</v>
      </c>
      <c r="C68" s="264">
        <v>0</v>
      </c>
      <c r="D68" s="365">
        <v>0</v>
      </c>
      <c r="E68" s="366">
        <v>0</v>
      </c>
      <c r="F68" s="458">
        <v>0</v>
      </c>
      <c r="G68" s="452">
        <v>0</v>
      </c>
      <c r="H68" s="454"/>
      <c r="I68" s="451"/>
      <c r="J68" s="441">
        <v>0</v>
      </c>
      <c r="K68" s="364">
        <v>0</v>
      </c>
    </row>
    <row r="69" spans="1:11" s="266" customFormat="1" hidden="1" x14ac:dyDescent="0.2">
      <c r="A69" s="353">
        <v>47511</v>
      </c>
      <c r="B69" s="263">
        <v>0</v>
      </c>
      <c r="C69" s="264">
        <v>0</v>
      </c>
      <c r="D69" s="365">
        <v>0</v>
      </c>
      <c r="E69" s="366">
        <v>0</v>
      </c>
      <c r="F69" s="458">
        <v>0</v>
      </c>
      <c r="G69" s="452">
        <v>0</v>
      </c>
      <c r="H69" s="454"/>
      <c r="I69" s="451"/>
      <c r="J69" s="441">
        <v>0</v>
      </c>
      <c r="K69" s="364">
        <v>0</v>
      </c>
    </row>
    <row r="70" spans="1:11" s="266" customFormat="1" hidden="1" x14ac:dyDescent="0.2">
      <c r="A70" s="353">
        <v>47542</v>
      </c>
      <c r="B70" s="263">
        <v>0</v>
      </c>
      <c r="C70" s="264">
        <v>0</v>
      </c>
      <c r="D70" s="365">
        <v>0</v>
      </c>
      <c r="E70" s="366">
        <v>0</v>
      </c>
      <c r="F70" s="458">
        <v>0</v>
      </c>
      <c r="G70" s="452">
        <v>0</v>
      </c>
      <c r="H70" s="454"/>
      <c r="I70" s="451"/>
      <c r="J70" s="441">
        <v>0</v>
      </c>
      <c r="K70" s="364">
        <v>0</v>
      </c>
    </row>
    <row r="71" spans="1:11" s="266" customFormat="1" hidden="1" x14ac:dyDescent="0.2">
      <c r="A71" s="353">
        <v>47570</v>
      </c>
      <c r="B71" s="263">
        <v>0</v>
      </c>
      <c r="C71" s="264">
        <v>0</v>
      </c>
      <c r="D71" s="365">
        <v>0</v>
      </c>
      <c r="E71" s="366">
        <v>0</v>
      </c>
      <c r="F71" s="458">
        <v>0</v>
      </c>
      <c r="G71" s="452">
        <v>0</v>
      </c>
      <c r="H71" s="454"/>
      <c r="I71" s="451"/>
      <c r="J71" s="441">
        <v>0</v>
      </c>
      <c r="K71" s="364">
        <v>0</v>
      </c>
    </row>
    <row r="72" spans="1:11" s="266" customFormat="1" hidden="1" x14ac:dyDescent="0.2">
      <c r="A72" s="353">
        <v>47601</v>
      </c>
      <c r="B72" s="263">
        <v>0</v>
      </c>
      <c r="C72" s="264">
        <v>0</v>
      </c>
      <c r="D72" s="365">
        <v>0</v>
      </c>
      <c r="E72" s="366">
        <v>0</v>
      </c>
      <c r="F72" s="458">
        <v>0</v>
      </c>
      <c r="G72" s="452">
        <v>0</v>
      </c>
      <c r="H72" s="454"/>
      <c r="I72" s="451"/>
      <c r="J72" s="441">
        <v>0</v>
      </c>
      <c r="K72" s="364">
        <v>0</v>
      </c>
    </row>
    <row r="73" spans="1:11" s="266" customFormat="1" hidden="1" x14ac:dyDescent="0.2">
      <c r="A73" s="353">
        <v>47631</v>
      </c>
      <c r="B73" s="263">
        <v>0</v>
      </c>
      <c r="C73" s="264">
        <v>0</v>
      </c>
      <c r="D73" s="365">
        <v>0</v>
      </c>
      <c r="E73" s="366">
        <v>0</v>
      </c>
      <c r="F73" s="458">
        <v>0</v>
      </c>
      <c r="G73" s="452">
        <v>0</v>
      </c>
      <c r="H73" s="454"/>
      <c r="I73" s="451"/>
      <c r="J73" s="441">
        <v>0</v>
      </c>
      <c r="K73" s="364">
        <v>0</v>
      </c>
    </row>
    <row r="74" spans="1:11" s="266" customFormat="1" hidden="1" x14ac:dyDescent="0.2">
      <c r="A74" s="353">
        <v>47662</v>
      </c>
      <c r="B74" s="263">
        <v>0</v>
      </c>
      <c r="C74" s="264">
        <v>0</v>
      </c>
      <c r="D74" s="365">
        <v>0</v>
      </c>
      <c r="E74" s="366">
        <v>0</v>
      </c>
      <c r="F74" s="458">
        <v>0</v>
      </c>
      <c r="G74" s="452">
        <v>0</v>
      </c>
      <c r="H74" s="454"/>
      <c r="I74" s="451"/>
      <c r="J74" s="441">
        <v>0</v>
      </c>
      <c r="K74" s="364">
        <v>0</v>
      </c>
    </row>
    <row r="75" spans="1:11" s="266" customFormat="1" hidden="1" x14ac:dyDescent="0.2">
      <c r="A75" s="353">
        <v>47692</v>
      </c>
      <c r="B75" s="263">
        <v>0</v>
      </c>
      <c r="C75" s="264">
        <v>0</v>
      </c>
      <c r="D75" s="365">
        <v>0</v>
      </c>
      <c r="E75" s="366">
        <v>0</v>
      </c>
      <c r="F75" s="458">
        <v>0</v>
      </c>
      <c r="G75" s="452">
        <v>0</v>
      </c>
      <c r="H75" s="454"/>
      <c r="I75" s="451"/>
      <c r="J75" s="441">
        <v>0</v>
      </c>
      <c r="K75" s="364">
        <v>0</v>
      </c>
    </row>
    <row r="76" spans="1:11" s="266" customFormat="1" hidden="1" x14ac:dyDescent="0.2">
      <c r="A76" s="353">
        <v>47723</v>
      </c>
      <c r="B76" s="263">
        <v>0</v>
      </c>
      <c r="C76" s="264">
        <v>0</v>
      </c>
      <c r="D76" s="365">
        <v>0</v>
      </c>
      <c r="E76" s="366">
        <v>0</v>
      </c>
      <c r="F76" s="458">
        <v>0</v>
      </c>
      <c r="G76" s="452">
        <v>0</v>
      </c>
      <c r="H76" s="454"/>
      <c r="I76" s="451"/>
      <c r="J76" s="441">
        <v>0</v>
      </c>
      <c r="K76" s="364">
        <v>0</v>
      </c>
    </row>
    <row r="77" spans="1:11" s="266" customFormat="1" hidden="1" x14ac:dyDescent="0.2">
      <c r="A77" s="353">
        <v>47754</v>
      </c>
      <c r="B77" s="263">
        <v>0</v>
      </c>
      <c r="C77" s="264">
        <v>0</v>
      </c>
      <c r="D77" s="365">
        <v>0</v>
      </c>
      <c r="E77" s="366">
        <v>0</v>
      </c>
      <c r="F77" s="458">
        <v>0</v>
      </c>
      <c r="G77" s="452">
        <v>0</v>
      </c>
      <c r="H77" s="454"/>
      <c r="I77" s="451"/>
      <c r="J77" s="441">
        <v>0</v>
      </c>
      <c r="K77" s="364">
        <v>0</v>
      </c>
    </row>
    <row r="78" spans="1:11" s="266" customFormat="1" hidden="1" x14ac:dyDescent="0.2">
      <c r="A78" s="353">
        <v>47784</v>
      </c>
      <c r="B78" s="263">
        <v>0</v>
      </c>
      <c r="C78" s="264">
        <v>0</v>
      </c>
      <c r="D78" s="365">
        <v>0</v>
      </c>
      <c r="E78" s="366">
        <v>0</v>
      </c>
      <c r="F78" s="458">
        <v>0</v>
      </c>
      <c r="G78" s="452">
        <v>0</v>
      </c>
      <c r="H78" s="454"/>
      <c r="I78" s="451"/>
      <c r="J78" s="441">
        <v>0</v>
      </c>
      <c r="K78" s="364">
        <v>0</v>
      </c>
    </row>
    <row r="79" spans="1:11" s="266" customFormat="1" hidden="1" x14ac:dyDescent="0.2">
      <c r="A79" s="353">
        <v>47815</v>
      </c>
      <c r="B79" s="263">
        <v>0</v>
      </c>
      <c r="C79" s="264">
        <v>0</v>
      </c>
      <c r="D79" s="365">
        <v>0</v>
      </c>
      <c r="E79" s="366">
        <v>0</v>
      </c>
      <c r="F79" s="458">
        <v>0</v>
      </c>
      <c r="G79" s="452">
        <v>0</v>
      </c>
      <c r="H79" s="454"/>
      <c r="I79" s="451"/>
      <c r="J79" s="441">
        <v>0</v>
      </c>
      <c r="K79" s="364">
        <v>0</v>
      </c>
    </row>
    <row r="80" spans="1:11" s="266" customFormat="1" hidden="1" x14ac:dyDescent="0.2">
      <c r="A80" s="353">
        <v>47845</v>
      </c>
      <c r="B80" s="263">
        <v>0</v>
      </c>
      <c r="C80" s="264">
        <v>0</v>
      </c>
      <c r="D80" s="365">
        <v>0</v>
      </c>
      <c r="E80" s="366">
        <v>0</v>
      </c>
      <c r="F80" s="458">
        <v>0</v>
      </c>
      <c r="G80" s="452">
        <v>0</v>
      </c>
      <c r="H80" s="454"/>
      <c r="I80" s="451"/>
      <c r="J80" s="441">
        <v>0</v>
      </c>
      <c r="K80" s="364">
        <v>0</v>
      </c>
    </row>
    <row r="81" spans="1:11" s="266" customFormat="1" hidden="1" x14ac:dyDescent="0.2">
      <c r="A81" s="353">
        <v>47876</v>
      </c>
      <c r="B81" s="263">
        <v>0</v>
      </c>
      <c r="C81" s="264">
        <v>0</v>
      </c>
      <c r="D81" s="365">
        <v>0</v>
      </c>
      <c r="E81" s="366">
        <v>0</v>
      </c>
      <c r="F81" s="458">
        <v>0</v>
      </c>
      <c r="G81" s="452">
        <v>0</v>
      </c>
      <c r="H81" s="454"/>
      <c r="I81" s="451"/>
      <c r="J81" s="441">
        <v>0</v>
      </c>
      <c r="K81" s="364">
        <v>0</v>
      </c>
    </row>
    <row r="82" spans="1:11" s="266" customFormat="1" hidden="1" x14ac:dyDescent="0.2">
      <c r="A82" s="353">
        <v>47907</v>
      </c>
      <c r="B82" s="263">
        <v>0</v>
      </c>
      <c r="C82" s="264">
        <v>0</v>
      </c>
      <c r="D82" s="365">
        <v>0</v>
      </c>
      <c r="E82" s="366">
        <v>0</v>
      </c>
      <c r="F82" s="458">
        <v>0</v>
      </c>
      <c r="G82" s="452">
        <v>0</v>
      </c>
      <c r="H82" s="454"/>
      <c r="I82" s="451"/>
      <c r="J82" s="441">
        <v>0</v>
      </c>
      <c r="K82" s="364">
        <v>0</v>
      </c>
    </row>
    <row r="83" spans="1:11" s="266" customFormat="1" hidden="1" x14ac:dyDescent="0.2">
      <c r="A83" s="353">
        <v>47935</v>
      </c>
      <c r="B83" s="263">
        <v>0</v>
      </c>
      <c r="C83" s="264">
        <v>0</v>
      </c>
      <c r="D83" s="365">
        <v>0</v>
      </c>
      <c r="E83" s="366">
        <v>0</v>
      </c>
      <c r="F83" s="458">
        <v>0</v>
      </c>
      <c r="G83" s="452">
        <v>0</v>
      </c>
      <c r="H83" s="454"/>
      <c r="I83" s="451"/>
      <c r="J83" s="441">
        <v>0</v>
      </c>
      <c r="K83" s="364">
        <v>0</v>
      </c>
    </row>
    <row r="84" spans="1:11" s="267" customFormat="1" ht="15.75" x14ac:dyDescent="0.25">
      <c r="A84" s="354" t="s">
        <v>37</v>
      </c>
      <c r="B84" s="355">
        <v>95</v>
      </c>
      <c r="C84" s="355">
        <v>53323037322</v>
      </c>
      <c r="D84" s="355">
        <v>0</v>
      </c>
      <c r="E84" s="355">
        <v>0</v>
      </c>
      <c r="F84" s="355">
        <v>95</v>
      </c>
      <c r="G84" s="355">
        <v>53323037322</v>
      </c>
      <c r="H84" s="355">
        <v>159</v>
      </c>
      <c r="I84" s="355">
        <v>4465000000</v>
      </c>
      <c r="J84" s="355">
        <v>57788037322</v>
      </c>
      <c r="K84" s="355">
        <v>713610000</v>
      </c>
    </row>
    <row r="85" spans="1:11" s="271" customFormat="1" x14ac:dyDescent="0.2">
      <c r="A85" s="241"/>
      <c r="B85" s="268"/>
      <c r="C85" s="268"/>
      <c r="D85" s="269"/>
      <c r="E85" s="269"/>
      <c r="F85" s="270"/>
      <c r="G85" s="269"/>
      <c r="H85" s="269"/>
      <c r="I85" s="269"/>
      <c r="J85" s="319"/>
      <c r="K85" s="442"/>
    </row>
    <row r="86" spans="1:11" x14ac:dyDescent="0.2">
      <c r="A86" s="272"/>
      <c r="B86" s="273"/>
      <c r="C86" s="273"/>
      <c r="D86" s="274"/>
      <c r="E86" s="274"/>
      <c r="F86" s="274"/>
      <c r="G86" s="274"/>
      <c r="H86" s="274"/>
      <c r="I86" s="274"/>
      <c r="J86" s="274"/>
      <c r="K86" s="243"/>
    </row>
    <row r="87" spans="1:11" x14ac:dyDescent="0.2">
      <c r="A87" s="272"/>
      <c r="B87" s="272"/>
      <c r="C87" s="272"/>
      <c r="D87" s="274"/>
      <c r="E87" s="274"/>
      <c r="F87" s="274"/>
      <c r="G87" s="274"/>
      <c r="H87" s="274"/>
      <c r="I87" s="274"/>
      <c r="J87" s="274"/>
      <c r="K87" s="443"/>
    </row>
    <row r="88" spans="1:11" x14ac:dyDescent="0.2">
      <c r="A88" s="272"/>
      <c r="B88" s="272"/>
      <c r="C88" s="272"/>
      <c r="D88" s="274"/>
      <c r="E88" s="274"/>
      <c r="F88" s="274"/>
      <c r="G88" s="274"/>
      <c r="H88" s="274"/>
      <c r="I88" s="274"/>
      <c r="J88" s="274"/>
      <c r="K88" s="243"/>
    </row>
    <row r="89" spans="1:11" x14ac:dyDescent="0.2">
      <c r="A89" s="272"/>
      <c r="B89" s="272"/>
      <c r="C89" s="272"/>
      <c r="D89" s="274"/>
      <c r="E89" s="274"/>
      <c r="F89" s="274"/>
      <c r="G89" s="274"/>
      <c r="H89" s="274"/>
      <c r="I89" s="274"/>
      <c r="K89" s="448"/>
    </row>
    <row r="90" spans="1:11" x14ac:dyDescent="0.2">
      <c r="A90" s="272"/>
      <c r="B90" s="272"/>
      <c r="C90" s="272"/>
      <c r="D90" s="274"/>
      <c r="E90" s="274"/>
      <c r="F90" s="274"/>
      <c r="G90" s="274"/>
      <c r="H90" s="274"/>
      <c r="I90" s="274"/>
      <c r="J90" s="274"/>
    </row>
    <row r="91" spans="1:11" x14ac:dyDescent="0.2">
      <c r="A91" s="272"/>
      <c r="B91" s="272"/>
      <c r="C91" s="272"/>
      <c r="D91" s="274"/>
      <c r="E91" s="274"/>
      <c r="F91" s="274"/>
      <c r="G91" s="274"/>
      <c r="H91" s="274"/>
      <c r="I91" s="274"/>
      <c r="J91" s="274"/>
    </row>
    <row r="92" spans="1:11" x14ac:dyDescent="0.2">
      <c r="A92" s="272"/>
      <c r="B92" s="272"/>
      <c r="C92" s="272"/>
      <c r="D92" s="274"/>
      <c r="E92" s="274"/>
      <c r="F92" s="274"/>
      <c r="G92" s="274"/>
      <c r="H92" s="274"/>
      <c r="I92" s="274"/>
      <c r="J92" s="274"/>
    </row>
    <row r="93" spans="1:11" x14ac:dyDescent="0.2">
      <c r="A93" s="272"/>
      <c r="B93" s="272"/>
      <c r="C93" s="272"/>
      <c r="D93" s="274"/>
      <c r="E93" s="274"/>
      <c r="F93" s="274"/>
      <c r="G93" s="274"/>
      <c r="H93" s="274"/>
      <c r="I93" s="274"/>
      <c r="J93" s="274"/>
    </row>
    <row r="94" spans="1:11" x14ac:dyDescent="0.2">
      <c r="A94" s="272"/>
      <c r="B94" s="272"/>
      <c r="C94" s="272"/>
      <c r="D94" s="274"/>
      <c r="E94" s="274"/>
      <c r="F94" s="274"/>
      <c r="G94" s="274"/>
      <c r="H94" s="274"/>
      <c r="I94" s="274"/>
      <c r="J94" s="274"/>
    </row>
    <row r="95" spans="1:11" x14ac:dyDescent="0.2">
      <c r="A95" s="272"/>
      <c r="B95" s="272"/>
      <c r="C95" s="272"/>
      <c r="D95" s="274"/>
      <c r="E95" s="274"/>
      <c r="F95" s="274"/>
      <c r="G95" s="274"/>
      <c r="H95" s="274"/>
      <c r="I95" s="274"/>
      <c r="J95" s="274"/>
    </row>
    <row r="96" spans="1:11" x14ac:dyDescent="0.2">
      <c r="A96" s="229"/>
      <c r="B96" s="272"/>
      <c r="C96" s="272"/>
      <c r="D96" s="275"/>
      <c r="E96" s="275"/>
      <c r="F96" s="275"/>
      <c r="G96" s="275"/>
      <c r="H96" s="275"/>
      <c r="I96" s="275"/>
      <c r="J96" s="275"/>
    </row>
    <row r="97" spans="1:10" x14ac:dyDescent="0.2">
      <c r="A97" s="229"/>
      <c r="B97" s="272"/>
      <c r="C97" s="272"/>
      <c r="D97" s="275"/>
      <c r="E97" s="275"/>
      <c r="F97" s="275"/>
      <c r="G97" s="275"/>
      <c r="H97" s="275"/>
      <c r="I97" s="275"/>
      <c r="J97" s="275"/>
    </row>
    <row r="98" spans="1:10" x14ac:dyDescent="0.2">
      <c r="A98" s="229"/>
      <c r="B98" s="272"/>
      <c r="C98" s="272"/>
      <c r="D98" s="275"/>
      <c r="E98" s="275"/>
      <c r="F98" s="275"/>
      <c r="G98" s="275"/>
      <c r="H98" s="275"/>
      <c r="I98" s="275"/>
      <c r="J98" s="275"/>
    </row>
    <row r="99" spans="1:10" x14ac:dyDescent="0.2">
      <c r="A99" s="229"/>
      <c r="B99" s="272"/>
      <c r="C99" s="272"/>
      <c r="D99" s="275"/>
      <c r="E99" s="275"/>
      <c r="F99" s="275"/>
      <c r="G99" s="275"/>
      <c r="H99" s="275"/>
      <c r="I99" s="275"/>
      <c r="J99" s="275"/>
    </row>
    <row r="100" spans="1:10" x14ac:dyDescent="0.2">
      <c r="A100" s="229"/>
      <c r="B100" s="272"/>
      <c r="C100" s="272"/>
      <c r="D100" s="275"/>
      <c r="E100" s="275"/>
      <c r="F100" s="275"/>
      <c r="G100" s="275"/>
      <c r="H100" s="275"/>
      <c r="I100" s="275"/>
      <c r="J100" s="275"/>
    </row>
    <row r="101" spans="1:10" x14ac:dyDescent="0.2">
      <c r="A101" s="229"/>
      <c r="B101" s="272"/>
      <c r="C101" s="272"/>
      <c r="D101" s="275"/>
      <c r="E101" s="275"/>
      <c r="F101" s="275"/>
      <c r="G101" s="275"/>
      <c r="H101" s="275"/>
      <c r="I101" s="275"/>
      <c r="J101" s="275"/>
    </row>
    <row r="102" spans="1:10" x14ac:dyDescent="0.2">
      <c r="A102" s="229"/>
      <c r="B102" s="272"/>
      <c r="C102" s="272"/>
      <c r="D102" s="275"/>
      <c r="E102" s="275"/>
      <c r="F102" s="275"/>
      <c r="G102" s="275"/>
      <c r="H102" s="275"/>
      <c r="I102" s="275"/>
      <c r="J102" s="275"/>
    </row>
    <row r="103" spans="1:10" x14ac:dyDescent="0.2">
      <c r="A103" s="229"/>
      <c r="B103" s="272"/>
      <c r="C103" s="272"/>
      <c r="D103" s="274"/>
      <c r="E103" s="274"/>
      <c r="F103" s="274"/>
      <c r="G103" s="274"/>
      <c r="H103" s="274"/>
      <c r="I103" s="274"/>
      <c r="J103" s="274"/>
    </row>
    <row r="104" spans="1:10" x14ac:dyDescent="0.2">
      <c r="A104" s="229"/>
      <c r="B104" s="229"/>
      <c r="C104" s="229"/>
      <c r="D104" s="245"/>
      <c r="E104" s="274"/>
      <c r="F104" s="274"/>
      <c r="G104" s="274"/>
      <c r="H104" s="274"/>
      <c r="I104" s="274"/>
      <c r="J104" s="274"/>
    </row>
    <row r="105" spans="1:10" x14ac:dyDescent="0.2">
      <c r="A105" s="229"/>
      <c r="B105" s="229"/>
      <c r="C105" s="229"/>
      <c r="D105" s="245"/>
      <c r="E105" s="274"/>
      <c r="F105" s="274"/>
      <c r="G105" s="274"/>
      <c r="H105" s="274"/>
      <c r="I105" s="274"/>
      <c r="J105" s="274"/>
    </row>
    <row r="106" spans="1:10" x14ac:dyDescent="0.2">
      <c r="A106" s="229"/>
      <c r="B106" s="229"/>
      <c r="C106" s="229"/>
      <c r="D106" s="245"/>
      <c r="E106" s="274"/>
      <c r="F106" s="274"/>
      <c r="G106" s="274"/>
      <c r="H106" s="274"/>
      <c r="I106" s="274"/>
      <c r="J106" s="274"/>
    </row>
    <row r="107" spans="1:10" x14ac:dyDescent="0.2">
      <c r="A107" s="229"/>
      <c r="B107" s="229"/>
      <c r="C107" s="229"/>
      <c r="D107" s="245"/>
      <c r="E107" s="274"/>
      <c r="F107" s="274"/>
      <c r="G107" s="274"/>
      <c r="H107" s="274"/>
      <c r="I107" s="274"/>
      <c r="J107" s="274"/>
    </row>
    <row r="108" spans="1:10" x14ac:dyDescent="0.2">
      <c r="A108" s="229"/>
      <c r="B108" s="229"/>
      <c r="C108" s="229"/>
      <c r="D108" s="245"/>
      <c r="E108" s="274"/>
      <c r="F108" s="274"/>
      <c r="G108" s="274"/>
      <c r="H108" s="274"/>
      <c r="I108" s="274"/>
      <c r="J108" s="274"/>
    </row>
    <row r="109" spans="1:10" x14ac:dyDescent="0.2">
      <c r="A109" s="229"/>
      <c r="B109" s="229"/>
      <c r="C109" s="229"/>
      <c r="D109" s="245"/>
      <c r="E109" s="274"/>
      <c r="F109" s="274"/>
      <c r="G109" s="274"/>
      <c r="H109" s="274"/>
      <c r="I109" s="274"/>
      <c r="J109" s="274"/>
    </row>
    <row r="110" spans="1:10" x14ac:dyDescent="0.2">
      <c r="A110" s="229"/>
      <c r="B110" s="229"/>
      <c r="C110" s="260" t="s">
        <v>21</v>
      </c>
      <c r="D110" s="245"/>
      <c r="E110" s="274"/>
      <c r="F110" s="274"/>
      <c r="G110" s="274"/>
      <c r="H110" s="274"/>
      <c r="I110" s="274"/>
      <c r="J110" s="274"/>
    </row>
  </sheetData>
  <mergeCells count="2">
    <mergeCell ref="B2:J2"/>
    <mergeCell ref="B3:J3"/>
  </mergeCells>
  <printOptions horizontalCentered="1" verticalCentered="1"/>
  <pageMargins left="0.70866141732283472" right="0.47244094488188981" top="0.55118110236220474" bottom="0.98425196850393704" header="0" footer="0"/>
  <pageSetup scale="49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pageSetUpPr fitToPage="1"/>
  </sheetPr>
  <dimension ref="A1:I51"/>
  <sheetViews>
    <sheetView zoomScale="90" workbookViewId="0">
      <pane xSplit="1" ySplit="5" topLeftCell="B40" activePane="bottomRight" state="frozen"/>
      <selection activeCell="F3" sqref="F3"/>
      <selection pane="topRight" activeCell="F3" sqref="F3"/>
      <selection pane="bottomLeft" activeCell="F3" sqref="F3"/>
      <selection pane="bottomRight" activeCell="H42" sqref="H42"/>
    </sheetView>
  </sheetViews>
  <sheetFormatPr baseColWidth="10" defaultColWidth="0" defaultRowHeight="12.75" x14ac:dyDescent="0.2"/>
  <cols>
    <col min="1" max="1" width="10.140625" style="241" customWidth="1"/>
    <col min="2" max="2" width="14.28515625" style="241" customWidth="1"/>
    <col min="3" max="3" width="18.28515625" style="241" customWidth="1"/>
    <col min="4" max="4" width="13.42578125" style="241" bestFit="1" customWidth="1"/>
    <col min="5" max="5" width="13.42578125" style="241" hidden="1" customWidth="1"/>
    <col min="6" max="6" width="11.7109375" style="241" hidden="1" customWidth="1"/>
    <col min="7" max="7" width="12.140625" style="241" hidden="1" customWidth="1"/>
    <col min="8" max="8" width="15.42578125" style="241" bestFit="1" customWidth="1"/>
    <col min="9" max="9" width="16.28515625" style="241" customWidth="1"/>
    <col min="10" max="16384" width="16.28515625" style="241" hidden="1"/>
  </cols>
  <sheetData>
    <row r="1" spans="1:9" s="230" customFormat="1" x14ac:dyDescent="0.2">
      <c r="A1" s="228"/>
      <c r="B1" s="229"/>
      <c r="C1" s="229"/>
      <c r="D1" s="229"/>
      <c r="E1" s="229"/>
      <c r="F1" s="229"/>
      <c r="G1" s="229"/>
      <c r="H1" s="229"/>
    </row>
    <row r="2" spans="1:9" s="230" customFormat="1" ht="21" x14ac:dyDescent="0.35">
      <c r="A2" s="231"/>
      <c r="B2" s="475" t="s">
        <v>171</v>
      </c>
      <c r="C2" s="475"/>
      <c r="D2" s="475"/>
      <c r="E2" s="475"/>
      <c r="F2" s="475"/>
      <c r="G2" s="475"/>
      <c r="H2" s="475"/>
    </row>
    <row r="3" spans="1:9" s="230" customFormat="1" ht="18.75" x14ac:dyDescent="0.3">
      <c r="A3" s="231"/>
      <c r="B3" s="476">
        <v>45900</v>
      </c>
      <c r="C3" s="476"/>
      <c r="D3" s="476"/>
      <c r="E3" s="476"/>
      <c r="F3" s="476"/>
      <c r="G3" s="476"/>
      <c r="H3" s="476"/>
    </row>
    <row r="4" spans="1:9" s="230" customFormat="1" ht="15.75" x14ac:dyDescent="0.25">
      <c r="A4" s="232"/>
      <c r="B4" s="477"/>
      <c r="C4" s="477"/>
      <c r="D4" s="477"/>
      <c r="E4" s="477"/>
      <c r="F4" s="477"/>
      <c r="G4" s="477"/>
      <c r="H4" s="477"/>
    </row>
    <row r="5" spans="1:9" s="235" customFormat="1" ht="25.5" x14ac:dyDescent="0.2">
      <c r="A5" s="229"/>
      <c r="B5" s="233" t="s">
        <v>36</v>
      </c>
      <c r="C5" s="233" t="s">
        <v>148</v>
      </c>
      <c r="D5" s="233" t="s">
        <v>162</v>
      </c>
      <c r="E5" s="233"/>
      <c r="F5" s="233" t="s">
        <v>169</v>
      </c>
      <c r="G5" s="233" t="s">
        <v>167</v>
      </c>
      <c r="H5" s="234" t="s">
        <v>38</v>
      </c>
      <c r="I5" s="230"/>
    </row>
    <row r="6" spans="1:9" s="235" customFormat="1" hidden="1" x14ac:dyDescent="0.2">
      <c r="A6" s="353">
        <v>45744</v>
      </c>
      <c r="B6" s="236">
        <v>0</v>
      </c>
      <c r="C6" s="236">
        <v>0</v>
      </c>
      <c r="D6" s="236">
        <v>0</v>
      </c>
      <c r="G6" s="236"/>
      <c r="H6" s="237">
        <v>0</v>
      </c>
      <c r="I6" s="230"/>
    </row>
    <row r="7" spans="1:9" s="235" customFormat="1" x14ac:dyDescent="0.2">
      <c r="A7" s="353">
        <v>45775</v>
      </c>
      <c r="B7" s="236">
        <v>5550000</v>
      </c>
      <c r="C7" s="236">
        <v>0</v>
      </c>
      <c r="D7" s="236">
        <v>0</v>
      </c>
      <c r="G7" s="236"/>
      <c r="H7" s="237">
        <v>5550000</v>
      </c>
      <c r="I7" s="230"/>
    </row>
    <row r="8" spans="1:9" s="235" customFormat="1" x14ac:dyDescent="0.2">
      <c r="A8" s="353">
        <v>45805</v>
      </c>
      <c r="B8" s="236">
        <v>5550649</v>
      </c>
      <c r="C8" s="236">
        <v>0</v>
      </c>
      <c r="D8" s="236">
        <v>0</v>
      </c>
      <c r="G8" s="236"/>
      <c r="H8" s="237">
        <v>5550649</v>
      </c>
      <c r="I8" s="230"/>
    </row>
    <row r="9" spans="1:9" s="235" customFormat="1" x14ac:dyDescent="0.2">
      <c r="A9" s="353">
        <v>45836</v>
      </c>
      <c r="B9" s="236">
        <v>10775000</v>
      </c>
      <c r="C9" s="236">
        <v>0</v>
      </c>
      <c r="D9" s="236">
        <v>0</v>
      </c>
      <c r="G9" s="236"/>
      <c r="H9" s="237">
        <v>10775000</v>
      </c>
      <c r="I9" s="230"/>
    </row>
    <row r="10" spans="1:9" s="235" customFormat="1" x14ac:dyDescent="0.2">
      <c r="A10" s="353">
        <v>45866</v>
      </c>
      <c r="B10" s="236">
        <v>31886936</v>
      </c>
      <c r="C10" s="236">
        <v>0</v>
      </c>
      <c r="D10" s="236">
        <v>254064</v>
      </c>
      <c r="G10" s="236"/>
      <c r="H10" s="237">
        <v>32141000</v>
      </c>
      <c r="I10" s="230"/>
    </row>
    <row r="11" spans="1:9" s="235" customFormat="1" x14ac:dyDescent="0.2">
      <c r="A11" s="353">
        <v>45897</v>
      </c>
      <c r="B11" s="236">
        <v>212776083</v>
      </c>
      <c r="C11" s="236">
        <v>0</v>
      </c>
      <c r="D11" s="236">
        <v>1812172</v>
      </c>
      <c r="G11" s="236"/>
      <c r="H11" s="237">
        <v>214588255</v>
      </c>
      <c r="I11" s="230"/>
    </row>
    <row r="12" spans="1:9" s="235" customFormat="1" x14ac:dyDescent="0.2">
      <c r="A12" s="353">
        <v>45928</v>
      </c>
      <c r="B12" s="236">
        <v>424521159</v>
      </c>
      <c r="C12" s="236">
        <v>0</v>
      </c>
      <c r="D12" s="236">
        <v>5605203</v>
      </c>
      <c r="G12" s="236"/>
      <c r="H12" s="237">
        <v>430126362</v>
      </c>
      <c r="I12" s="230"/>
    </row>
    <row r="13" spans="1:9" s="235" customFormat="1" x14ac:dyDescent="0.2">
      <c r="A13" s="353">
        <v>45958</v>
      </c>
      <c r="B13" s="236">
        <v>436940797</v>
      </c>
      <c r="C13" s="236">
        <v>0</v>
      </c>
      <c r="D13" s="236">
        <v>5605203</v>
      </c>
      <c r="G13" s="236"/>
      <c r="H13" s="237">
        <v>442546000</v>
      </c>
      <c r="I13" s="230"/>
    </row>
    <row r="14" spans="1:9" s="235" customFormat="1" x14ac:dyDescent="0.2">
      <c r="A14" s="353">
        <v>45989</v>
      </c>
      <c r="B14" s="236">
        <v>435440797</v>
      </c>
      <c r="C14" s="236">
        <v>0</v>
      </c>
      <c r="D14" s="236">
        <v>5605203</v>
      </c>
      <c r="G14" s="236"/>
      <c r="H14" s="237">
        <v>441046000</v>
      </c>
      <c r="I14" s="230"/>
    </row>
    <row r="15" spans="1:9" s="235" customFormat="1" x14ac:dyDescent="0.2">
      <c r="A15" s="353">
        <v>46019</v>
      </c>
      <c r="B15" s="236">
        <v>487796522</v>
      </c>
      <c r="C15" s="236">
        <v>0</v>
      </c>
      <c r="D15" s="236">
        <v>6967958</v>
      </c>
      <c r="G15" s="236"/>
      <c r="H15" s="237">
        <v>494764480</v>
      </c>
      <c r="I15" s="230"/>
    </row>
    <row r="16" spans="1:9" s="235" customFormat="1" x14ac:dyDescent="0.2">
      <c r="A16" s="353">
        <v>46050</v>
      </c>
      <c r="B16" s="236">
        <v>441920476</v>
      </c>
      <c r="C16" s="236">
        <v>0</v>
      </c>
      <c r="D16" s="236">
        <v>5718524</v>
      </c>
      <c r="G16" s="236"/>
      <c r="H16" s="237">
        <v>447639000</v>
      </c>
      <c r="I16" s="230"/>
    </row>
    <row r="17" spans="1:9" s="235" customFormat="1" x14ac:dyDescent="0.2">
      <c r="A17" s="353">
        <v>46081</v>
      </c>
      <c r="B17" s="236">
        <v>437058476</v>
      </c>
      <c r="C17" s="236">
        <v>0</v>
      </c>
      <c r="D17" s="236">
        <v>5718524</v>
      </c>
      <c r="G17" s="236"/>
      <c r="H17" s="237">
        <v>442777000</v>
      </c>
      <c r="I17" s="230"/>
    </row>
    <row r="18" spans="1:9" s="235" customFormat="1" x14ac:dyDescent="0.2">
      <c r="A18" s="353">
        <v>46109</v>
      </c>
      <c r="B18" s="236">
        <v>480890476</v>
      </c>
      <c r="C18" s="236">
        <v>0</v>
      </c>
      <c r="D18" s="236">
        <v>5718524</v>
      </c>
      <c r="G18" s="236"/>
      <c r="H18" s="237">
        <v>486609000</v>
      </c>
      <c r="I18" s="230"/>
    </row>
    <row r="19" spans="1:9" s="235" customFormat="1" x14ac:dyDescent="0.2">
      <c r="A19" s="353">
        <v>46140</v>
      </c>
      <c r="B19" s="236">
        <v>446390476</v>
      </c>
      <c r="C19" s="236">
        <v>0</v>
      </c>
      <c r="D19" s="236">
        <v>5718524</v>
      </c>
      <c r="G19" s="236"/>
      <c r="H19" s="237">
        <v>452109000</v>
      </c>
      <c r="I19" s="230"/>
    </row>
    <row r="20" spans="1:9" s="235" customFormat="1" x14ac:dyDescent="0.2">
      <c r="A20" s="353">
        <v>46170</v>
      </c>
      <c r="B20" s="236">
        <v>445980224</v>
      </c>
      <c r="C20" s="236">
        <v>350749000</v>
      </c>
      <c r="D20" s="236">
        <v>6128776</v>
      </c>
      <c r="G20" s="236"/>
      <c r="H20" s="237">
        <v>802858000</v>
      </c>
      <c r="I20" s="230"/>
    </row>
    <row r="21" spans="1:9" s="235" customFormat="1" x14ac:dyDescent="0.2">
      <c r="A21" s="353">
        <v>46201</v>
      </c>
      <c r="B21" s="236">
        <v>487618345</v>
      </c>
      <c r="C21" s="236">
        <v>0</v>
      </c>
      <c r="D21" s="236">
        <v>6846423</v>
      </c>
      <c r="G21" s="236"/>
      <c r="H21" s="237">
        <v>494464768</v>
      </c>
      <c r="I21" s="230"/>
    </row>
    <row r="22" spans="1:9" s="235" customFormat="1" x14ac:dyDescent="0.2">
      <c r="A22" s="353">
        <v>46231</v>
      </c>
      <c r="B22" s="236">
        <v>450140476</v>
      </c>
      <c r="C22" s="236">
        <v>0</v>
      </c>
      <c r="D22" s="236">
        <v>5718524</v>
      </c>
      <c r="G22" s="236"/>
      <c r="H22" s="237">
        <v>455859000</v>
      </c>
      <c r="I22" s="230"/>
    </row>
    <row r="23" spans="1:9" s="235" customFormat="1" x14ac:dyDescent="0.2">
      <c r="A23" s="353">
        <v>46262</v>
      </c>
      <c r="B23" s="236">
        <v>440390476</v>
      </c>
      <c r="C23" s="236">
        <v>0</v>
      </c>
      <c r="D23" s="236">
        <v>5718524</v>
      </c>
      <c r="G23" s="236"/>
      <c r="H23" s="237">
        <v>446109000</v>
      </c>
      <c r="I23" s="230"/>
    </row>
    <row r="24" spans="1:9" s="235" customFormat="1" x14ac:dyDescent="0.2">
      <c r="A24" s="353">
        <v>46293</v>
      </c>
      <c r="B24" s="236">
        <v>440390476</v>
      </c>
      <c r="C24" s="236">
        <v>0</v>
      </c>
      <c r="D24" s="236">
        <v>5718524</v>
      </c>
      <c r="G24" s="236"/>
      <c r="H24" s="237">
        <v>446109000</v>
      </c>
      <c r="I24" s="230"/>
    </row>
    <row r="25" spans="1:9" s="235" customFormat="1" x14ac:dyDescent="0.2">
      <c r="A25" s="353">
        <v>46323</v>
      </c>
      <c r="B25" s="236">
        <v>441325721</v>
      </c>
      <c r="C25" s="236">
        <v>0</v>
      </c>
      <c r="D25" s="236">
        <v>5783279</v>
      </c>
      <c r="G25" s="236"/>
      <c r="H25" s="237">
        <v>447109000</v>
      </c>
      <c r="I25" s="230"/>
    </row>
    <row r="26" spans="1:9" s="235" customFormat="1" x14ac:dyDescent="0.2">
      <c r="A26" s="353">
        <v>46354</v>
      </c>
      <c r="B26" s="236">
        <v>441325721</v>
      </c>
      <c r="C26" s="236">
        <v>0</v>
      </c>
      <c r="D26" s="236">
        <v>6535408</v>
      </c>
      <c r="G26" s="236"/>
      <c r="H26" s="237">
        <v>447861129</v>
      </c>
      <c r="I26" s="230"/>
    </row>
    <row r="27" spans="1:9" s="235" customFormat="1" x14ac:dyDescent="0.2">
      <c r="A27" s="353">
        <v>46384</v>
      </c>
      <c r="B27" s="236">
        <v>492553590</v>
      </c>
      <c r="C27" s="236">
        <v>0</v>
      </c>
      <c r="D27" s="236">
        <v>5689337</v>
      </c>
      <c r="G27" s="236"/>
      <c r="H27" s="237">
        <v>498242927</v>
      </c>
      <c r="I27" s="230"/>
    </row>
    <row r="28" spans="1:9" s="235" customFormat="1" x14ac:dyDescent="0.2">
      <c r="A28" s="353">
        <v>46415</v>
      </c>
      <c r="B28" s="236">
        <v>455075721</v>
      </c>
      <c r="C28" s="236">
        <v>0</v>
      </c>
      <c r="D28" s="236">
        <v>5783279</v>
      </c>
      <c r="G28" s="236"/>
      <c r="H28" s="237">
        <v>460859000</v>
      </c>
      <c r="I28" s="230"/>
    </row>
    <row r="29" spans="1:9" s="235" customFormat="1" x14ac:dyDescent="0.2">
      <c r="A29" s="353">
        <v>46446</v>
      </c>
      <c r="B29" s="236">
        <v>444054732</v>
      </c>
      <c r="C29" s="236">
        <v>0</v>
      </c>
      <c r="D29" s="236">
        <v>5783279</v>
      </c>
      <c r="G29" s="236"/>
      <c r="H29" s="237">
        <v>449838011</v>
      </c>
      <c r="I29" s="230"/>
    </row>
    <row r="30" spans="1:9" s="235" customFormat="1" x14ac:dyDescent="0.2">
      <c r="A30" s="353">
        <v>46474</v>
      </c>
      <c r="B30" s="236">
        <v>484554732</v>
      </c>
      <c r="C30" s="236">
        <v>0</v>
      </c>
      <c r="D30" s="236">
        <v>5783279</v>
      </c>
      <c r="G30" s="236"/>
      <c r="H30" s="237">
        <v>490338011</v>
      </c>
      <c r="I30" s="230"/>
    </row>
    <row r="31" spans="1:9" s="235" customFormat="1" x14ac:dyDescent="0.2">
      <c r="A31" s="353">
        <v>46505</v>
      </c>
      <c r="B31" s="236">
        <v>450554732</v>
      </c>
      <c r="C31" s="236">
        <v>0</v>
      </c>
      <c r="D31" s="236">
        <v>5783279</v>
      </c>
      <c r="G31" s="236"/>
      <c r="H31" s="237">
        <v>456338011</v>
      </c>
      <c r="I31" s="230"/>
    </row>
    <row r="32" spans="1:9" s="235" customFormat="1" x14ac:dyDescent="0.2">
      <c r="A32" s="353">
        <v>46535</v>
      </c>
      <c r="B32" s="236">
        <v>450144480</v>
      </c>
      <c r="C32" s="236">
        <v>0</v>
      </c>
      <c r="D32" s="236">
        <v>6193531</v>
      </c>
      <c r="G32" s="236"/>
      <c r="H32" s="237">
        <v>456338011</v>
      </c>
      <c r="I32" s="230"/>
    </row>
    <row r="33" spans="1:9" s="235" customFormat="1" x14ac:dyDescent="0.2">
      <c r="A33" s="353">
        <v>46566</v>
      </c>
      <c r="B33" s="236">
        <v>487017457</v>
      </c>
      <c r="C33" s="236">
        <v>0</v>
      </c>
      <c r="D33" s="236">
        <v>6676322</v>
      </c>
      <c r="G33" s="236"/>
      <c r="H33" s="237">
        <v>493693779</v>
      </c>
      <c r="I33" s="230"/>
    </row>
    <row r="34" spans="1:9" s="235" customFormat="1" x14ac:dyDescent="0.2">
      <c r="A34" s="353">
        <v>46596</v>
      </c>
      <c r="B34" s="236">
        <v>455304732</v>
      </c>
      <c r="C34" s="236">
        <v>0</v>
      </c>
      <c r="D34" s="236">
        <v>5783279</v>
      </c>
      <c r="G34" s="236"/>
      <c r="H34" s="237">
        <v>461088011</v>
      </c>
      <c r="I34" s="230"/>
    </row>
    <row r="35" spans="1:9" s="235" customFormat="1" x14ac:dyDescent="0.2">
      <c r="A35" s="353">
        <v>46627</v>
      </c>
      <c r="B35" s="236">
        <v>444554732</v>
      </c>
      <c r="C35" s="236">
        <v>0</v>
      </c>
      <c r="D35" s="236">
        <v>5783279</v>
      </c>
      <c r="G35" s="236"/>
      <c r="H35" s="237">
        <v>450338011</v>
      </c>
      <c r="I35" s="230"/>
    </row>
    <row r="36" spans="1:9" s="235" customFormat="1" x14ac:dyDescent="0.2">
      <c r="A36" s="353">
        <v>46658</v>
      </c>
      <c r="B36" s="236">
        <v>444554732</v>
      </c>
      <c r="C36" s="236">
        <v>0</v>
      </c>
      <c r="D36" s="236">
        <v>5783279</v>
      </c>
      <c r="G36" s="236"/>
      <c r="H36" s="237">
        <v>450338011</v>
      </c>
      <c r="I36" s="230"/>
    </row>
    <row r="37" spans="1:9" s="235" customFormat="1" x14ac:dyDescent="0.2">
      <c r="A37" s="353">
        <v>46688</v>
      </c>
      <c r="B37" s="236">
        <v>461509632</v>
      </c>
      <c r="C37" s="236">
        <v>0</v>
      </c>
      <c r="D37" s="236">
        <v>5783279</v>
      </c>
      <c r="G37" s="236"/>
      <c r="H37" s="237">
        <v>467292911</v>
      </c>
      <c r="I37" s="230"/>
    </row>
    <row r="38" spans="1:9" s="235" customFormat="1" x14ac:dyDescent="0.2">
      <c r="A38" s="353">
        <v>46719</v>
      </c>
      <c r="B38" s="236">
        <v>461340522</v>
      </c>
      <c r="C38" s="236">
        <v>0</v>
      </c>
      <c r="D38" s="236">
        <v>5783279</v>
      </c>
      <c r="G38" s="236"/>
      <c r="H38" s="237">
        <v>467123801</v>
      </c>
      <c r="I38" s="230"/>
    </row>
    <row r="39" spans="1:9" s="235" customFormat="1" x14ac:dyDescent="0.2">
      <c r="A39" s="353">
        <v>46749</v>
      </c>
      <c r="B39" s="236">
        <v>511008490</v>
      </c>
      <c r="C39" s="236">
        <v>0</v>
      </c>
      <c r="D39" s="236">
        <v>6911178</v>
      </c>
      <c r="G39" s="236"/>
      <c r="H39" s="237">
        <v>517919668</v>
      </c>
      <c r="I39" s="230"/>
    </row>
    <row r="40" spans="1:9" s="235" customFormat="1" x14ac:dyDescent="0.2">
      <c r="A40" s="353">
        <v>46780</v>
      </c>
      <c r="B40" s="236">
        <v>475530621</v>
      </c>
      <c r="C40" s="236">
        <v>0</v>
      </c>
      <c r="D40" s="236">
        <v>5783279</v>
      </c>
      <c r="G40" s="236"/>
      <c r="H40" s="237">
        <v>481313900</v>
      </c>
      <c r="I40" s="230"/>
    </row>
    <row r="41" spans="1:9" s="235" customFormat="1" x14ac:dyDescent="0.2">
      <c r="A41" s="353">
        <v>46811</v>
      </c>
      <c r="B41" s="236">
        <v>465780621</v>
      </c>
      <c r="C41" s="236">
        <v>0</v>
      </c>
      <c r="D41" s="236">
        <v>5783279</v>
      </c>
      <c r="G41" s="236"/>
      <c r="H41" s="237">
        <v>471563900</v>
      </c>
      <c r="I41" s="230"/>
    </row>
    <row r="42" spans="1:9" s="235" customFormat="1" x14ac:dyDescent="0.2">
      <c r="A42" s="353">
        <v>46840</v>
      </c>
      <c r="B42" s="236">
        <v>503780621</v>
      </c>
      <c r="C42" s="236">
        <v>0</v>
      </c>
      <c r="D42" s="236">
        <v>5783279</v>
      </c>
      <c r="G42" s="236"/>
      <c r="H42" s="237">
        <v>509563900</v>
      </c>
      <c r="I42" s="230"/>
    </row>
    <row r="43" spans="1:9" s="235" customFormat="1" x14ac:dyDescent="0.2">
      <c r="A43" s="353">
        <v>46871</v>
      </c>
      <c r="B43" s="236">
        <v>567183790</v>
      </c>
      <c r="C43" s="236">
        <v>0</v>
      </c>
      <c r="D43" s="236">
        <v>9263442</v>
      </c>
      <c r="G43" s="236"/>
      <c r="H43" s="237">
        <v>576447232</v>
      </c>
      <c r="I43" s="230"/>
    </row>
    <row r="44" spans="1:9" s="235" customFormat="1" x14ac:dyDescent="0.2">
      <c r="A44" s="353">
        <v>46901</v>
      </c>
      <c r="B44" s="236">
        <v>174881345</v>
      </c>
      <c r="C44" s="236">
        <v>27241603464</v>
      </c>
      <c r="D44" s="236">
        <v>167094600</v>
      </c>
      <c r="G44" s="236"/>
      <c r="H44" s="237">
        <v>27583579409</v>
      </c>
      <c r="I44" s="230"/>
    </row>
    <row r="45" spans="1:9" s="235" customFormat="1" ht="12" customHeight="1" x14ac:dyDescent="0.2">
      <c r="A45" s="353">
        <v>46932</v>
      </c>
      <c r="B45" s="236">
        <v>30321491</v>
      </c>
      <c r="C45" s="236">
        <v>10328024805</v>
      </c>
      <c r="D45" s="236">
        <v>205955109</v>
      </c>
      <c r="G45" s="236"/>
      <c r="H45" s="237">
        <v>10564301405</v>
      </c>
      <c r="I45" s="230"/>
    </row>
    <row r="46" spans="1:9" s="235" customFormat="1" x14ac:dyDescent="0.2">
      <c r="A46" s="353">
        <v>46962</v>
      </c>
      <c r="B46" s="236">
        <v>5592600</v>
      </c>
      <c r="C46" s="236">
        <v>2014226900</v>
      </c>
      <c r="D46" s="236">
        <v>133262500</v>
      </c>
      <c r="G46" s="236"/>
      <c r="H46" s="237">
        <v>2153082000</v>
      </c>
      <c r="I46" s="230"/>
    </row>
    <row r="47" spans="1:9" s="235" customFormat="1" x14ac:dyDescent="0.2">
      <c r="A47" s="353">
        <v>46993</v>
      </c>
      <c r="B47" s="236">
        <v>0</v>
      </c>
      <c r="C47" s="236">
        <v>475469400</v>
      </c>
      <c r="D47" s="236">
        <v>0</v>
      </c>
      <c r="G47" s="463"/>
      <c r="H47" s="237">
        <v>475469400</v>
      </c>
      <c r="I47" s="230"/>
    </row>
    <row r="48" spans="1:9" s="235" customFormat="1" x14ac:dyDescent="0.2">
      <c r="A48" s="239" t="s">
        <v>37</v>
      </c>
      <c r="B48" s="240">
        <v>15269968659</v>
      </c>
      <c r="C48" s="240">
        <v>40410073569</v>
      </c>
      <c r="D48" s="240">
        <v>701618724</v>
      </c>
      <c r="E48" s="240">
        <v>0</v>
      </c>
      <c r="F48" s="240">
        <v>0</v>
      </c>
      <c r="G48" s="240">
        <v>0</v>
      </c>
      <c r="H48" s="240">
        <v>56381660952</v>
      </c>
      <c r="I48" s="230"/>
    </row>
    <row r="49" spans="1:9" s="243" customFormat="1" x14ac:dyDescent="0.2">
      <c r="A49" s="241"/>
      <c r="B49" s="242"/>
      <c r="C49" s="242"/>
      <c r="D49" s="242"/>
      <c r="E49" s="242"/>
      <c r="F49" s="242"/>
      <c r="G49" s="242"/>
      <c r="H49" s="317"/>
      <c r="I49" s="230"/>
    </row>
    <row r="50" spans="1:9" s="243" customFormat="1" x14ac:dyDescent="0.2">
      <c r="A50" s="241"/>
      <c r="B50" s="238"/>
      <c r="C50" s="238"/>
      <c r="D50" s="238"/>
      <c r="E50" s="238"/>
      <c r="F50" s="238"/>
      <c r="G50" s="238"/>
      <c r="H50" s="317"/>
      <c r="I50" s="230"/>
    </row>
    <row r="51" spans="1:9" x14ac:dyDescent="0.2">
      <c r="I51" s="230"/>
    </row>
  </sheetData>
  <mergeCells count="3">
    <mergeCell ref="B2:H2"/>
    <mergeCell ref="B3:H3"/>
    <mergeCell ref="B4:H4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FH100"/>
  <sheetViews>
    <sheetView topLeftCell="B1" zoomScaleNormal="100" workbookViewId="0">
      <pane xSplit="2" ySplit="3" topLeftCell="AO89" activePane="bottomRight" state="frozen"/>
      <selection activeCell="B1" sqref="B1"/>
      <selection pane="topRight" activeCell="D1" sqref="D1"/>
      <selection pane="bottomLeft" activeCell="B4" sqref="B4"/>
      <selection pane="bottomRight" activeCell="CJ92" sqref="CJ92"/>
    </sheetView>
  </sheetViews>
  <sheetFormatPr baseColWidth="10" defaultColWidth="0" defaultRowHeight="12" x14ac:dyDescent="0.2"/>
  <cols>
    <col min="1" max="1" width="2.42578125" style="226" hidden="1" customWidth="1"/>
    <col min="2" max="2" width="28.7109375" style="226" customWidth="1"/>
    <col min="3" max="3" width="14.5703125" style="227" bestFit="1" customWidth="1"/>
    <col min="4" max="4" width="10.28515625" style="227" hidden="1" customWidth="1"/>
    <col min="5" max="5" width="9.85546875" style="227" bestFit="1" customWidth="1"/>
    <col min="6" max="6" width="10.42578125" style="227" bestFit="1" customWidth="1"/>
    <col min="7" max="7" width="14.42578125" style="227" bestFit="1" customWidth="1"/>
    <col min="8" max="10" width="13.7109375" style="227" bestFit="1" customWidth="1"/>
    <col min="11" max="11" width="14.140625" style="227" bestFit="1" customWidth="1"/>
    <col min="12" max="12" width="13.7109375" style="227" bestFit="1" customWidth="1"/>
    <col min="13" max="13" width="14.42578125" style="227" bestFit="1" customWidth="1"/>
    <col min="14" max="14" width="14.140625" style="227" bestFit="1" customWidth="1"/>
    <col min="15" max="18" width="13.7109375" style="227" bestFit="1" customWidth="1"/>
    <col min="19" max="19" width="14.42578125" style="227" bestFit="1" customWidth="1"/>
    <col min="20" max="24" width="13.7109375" style="227" bestFit="1" customWidth="1"/>
    <col min="25" max="26" width="14.140625" style="227" bestFit="1" customWidth="1"/>
    <col min="27" max="27" width="13.7109375" style="227" bestFit="1" customWidth="1"/>
    <col min="28" max="28" width="14.140625" style="227" bestFit="1" customWidth="1"/>
    <col min="29" max="30" width="13.7109375" style="227" bestFit="1" customWidth="1"/>
    <col min="31" max="31" width="14.42578125" style="227" bestFit="1" customWidth="1"/>
    <col min="32" max="36" width="13.7109375" style="227" bestFit="1" customWidth="1"/>
    <col min="37" max="38" width="14.42578125" style="227" bestFit="1" customWidth="1"/>
    <col min="39" max="39" width="10.85546875" style="227" bestFit="1" customWidth="1"/>
    <col min="40" max="40" width="11.7109375" style="227" bestFit="1" customWidth="1"/>
    <col min="41" max="41" width="10.85546875" style="227" bestFit="1" customWidth="1"/>
    <col min="42" max="43" width="12.5703125" style="227" bestFit="1" customWidth="1"/>
    <col min="44" max="44" width="12" style="227" bestFit="1" customWidth="1"/>
    <col min="45" max="45" width="10.42578125" style="227" bestFit="1" customWidth="1"/>
    <col min="46" max="83" width="10.7109375" style="227" hidden="1" customWidth="1"/>
    <col min="84" max="87" width="10.7109375" style="226" hidden="1" customWidth="1"/>
    <col min="88" max="88" width="13.42578125" style="226" bestFit="1" customWidth="1"/>
    <col min="89" max="89" width="2.7109375" style="226" customWidth="1"/>
    <col min="90" max="90" width="2.140625" style="226" customWidth="1"/>
    <col min="91" max="91" width="11.42578125" style="226" hidden="1" customWidth="1"/>
    <col min="92" max="109" width="0" style="226" hidden="1" customWidth="1"/>
    <col min="110" max="110" width="11.42578125" style="226" hidden="1" customWidth="1"/>
    <col min="111" max="164" width="0" style="226" hidden="1" customWidth="1"/>
    <col min="165" max="16384" width="11.42578125" style="226" hidden="1"/>
  </cols>
  <sheetData>
    <row r="1" spans="1:88" s="222" customFormat="1" ht="21" x14ac:dyDescent="0.25">
      <c r="B1" s="362" t="s">
        <v>112</v>
      </c>
    </row>
    <row r="2" spans="1:88" s="222" customFormat="1" ht="18.75" x14ac:dyDescent="0.25">
      <c r="B2" s="344">
        <f>+'Datos globales '!B9:C9</f>
        <v>45900</v>
      </c>
    </row>
    <row r="3" spans="1:88" s="223" customFormat="1" ht="14.1" customHeight="1" x14ac:dyDescent="0.2">
      <c r="A3" s="276" t="s">
        <v>114</v>
      </c>
      <c r="B3" s="276" t="s">
        <v>150</v>
      </c>
      <c r="C3" s="277" t="s">
        <v>151</v>
      </c>
      <c r="D3" s="277">
        <v>45744</v>
      </c>
      <c r="E3" s="277">
        <v>45775</v>
      </c>
      <c r="F3" s="277">
        <v>45805</v>
      </c>
      <c r="G3" s="277">
        <v>45836</v>
      </c>
      <c r="H3" s="277">
        <v>45866</v>
      </c>
      <c r="I3" s="277">
        <v>45897</v>
      </c>
      <c r="J3" s="277">
        <v>45928</v>
      </c>
      <c r="K3" s="277">
        <v>45958</v>
      </c>
      <c r="L3" s="277">
        <v>45989</v>
      </c>
      <c r="M3" s="277">
        <v>46019</v>
      </c>
      <c r="N3" s="277">
        <v>46050</v>
      </c>
      <c r="O3" s="277">
        <v>46081</v>
      </c>
      <c r="P3" s="277">
        <v>46109</v>
      </c>
      <c r="Q3" s="277">
        <v>46140</v>
      </c>
      <c r="R3" s="277">
        <v>46170</v>
      </c>
      <c r="S3" s="277">
        <v>46201</v>
      </c>
      <c r="T3" s="277">
        <v>46231</v>
      </c>
      <c r="U3" s="277">
        <v>46262</v>
      </c>
      <c r="V3" s="277">
        <v>46293</v>
      </c>
      <c r="W3" s="277">
        <v>46323</v>
      </c>
      <c r="X3" s="277">
        <v>46354</v>
      </c>
      <c r="Y3" s="277">
        <v>46384</v>
      </c>
      <c r="Z3" s="277">
        <v>46415</v>
      </c>
      <c r="AA3" s="277">
        <v>46446</v>
      </c>
      <c r="AB3" s="277">
        <v>46474</v>
      </c>
      <c r="AC3" s="277">
        <v>46505</v>
      </c>
      <c r="AD3" s="277">
        <v>46535</v>
      </c>
      <c r="AE3" s="277">
        <v>46566</v>
      </c>
      <c r="AF3" s="277">
        <v>46596</v>
      </c>
      <c r="AG3" s="277">
        <v>46627</v>
      </c>
      <c r="AH3" s="277">
        <v>46658</v>
      </c>
      <c r="AI3" s="277">
        <v>46688</v>
      </c>
      <c r="AJ3" s="277">
        <v>46719</v>
      </c>
      <c r="AK3" s="277">
        <v>46749</v>
      </c>
      <c r="AL3" s="277">
        <v>46780</v>
      </c>
      <c r="AM3" s="277">
        <v>46811</v>
      </c>
      <c r="AN3" s="277">
        <v>46840</v>
      </c>
      <c r="AO3" s="277">
        <v>46871</v>
      </c>
      <c r="AP3" s="277">
        <v>46901</v>
      </c>
      <c r="AQ3" s="277">
        <v>46932</v>
      </c>
      <c r="AR3" s="277">
        <v>46962</v>
      </c>
      <c r="AS3" s="277">
        <v>46993</v>
      </c>
      <c r="AT3" s="277">
        <v>47024</v>
      </c>
      <c r="AU3" s="277">
        <v>47054</v>
      </c>
      <c r="AV3" s="277">
        <v>47085</v>
      </c>
      <c r="AW3" s="277">
        <v>47115</v>
      </c>
      <c r="AX3" s="277">
        <v>47146</v>
      </c>
      <c r="AY3" s="277">
        <v>47177</v>
      </c>
      <c r="AZ3" s="277">
        <v>47205</v>
      </c>
      <c r="BA3" s="277">
        <v>47236</v>
      </c>
      <c r="BB3" s="277">
        <v>47266</v>
      </c>
      <c r="BC3" s="277">
        <v>47297</v>
      </c>
      <c r="BD3" s="277">
        <v>47327</v>
      </c>
      <c r="BE3" s="277">
        <v>47358</v>
      </c>
      <c r="BF3" s="277">
        <v>47389</v>
      </c>
      <c r="BG3" s="277">
        <v>47419</v>
      </c>
      <c r="BH3" s="277">
        <v>47450</v>
      </c>
      <c r="BI3" s="277">
        <v>47480</v>
      </c>
      <c r="BJ3" s="277">
        <v>47511</v>
      </c>
      <c r="BK3" s="277">
        <v>47542</v>
      </c>
      <c r="BL3" s="277">
        <v>47570</v>
      </c>
      <c r="BM3" s="277">
        <v>47601</v>
      </c>
      <c r="BN3" s="277">
        <v>47631</v>
      </c>
      <c r="BO3" s="277">
        <v>47662</v>
      </c>
      <c r="BP3" s="277">
        <v>47692</v>
      </c>
      <c r="BQ3" s="277">
        <v>47723</v>
      </c>
      <c r="BR3" s="277">
        <v>47754</v>
      </c>
      <c r="BS3" s="277">
        <v>47784</v>
      </c>
      <c r="BT3" s="277">
        <v>47815</v>
      </c>
      <c r="BU3" s="277">
        <v>47845</v>
      </c>
      <c r="BV3" s="277">
        <v>47876</v>
      </c>
      <c r="BW3" s="277">
        <v>47907</v>
      </c>
      <c r="BX3" s="277">
        <v>47935</v>
      </c>
      <c r="BY3" s="277">
        <v>47966</v>
      </c>
      <c r="BZ3" s="277">
        <v>47996</v>
      </c>
      <c r="CA3" s="277">
        <v>48027</v>
      </c>
      <c r="CB3" s="277">
        <v>48057</v>
      </c>
      <c r="CC3" s="277">
        <v>48088</v>
      </c>
      <c r="CD3" s="277">
        <v>48119</v>
      </c>
      <c r="CE3" s="277">
        <v>48149</v>
      </c>
      <c r="CF3" s="277">
        <v>48180</v>
      </c>
      <c r="CG3" s="277">
        <v>48210</v>
      </c>
      <c r="CH3" s="277">
        <v>48241</v>
      </c>
      <c r="CI3" s="277">
        <v>48272</v>
      </c>
      <c r="CJ3" s="277" t="s">
        <v>25</v>
      </c>
    </row>
    <row r="4" spans="1:88" s="223" customFormat="1" ht="12.6" customHeight="1" x14ac:dyDescent="0.2">
      <c r="A4" s="378"/>
      <c r="B4" s="224" t="s">
        <v>856</v>
      </c>
      <c r="C4" s="449" t="s">
        <v>855</v>
      </c>
      <c r="D4" s="358"/>
      <c r="E4" s="461">
        <v>0</v>
      </c>
      <c r="F4" s="461">
        <v>0</v>
      </c>
      <c r="G4" s="461">
        <v>0</v>
      </c>
      <c r="H4" s="461">
        <v>12000</v>
      </c>
      <c r="I4" s="461">
        <v>1500000</v>
      </c>
      <c r="J4" s="461">
        <v>1500000</v>
      </c>
      <c r="K4" s="461">
        <v>1500000</v>
      </c>
      <c r="L4" s="461">
        <v>1500000</v>
      </c>
      <c r="M4" s="461">
        <v>1500000</v>
      </c>
      <c r="N4" s="461">
        <v>1500000</v>
      </c>
      <c r="O4" s="461">
        <v>1500000</v>
      </c>
      <c r="P4" s="461">
        <v>40000000</v>
      </c>
      <c r="Q4" s="461">
        <v>1500000</v>
      </c>
      <c r="R4" s="461">
        <v>1500000</v>
      </c>
      <c r="S4" s="461">
        <v>1500000</v>
      </c>
      <c r="T4" s="461">
        <v>1500000</v>
      </c>
      <c r="U4" s="461">
        <v>1500000</v>
      </c>
      <c r="V4" s="461">
        <v>1500000</v>
      </c>
      <c r="W4" s="461">
        <v>1500000</v>
      </c>
      <c r="X4" s="461">
        <v>1500000</v>
      </c>
      <c r="Y4" s="461">
        <v>1500000</v>
      </c>
      <c r="Z4" s="461">
        <v>1500000</v>
      </c>
      <c r="AA4" s="461">
        <v>1500000</v>
      </c>
      <c r="AB4" s="461">
        <v>40000000</v>
      </c>
      <c r="AC4" s="461">
        <v>2000000</v>
      </c>
      <c r="AD4" s="461">
        <v>2000000</v>
      </c>
      <c r="AE4" s="461">
        <v>2000000</v>
      </c>
      <c r="AF4" s="461">
        <v>2000000</v>
      </c>
      <c r="AG4" s="461">
        <v>2000000</v>
      </c>
      <c r="AH4" s="461">
        <v>2000000</v>
      </c>
      <c r="AI4" s="461">
        <v>2000000</v>
      </c>
      <c r="AJ4" s="461">
        <v>2000000</v>
      </c>
      <c r="AK4" s="461">
        <v>2000000</v>
      </c>
      <c r="AL4" s="461">
        <v>2000000</v>
      </c>
      <c r="AM4" s="461">
        <v>2000000</v>
      </c>
      <c r="AN4" s="461">
        <v>40000000</v>
      </c>
      <c r="AO4" s="461">
        <v>2000000</v>
      </c>
      <c r="AP4" s="461">
        <v>374501894</v>
      </c>
      <c r="AQ4" s="461">
        <v>0</v>
      </c>
      <c r="AR4" s="461">
        <v>0</v>
      </c>
      <c r="AS4" s="461">
        <v>0</v>
      </c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/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8"/>
      <c r="CE4" s="358"/>
      <c r="CF4" s="225"/>
      <c r="CG4" s="225"/>
      <c r="CH4" s="225"/>
      <c r="CI4" s="225"/>
      <c r="CJ4" s="324">
        <f t="shared" ref="CJ4:CJ95" si="0">SUM(D4:CI4)</f>
        <v>545513894</v>
      </c>
    </row>
    <row r="5" spans="1:88" s="223" customFormat="1" ht="12.6" customHeight="1" x14ac:dyDescent="0.2">
      <c r="A5" s="378"/>
      <c r="B5" s="224" t="s">
        <v>775</v>
      </c>
      <c r="C5" s="449" t="s">
        <v>774</v>
      </c>
      <c r="D5" s="358"/>
      <c r="E5" s="461">
        <v>0</v>
      </c>
      <c r="F5" s="461">
        <v>0</v>
      </c>
      <c r="G5" s="461">
        <v>0</v>
      </c>
      <c r="H5" s="461">
        <v>0</v>
      </c>
      <c r="I5" s="461">
        <v>0</v>
      </c>
      <c r="J5" s="461">
        <v>6000000</v>
      </c>
      <c r="K5" s="461">
        <v>6000000</v>
      </c>
      <c r="L5" s="461">
        <v>6000000</v>
      </c>
      <c r="M5" s="461">
        <v>6000000</v>
      </c>
      <c r="N5" s="461">
        <v>6000000</v>
      </c>
      <c r="O5" s="461">
        <v>6000000</v>
      </c>
      <c r="P5" s="461">
        <v>6000000</v>
      </c>
      <c r="Q5" s="461">
        <v>6000000</v>
      </c>
      <c r="R5" s="461">
        <v>6000000</v>
      </c>
      <c r="S5" s="461">
        <v>6000000</v>
      </c>
      <c r="T5" s="461">
        <v>6000000</v>
      </c>
      <c r="U5" s="461">
        <v>6000000</v>
      </c>
      <c r="V5" s="461">
        <v>6000000</v>
      </c>
      <c r="W5" s="461">
        <v>6000000</v>
      </c>
      <c r="X5" s="461">
        <v>6000000</v>
      </c>
      <c r="Y5" s="461">
        <v>6000000</v>
      </c>
      <c r="Z5" s="461">
        <v>6000000</v>
      </c>
      <c r="AA5" s="461">
        <v>6000000</v>
      </c>
      <c r="AB5" s="461">
        <v>6000000</v>
      </c>
      <c r="AC5" s="461">
        <v>6000000</v>
      </c>
      <c r="AD5" s="461">
        <v>6000000</v>
      </c>
      <c r="AE5" s="461">
        <v>6000000</v>
      </c>
      <c r="AF5" s="461">
        <v>6000000</v>
      </c>
      <c r="AG5" s="461">
        <v>6000000</v>
      </c>
      <c r="AH5" s="461">
        <v>6000000</v>
      </c>
      <c r="AI5" s="461">
        <v>6000000</v>
      </c>
      <c r="AJ5" s="461">
        <v>6000000</v>
      </c>
      <c r="AK5" s="461">
        <v>6000000</v>
      </c>
      <c r="AL5" s="461">
        <v>6000000</v>
      </c>
      <c r="AM5" s="461">
        <v>6000000</v>
      </c>
      <c r="AN5" s="461">
        <v>6000000</v>
      </c>
      <c r="AO5" s="461">
        <v>6000000</v>
      </c>
      <c r="AP5" s="461">
        <v>6480000</v>
      </c>
      <c r="AQ5" s="461">
        <v>575120000</v>
      </c>
      <c r="AR5" s="461">
        <v>0</v>
      </c>
      <c r="AS5" s="461">
        <v>0</v>
      </c>
      <c r="AT5" s="358"/>
      <c r="AU5" s="358"/>
      <c r="AV5" s="358"/>
      <c r="AW5" s="358"/>
      <c r="AX5" s="358"/>
      <c r="AY5" s="358"/>
      <c r="AZ5" s="358"/>
      <c r="BA5" s="358"/>
      <c r="BB5" s="358"/>
      <c r="BC5" s="358"/>
      <c r="BD5" s="358"/>
      <c r="BE5" s="358"/>
      <c r="BF5" s="358"/>
      <c r="BG5" s="358"/>
      <c r="BH5" s="358"/>
      <c r="BI5" s="358"/>
      <c r="BJ5" s="358"/>
      <c r="BK5" s="358"/>
      <c r="BL5" s="358"/>
      <c r="BM5" s="358"/>
      <c r="BN5" s="358"/>
      <c r="BO5" s="358"/>
      <c r="BP5" s="358"/>
      <c r="BQ5" s="358"/>
      <c r="BR5" s="358"/>
      <c r="BS5" s="358"/>
      <c r="BT5" s="358"/>
      <c r="BU5" s="358"/>
      <c r="BV5" s="358"/>
      <c r="BW5" s="358"/>
      <c r="BX5" s="358"/>
      <c r="BY5" s="358"/>
      <c r="BZ5" s="358"/>
      <c r="CA5" s="358"/>
      <c r="CB5" s="358"/>
      <c r="CC5" s="358"/>
      <c r="CD5" s="358"/>
      <c r="CE5" s="358"/>
      <c r="CF5" s="225"/>
      <c r="CG5" s="225"/>
      <c r="CH5" s="225"/>
      <c r="CI5" s="225"/>
      <c r="CJ5" s="324">
        <f t="shared" si="0"/>
        <v>773600000</v>
      </c>
    </row>
    <row r="6" spans="1:88" s="223" customFormat="1" ht="12.6" customHeight="1" x14ac:dyDescent="0.2">
      <c r="A6" s="378"/>
      <c r="B6" s="224" t="s">
        <v>747</v>
      </c>
      <c r="C6" s="449" t="s">
        <v>746</v>
      </c>
      <c r="D6" s="358"/>
      <c r="E6" s="461">
        <v>0</v>
      </c>
      <c r="F6" s="461">
        <v>0</v>
      </c>
      <c r="G6" s="461">
        <v>0</v>
      </c>
      <c r="H6" s="461">
        <v>0</v>
      </c>
      <c r="I6" s="461">
        <v>0</v>
      </c>
      <c r="J6" s="461">
        <v>3000000</v>
      </c>
      <c r="K6" s="461">
        <v>3000000</v>
      </c>
      <c r="L6" s="461">
        <v>3000000</v>
      </c>
      <c r="M6" s="461">
        <v>3000000</v>
      </c>
      <c r="N6" s="461">
        <v>3000000</v>
      </c>
      <c r="O6" s="461">
        <v>3000000</v>
      </c>
      <c r="P6" s="461">
        <v>3000000</v>
      </c>
      <c r="Q6" s="461">
        <v>3000000</v>
      </c>
      <c r="R6" s="461">
        <v>3000000</v>
      </c>
      <c r="S6" s="461">
        <v>3000000</v>
      </c>
      <c r="T6" s="461">
        <v>3000000</v>
      </c>
      <c r="U6" s="461">
        <v>3000000</v>
      </c>
      <c r="V6" s="461">
        <v>3000000</v>
      </c>
      <c r="W6" s="461">
        <v>3000000</v>
      </c>
      <c r="X6" s="461">
        <v>3000000</v>
      </c>
      <c r="Y6" s="461">
        <v>3000000</v>
      </c>
      <c r="Z6" s="461">
        <v>3000000</v>
      </c>
      <c r="AA6" s="461">
        <v>3000000</v>
      </c>
      <c r="AB6" s="461">
        <v>3000000</v>
      </c>
      <c r="AC6" s="461">
        <v>3000000</v>
      </c>
      <c r="AD6" s="461">
        <v>3000000</v>
      </c>
      <c r="AE6" s="461">
        <v>3000000</v>
      </c>
      <c r="AF6" s="461">
        <v>3000000</v>
      </c>
      <c r="AG6" s="461">
        <v>3000000</v>
      </c>
      <c r="AH6" s="461">
        <v>3000000</v>
      </c>
      <c r="AI6" s="461">
        <v>3000000</v>
      </c>
      <c r="AJ6" s="461">
        <v>3000000</v>
      </c>
      <c r="AK6" s="461">
        <v>3000000</v>
      </c>
      <c r="AL6" s="461">
        <v>3000000</v>
      </c>
      <c r="AM6" s="461">
        <v>3000000</v>
      </c>
      <c r="AN6" s="461">
        <v>3000000</v>
      </c>
      <c r="AO6" s="461">
        <v>7821000</v>
      </c>
      <c r="AP6" s="461">
        <v>543249000</v>
      </c>
      <c r="AQ6" s="461">
        <v>0</v>
      </c>
      <c r="AR6" s="461">
        <v>0</v>
      </c>
      <c r="AS6" s="461">
        <v>0</v>
      </c>
      <c r="AT6" s="358"/>
      <c r="AU6" s="358"/>
      <c r="AV6" s="358"/>
      <c r="AW6" s="358"/>
      <c r="AX6" s="358"/>
      <c r="AY6" s="358"/>
      <c r="AZ6" s="358"/>
      <c r="BA6" s="358"/>
      <c r="BB6" s="358"/>
      <c r="BC6" s="358"/>
      <c r="BD6" s="358"/>
      <c r="BE6" s="358"/>
      <c r="BF6" s="358"/>
      <c r="BG6" s="358"/>
      <c r="BH6" s="358"/>
      <c r="BI6" s="358"/>
      <c r="BJ6" s="358"/>
      <c r="BK6" s="358"/>
      <c r="BL6" s="358"/>
      <c r="BM6" s="358"/>
      <c r="BN6" s="358"/>
      <c r="BO6" s="358"/>
      <c r="BP6" s="358"/>
      <c r="BQ6" s="358"/>
      <c r="BR6" s="358"/>
      <c r="BS6" s="358"/>
      <c r="BT6" s="358"/>
      <c r="BU6" s="358"/>
      <c r="BV6" s="358"/>
      <c r="BW6" s="358"/>
      <c r="BX6" s="358"/>
      <c r="BY6" s="358"/>
      <c r="BZ6" s="358"/>
      <c r="CA6" s="358"/>
      <c r="CB6" s="358"/>
      <c r="CC6" s="358"/>
      <c r="CD6" s="358"/>
      <c r="CE6" s="358"/>
      <c r="CF6" s="225"/>
      <c r="CG6" s="225"/>
      <c r="CH6" s="225"/>
      <c r="CI6" s="225"/>
      <c r="CJ6" s="324">
        <f t="shared" si="0"/>
        <v>644070000</v>
      </c>
    </row>
    <row r="7" spans="1:88" s="223" customFormat="1" ht="12.6" customHeight="1" x14ac:dyDescent="0.2">
      <c r="A7" s="378"/>
      <c r="B7" s="224" t="s">
        <v>858</v>
      </c>
      <c r="C7" s="449" t="s">
        <v>857</v>
      </c>
      <c r="D7" s="358"/>
      <c r="E7" s="461">
        <v>0</v>
      </c>
      <c r="F7" s="461">
        <v>0</v>
      </c>
      <c r="G7" s="461">
        <v>0</v>
      </c>
      <c r="H7" s="461">
        <v>0</v>
      </c>
      <c r="I7" s="461">
        <v>4919275</v>
      </c>
      <c r="J7" s="461">
        <v>4919300</v>
      </c>
      <c r="K7" s="461">
        <v>4919300</v>
      </c>
      <c r="L7" s="461">
        <v>4919300</v>
      </c>
      <c r="M7" s="461">
        <v>4919300</v>
      </c>
      <c r="N7" s="461">
        <v>4919300</v>
      </c>
      <c r="O7" s="461">
        <v>4919300</v>
      </c>
      <c r="P7" s="461">
        <v>4919300</v>
      </c>
      <c r="Q7" s="461">
        <v>4919300</v>
      </c>
      <c r="R7" s="461">
        <v>4919300</v>
      </c>
      <c r="S7" s="461">
        <v>4919300</v>
      </c>
      <c r="T7" s="461">
        <v>4919300</v>
      </c>
      <c r="U7" s="461">
        <v>4919300</v>
      </c>
      <c r="V7" s="461">
        <v>4919300</v>
      </c>
      <c r="W7" s="461">
        <v>4919300</v>
      </c>
      <c r="X7" s="461">
        <v>4919300</v>
      </c>
      <c r="Y7" s="461">
        <v>4919300</v>
      </c>
      <c r="Z7" s="461">
        <v>4919300</v>
      </c>
      <c r="AA7" s="461">
        <v>4919300</v>
      </c>
      <c r="AB7" s="461">
        <v>4919300</v>
      </c>
      <c r="AC7" s="461">
        <v>4919300</v>
      </c>
      <c r="AD7" s="461">
        <v>4919300</v>
      </c>
      <c r="AE7" s="461">
        <v>4919300</v>
      </c>
      <c r="AF7" s="461">
        <v>4919300</v>
      </c>
      <c r="AG7" s="461">
        <v>4919300</v>
      </c>
      <c r="AH7" s="461">
        <v>4919300</v>
      </c>
      <c r="AI7" s="461">
        <v>4919300</v>
      </c>
      <c r="AJ7" s="461">
        <v>4919300</v>
      </c>
      <c r="AK7" s="461">
        <v>4919300</v>
      </c>
      <c r="AL7" s="461">
        <v>4919300</v>
      </c>
      <c r="AM7" s="461">
        <v>4919300</v>
      </c>
      <c r="AN7" s="461">
        <v>4919300</v>
      </c>
      <c r="AO7" s="461">
        <v>4919300</v>
      </c>
      <c r="AP7" s="461">
        <v>4920600</v>
      </c>
      <c r="AQ7" s="461">
        <v>382741000</v>
      </c>
      <c r="AR7" s="461">
        <v>19005000</v>
      </c>
      <c r="AS7" s="461">
        <v>0</v>
      </c>
      <c r="AT7" s="358"/>
      <c r="AU7" s="358"/>
      <c r="AV7" s="358"/>
      <c r="AW7" s="358"/>
      <c r="AX7" s="358"/>
      <c r="AY7" s="358"/>
      <c r="AZ7" s="358"/>
      <c r="BA7" s="358"/>
      <c r="BB7" s="358"/>
      <c r="BC7" s="358"/>
      <c r="BD7" s="358"/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/>
      <c r="BV7" s="358"/>
      <c r="BW7" s="358"/>
      <c r="BX7" s="358"/>
      <c r="BY7" s="358"/>
      <c r="BZ7" s="358"/>
      <c r="CA7" s="358"/>
      <c r="CB7" s="358"/>
      <c r="CC7" s="358"/>
      <c r="CD7" s="358"/>
      <c r="CE7" s="358"/>
      <c r="CF7" s="225"/>
      <c r="CG7" s="225"/>
      <c r="CH7" s="225"/>
      <c r="CI7" s="225"/>
      <c r="CJ7" s="324">
        <f t="shared" si="0"/>
        <v>569003475</v>
      </c>
    </row>
    <row r="8" spans="1:88" s="223" customFormat="1" ht="12.6" customHeight="1" x14ac:dyDescent="0.2">
      <c r="A8" s="378"/>
      <c r="B8" s="224" t="s">
        <v>205</v>
      </c>
      <c r="C8" s="449" t="s">
        <v>204</v>
      </c>
      <c r="D8" s="358"/>
      <c r="E8" s="461">
        <v>0</v>
      </c>
      <c r="F8" s="461">
        <v>0</v>
      </c>
      <c r="G8" s="461">
        <v>0</v>
      </c>
      <c r="H8" s="461">
        <v>0</v>
      </c>
      <c r="I8" s="461">
        <v>0</v>
      </c>
      <c r="J8" s="461">
        <v>3871200</v>
      </c>
      <c r="K8" s="461">
        <v>3895200</v>
      </c>
      <c r="L8" s="461">
        <v>3895200</v>
      </c>
      <c r="M8" s="461">
        <v>3895200</v>
      </c>
      <c r="N8" s="461">
        <v>3895200</v>
      </c>
      <c r="O8" s="461">
        <v>3895200</v>
      </c>
      <c r="P8" s="461">
        <v>3895200</v>
      </c>
      <c r="Q8" s="461">
        <v>3895200</v>
      </c>
      <c r="R8" s="461">
        <v>3895200</v>
      </c>
      <c r="S8" s="461">
        <v>3895200</v>
      </c>
      <c r="T8" s="461">
        <v>3895200</v>
      </c>
      <c r="U8" s="461">
        <v>3895200</v>
      </c>
      <c r="V8" s="461">
        <v>3895200</v>
      </c>
      <c r="W8" s="461">
        <v>3895200</v>
      </c>
      <c r="X8" s="461">
        <v>3895200</v>
      </c>
      <c r="Y8" s="461">
        <v>3895200</v>
      </c>
      <c r="Z8" s="461">
        <v>3895200</v>
      </c>
      <c r="AA8" s="461">
        <v>3895200</v>
      </c>
      <c r="AB8" s="461">
        <v>3895200</v>
      </c>
      <c r="AC8" s="461">
        <v>3895200</v>
      </c>
      <c r="AD8" s="461">
        <v>3895200</v>
      </c>
      <c r="AE8" s="461">
        <v>3895200</v>
      </c>
      <c r="AF8" s="461">
        <v>3895200</v>
      </c>
      <c r="AG8" s="461">
        <v>3895200</v>
      </c>
      <c r="AH8" s="461">
        <v>3895200</v>
      </c>
      <c r="AI8" s="461">
        <v>3895200</v>
      </c>
      <c r="AJ8" s="461">
        <v>3895200</v>
      </c>
      <c r="AK8" s="461">
        <v>3895200</v>
      </c>
      <c r="AL8" s="461">
        <v>3895200</v>
      </c>
      <c r="AM8" s="461">
        <v>3895200</v>
      </c>
      <c r="AN8" s="461">
        <v>3895200</v>
      </c>
      <c r="AO8" s="461">
        <v>3893800</v>
      </c>
      <c r="AP8" s="461">
        <v>347949000</v>
      </c>
      <c r="AQ8" s="461">
        <v>0</v>
      </c>
      <c r="AR8" s="461">
        <v>0</v>
      </c>
      <c r="AS8" s="461">
        <v>0</v>
      </c>
      <c r="AT8" s="358"/>
      <c r="AU8" s="358"/>
      <c r="AV8" s="358"/>
      <c r="AW8" s="358"/>
      <c r="AX8" s="358"/>
      <c r="AY8" s="358"/>
      <c r="AZ8" s="358"/>
      <c r="BA8" s="358"/>
      <c r="BB8" s="358"/>
      <c r="BC8" s="358"/>
      <c r="BD8" s="358"/>
      <c r="BE8" s="358"/>
      <c r="BF8" s="358"/>
      <c r="BG8" s="358"/>
      <c r="BH8" s="358"/>
      <c r="BI8" s="358"/>
      <c r="BJ8" s="358"/>
      <c r="BK8" s="358"/>
      <c r="BL8" s="358"/>
      <c r="BM8" s="358"/>
      <c r="BN8" s="358"/>
      <c r="BO8" s="358"/>
      <c r="BP8" s="358"/>
      <c r="BQ8" s="358"/>
      <c r="BR8" s="358"/>
      <c r="BS8" s="358"/>
      <c r="BT8" s="358"/>
      <c r="BU8" s="358"/>
      <c r="BV8" s="358"/>
      <c r="BW8" s="358"/>
      <c r="BX8" s="358"/>
      <c r="BY8" s="358"/>
      <c r="BZ8" s="358"/>
      <c r="CA8" s="358"/>
      <c r="CB8" s="358"/>
      <c r="CC8" s="358"/>
      <c r="CD8" s="358"/>
      <c r="CE8" s="358"/>
      <c r="CF8" s="225"/>
      <c r="CG8" s="225"/>
      <c r="CH8" s="225"/>
      <c r="CI8" s="225"/>
      <c r="CJ8" s="324">
        <f t="shared" si="0"/>
        <v>472570000</v>
      </c>
    </row>
    <row r="9" spans="1:88" s="223" customFormat="1" ht="12.6" customHeight="1" x14ac:dyDescent="0.2">
      <c r="A9" s="378"/>
      <c r="B9" s="224" t="s">
        <v>207</v>
      </c>
      <c r="C9" s="449" t="s">
        <v>206</v>
      </c>
      <c r="D9" s="358"/>
      <c r="E9" s="461">
        <v>0</v>
      </c>
      <c r="F9" s="461">
        <v>0</v>
      </c>
      <c r="G9" s="461">
        <v>0</v>
      </c>
      <c r="H9" s="461">
        <v>0</v>
      </c>
      <c r="I9" s="461">
        <v>3820000</v>
      </c>
      <c r="J9" s="461">
        <v>3820000</v>
      </c>
      <c r="K9" s="461">
        <v>3820000</v>
      </c>
      <c r="L9" s="461">
        <v>3820000</v>
      </c>
      <c r="M9" s="461">
        <v>3820000</v>
      </c>
      <c r="N9" s="461">
        <v>3820000</v>
      </c>
      <c r="O9" s="461">
        <v>3820000</v>
      </c>
      <c r="P9" s="461">
        <v>3820000</v>
      </c>
      <c r="Q9" s="461">
        <v>3820000</v>
      </c>
      <c r="R9" s="461">
        <v>3820000</v>
      </c>
      <c r="S9" s="461">
        <v>3820000</v>
      </c>
      <c r="T9" s="461">
        <v>3820000</v>
      </c>
      <c r="U9" s="461">
        <v>3820000</v>
      </c>
      <c r="V9" s="461">
        <v>3820000</v>
      </c>
      <c r="W9" s="461">
        <v>3820000</v>
      </c>
      <c r="X9" s="461">
        <v>3820000</v>
      </c>
      <c r="Y9" s="461">
        <v>3820000</v>
      </c>
      <c r="Z9" s="461">
        <v>3820000</v>
      </c>
      <c r="AA9" s="461">
        <v>3820000</v>
      </c>
      <c r="AB9" s="461">
        <v>3820000</v>
      </c>
      <c r="AC9" s="461">
        <v>3820000</v>
      </c>
      <c r="AD9" s="461">
        <v>3820000</v>
      </c>
      <c r="AE9" s="461">
        <v>3820000</v>
      </c>
      <c r="AF9" s="461">
        <v>3820000</v>
      </c>
      <c r="AG9" s="461">
        <v>3820000</v>
      </c>
      <c r="AH9" s="461">
        <v>3820000</v>
      </c>
      <c r="AI9" s="461">
        <v>3820000</v>
      </c>
      <c r="AJ9" s="461">
        <v>3820000</v>
      </c>
      <c r="AK9" s="461">
        <v>3820000</v>
      </c>
      <c r="AL9" s="461">
        <v>3820000</v>
      </c>
      <c r="AM9" s="461">
        <v>3820000</v>
      </c>
      <c r="AN9" s="461">
        <v>3820000</v>
      </c>
      <c r="AO9" s="461">
        <v>3886000</v>
      </c>
      <c r="AP9" s="461">
        <v>341614000</v>
      </c>
      <c r="AQ9" s="461">
        <v>0</v>
      </c>
      <c r="AR9" s="461">
        <v>0</v>
      </c>
      <c r="AS9" s="461">
        <v>0</v>
      </c>
      <c r="AT9" s="358"/>
      <c r="AU9" s="358"/>
      <c r="AV9" s="358"/>
      <c r="AW9" s="358"/>
      <c r="AX9" s="358"/>
      <c r="AY9" s="358"/>
      <c r="AZ9" s="358"/>
      <c r="BA9" s="358"/>
      <c r="BB9" s="358"/>
      <c r="BC9" s="358"/>
      <c r="BD9" s="358"/>
      <c r="BE9" s="358"/>
      <c r="BF9" s="358"/>
      <c r="BG9" s="358"/>
      <c r="BH9" s="358"/>
      <c r="BI9" s="358"/>
      <c r="BJ9" s="358"/>
      <c r="BK9" s="358"/>
      <c r="BL9" s="358"/>
      <c r="BM9" s="358"/>
      <c r="BN9" s="358"/>
      <c r="BO9" s="358"/>
      <c r="BP9" s="358"/>
      <c r="BQ9" s="358"/>
      <c r="BR9" s="358"/>
      <c r="BS9" s="358"/>
      <c r="BT9" s="358"/>
      <c r="BU9" s="358"/>
      <c r="BV9" s="358"/>
      <c r="BW9" s="358"/>
      <c r="BX9" s="358"/>
      <c r="BY9" s="358"/>
      <c r="BZ9" s="358"/>
      <c r="CA9" s="358"/>
      <c r="CB9" s="358"/>
      <c r="CC9" s="358"/>
      <c r="CD9" s="358"/>
      <c r="CE9" s="358"/>
      <c r="CF9" s="225"/>
      <c r="CG9" s="225"/>
      <c r="CH9" s="225"/>
      <c r="CI9" s="225"/>
      <c r="CJ9" s="324">
        <f t="shared" si="0"/>
        <v>467740000</v>
      </c>
    </row>
    <row r="10" spans="1:88" s="223" customFormat="1" ht="12.6" customHeight="1" x14ac:dyDescent="0.2">
      <c r="A10" s="378"/>
      <c r="B10" s="224" t="s">
        <v>207</v>
      </c>
      <c r="C10" s="449" t="s">
        <v>208</v>
      </c>
      <c r="D10" s="358"/>
      <c r="E10" s="461">
        <v>0</v>
      </c>
      <c r="F10" s="461">
        <v>0</v>
      </c>
      <c r="G10" s="461">
        <v>0</v>
      </c>
      <c r="H10" s="461">
        <v>0</v>
      </c>
      <c r="I10" s="461">
        <v>0</v>
      </c>
      <c r="J10" s="461">
        <v>3804800</v>
      </c>
      <c r="K10" s="461">
        <v>3829800</v>
      </c>
      <c r="L10" s="461">
        <v>3829800</v>
      </c>
      <c r="M10" s="461">
        <v>3829800</v>
      </c>
      <c r="N10" s="461">
        <v>3829800</v>
      </c>
      <c r="O10" s="461">
        <v>3829800</v>
      </c>
      <c r="P10" s="461">
        <v>3829800</v>
      </c>
      <c r="Q10" s="461">
        <v>3829800</v>
      </c>
      <c r="R10" s="461">
        <v>3829800</v>
      </c>
      <c r="S10" s="461">
        <v>3829800</v>
      </c>
      <c r="T10" s="461">
        <v>3829800</v>
      </c>
      <c r="U10" s="461">
        <v>3829800</v>
      </c>
      <c r="V10" s="461">
        <v>3829800</v>
      </c>
      <c r="W10" s="461">
        <v>3829800</v>
      </c>
      <c r="X10" s="461">
        <v>3829800</v>
      </c>
      <c r="Y10" s="461">
        <v>3829800</v>
      </c>
      <c r="Z10" s="461">
        <v>3829800</v>
      </c>
      <c r="AA10" s="461">
        <v>3829800</v>
      </c>
      <c r="AB10" s="461">
        <v>3829800</v>
      </c>
      <c r="AC10" s="461">
        <v>3829800</v>
      </c>
      <c r="AD10" s="461">
        <v>3829800</v>
      </c>
      <c r="AE10" s="461">
        <v>3829800</v>
      </c>
      <c r="AF10" s="461">
        <v>3829800</v>
      </c>
      <c r="AG10" s="461">
        <v>3829800</v>
      </c>
      <c r="AH10" s="461">
        <v>3829800</v>
      </c>
      <c r="AI10" s="461">
        <v>3829800</v>
      </c>
      <c r="AJ10" s="461">
        <v>3829800</v>
      </c>
      <c r="AK10" s="461">
        <v>3829800</v>
      </c>
      <c r="AL10" s="461">
        <v>3829800</v>
      </c>
      <c r="AM10" s="461">
        <v>3829800</v>
      </c>
      <c r="AN10" s="461">
        <v>3829800</v>
      </c>
      <c r="AO10" s="461">
        <v>3833200</v>
      </c>
      <c r="AP10" s="461">
        <v>342314000</v>
      </c>
      <c r="AQ10" s="461">
        <v>0</v>
      </c>
      <c r="AR10" s="461">
        <v>0</v>
      </c>
      <c r="AS10" s="461">
        <v>0</v>
      </c>
      <c r="AT10" s="358"/>
      <c r="AU10" s="358"/>
      <c r="AV10" s="358"/>
      <c r="AW10" s="358"/>
      <c r="AX10" s="358"/>
      <c r="AY10" s="358"/>
      <c r="AZ10" s="358"/>
      <c r="BA10" s="358"/>
      <c r="BB10" s="358"/>
      <c r="BC10" s="358"/>
      <c r="BD10" s="358"/>
      <c r="BE10" s="358"/>
      <c r="BF10" s="358"/>
      <c r="BG10" s="358"/>
      <c r="BH10" s="358"/>
      <c r="BI10" s="358"/>
      <c r="BJ10" s="358"/>
      <c r="BK10" s="358"/>
      <c r="BL10" s="358"/>
      <c r="BM10" s="358"/>
      <c r="BN10" s="358"/>
      <c r="BO10" s="358"/>
      <c r="BP10" s="358"/>
      <c r="BQ10" s="358"/>
      <c r="BR10" s="358"/>
      <c r="BS10" s="358"/>
      <c r="BT10" s="358"/>
      <c r="BU10" s="358"/>
      <c r="BV10" s="358"/>
      <c r="BW10" s="358"/>
      <c r="BX10" s="358"/>
      <c r="BY10" s="358"/>
      <c r="BZ10" s="358"/>
      <c r="CA10" s="358"/>
      <c r="CB10" s="358"/>
      <c r="CC10" s="358"/>
      <c r="CD10" s="358"/>
      <c r="CE10" s="358"/>
      <c r="CF10" s="225"/>
      <c r="CG10" s="225"/>
      <c r="CH10" s="225"/>
      <c r="CI10" s="225"/>
      <c r="CJ10" s="324">
        <f t="shared" si="0"/>
        <v>464846000</v>
      </c>
    </row>
    <row r="11" spans="1:88" s="223" customFormat="1" ht="12.6" customHeight="1" x14ac:dyDescent="0.2">
      <c r="A11" s="378"/>
      <c r="B11" s="224" t="s">
        <v>804</v>
      </c>
      <c r="C11" s="449" t="s">
        <v>803</v>
      </c>
      <c r="D11" s="358"/>
      <c r="E11" s="461">
        <v>0</v>
      </c>
      <c r="F11" s="461">
        <v>0</v>
      </c>
      <c r="G11" s="461">
        <v>0</v>
      </c>
      <c r="H11" s="461">
        <v>0</v>
      </c>
      <c r="I11" s="461">
        <v>0</v>
      </c>
      <c r="J11" s="461">
        <v>3224684</v>
      </c>
      <c r="K11" s="461">
        <v>4000000</v>
      </c>
      <c r="L11" s="461">
        <v>4000000</v>
      </c>
      <c r="M11" s="461">
        <v>4000000</v>
      </c>
      <c r="N11" s="461">
        <v>4000000</v>
      </c>
      <c r="O11" s="461">
        <v>4000000</v>
      </c>
      <c r="P11" s="461">
        <v>4000000</v>
      </c>
      <c r="Q11" s="461">
        <v>4000000</v>
      </c>
      <c r="R11" s="461">
        <v>4000000</v>
      </c>
      <c r="S11" s="461">
        <v>4000000</v>
      </c>
      <c r="T11" s="461">
        <v>4000000</v>
      </c>
      <c r="U11" s="461">
        <v>4000000</v>
      </c>
      <c r="V11" s="461">
        <v>4000000</v>
      </c>
      <c r="W11" s="461">
        <v>4000000</v>
      </c>
      <c r="X11" s="461">
        <v>4000000</v>
      </c>
      <c r="Y11" s="461">
        <v>4000000</v>
      </c>
      <c r="Z11" s="461">
        <v>4000000</v>
      </c>
      <c r="AA11" s="461">
        <v>4000000</v>
      </c>
      <c r="AB11" s="461">
        <v>4000000</v>
      </c>
      <c r="AC11" s="461">
        <v>4000000</v>
      </c>
      <c r="AD11" s="461">
        <v>4000000</v>
      </c>
      <c r="AE11" s="461">
        <v>4000000</v>
      </c>
      <c r="AF11" s="461">
        <v>4000000</v>
      </c>
      <c r="AG11" s="461">
        <v>4000000</v>
      </c>
      <c r="AH11" s="461">
        <v>4000000</v>
      </c>
      <c r="AI11" s="461">
        <v>4000000</v>
      </c>
      <c r="AJ11" s="461">
        <v>4000000</v>
      </c>
      <c r="AK11" s="461">
        <v>4000000</v>
      </c>
      <c r="AL11" s="461">
        <v>4000000</v>
      </c>
      <c r="AM11" s="461">
        <v>4000000</v>
      </c>
      <c r="AN11" s="461">
        <v>4000000</v>
      </c>
      <c r="AO11" s="461">
        <v>4421000</v>
      </c>
      <c r="AP11" s="461">
        <v>348649000</v>
      </c>
      <c r="AQ11" s="461">
        <v>0</v>
      </c>
      <c r="AR11" s="461">
        <v>0</v>
      </c>
      <c r="AS11" s="461">
        <v>0</v>
      </c>
      <c r="AT11" s="358"/>
      <c r="AU11" s="358"/>
      <c r="AV11" s="358"/>
      <c r="AW11" s="358"/>
      <c r="AX11" s="358"/>
      <c r="AY11" s="358"/>
      <c r="AZ11" s="358"/>
      <c r="BA11" s="358"/>
      <c r="BB11" s="358"/>
      <c r="BC11" s="358"/>
      <c r="BD11" s="358"/>
      <c r="BE11" s="358"/>
      <c r="BF11" s="358"/>
      <c r="BG11" s="358"/>
      <c r="BH11" s="358"/>
      <c r="BI11" s="358"/>
      <c r="BJ11" s="358"/>
      <c r="BK11" s="358"/>
      <c r="BL11" s="358"/>
      <c r="BM11" s="358"/>
      <c r="BN11" s="358"/>
      <c r="BO11" s="358"/>
      <c r="BP11" s="358"/>
      <c r="BQ11" s="358"/>
      <c r="BR11" s="358"/>
      <c r="BS11" s="358"/>
      <c r="BT11" s="358"/>
      <c r="BU11" s="358"/>
      <c r="BV11" s="358"/>
      <c r="BW11" s="358"/>
      <c r="BX11" s="358"/>
      <c r="BY11" s="358"/>
      <c r="BZ11" s="358"/>
      <c r="CA11" s="358"/>
      <c r="CB11" s="358"/>
      <c r="CC11" s="358"/>
      <c r="CD11" s="358"/>
      <c r="CE11" s="358"/>
      <c r="CF11" s="225"/>
      <c r="CG11" s="225"/>
      <c r="CH11" s="225"/>
      <c r="CI11" s="225"/>
      <c r="CJ11" s="324">
        <f t="shared" si="0"/>
        <v>476294684</v>
      </c>
    </row>
    <row r="12" spans="1:88" s="223" customFormat="1" ht="12.6" customHeight="1" x14ac:dyDescent="0.2">
      <c r="A12" s="378"/>
      <c r="B12" s="224" t="s">
        <v>210</v>
      </c>
      <c r="C12" s="449" t="s">
        <v>209</v>
      </c>
      <c r="D12" s="358"/>
      <c r="E12" s="461">
        <v>0</v>
      </c>
      <c r="F12" s="461">
        <v>0</v>
      </c>
      <c r="G12" s="461">
        <v>0</v>
      </c>
      <c r="H12" s="461">
        <v>0</v>
      </c>
      <c r="I12" s="461">
        <v>0</v>
      </c>
      <c r="J12" s="461">
        <v>3870000</v>
      </c>
      <c r="K12" s="461">
        <v>3870000</v>
      </c>
      <c r="L12" s="461">
        <v>3870000</v>
      </c>
      <c r="M12" s="461">
        <v>3870000</v>
      </c>
      <c r="N12" s="461">
        <v>3870000</v>
      </c>
      <c r="O12" s="461">
        <v>3870000</v>
      </c>
      <c r="P12" s="461">
        <v>3870000</v>
      </c>
      <c r="Q12" s="461">
        <v>3870000</v>
      </c>
      <c r="R12" s="461">
        <v>3870000</v>
      </c>
      <c r="S12" s="461">
        <v>3870000</v>
      </c>
      <c r="T12" s="461">
        <v>3870000</v>
      </c>
      <c r="U12" s="461">
        <v>3870000</v>
      </c>
      <c r="V12" s="461">
        <v>3870000</v>
      </c>
      <c r="W12" s="461">
        <v>3870000</v>
      </c>
      <c r="X12" s="461">
        <v>3870000</v>
      </c>
      <c r="Y12" s="461">
        <v>3870000</v>
      </c>
      <c r="Z12" s="461">
        <v>3870000</v>
      </c>
      <c r="AA12" s="461">
        <v>3870000</v>
      </c>
      <c r="AB12" s="461">
        <v>3870000</v>
      </c>
      <c r="AC12" s="461">
        <v>3870000</v>
      </c>
      <c r="AD12" s="461">
        <v>3870000</v>
      </c>
      <c r="AE12" s="461">
        <v>3870000</v>
      </c>
      <c r="AF12" s="461">
        <v>3870000</v>
      </c>
      <c r="AG12" s="461">
        <v>3870000</v>
      </c>
      <c r="AH12" s="461">
        <v>3870000</v>
      </c>
      <c r="AI12" s="461">
        <v>3870000</v>
      </c>
      <c r="AJ12" s="461">
        <v>3870000</v>
      </c>
      <c r="AK12" s="461">
        <v>3870000</v>
      </c>
      <c r="AL12" s="461">
        <v>3870000</v>
      </c>
      <c r="AM12" s="461">
        <v>3870000</v>
      </c>
      <c r="AN12" s="461">
        <v>3870000</v>
      </c>
      <c r="AO12" s="461">
        <v>3870000</v>
      </c>
      <c r="AP12" s="461">
        <v>3880000</v>
      </c>
      <c r="AQ12" s="461">
        <v>345800000</v>
      </c>
      <c r="AR12" s="461">
        <v>0</v>
      </c>
      <c r="AS12" s="461">
        <v>0</v>
      </c>
      <c r="AT12" s="358"/>
      <c r="AU12" s="358"/>
      <c r="AV12" s="358"/>
      <c r="AW12" s="358"/>
      <c r="AX12" s="358"/>
      <c r="AY12" s="358"/>
      <c r="AZ12" s="358"/>
      <c r="BA12" s="358"/>
      <c r="BB12" s="358"/>
      <c r="BC12" s="358"/>
      <c r="BD12" s="358"/>
      <c r="BE12" s="358"/>
      <c r="BF12" s="358"/>
      <c r="BG12" s="358"/>
      <c r="BH12" s="358"/>
      <c r="BI12" s="358"/>
      <c r="BJ12" s="358"/>
      <c r="BK12" s="358"/>
      <c r="BL12" s="358"/>
      <c r="BM12" s="358"/>
      <c r="BN12" s="358"/>
      <c r="BO12" s="358"/>
      <c r="BP12" s="358"/>
      <c r="BQ12" s="358"/>
      <c r="BR12" s="358"/>
      <c r="BS12" s="358"/>
      <c r="BT12" s="358"/>
      <c r="BU12" s="358"/>
      <c r="BV12" s="358"/>
      <c r="BW12" s="358"/>
      <c r="BX12" s="358"/>
      <c r="BY12" s="358"/>
      <c r="BZ12" s="358"/>
      <c r="CA12" s="358"/>
      <c r="CB12" s="358"/>
      <c r="CC12" s="358"/>
      <c r="CD12" s="358"/>
      <c r="CE12" s="358"/>
      <c r="CF12" s="225"/>
      <c r="CG12" s="225"/>
      <c r="CH12" s="225"/>
      <c r="CI12" s="225"/>
      <c r="CJ12" s="324">
        <f t="shared" si="0"/>
        <v>473520000</v>
      </c>
    </row>
    <row r="13" spans="1:88" s="223" customFormat="1" ht="12.6" customHeight="1" x14ac:dyDescent="0.2">
      <c r="A13" s="378"/>
      <c r="B13" s="224" t="s">
        <v>806</v>
      </c>
      <c r="C13" s="449" t="s">
        <v>805</v>
      </c>
      <c r="D13" s="358"/>
      <c r="E13" s="461">
        <v>0</v>
      </c>
      <c r="F13" s="461">
        <v>0</v>
      </c>
      <c r="G13" s="461">
        <v>0</v>
      </c>
      <c r="H13" s="461">
        <v>0</v>
      </c>
      <c r="I13" s="461">
        <v>0</v>
      </c>
      <c r="J13" s="461">
        <v>5480000</v>
      </c>
      <c r="K13" s="461">
        <v>5480000</v>
      </c>
      <c r="L13" s="461">
        <v>5480000</v>
      </c>
      <c r="M13" s="461">
        <v>5480000</v>
      </c>
      <c r="N13" s="461">
        <v>5480000</v>
      </c>
      <c r="O13" s="461">
        <v>5480000</v>
      </c>
      <c r="P13" s="461">
        <v>5480000</v>
      </c>
      <c r="Q13" s="461">
        <v>5480000</v>
      </c>
      <c r="R13" s="461">
        <v>5480000</v>
      </c>
      <c r="S13" s="461">
        <v>5480000</v>
      </c>
      <c r="T13" s="461">
        <v>5480000</v>
      </c>
      <c r="U13" s="461">
        <v>5480000</v>
      </c>
      <c r="V13" s="461">
        <v>5480000</v>
      </c>
      <c r="W13" s="461">
        <v>5480000</v>
      </c>
      <c r="X13" s="461">
        <v>5480000</v>
      </c>
      <c r="Y13" s="461">
        <v>5480000</v>
      </c>
      <c r="Z13" s="461">
        <v>5480000</v>
      </c>
      <c r="AA13" s="461">
        <v>5480000</v>
      </c>
      <c r="AB13" s="461">
        <v>5480000</v>
      </c>
      <c r="AC13" s="461">
        <v>5480000</v>
      </c>
      <c r="AD13" s="461">
        <v>5480000</v>
      </c>
      <c r="AE13" s="461">
        <v>5480000</v>
      </c>
      <c r="AF13" s="461">
        <v>5480000</v>
      </c>
      <c r="AG13" s="461">
        <v>5480000</v>
      </c>
      <c r="AH13" s="461">
        <v>5480000</v>
      </c>
      <c r="AI13" s="461">
        <v>5480000</v>
      </c>
      <c r="AJ13" s="461">
        <v>5480000</v>
      </c>
      <c r="AK13" s="461">
        <v>5480000</v>
      </c>
      <c r="AL13" s="461">
        <v>5480000</v>
      </c>
      <c r="AM13" s="461">
        <v>5480000</v>
      </c>
      <c r="AN13" s="461">
        <v>5480000</v>
      </c>
      <c r="AO13" s="461">
        <v>5480000</v>
      </c>
      <c r="AP13" s="461">
        <v>5544265</v>
      </c>
      <c r="AQ13" s="461">
        <v>484923285</v>
      </c>
      <c r="AR13" s="461">
        <v>0</v>
      </c>
      <c r="AS13" s="461">
        <v>0</v>
      </c>
      <c r="AT13" s="358"/>
      <c r="AU13" s="358"/>
      <c r="AV13" s="358"/>
      <c r="AW13" s="358"/>
      <c r="AX13" s="358"/>
      <c r="AY13" s="358"/>
      <c r="AZ13" s="358"/>
      <c r="BA13" s="358"/>
      <c r="BB13" s="358"/>
      <c r="BC13" s="358"/>
      <c r="BD13" s="358"/>
      <c r="BE13" s="358"/>
      <c r="BF13" s="358"/>
      <c r="BG13" s="358"/>
      <c r="BH13" s="358"/>
      <c r="BI13" s="358"/>
      <c r="BJ13" s="358"/>
      <c r="BK13" s="358"/>
      <c r="BL13" s="358"/>
      <c r="BM13" s="358"/>
      <c r="BN13" s="358"/>
      <c r="BO13" s="358"/>
      <c r="BP13" s="358"/>
      <c r="BQ13" s="358"/>
      <c r="BR13" s="358"/>
      <c r="BS13" s="358"/>
      <c r="BT13" s="358"/>
      <c r="BU13" s="358"/>
      <c r="BV13" s="358"/>
      <c r="BW13" s="358"/>
      <c r="BX13" s="358"/>
      <c r="BY13" s="358"/>
      <c r="BZ13" s="358"/>
      <c r="CA13" s="358"/>
      <c r="CB13" s="358"/>
      <c r="CC13" s="358"/>
      <c r="CD13" s="358"/>
      <c r="CE13" s="358"/>
      <c r="CF13" s="225"/>
      <c r="CG13" s="225"/>
      <c r="CH13" s="225"/>
      <c r="CI13" s="225"/>
      <c r="CJ13" s="324">
        <f t="shared" si="0"/>
        <v>665827550</v>
      </c>
    </row>
    <row r="14" spans="1:88" s="223" customFormat="1" ht="12.6" customHeight="1" x14ac:dyDescent="0.2">
      <c r="A14" s="378"/>
      <c r="B14" s="224" t="s">
        <v>777</v>
      </c>
      <c r="C14" s="449" t="s">
        <v>776</v>
      </c>
      <c r="D14" s="358"/>
      <c r="E14" s="461">
        <v>0</v>
      </c>
      <c r="F14" s="461">
        <v>0</v>
      </c>
      <c r="G14" s="461">
        <v>0</v>
      </c>
      <c r="H14" s="461">
        <v>0</v>
      </c>
      <c r="I14" s="461">
        <v>0</v>
      </c>
      <c r="J14" s="461">
        <v>0</v>
      </c>
      <c r="K14" s="461">
        <v>0</v>
      </c>
      <c r="L14" s="461">
        <v>0</v>
      </c>
      <c r="M14" s="461">
        <v>0</v>
      </c>
      <c r="N14" s="461">
        <v>0</v>
      </c>
      <c r="O14" s="461">
        <v>1888000</v>
      </c>
      <c r="P14" s="461">
        <v>4720000</v>
      </c>
      <c r="Q14" s="461">
        <v>4720000</v>
      </c>
      <c r="R14" s="461">
        <v>4720000</v>
      </c>
      <c r="S14" s="461">
        <v>4720000</v>
      </c>
      <c r="T14" s="461">
        <v>4720000</v>
      </c>
      <c r="U14" s="461">
        <v>4720000</v>
      </c>
      <c r="V14" s="461">
        <v>4720000</v>
      </c>
      <c r="W14" s="461">
        <v>4720000</v>
      </c>
      <c r="X14" s="461">
        <v>4720000</v>
      </c>
      <c r="Y14" s="461">
        <v>4720000</v>
      </c>
      <c r="Z14" s="461">
        <v>4720000</v>
      </c>
      <c r="AA14" s="461">
        <v>4720000</v>
      </c>
      <c r="AB14" s="461">
        <v>4720000</v>
      </c>
      <c r="AC14" s="461">
        <v>4720000</v>
      </c>
      <c r="AD14" s="461">
        <v>4720000</v>
      </c>
      <c r="AE14" s="461">
        <v>4720000</v>
      </c>
      <c r="AF14" s="461">
        <v>4720000</v>
      </c>
      <c r="AG14" s="461">
        <v>4720000</v>
      </c>
      <c r="AH14" s="461">
        <v>4720000</v>
      </c>
      <c r="AI14" s="461">
        <v>4720000</v>
      </c>
      <c r="AJ14" s="461">
        <v>4720000</v>
      </c>
      <c r="AK14" s="461">
        <v>4720000</v>
      </c>
      <c r="AL14" s="461">
        <v>4720000</v>
      </c>
      <c r="AM14" s="461">
        <v>4720000</v>
      </c>
      <c r="AN14" s="461">
        <v>4720000</v>
      </c>
      <c r="AO14" s="461">
        <v>5027030</v>
      </c>
      <c r="AP14" s="461">
        <v>408863070</v>
      </c>
      <c r="AQ14" s="461">
        <v>0</v>
      </c>
      <c r="AR14" s="461">
        <v>0</v>
      </c>
      <c r="AS14" s="461">
        <v>0</v>
      </c>
      <c r="AT14" s="358"/>
      <c r="AU14" s="358"/>
      <c r="AV14" s="358"/>
      <c r="AW14" s="358"/>
      <c r="AX14" s="358"/>
      <c r="AY14" s="358"/>
      <c r="AZ14" s="358"/>
      <c r="BA14" s="358"/>
      <c r="BB14" s="358"/>
      <c r="BC14" s="358"/>
      <c r="BD14" s="358"/>
      <c r="BE14" s="358"/>
      <c r="BF14" s="358"/>
      <c r="BG14" s="358"/>
      <c r="BH14" s="358"/>
      <c r="BI14" s="358"/>
      <c r="BJ14" s="358"/>
      <c r="BK14" s="358"/>
      <c r="BL14" s="358"/>
      <c r="BM14" s="358"/>
      <c r="BN14" s="358"/>
      <c r="BO14" s="358"/>
      <c r="BP14" s="358"/>
      <c r="BQ14" s="358"/>
      <c r="BR14" s="358"/>
      <c r="BS14" s="358"/>
      <c r="BT14" s="358"/>
      <c r="BU14" s="358"/>
      <c r="BV14" s="358"/>
      <c r="BW14" s="358"/>
      <c r="BX14" s="358"/>
      <c r="BY14" s="358"/>
      <c r="BZ14" s="358"/>
      <c r="CA14" s="358"/>
      <c r="CB14" s="358"/>
      <c r="CC14" s="358"/>
      <c r="CD14" s="358"/>
      <c r="CE14" s="358"/>
      <c r="CF14" s="225"/>
      <c r="CG14" s="225"/>
      <c r="CH14" s="225"/>
      <c r="CI14" s="225"/>
      <c r="CJ14" s="324">
        <f t="shared" si="0"/>
        <v>533778100</v>
      </c>
    </row>
    <row r="15" spans="1:88" s="223" customFormat="1" ht="12.6" customHeight="1" x14ac:dyDescent="0.2">
      <c r="A15" s="378"/>
      <c r="B15" s="224" t="s">
        <v>808</v>
      </c>
      <c r="C15" s="449" t="s">
        <v>807</v>
      </c>
      <c r="D15" s="358"/>
      <c r="E15" s="461">
        <v>0</v>
      </c>
      <c r="F15" s="461">
        <v>0</v>
      </c>
      <c r="G15" s="461">
        <v>0</v>
      </c>
      <c r="H15" s="461">
        <v>0</v>
      </c>
      <c r="I15" s="461">
        <v>0</v>
      </c>
      <c r="J15" s="461">
        <v>3490000</v>
      </c>
      <c r="K15" s="461">
        <v>3940000</v>
      </c>
      <c r="L15" s="461">
        <v>3940000</v>
      </c>
      <c r="M15" s="461">
        <v>3940000</v>
      </c>
      <c r="N15" s="461">
        <v>3940000</v>
      </c>
      <c r="O15" s="461">
        <v>3940000</v>
      </c>
      <c r="P15" s="461">
        <v>3940000</v>
      </c>
      <c r="Q15" s="461">
        <v>3940000</v>
      </c>
      <c r="R15" s="461">
        <v>3940000</v>
      </c>
      <c r="S15" s="461">
        <v>3940000</v>
      </c>
      <c r="T15" s="461">
        <v>3940000</v>
      </c>
      <c r="U15" s="461">
        <v>3940000</v>
      </c>
      <c r="V15" s="461">
        <v>3940000</v>
      </c>
      <c r="W15" s="461">
        <v>3940000</v>
      </c>
      <c r="X15" s="461">
        <v>3940000</v>
      </c>
      <c r="Y15" s="461">
        <v>3940000</v>
      </c>
      <c r="Z15" s="461">
        <v>3940000</v>
      </c>
      <c r="AA15" s="461">
        <v>3940000</v>
      </c>
      <c r="AB15" s="461">
        <v>3940000</v>
      </c>
      <c r="AC15" s="461">
        <v>3940000</v>
      </c>
      <c r="AD15" s="461">
        <v>3940000</v>
      </c>
      <c r="AE15" s="461">
        <v>3940000</v>
      </c>
      <c r="AF15" s="461">
        <v>3940000</v>
      </c>
      <c r="AG15" s="461">
        <v>3940000</v>
      </c>
      <c r="AH15" s="461">
        <v>3940000</v>
      </c>
      <c r="AI15" s="461">
        <v>3940000</v>
      </c>
      <c r="AJ15" s="461">
        <v>3940000</v>
      </c>
      <c r="AK15" s="461">
        <v>3940000</v>
      </c>
      <c r="AL15" s="461">
        <v>3940000</v>
      </c>
      <c r="AM15" s="461">
        <v>3940000</v>
      </c>
      <c r="AN15" s="461">
        <v>3940000</v>
      </c>
      <c r="AO15" s="461">
        <v>3888000</v>
      </c>
      <c r="AP15" s="461">
        <v>333312000</v>
      </c>
      <c r="AQ15" s="461">
        <v>0</v>
      </c>
      <c r="AR15" s="461">
        <v>0</v>
      </c>
      <c r="AS15" s="461">
        <v>0</v>
      </c>
      <c r="AT15" s="358"/>
      <c r="AU15" s="358"/>
      <c r="AV15" s="358"/>
      <c r="AW15" s="358"/>
      <c r="AX15" s="358"/>
      <c r="AY15" s="358"/>
      <c r="AZ15" s="358"/>
      <c r="BA15" s="358"/>
      <c r="BB15" s="358"/>
      <c r="BC15" s="358"/>
      <c r="BD15" s="358"/>
      <c r="BE15" s="358"/>
      <c r="BF15" s="358"/>
      <c r="BG15" s="358"/>
      <c r="BH15" s="358"/>
      <c r="BI15" s="358"/>
      <c r="BJ15" s="358"/>
      <c r="BK15" s="358"/>
      <c r="BL15" s="358"/>
      <c r="BM15" s="358"/>
      <c r="BN15" s="358"/>
      <c r="BO15" s="358"/>
      <c r="BP15" s="358"/>
      <c r="BQ15" s="358"/>
      <c r="BR15" s="358"/>
      <c r="BS15" s="358"/>
      <c r="BT15" s="358"/>
      <c r="BU15" s="358"/>
      <c r="BV15" s="358"/>
      <c r="BW15" s="358"/>
      <c r="BX15" s="358"/>
      <c r="BY15" s="358"/>
      <c r="BZ15" s="358"/>
      <c r="CA15" s="358"/>
      <c r="CB15" s="358"/>
      <c r="CC15" s="358"/>
      <c r="CD15" s="358"/>
      <c r="CE15" s="358"/>
      <c r="CF15" s="225"/>
      <c r="CG15" s="225"/>
      <c r="CH15" s="225"/>
      <c r="CI15" s="225"/>
      <c r="CJ15" s="324">
        <f t="shared" si="0"/>
        <v>458890000</v>
      </c>
    </row>
    <row r="16" spans="1:88" s="223" customFormat="1" ht="12.6" customHeight="1" x14ac:dyDescent="0.2">
      <c r="A16" s="378"/>
      <c r="B16" s="224" t="s">
        <v>749</v>
      </c>
      <c r="C16" s="449" t="s">
        <v>748</v>
      </c>
      <c r="D16" s="358"/>
      <c r="E16" s="461">
        <v>0</v>
      </c>
      <c r="F16" s="461">
        <v>0</v>
      </c>
      <c r="G16" s="461">
        <v>0</v>
      </c>
      <c r="H16" s="461">
        <v>0</v>
      </c>
      <c r="I16" s="461">
        <v>0</v>
      </c>
      <c r="J16" s="461">
        <v>4000000</v>
      </c>
      <c r="K16" s="461">
        <v>4000000</v>
      </c>
      <c r="L16" s="461">
        <v>4000000</v>
      </c>
      <c r="M16" s="461">
        <v>4000000</v>
      </c>
      <c r="N16" s="461">
        <v>4000000</v>
      </c>
      <c r="O16" s="461">
        <v>4000000</v>
      </c>
      <c r="P16" s="461">
        <v>4000000</v>
      </c>
      <c r="Q16" s="461">
        <v>4000000</v>
      </c>
      <c r="R16" s="461">
        <v>4000000</v>
      </c>
      <c r="S16" s="461">
        <v>4000000</v>
      </c>
      <c r="T16" s="461">
        <v>4000000</v>
      </c>
      <c r="U16" s="461">
        <v>4000000</v>
      </c>
      <c r="V16" s="461">
        <v>4000000</v>
      </c>
      <c r="W16" s="461">
        <v>4000000</v>
      </c>
      <c r="X16" s="461">
        <v>4000000</v>
      </c>
      <c r="Y16" s="461">
        <v>4000000</v>
      </c>
      <c r="Z16" s="461">
        <v>4000000</v>
      </c>
      <c r="AA16" s="461">
        <v>4000000</v>
      </c>
      <c r="AB16" s="461">
        <v>4000000</v>
      </c>
      <c r="AC16" s="461">
        <v>4000000</v>
      </c>
      <c r="AD16" s="461">
        <v>4000000</v>
      </c>
      <c r="AE16" s="461">
        <v>4000000</v>
      </c>
      <c r="AF16" s="461">
        <v>4000000</v>
      </c>
      <c r="AG16" s="461">
        <v>4000000</v>
      </c>
      <c r="AH16" s="461">
        <v>4000000</v>
      </c>
      <c r="AI16" s="461">
        <v>4000000</v>
      </c>
      <c r="AJ16" s="461">
        <v>4000000</v>
      </c>
      <c r="AK16" s="461">
        <v>4000000</v>
      </c>
      <c r="AL16" s="461">
        <v>4000000</v>
      </c>
      <c r="AM16" s="461">
        <v>4000000</v>
      </c>
      <c r="AN16" s="461">
        <v>4000000</v>
      </c>
      <c r="AO16" s="461">
        <v>5021000</v>
      </c>
      <c r="AP16" s="461">
        <v>350049000</v>
      </c>
      <c r="AQ16" s="461">
        <v>0</v>
      </c>
      <c r="AR16" s="461">
        <v>0</v>
      </c>
      <c r="AS16" s="461">
        <v>0</v>
      </c>
      <c r="AT16" s="358"/>
      <c r="AU16" s="358"/>
      <c r="AV16" s="358"/>
      <c r="AW16" s="358"/>
      <c r="AX16" s="358"/>
      <c r="AY16" s="358"/>
      <c r="AZ16" s="358"/>
      <c r="BA16" s="358"/>
      <c r="BB16" s="358"/>
      <c r="BC16" s="358"/>
      <c r="BD16" s="358"/>
      <c r="BE16" s="358"/>
      <c r="BF16" s="358"/>
      <c r="BG16" s="358"/>
      <c r="BH16" s="358"/>
      <c r="BI16" s="358"/>
      <c r="BJ16" s="358"/>
      <c r="BK16" s="358"/>
      <c r="BL16" s="358"/>
      <c r="BM16" s="358"/>
      <c r="BN16" s="358"/>
      <c r="BO16" s="358"/>
      <c r="BP16" s="358"/>
      <c r="BQ16" s="358"/>
      <c r="BR16" s="358"/>
      <c r="BS16" s="358"/>
      <c r="BT16" s="358"/>
      <c r="BU16" s="358"/>
      <c r="BV16" s="358"/>
      <c r="BW16" s="358"/>
      <c r="BX16" s="358"/>
      <c r="BY16" s="358"/>
      <c r="BZ16" s="358"/>
      <c r="CA16" s="358"/>
      <c r="CB16" s="358"/>
      <c r="CC16" s="358"/>
      <c r="CD16" s="358"/>
      <c r="CE16" s="358"/>
      <c r="CF16" s="225"/>
      <c r="CG16" s="225"/>
      <c r="CH16" s="225"/>
      <c r="CI16" s="225"/>
      <c r="CJ16" s="324">
        <f t="shared" si="0"/>
        <v>479070000</v>
      </c>
    </row>
    <row r="17" spans="1:88" s="223" customFormat="1" ht="12.6" customHeight="1" x14ac:dyDescent="0.2">
      <c r="A17" s="378"/>
      <c r="B17" s="224" t="s">
        <v>810</v>
      </c>
      <c r="C17" s="449" t="s">
        <v>809</v>
      </c>
      <c r="D17" s="358"/>
      <c r="E17" s="461">
        <v>0</v>
      </c>
      <c r="F17" s="461">
        <v>0</v>
      </c>
      <c r="G17" s="461">
        <v>0</v>
      </c>
      <c r="H17" s="461">
        <v>0</v>
      </c>
      <c r="I17" s="461">
        <v>0</v>
      </c>
      <c r="J17" s="461">
        <v>4850000</v>
      </c>
      <c r="K17" s="461">
        <v>4850000</v>
      </c>
      <c r="L17" s="461">
        <v>4850000</v>
      </c>
      <c r="M17" s="461">
        <v>4850000</v>
      </c>
      <c r="N17" s="461">
        <v>4850000</v>
      </c>
      <c r="O17" s="461">
        <v>4850000</v>
      </c>
      <c r="P17" s="461">
        <v>4850000</v>
      </c>
      <c r="Q17" s="461">
        <v>4850000</v>
      </c>
      <c r="R17" s="461">
        <v>4850000</v>
      </c>
      <c r="S17" s="461">
        <v>4850000</v>
      </c>
      <c r="T17" s="461">
        <v>4850000</v>
      </c>
      <c r="U17" s="461">
        <v>4850000</v>
      </c>
      <c r="V17" s="461">
        <v>4850000</v>
      </c>
      <c r="W17" s="461">
        <v>4850000</v>
      </c>
      <c r="X17" s="461">
        <v>4850000</v>
      </c>
      <c r="Y17" s="461">
        <v>4850000</v>
      </c>
      <c r="Z17" s="461">
        <v>4850000</v>
      </c>
      <c r="AA17" s="461">
        <v>4850000</v>
      </c>
      <c r="AB17" s="461">
        <v>4850000</v>
      </c>
      <c r="AC17" s="461">
        <v>4850000</v>
      </c>
      <c r="AD17" s="461">
        <v>4850000</v>
      </c>
      <c r="AE17" s="461">
        <v>4850000</v>
      </c>
      <c r="AF17" s="461">
        <v>4850000</v>
      </c>
      <c r="AG17" s="461">
        <v>4850000</v>
      </c>
      <c r="AH17" s="461">
        <v>4850000</v>
      </c>
      <c r="AI17" s="461">
        <v>4850000</v>
      </c>
      <c r="AJ17" s="461">
        <v>4850000</v>
      </c>
      <c r="AK17" s="461">
        <v>4850000</v>
      </c>
      <c r="AL17" s="461">
        <v>4850000</v>
      </c>
      <c r="AM17" s="461">
        <v>4850000</v>
      </c>
      <c r="AN17" s="461">
        <v>4850000</v>
      </c>
      <c r="AO17" s="461">
        <v>4807000</v>
      </c>
      <c r="AP17" s="461">
        <v>430283000</v>
      </c>
      <c r="AQ17" s="461">
        <v>0</v>
      </c>
      <c r="AR17" s="461">
        <v>0</v>
      </c>
      <c r="AS17" s="461">
        <v>0</v>
      </c>
      <c r="AT17" s="358"/>
      <c r="AU17" s="358"/>
      <c r="AV17" s="358"/>
      <c r="AW17" s="358"/>
      <c r="AX17" s="358"/>
      <c r="AY17" s="358"/>
      <c r="AZ17" s="358"/>
      <c r="BA17" s="358"/>
      <c r="BB17" s="358"/>
      <c r="BC17" s="358"/>
      <c r="BD17" s="358"/>
      <c r="BE17" s="358"/>
      <c r="BF17" s="358"/>
      <c r="BG17" s="358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  <c r="BV17" s="358"/>
      <c r="BW17" s="358"/>
      <c r="BX17" s="358"/>
      <c r="BY17" s="358"/>
      <c r="BZ17" s="358"/>
      <c r="CA17" s="358"/>
      <c r="CB17" s="358"/>
      <c r="CC17" s="358"/>
      <c r="CD17" s="358"/>
      <c r="CE17" s="358"/>
      <c r="CF17" s="225"/>
      <c r="CG17" s="225"/>
      <c r="CH17" s="225"/>
      <c r="CI17" s="225"/>
      <c r="CJ17" s="324">
        <f t="shared" si="0"/>
        <v>585440000</v>
      </c>
    </row>
    <row r="18" spans="1:88" s="223" customFormat="1" ht="12.6" customHeight="1" x14ac:dyDescent="0.2">
      <c r="A18" s="378"/>
      <c r="B18" s="224" t="s">
        <v>779</v>
      </c>
      <c r="C18" s="449" t="s">
        <v>778</v>
      </c>
      <c r="D18" s="358"/>
      <c r="E18" s="461">
        <v>0</v>
      </c>
      <c r="F18" s="461">
        <v>0</v>
      </c>
      <c r="G18" s="461">
        <v>0</v>
      </c>
      <c r="H18" s="461">
        <v>0</v>
      </c>
      <c r="I18" s="461">
        <v>3930000</v>
      </c>
      <c r="J18" s="461">
        <v>3930000</v>
      </c>
      <c r="K18" s="461">
        <v>3930000</v>
      </c>
      <c r="L18" s="461">
        <v>3930000</v>
      </c>
      <c r="M18" s="461">
        <v>3930000</v>
      </c>
      <c r="N18" s="461">
        <v>3930000</v>
      </c>
      <c r="O18" s="461">
        <v>3930000</v>
      </c>
      <c r="P18" s="461">
        <v>3930000</v>
      </c>
      <c r="Q18" s="461">
        <v>3930000</v>
      </c>
      <c r="R18" s="461">
        <v>354679000</v>
      </c>
      <c r="S18" s="461">
        <v>3930000</v>
      </c>
      <c r="T18" s="461">
        <v>3930000</v>
      </c>
      <c r="U18" s="461">
        <v>3930000</v>
      </c>
      <c r="V18" s="461">
        <v>3930000</v>
      </c>
      <c r="W18" s="461">
        <v>3930000</v>
      </c>
      <c r="X18" s="461">
        <v>3930000</v>
      </c>
      <c r="Y18" s="461">
        <v>3930000</v>
      </c>
      <c r="Z18" s="461">
        <v>3930000</v>
      </c>
      <c r="AA18" s="461">
        <v>3930000</v>
      </c>
      <c r="AB18" s="461">
        <v>3930000</v>
      </c>
      <c r="AC18" s="461">
        <v>3930000</v>
      </c>
      <c r="AD18" s="461">
        <v>3930000</v>
      </c>
      <c r="AE18" s="461">
        <v>3930000</v>
      </c>
      <c r="AF18" s="461">
        <v>3930000</v>
      </c>
      <c r="AG18" s="461">
        <v>3930000</v>
      </c>
      <c r="AH18" s="461">
        <v>3930000</v>
      </c>
      <c r="AI18" s="461">
        <v>3930000</v>
      </c>
      <c r="AJ18" s="461">
        <v>3930000</v>
      </c>
      <c r="AK18" s="461">
        <v>3930000</v>
      </c>
      <c r="AL18" s="461">
        <v>3930000</v>
      </c>
      <c r="AM18" s="461">
        <v>3930000</v>
      </c>
      <c r="AN18" s="461">
        <v>3930000</v>
      </c>
      <c r="AO18" s="461">
        <v>3841000</v>
      </c>
      <c r="AP18" s="461">
        <v>0</v>
      </c>
      <c r="AQ18" s="461">
        <v>0</v>
      </c>
      <c r="AR18" s="461">
        <v>0</v>
      </c>
      <c r="AS18" s="461">
        <v>0</v>
      </c>
      <c r="AT18" s="358"/>
      <c r="AU18" s="358"/>
      <c r="AV18" s="358"/>
      <c r="AW18" s="358"/>
      <c r="AX18" s="358"/>
      <c r="AY18" s="358"/>
      <c r="AZ18" s="358"/>
      <c r="BA18" s="358"/>
      <c r="BB18" s="358"/>
      <c r="BC18" s="358"/>
      <c r="BD18" s="358"/>
      <c r="BE18" s="358"/>
      <c r="BF18" s="358"/>
      <c r="BG18" s="358"/>
      <c r="BH18" s="358"/>
      <c r="BI18" s="358"/>
      <c r="BJ18" s="358"/>
      <c r="BK18" s="358"/>
      <c r="BL18" s="358"/>
      <c r="BM18" s="358"/>
      <c r="BN18" s="358"/>
      <c r="BO18" s="358"/>
      <c r="BP18" s="358"/>
      <c r="BQ18" s="358"/>
      <c r="BR18" s="358"/>
      <c r="BS18" s="358"/>
      <c r="BT18" s="358"/>
      <c r="BU18" s="358"/>
      <c r="BV18" s="358"/>
      <c r="BW18" s="358"/>
      <c r="BX18" s="358"/>
      <c r="BY18" s="358"/>
      <c r="BZ18" s="358"/>
      <c r="CA18" s="358"/>
      <c r="CB18" s="358"/>
      <c r="CC18" s="358"/>
      <c r="CD18" s="358"/>
      <c r="CE18" s="358"/>
      <c r="CF18" s="225"/>
      <c r="CG18" s="225"/>
      <c r="CH18" s="225"/>
      <c r="CI18" s="225"/>
      <c r="CJ18" s="324">
        <f t="shared" si="0"/>
        <v>480350000</v>
      </c>
    </row>
    <row r="19" spans="1:88" s="223" customFormat="1" ht="12.6" customHeight="1" x14ac:dyDescent="0.2">
      <c r="A19" s="378"/>
      <c r="B19" s="224" t="s">
        <v>812</v>
      </c>
      <c r="C19" s="449" t="s">
        <v>811</v>
      </c>
      <c r="D19" s="358"/>
      <c r="E19" s="461">
        <v>0</v>
      </c>
      <c r="F19" s="461">
        <v>0</v>
      </c>
      <c r="G19" s="461">
        <v>0</v>
      </c>
      <c r="H19" s="461">
        <v>0</v>
      </c>
      <c r="I19" s="461">
        <v>0</v>
      </c>
      <c r="J19" s="461">
        <v>5797000</v>
      </c>
      <c r="K19" s="461">
        <v>5797000</v>
      </c>
      <c r="L19" s="461">
        <v>5797000</v>
      </c>
      <c r="M19" s="461">
        <v>5797000</v>
      </c>
      <c r="N19" s="461">
        <v>5797000</v>
      </c>
      <c r="O19" s="461">
        <v>5797000</v>
      </c>
      <c r="P19" s="461">
        <v>5797000</v>
      </c>
      <c r="Q19" s="461">
        <v>5797000</v>
      </c>
      <c r="R19" s="461">
        <v>5797000</v>
      </c>
      <c r="S19" s="461">
        <v>5797000</v>
      </c>
      <c r="T19" s="461">
        <v>5797000</v>
      </c>
      <c r="U19" s="461">
        <v>5797000</v>
      </c>
      <c r="V19" s="461">
        <v>5797000</v>
      </c>
      <c r="W19" s="461">
        <v>5797000</v>
      </c>
      <c r="X19" s="461">
        <v>5797000</v>
      </c>
      <c r="Y19" s="461">
        <v>5797000</v>
      </c>
      <c r="Z19" s="461">
        <v>5797000</v>
      </c>
      <c r="AA19" s="461">
        <v>5797000</v>
      </c>
      <c r="AB19" s="461">
        <v>5797000</v>
      </c>
      <c r="AC19" s="461">
        <v>5797000</v>
      </c>
      <c r="AD19" s="461">
        <v>5797000</v>
      </c>
      <c r="AE19" s="461">
        <v>5797000</v>
      </c>
      <c r="AF19" s="461">
        <v>5797000</v>
      </c>
      <c r="AG19" s="461">
        <v>5797000</v>
      </c>
      <c r="AH19" s="461">
        <v>5797000</v>
      </c>
      <c r="AI19" s="461">
        <v>5797000</v>
      </c>
      <c r="AJ19" s="461">
        <v>5797000</v>
      </c>
      <c r="AK19" s="461">
        <v>5797000</v>
      </c>
      <c r="AL19" s="461">
        <v>5797000</v>
      </c>
      <c r="AM19" s="461">
        <v>5797000</v>
      </c>
      <c r="AN19" s="461">
        <v>5797000</v>
      </c>
      <c r="AO19" s="461">
        <v>5786500</v>
      </c>
      <c r="AP19" s="461">
        <v>512116500</v>
      </c>
      <c r="AQ19" s="461">
        <v>0</v>
      </c>
      <c r="AR19" s="461">
        <v>0</v>
      </c>
      <c r="AS19" s="461">
        <v>0</v>
      </c>
      <c r="AT19" s="358"/>
      <c r="AU19" s="358"/>
      <c r="AV19" s="358"/>
      <c r="AW19" s="358"/>
      <c r="AX19" s="358"/>
      <c r="AY19" s="358"/>
      <c r="AZ19" s="358"/>
      <c r="BA19" s="358"/>
      <c r="BB19" s="358"/>
      <c r="BC19" s="358"/>
      <c r="BD19" s="358"/>
      <c r="BE19" s="358"/>
      <c r="BF19" s="358"/>
      <c r="BG19" s="358"/>
      <c r="BH19" s="358"/>
      <c r="BI19" s="358"/>
      <c r="BJ19" s="358"/>
      <c r="BK19" s="358"/>
      <c r="BL19" s="358"/>
      <c r="BM19" s="358"/>
      <c r="BN19" s="358"/>
      <c r="BO19" s="358"/>
      <c r="BP19" s="358"/>
      <c r="BQ19" s="358"/>
      <c r="BR19" s="358"/>
      <c r="BS19" s="358"/>
      <c r="BT19" s="358"/>
      <c r="BU19" s="358"/>
      <c r="BV19" s="358"/>
      <c r="BW19" s="358"/>
      <c r="BX19" s="358"/>
      <c r="BY19" s="358"/>
      <c r="BZ19" s="358"/>
      <c r="CA19" s="358"/>
      <c r="CB19" s="358"/>
      <c r="CC19" s="358"/>
      <c r="CD19" s="358"/>
      <c r="CE19" s="358"/>
      <c r="CF19" s="225"/>
      <c r="CG19" s="225"/>
      <c r="CH19" s="225"/>
      <c r="CI19" s="225"/>
      <c r="CJ19" s="324">
        <f t="shared" si="0"/>
        <v>697610000</v>
      </c>
    </row>
    <row r="20" spans="1:88" s="223" customFormat="1" ht="12.6" customHeight="1" x14ac:dyDescent="0.2">
      <c r="A20" s="378"/>
      <c r="B20" s="224" t="s">
        <v>814</v>
      </c>
      <c r="C20" s="449" t="s">
        <v>813</v>
      </c>
      <c r="D20" s="358"/>
      <c r="E20" s="461">
        <v>0</v>
      </c>
      <c r="F20" s="461">
        <v>0</v>
      </c>
      <c r="G20" s="461">
        <v>0</v>
      </c>
      <c r="H20" s="461">
        <v>3854000</v>
      </c>
      <c r="I20" s="461">
        <v>3854000</v>
      </c>
      <c r="J20" s="461">
        <v>3854000</v>
      </c>
      <c r="K20" s="461">
        <v>3854000</v>
      </c>
      <c r="L20" s="461">
        <v>3854000</v>
      </c>
      <c r="M20" s="461">
        <v>3854000</v>
      </c>
      <c r="N20" s="461">
        <v>3854000</v>
      </c>
      <c r="O20" s="461">
        <v>3854000</v>
      </c>
      <c r="P20" s="461">
        <v>3854000</v>
      </c>
      <c r="Q20" s="461">
        <v>3854000</v>
      </c>
      <c r="R20" s="461">
        <v>3854000</v>
      </c>
      <c r="S20" s="461">
        <v>3854000</v>
      </c>
      <c r="T20" s="461">
        <v>3854000</v>
      </c>
      <c r="U20" s="461">
        <v>3854000</v>
      </c>
      <c r="V20" s="461">
        <v>3854000</v>
      </c>
      <c r="W20" s="461">
        <v>3854000</v>
      </c>
      <c r="X20" s="461">
        <v>3854000</v>
      </c>
      <c r="Y20" s="461">
        <v>3854000</v>
      </c>
      <c r="Z20" s="461">
        <v>3854000</v>
      </c>
      <c r="AA20" s="461">
        <v>3854000</v>
      </c>
      <c r="AB20" s="461">
        <v>3854000</v>
      </c>
      <c r="AC20" s="461">
        <v>3854000</v>
      </c>
      <c r="AD20" s="461">
        <v>3854000</v>
      </c>
      <c r="AE20" s="461">
        <v>3854000</v>
      </c>
      <c r="AF20" s="461">
        <v>3854000</v>
      </c>
      <c r="AG20" s="461">
        <v>3854000</v>
      </c>
      <c r="AH20" s="461">
        <v>3854000</v>
      </c>
      <c r="AI20" s="461">
        <v>3854000</v>
      </c>
      <c r="AJ20" s="461">
        <v>3854000</v>
      </c>
      <c r="AK20" s="461">
        <v>3854000</v>
      </c>
      <c r="AL20" s="461">
        <v>3854000</v>
      </c>
      <c r="AM20" s="461">
        <v>3854000</v>
      </c>
      <c r="AN20" s="461">
        <v>3854000</v>
      </c>
      <c r="AO20" s="461">
        <v>3831632</v>
      </c>
      <c r="AP20" s="461">
        <v>344414000</v>
      </c>
      <c r="AQ20" s="461">
        <v>0</v>
      </c>
      <c r="AR20" s="461">
        <v>0</v>
      </c>
      <c r="AS20" s="461">
        <v>0</v>
      </c>
      <c r="AT20" s="358"/>
      <c r="AU20" s="358"/>
      <c r="AV20" s="358"/>
      <c r="AW20" s="358"/>
      <c r="AX20" s="358"/>
      <c r="AY20" s="358"/>
      <c r="AZ20" s="358"/>
      <c r="BA20" s="358"/>
      <c r="BB20" s="358"/>
      <c r="BC20" s="358"/>
      <c r="BD20" s="358"/>
      <c r="BE20" s="358"/>
      <c r="BF20" s="358"/>
      <c r="BG20" s="358"/>
      <c r="BH20" s="358"/>
      <c r="BI20" s="358"/>
      <c r="BJ20" s="358"/>
      <c r="BK20" s="358"/>
      <c r="BL20" s="358"/>
      <c r="BM20" s="358"/>
      <c r="BN20" s="358"/>
      <c r="BO20" s="358"/>
      <c r="BP20" s="358"/>
      <c r="BQ20" s="358"/>
      <c r="BR20" s="358"/>
      <c r="BS20" s="358"/>
      <c r="BT20" s="358"/>
      <c r="BU20" s="358"/>
      <c r="BV20" s="358"/>
      <c r="BW20" s="358"/>
      <c r="BX20" s="358"/>
      <c r="BY20" s="358"/>
      <c r="BZ20" s="358"/>
      <c r="CA20" s="358"/>
      <c r="CB20" s="358"/>
      <c r="CC20" s="358"/>
      <c r="CD20" s="358"/>
      <c r="CE20" s="358"/>
      <c r="CF20" s="225"/>
      <c r="CG20" s="225"/>
      <c r="CH20" s="225"/>
      <c r="CI20" s="225"/>
      <c r="CJ20" s="324">
        <f t="shared" si="0"/>
        <v>475427632</v>
      </c>
    </row>
    <row r="21" spans="1:88" s="223" customFormat="1" ht="12.6" customHeight="1" x14ac:dyDescent="0.2">
      <c r="A21" s="378"/>
      <c r="B21" s="224" t="s">
        <v>212</v>
      </c>
      <c r="C21" s="449" t="s">
        <v>211</v>
      </c>
      <c r="D21" s="358"/>
      <c r="E21" s="461">
        <v>0</v>
      </c>
      <c r="F21" s="461">
        <v>0</v>
      </c>
      <c r="G21" s="461">
        <v>0</v>
      </c>
      <c r="H21" s="461">
        <v>0</v>
      </c>
      <c r="I21" s="461">
        <v>0</v>
      </c>
      <c r="J21" s="461">
        <v>3957000</v>
      </c>
      <c r="K21" s="461">
        <v>3957000</v>
      </c>
      <c r="L21" s="461">
        <v>3957000</v>
      </c>
      <c r="M21" s="461">
        <v>3957000</v>
      </c>
      <c r="N21" s="461">
        <v>3957000</v>
      </c>
      <c r="O21" s="461">
        <v>3957000</v>
      </c>
      <c r="P21" s="461">
        <v>3957000</v>
      </c>
      <c r="Q21" s="461">
        <v>3957000</v>
      </c>
      <c r="R21" s="461">
        <v>3957000</v>
      </c>
      <c r="S21" s="461">
        <v>3957000</v>
      </c>
      <c r="T21" s="461">
        <v>3957000</v>
      </c>
      <c r="U21" s="461">
        <v>3957000</v>
      </c>
      <c r="V21" s="461">
        <v>3957000</v>
      </c>
      <c r="W21" s="461">
        <v>3957000</v>
      </c>
      <c r="X21" s="461">
        <v>3957000</v>
      </c>
      <c r="Y21" s="461">
        <v>3957000</v>
      </c>
      <c r="Z21" s="461">
        <v>3957000</v>
      </c>
      <c r="AA21" s="461">
        <v>3957000</v>
      </c>
      <c r="AB21" s="461">
        <v>3957000</v>
      </c>
      <c r="AC21" s="461">
        <v>3957000</v>
      </c>
      <c r="AD21" s="461">
        <v>3957000</v>
      </c>
      <c r="AE21" s="461">
        <v>3957000</v>
      </c>
      <c r="AF21" s="461">
        <v>3957000</v>
      </c>
      <c r="AG21" s="461">
        <v>3957000</v>
      </c>
      <c r="AH21" s="461">
        <v>3957000</v>
      </c>
      <c r="AI21" s="461">
        <v>3957000</v>
      </c>
      <c r="AJ21" s="461">
        <v>3957000</v>
      </c>
      <c r="AK21" s="461">
        <v>3957000</v>
      </c>
      <c r="AL21" s="461">
        <v>3957000</v>
      </c>
      <c r="AM21" s="461">
        <v>3957000</v>
      </c>
      <c r="AN21" s="461">
        <v>3957000</v>
      </c>
      <c r="AO21" s="461">
        <v>3957000</v>
      </c>
      <c r="AP21" s="461">
        <v>3169000</v>
      </c>
      <c r="AQ21" s="461">
        <v>351449000</v>
      </c>
      <c r="AR21" s="461">
        <v>0</v>
      </c>
      <c r="AS21" s="461">
        <v>0</v>
      </c>
      <c r="AT21" s="358"/>
      <c r="AU21" s="358"/>
      <c r="AV21" s="358"/>
      <c r="AW21" s="358"/>
      <c r="AX21" s="358"/>
      <c r="AY21" s="358"/>
      <c r="AZ21" s="358"/>
      <c r="BA21" s="358"/>
      <c r="BB21" s="358"/>
      <c r="BC21" s="358"/>
      <c r="BD21" s="358"/>
      <c r="BE21" s="358"/>
      <c r="BF21" s="358"/>
      <c r="BG21" s="358"/>
      <c r="BH21" s="358"/>
      <c r="BI21" s="358"/>
      <c r="BJ21" s="358"/>
      <c r="BK21" s="358"/>
      <c r="BL21" s="358"/>
      <c r="BM21" s="358"/>
      <c r="BN21" s="358"/>
      <c r="BO21" s="358"/>
      <c r="BP21" s="358"/>
      <c r="BQ21" s="358"/>
      <c r="BR21" s="358"/>
      <c r="BS21" s="358"/>
      <c r="BT21" s="358"/>
      <c r="BU21" s="358"/>
      <c r="BV21" s="358"/>
      <c r="BW21" s="358"/>
      <c r="BX21" s="358"/>
      <c r="BY21" s="358"/>
      <c r="BZ21" s="358"/>
      <c r="CA21" s="358"/>
      <c r="CB21" s="358"/>
      <c r="CC21" s="358"/>
      <c r="CD21" s="358"/>
      <c r="CE21" s="358"/>
      <c r="CF21" s="225"/>
      <c r="CG21" s="225"/>
      <c r="CH21" s="225"/>
      <c r="CI21" s="225"/>
      <c r="CJ21" s="324">
        <f t="shared" si="0"/>
        <v>481242000</v>
      </c>
    </row>
    <row r="22" spans="1:88" s="223" customFormat="1" ht="12.6" customHeight="1" x14ac:dyDescent="0.2">
      <c r="A22" s="378"/>
      <c r="B22" s="224" t="s">
        <v>751</v>
      </c>
      <c r="C22" s="449" t="s">
        <v>750</v>
      </c>
      <c r="D22" s="358"/>
      <c r="E22" s="461">
        <v>0</v>
      </c>
      <c r="F22" s="461">
        <v>0</v>
      </c>
      <c r="G22" s="461">
        <v>0</v>
      </c>
      <c r="H22" s="461">
        <v>0</v>
      </c>
      <c r="I22" s="461">
        <v>5700000</v>
      </c>
      <c r="J22" s="461">
        <v>5700000</v>
      </c>
      <c r="K22" s="461">
        <v>5700000</v>
      </c>
      <c r="L22" s="461">
        <v>5700000</v>
      </c>
      <c r="M22" s="461">
        <v>5700000</v>
      </c>
      <c r="N22" s="461">
        <v>5700000</v>
      </c>
      <c r="O22" s="461">
        <v>5700000</v>
      </c>
      <c r="P22" s="461">
        <v>5700000</v>
      </c>
      <c r="Q22" s="461">
        <v>5700000</v>
      </c>
      <c r="R22" s="461">
        <v>5700000</v>
      </c>
      <c r="S22" s="461">
        <v>5700000</v>
      </c>
      <c r="T22" s="461">
        <v>5700000</v>
      </c>
      <c r="U22" s="461">
        <v>5700000</v>
      </c>
      <c r="V22" s="461">
        <v>5700000</v>
      </c>
      <c r="W22" s="461">
        <v>5700000</v>
      </c>
      <c r="X22" s="461">
        <v>5700000</v>
      </c>
      <c r="Y22" s="461">
        <v>5700000</v>
      </c>
      <c r="Z22" s="461">
        <v>5700000</v>
      </c>
      <c r="AA22" s="461">
        <v>5700000</v>
      </c>
      <c r="AB22" s="461">
        <v>5700000</v>
      </c>
      <c r="AC22" s="461">
        <v>5700000</v>
      </c>
      <c r="AD22" s="461">
        <v>5700000</v>
      </c>
      <c r="AE22" s="461">
        <v>5700000</v>
      </c>
      <c r="AF22" s="461">
        <v>5700000</v>
      </c>
      <c r="AG22" s="461">
        <v>5700000</v>
      </c>
      <c r="AH22" s="461">
        <v>5700000</v>
      </c>
      <c r="AI22" s="461">
        <v>5700000</v>
      </c>
      <c r="AJ22" s="461">
        <v>5700000</v>
      </c>
      <c r="AK22" s="461">
        <v>5700000</v>
      </c>
      <c r="AL22" s="461">
        <v>5700000</v>
      </c>
      <c r="AM22" s="461">
        <v>5700000</v>
      </c>
      <c r="AN22" s="461">
        <v>5700000</v>
      </c>
      <c r="AO22" s="461">
        <v>5101000</v>
      </c>
      <c r="AP22" s="461">
        <v>502369000</v>
      </c>
      <c r="AQ22" s="461">
        <v>0</v>
      </c>
      <c r="AR22" s="461">
        <v>0</v>
      </c>
      <c r="AS22" s="461">
        <v>0</v>
      </c>
      <c r="AT22" s="358"/>
      <c r="AU22" s="358"/>
      <c r="AV22" s="358"/>
      <c r="AW22" s="358"/>
      <c r="AX22" s="358"/>
      <c r="AY22" s="358"/>
      <c r="AZ22" s="358"/>
      <c r="BA22" s="358"/>
      <c r="BB22" s="358"/>
      <c r="BC22" s="358"/>
      <c r="BD22" s="358"/>
      <c r="BE22" s="358"/>
      <c r="BF22" s="358"/>
      <c r="BG22" s="358"/>
      <c r="BH22" s="358"/>
      <c r="BI22" s="358"/>
      <c r="BJ22" s="358"/>
      <c r="BK22" s="358"/>
      <c r="BL22" s="358"/>
      <c r="BM22" s="358"/>
      <c r="BN22" s="358"/>
      <c r="BO22" s="358"/>
      <c r="BP22" s="358"/>
      <c r="BQ22" s="358"/>
      <c r="BR22" s="358"/>
      <c r="BS22" s="358"/>
      <c r="BT22" s="358"/>
      <c r="BU22" s="358"/>
      <c r="BV22" s="358"/>
      <c r="BW22" s="358"/>
      <c r="BX22" s="358"/>
      <c r="BY22" s="358"/>
      <c r="BZ22" s="358"/>
      <c r="CA22" s="358"/>
      <c r="CB22" s="358"/>
      <c r="CC22" s="358"/>
      <c r="CD22" s="358"/>
      <c r="CE22" s="358"/>
      <c r="CF22" s="225"/>
      <c r="CG22" s="225"/>
      <c r="CH22" s="225"/>
      <c r="CI22" s="225"/>
      <c r="CJ22" s="324">
        <f t="shared" si="0"/>
        <v>689870000</v>
      </c>
    </row>
    <row r="23" spans="1:88" s="223" customFormat="1" ht="12.6" customHeight="1" x14ac:dyDescent="0.2">
      <c r="A23" s="378"/>
      <c r="B23" s="224" t="s">
        <v>214</v>
      </c>
      <c r="C23" s="449" t="s">
        <v>213</v>
      </c>
      <c r="D23" s="358"/>
      <c r="E23" s="461">
        <v>0</v>
      </c>
      <c r="F23" s="461">
        <v>0</v>
      </c>
      <c r="G23" s="461">
        <v>0</v>
      </c>
      <c r="H23" s="461">
        <v>0</v>
      </c>
      <c r="I23" s="461">
        <v>0</v>
      </c>
      <c r="J23" s="461">
        <v>4657000</v>
      </c>
      <c r="K23" s="461">
        <v>6657000</v>
      </c>
      <c r="L23" s="461">
        <v>4657000</v>
      </c>
      <c r="M23" s="461">
        <v>8250000</v>
      </c>
      <c r="N23" s="461">
        <v>10000000</v>
      </c>
      <c r="O23" s="461">
        <v>3250000</v>
      </c>
      <c r="P23" s="461">
        <v>3250000</v>
      </c>
      <c r="Q23" s="461">
        <v>9250000</v>
      </c>
      <c r="R23" s="461">
        <v>3250000</v>
      </c>
      <c r="S23" s="461">
        <v>3250000</v>
      </c>
      <c r="T23" s="461">
        <v>6000000</v>
      </c>
      <c r="U23" s="461">
        <v>3250000</v>
      </c>
      <c r="V23" s="461">
        <v>3250000</v>
      </c>
      <c r="W23" s="461">
        <v>3250000</v>
      </c>
      <c r="X23" s="461">
        <v>3250000</v>
      </c>
      <c r="Y23" s="461">
        <v>8250000</v>
      </c>
      <c r="Z23" s="461">
        <v>10000000</v>
      </c>
      <c r="AA23" s="461">
        <v>3250000</v>
      </c>
      <c r="AB23" s="461">
        <v>3250000</v>
      </c>
      <c r="AC23" s="461">
        <v>9250000</v>
      </c>
      <c r="AD23" s="461">
        <v>3250000</v>
      </c>
      <c r="AE23" s="461">
        <v>3250000</v>
      </c>
      <c r="AF23" s="461">
        <v>6000000</v>
      </c>
      <c r="AG23" s="461">
        <v>3250000</v>
      </c>
      <c r="AH23" s="461">
        <v>3250000</v>
      </c>
      <c r="AI23" s="461">
        <v>3250000</v>
      </c>
      <c r="AJ23" s="461">
        <v>3250000</v>
      </c>
      <c r="AK23" s="461">
        <v>6250000</v>
      </c>
      <c r="AL23" s="461">
        <v>10000000</v>
      </c>
      <c r="AM23" s="461">
        <v>3250000</v>
      </c>
      <c r="AN23" s="461">
        <v>3250000</v>
      </c>
      <c r="AO23" s="461">
        <v>4841000</v>
      </c>
      <c r="AP23" s="461">
        <v>439978000</v>
      </c>
      <c r="AQ23" s="461">
        <v>0</v>
      </c>
      <c r="AR23" s="461">
        <v>0</v>
      </c>
      <c r="AS23" s="461">
        <v>0</v>
      </c>
      <c r="AT23" s="358"/>
      <c r="AU23" s="358"/>
      <c r="AV23" s="358"/>
      <c r="AW23" s="358"/>
      <c r="AX23" s="358"/>
      <c r="AY23" s="358"/>
      <c r="AZ23" s="358"/>
      <c r="BA23" s="358"/>
      <c r="BB23" s="358"/>
      <c r="BC23" s="358"/>
      <c r="BD23" s="358"/>
      <c r="BE23" s="358"/>
      <c r="BF23" s="358"/>
      <c r="BG23" s="358"/>
      <c r="BH23" s="358"/>
      <c r="BI23" s="358"/>
      <c r="BJ23" s="358"/>
      <c r="BK23" s="358"/>
      <c r="BL23" s="358"/>
      <c r="BM23" s="358"/>
      <c r="BN23" s="358"/>
      <c r="BO23" s="358"/>
      <c r="BP23" s="358"/>
      <c r="BQ23" s="358"/>
      <c r="BR23" s="358"/>
      <c r="BS23" s="358"/>
      <c r="BT23" s="358"/>
      <c r="BU23" s="358"/>
      <c r="BV23" s="358"/>
      <c r="BW23" s="358"/>
      <c r="BX23" s="358"/>
      <c r="BY23" s="358"/>
      <c r="BZ23" s="358"/>
      <c r="CA23" s="358"/>
      <c r="CB23" s="358"/>
      <c r="CC23" s="358"/>
      <c r="CD23" s="358"/>
      <c r="CE23" s="358"/>
      <c r="CF23" s="225"/>
      <c r="CG23" s="225"/>
      <c r="CH23" s="225"/>
      <c r="CI23" s="225"/>
      <c r="CJ23" s="324">
        <f t="shared" si="0"/>
        <v>602540000</v>
      </c>
    </row>
    <row r="24" spans="1:88" s="223" customFormat="1" ht="12.6" customHeight="1" x14ac:dyDescent="0.2">
      <c r="A24" s="378"/>
      <c r="B24" s="224" t="s">
        <v>753</v>
      </c>
      <c r="C24" s="449" t="s">
        <v>752</v>
      </c>
      <c r="D24" s="358"/>
      <c r="E24" s="461">
        <v>0</v>
      </c>
      <c r="F24" s="461">
        <v>0</v>
      </c>
      <c r="G24" s="461">
        <v>0</v>
      </c>
      <c r="H24" s="461">
        <v>0</v>
      </c>
      <c r="I24" s="461">
        <v>3935694</v>
      </c>
      <c r="J24" s="461">
        <v>3935700</v>
      </c>
      <c r="K24" s="461">
        <v>3935700</v>
      </c>
      <c r="L24" s="461">
        <v>3935700</v>
      </c>
      <c r="M24" s="461">
        <v>3935700</v>
      </c>
      <c r="N24" s="461">
        <v>3935700</v>
      </c>
      <c r="O24" s="461">
        <v>3935700</v>
      </c>
      <c r="P24" s="461">
        <v>3935700</v>
      </c>
      <c r="Q24" s="461">
        <v>3935700</v>
      </c>
      <c r="R24" s="461">
        <v>3935700</v>
      </c>
      <c r="S24" s="461">
        <v>3935700</v>
      </c>
      <c r="T24" s="461">
        <v>3935700</v>
      </c>
      <c r="U24" s="461">
        <v>3935700</v>
      </c>
      <c r="V24" s="461">
        <v>3935700</v>
      </c>
      <c r="W24" s="461">
        <v>3935700</v>
      </c>
      <c r="X24" s="461">
        <v>3935700</v>
      </c>
      <c r="Y24" s="461">
        <v>3935700</v>
      </c>
      <c r="Z24" s="461">
        <v>3935700</v>
      </c>
      <c r="AA24" s="461">
        <v>3935700</v>
      </c>
      <c r="AB24" s="461">
        <v>3935700</v>
      </c>
      <c r="AC24" s="461">
        <v>3935700</v>
      </c>
      <c r="AD24" s="461">
        <v>3935700</v>
      </c>
      <c r="AE24" s="461">
        <v>3935700</v>
      </c>
      <c r="AF24" s="461">
        <v>3935700</v>
      </c>
      <c r="AG24" s="461">
        <v>3935700</v>
      </c>
      <c r="AH24" s="461">
        <v>3935700</v>
      </c>
      <c r="AI24" s="461">
        <v>3935700</v>
      </c>
      <c r="AJ24" s="461">
        <v>3935700</v>
      </c>
      <c r="AK24" s="461">
        <v>3935700</v>
      </c>
      <c r="AL24" s="461">
        <v>3935700</v>
      </c>
      <c r="AM24" s="461">
        <v>3935700</v>
      </c>
      <c r="AN24" s="461">
        <v>3935700</v>
      </c>
      <c r="AO24" s="461">
        <v>3935800</v>
      </c>
      <c r="AP24" s="461">
        <v>351449000</v>
      </c>
      <c r="AQ24" s="461">
        <v>0</v>
      </c>
      <c r="AR24" s="461">
        <v>0</v>
      </c>
      <c r="AS24" s="461">
        <v>0</v>
      </c>
      <c r="AT24" s="358"/>
      <c r="AU24" s="358"/>
      <c r="AV24" s="358"/>
      <c r="AW24" s="358"/>
      <c r="AX24" s="358"/>
      <c r="AY24" s="358"/>
      <c r="AZ24" s="358"/>
      <c r="BA24" s="358"/>
      <c r="BB24" s="358"/>
      <c r="BC24" s="358"/>
      <c r="BD24" s="358"/>
      <c r="BE24" s="358"/>
      <c r="BF24" s="358"/>
      <c r="BG24" s="358"/>
      <c r="BH24" s="358"/>
      <c r="BI24" s="358"/>
      <c r="BJ24" s="358"/>
      <c r="BK24" s="358"/>
      <c r="BL24" s="358"/>
      <c r="BM24" s="358"/>
      <c r="BN24" s="358"/>
      <c r="BO24" s="358"/>
      <c r="BP24" s="358"/>
      <c r="BQ24" s="358"/>
      <c r="BR24" s="358"/>
      <c r="BS24" s="358"/>
      <c r="BT24" s="358"/>
      <c r="BU24" s="358"/>
      <c r="BV24" s="358"/>
      <c r="BW24" s="358"/>
      <c r="BX24" s="358"/>
      <c r="BY24" s="358"/>
      <c r="BZ24" s="358"/>
      <c r="CA24" s="358"/>
      <c r="CB24" s="358"/>
      <c r="CC24" s="358"/>
      <c r="CD24" s="358"/>
      <c r="CE24" s="358"/>
      <c r="CF24" s="225"/>
      <c r="CG24" s="225"/>
      <c r="CH24" s="225"/>
      <c r="CI24" s="225"/>
      <c r="CJ24" s="324">
        <f t="shared" si="0"/>
        <v>481327194</v>
      </c>
    </row>
    <row r="25" spans="1:88" s="223" customFormat="1" ht="12.6" customHeight="1" x14ac:dyDescent="0.2">
      <c r="A25" s="378"/>
      <c r="B25" s="224" t="s">
        <v>860</v>
      </c>
      <c r="C25" s="449" t="s">
        <v>859</v>
      </c>
      <c r="D25" s="358"/>
      <c r="E25" s="461">
        <v>0</v>
      </c>
      <c r="F25" s="461">
        <v>0</v>
      </c>
      <c r="G25" s="461">
        <v>0</v>
      </c>
      <c r="H25" s="461">
        <v>0</v>
      </c>
      <c r="I25" s="461">
        <v>746685</v>
      </c>
      <c r="J25" s="461">
        <v>3400000</v>
      </c>
      <c r="K25" s="461">
        <v>3400000</v>
      </c>
      <c r="L25" s="461">
        <v>3400000</v>
      </c>
      <c r="M25" s="461">
        <v>3400000</v>
      </c>
      <c r="N25" s="461">
        <v>3400000</v>
      </c>
      <c r="O25" s="461">
        <v>3400000</v>
      </c>
      <c r="P25" s="461">
        <v>3400000</v>
      </c>
      <c r="Q25" s="461">
        <v>3400000</v>
      </c>
      <c r="R25" s="461">
        <v>3400000</v>
      </c>
      <c r="S25" s="461">
        <v>3400000</v>
      </c>
      <c r="T25" s="461">
        <v>3400000</v>
      </c>
      <c r="U25" s="461">
        <v>3400000</v>
      </c>
      <c r="V25" s="461">
        <v>3400000</v>
      </c>
      <c r="W25" s="461">
        <v>3400000</v>
      </c>
      <c r="X25" s="461">
        <v>3400000</v>
      </c>
      <c r="Y25" s="461">
        <v>3400000</v>
      </c>
      <c r="Z25" s="461">
        <v>3400000</v>
      </c>
      <c r="AA25" s="461">
        <v>3400000</v>
      </c>
      <c r="AB25" s="461">
        <v>3400000</v>
      </c>
      <c r="AC25" s="461">
        <v>3400000</v>
      </c>
      <c r="AD25" s="461">
        <v>3400000</v>
      </c>
      <c r="AE25" s="461">
        <v>3400000</v>
      </c>
      <c r="AF25" s="461">
        <v>3400000</v>
      </c>
      <c r="AG25" s="461">
        <v>3400000</v>
      </c>
      <c r="AH25" s="461">
        <v>3400000</v>
      </c>
      <c r="AI25" s="461">
        <v>3400000</v>
      </c>
      <c r="AJ25" s="461">
        <v>3400000</v>
      </c>
      <c r="AK25" s="461">
        <v>3400000</v>
      </c>
      <c r="AL25" s="461">
        <v>3400000</v>
      </c>
      <c r="AM25" s="461">
        <v>3400000</v>
      </c>
      <c r="AN25" s="461">
        <v>3400000</v>
      </c>
      <c r="AO25" s="461">
        <v>20806000</v>
      </c>
      <c r="AP25" s="461">
        <v>345814000</v>
      </c>
      <c r="AQ25" s="461">
        <v>0</v>
      </c>
      <c r="AR25" s="461">
        <v>0</v>
      </c>
      <c r="AS25" s="461">
        <v>0</v>
      </c>
      <c r="AT25" s="358"/>
      <c r="AU25" s="358"/>
      <c r="AV25" s="358"/>
      <c r="AW25" s="358"/>
      <c r="AX25" s="358"/>
      <c r="AY25" s="358"/>
      <c r="AZ25" s="358"/>
      <c r="BA25" s="358"/>
      <c r="BB25" s="358"/>
      <c r="BC25" s="358"/>
      <c r="BD25" s="358"/>
      <c r="BE25" s="358"/>
      <c r="BF25" s="358"/>
      <c r="BG25" s="358"/>
      <c r="BH25" s="358"/>
      <c r="BI25" s="358"/>
      <c r="BJ25" s="358"/>
      <c r="BK25" s="358"/>
      <c r="BL25" s="358"/>
      <c r="BM25" s="358"/>
      <c r="BN25" s="358"/>
      <c r="BO25" s="358"/>
      <c r="BP25" s="358"/>
      <c r="BQ25" s="358"/>
      <c r="BR25" s="358"/>
      <c r="BS25" s="358"/>
      <c r="BT25" s="358"/>
      <c r="BU25" s="358"/>
      <c r="BV25" s="358"/>
      <c r="BW25" s="358"/>
      <c r="BX25" s="358"/>
      <c r="BY25" s="358"/>
      <c r="BZ25" s="358"/>
      <c r="CA25" s="358"/>
      <c r="CB25" s="358"/>
      <c r="CC25" s="358"/>
      <c r="CD25" s="358"/>
      <c r="CE25" s="358"/>
      <c r="CF25" s="225"/>
      <c r="CG25" s="225"/>
      <c r="CH25" s="225"/>
      <c r="CI25" s="225"/>
      <c r="CJ25" s="324">
        <f t="shared" si="0"/>
        <v>472766685</v>
      </c>
    </row>
    <row r="26" spans="1:88" s="223" customFormat="1" ht="12.6" customHeight="1" x14ac:dyDescent="0.2">
      <c r="A26" s="378"/>
      <c r="B26" s="224" t="s">
        <v>216</v>
      </c>
      <c r="C26" s="449" t="s">
        <v>215</v>
      </c>
      <c r="D26" s="358"/>
      <c r="E26" s="461">
        <v>0</v>
      </c>
      <c r="F26" s="461">
        <v>0</v>
      </c>
      <c r="G26" s="461">
        <v>0</v>
      </c>
      <c r="H26" s="461">
        <v>0</v>
      </c>
      <c r="I26" s="461">
        <v>0</v>
      </c>
      <c r="J26" s="461">
        <v>5700000</v>
      </c>
      <c r="K26" s="461">
        <v>5700000</v>
      </c>
      <c r="L26" s="461">
        <v>5700000</v>
      </c>
      <c r="M26" s="461">
        <v>5700000</v>
      </c>
      <c r="N26" s="461">
        <v>5700000</v>
      </c>
      <c r="O26" s="461">
        <v>5700000</v>
      </c>
      <c r="P26" s="461">
        <v>5700000</v>
      </c>
      <c r="Q26" s="461">
        <v>5700000</v>
      </c>
      <c r="R26" s="461">
        <v>5700000</v>
      </c>
      <c r="S26" s="461">
        <v>5700000</v>
      </c>
      <c r="T26" s="461">
        <v>5700000</v>
      </c>
      <c r="U26" s="461">
        <v>5700000</v>
      </c>
      <c r="V26" s="461">
        <v>5700000</v>
      </c>
      <c r="W26" s="461">
        <v>5700000</v>
      </c>
      <c r="X26" s="461">
        <v>5700000</v>
      </c>
      <c r="Y26" s="461">
        <v>5700000</v>
      </c>
      <c r="Z26" s="461">
        <v>5700000</v>
      </c>
      <c r="AA26" s="461">
        <v>5700000</v>
      </c>
      <c r="AB26" s="461">
        <v>5700000</v>
      </c>
      <c r="AC26" s="461">
        <v>5700000</v>
      </c>
      <c r="AD26" s="461">
        <v>5700000</v>
      </c>
      <c r="AE26" s="461">
        <v>5700000</v>
      </c>
      <c r="AF26" s="461">
        <v>5700000</v>
      </c>
      <c r="AG26" s="461">
        <v>5700000</v>
      </c>
      <c r="AH26" s="461">
        <v>5700000</v>
      </c>
      <c r="AI26" s="461">
        <v>5700000</v>
      </c>
      <c r="AJ26" s="461">
        <v>5700000</v>
      </c>
      <c r="AK26" s="461">
        <v>5700000</v>
      </c>
      <c r="AL26" s="461">
        <v>5700000</v>
      </c>
      <c r="AM26" s="461">
        <v>5700000</v>
      </c>
      <c r="AN26" s="461">
        <v>5700000</v>
      </c>
      <c r="AO26" s="461">
        <v>5401000</v>
      </c>
      <c r="AP26" s="461">
        <v>503069000</v>
      </c>
      <c r="AQ26" s="461">
        <v>0</v>
      </c>
      <c r="AR26" s="461">
        <v>0</v>
      </c>
      <c r="AS26" s="461">
        <v>0</v>
      </c>
      <c r="AT26" s="358"/>
      <c r="AU26" s="358"/>
      <c r="AV26" s="358"/>
      <c r="AW26" s="358"/>
      <c r="AX26" s="358"/>
      <c r="AY26" s="358"/>
      <c r="AZ26" s="358"/>
      <c r="BA26" s="358"/>
      <c r="BB26" s="358"/>
      <c r="BC26" s="358"/>
      <c r="BD26" s="358"/>
      <c r="BE26" s="358"/>
      <c r="BF26" s="358"/>
      <c r="BG26" s="358"/>
      <c r="BH26" s="358"/>
      <c r="BI26" s="358"/>
      <c r="BJ26" s="358"/>
      <c r="BK26" s="358"/>
      <c r="BL26" s="358"/>
      <c r="BM26" s="358"/>
      <c r="BN26" s="358"/>
      <c r="BO26" s="358"/>
      <c r="BP26" s="358"/>
      <c r="BQ26" s="358"/>
      <c r="BR26" s="358"/>
      <c r="BS26" s="358"/>
      <c r="BT26" s="358"/>
      <c r="BU26" s="358"/>
      <c r="BV26" s="358"/>
      <c r="BW26" s="358"/>
      <c r="BX26" s="358"/>
      <c r="BY26" s="358"/>
      <c r="BZ26" s="358"/>
      <c r="CA26" s="358"/>
      <c r="CB26" s="358"/>
      <c r="CC26" s="358"/>
      <c r="CD26" s="358"/>
      <c r="CE26" s="358"/>
      <c r="CF26" s="225"/>
      <c r="CG26" s="225"/>
      <c r="CH26" s="225"/>
      <c r="CI26" s="225"/>
      <c r="CJ26" s="324">
        <f t="shared" si="0"/>
        <v>685170000</v>
      </c>
    </row>
    <row r="27" spans="1:88" s="223" customFormat="1" ht="12.6" customHeight="1" x14ac:dyDescent="0.2">
      <c r="A27" s="378"/>
      <c r="B27" s="224" t="s">
        <v>218</v>
      </c>
      <c r="C27" s="449" t="s">
        <v>217</v>
      </c>
      <c r="D27" s="358"/>
      <c r="E27" s="461">
        <v>0</v>
      </c>
      <c r="F27" s="461">
        <v>0</v>
      </c>
      <c r="G27" s="461">
        <v>0</v>
      </c>
      <c r="H27" s="461">
        <v>0</v>
      </c>
      <c r="I27" s="461">
        <v>0</v>
      </c>
      <c r="J27" s="461">
        <v>3500000</v>
      </c>
      <c r="K27" s="461">
        <v>4000000</v>
      </c>
      <c r="L27" s="461">
        <v>4500000</v>
      </c>
      <c r="M27" s="461">
        <v>5300000</v>
      </c>
      <c r="N27" s="461">
        <v>3500000</v>
      </c>
      <c r="O27" s="461">
        <v>3500000</v>
      </c>
      <c r="P27" s="461">
        <v>6000000</v>
      </c>
      <c r="Q27" s="461">
        <v>4000000</v>
      </c>
      <c r="R27" s="461">
        <v>4000000</v>
      </c>
      <c r="S27" s="461">
        <v>6000000</v>
      </c>
      <c r="T27" s="461">
        <v>4000000</v>
      </c>
      <c r="U27" s="461">
        <v>4000000</v>
      </c>
      <c r="V27" s="461">
        <v>4000000</v>
      </c>
      <c r="W27" s="461">
        <v>4000000</v>
      </c>
      <c r="X27" s="461">
        <v>4000000</v>
      </c>
      <c r="Y27" s="461">
        <v>5000000</v>
      </c>
      <c r="Z27" s="461">
        <v>4000000</v>
      </c>
      <c r="AA27" s="461">
        <v>4000000</v>
      </c>
      <c r="AB27" s="461">
        <v>6000000</v>
      </c>
      <c r="AC27" s="461">
        <v>4000000</v>
      </c>
      <c r="AD27" s="461">
        <v>4000000</v>
      </c>
      <c r="AE27" s="461">
        <v>6000000</v>
      </c>
      <c r="AF27" s="461">
        <v>5000000</v>
      </c>
      <c r="AG27" s="461">
        <v>4000000</v>
      </c>
      <c r="AH27" s="461">
        <v>4000000</v>
      </c>
      <c r="AI27" s="461">
        <v>4000000</v>
      </c>
      <c r="AJ27" s="461">
        <v>4000000</v>
      </c>
      <c r="AK27" s="461">
        <v>6000000</v>
      </c>
      <c r="AL27" s="461">
        <v>5000000</v>
      </c>
      <c r="AM27" s="461">
        <v>9000000</v>
      </c>
      <c r="AN27" s="461">
        <v>10000000</v>
      </c>
      <c r="AO27" s="461">
        <v>8552778</v>
      </c>
      <c r="AP27" s="461">
        <v>424088000</v>
      </c>
      <c r="AQ27" s="461">
        <v>0</v>
      </c>
      <c r="AR27" s="461">
        <v>0</v>
      </c>
      <c r="AS27" s="461">
        <v>0</v>
      </c>
      <c r="AT27" s="358"/>
      <c r="AU27" s="358"/>
      <c r="AV27" s="358"/>
      <c r="AW27" s="358"/>
      <c r="AX27" s="358"/>
      <c r="AY27" s="358"/>
      <c r="AZ27" s="358"/>
      <c r="BA27" s="358"/>
      <c r="BB27" s="358"/>
      <c r="BC27" s="358"/>
      <c r="BD27" s="358"/>
      <c r="BE27" s="358"/>
      <c r="BF27" s="358"/>
      <c r="BG27" s="358"/>
      <c r="BH27" s="358"/>
      <c r="BI27" s="358"/>
      <c r="BJ27" s="358"/>
      <c r="BK27" s="358"/>
      <c r="BL27" s="358"/>
      <c r="BM27" s="358"/>
      <c r="BN27" s="358"/>
      <c r="BO27" s="358"/>
      <c r="BP27" s="358"/>
      <c r="BQ27" s="358"/>
      <c r="BR27" s="358"/>
      <c r="BS27" s="358"/>
      <c r="BT27" s="358"/>
      <c r="BU27" s="358"/>
      <c r="BV27" s="358"/>
      <c r="BW27" s="358"/>
      <c r="BX27" s="358"/>
      <c r="BY27" s="358"/>
      <c r="BZ27" s="358"/>
      <c r="CA27" s="358"/>
      <c r="CB27" s="358"/>
      <c r="CC27" s="358"/>
      <c r="CD27" s="358"/>
      <c r="CE27" s="358"/>
      <c r="CF27" s="225"/>
      <c r="CG27" s="225"/>
      <c r="CH27" s="225"/>
      <c r="CI27" s="225"/>
      <c r="CJ27" s="324">
        <f t="shared" si="0"/>
        <v>580940778</v>
      </c>
    </row>
    <row r="28" spans="1:88" s="223" customFormat="1" ht="12.6" customHeight="1" x14ac:dyDescent="0.2">
      <c r="A28" s="378"/>
      <c r="B28" s="224" t="s">
        <v>816</v>
      </c>
      <c r="C28" s="449" t="s">
        <v>815</v>
      </c>
      <c r="D28" s="358"/>
      <c r="E28" s="461">
        <v>0</v>
      </c>
      <c r="F28" s="461">
        <v>0</v>
      </c>
      <c r="G28" s="461">
        <v>0</v>
      </c>
      <c r="H28" s="461">
        <v>0</v>
      </c>
      <c r="I28" s="461">
        <v>5513000</v>
      </c>
      <c r="J28" s="461">
        <v>5513000</v>
      </c>
      <c r="K28" s="461">
        <v>5513000</v>
      </c>
      <c r="L28" s="461">
        <v>5513000</v>
      </c>
      <c r="M28" s="461">
        <v>5513000</v>
      </c>
      <c r="N28" s="461">
        <v>5513000</v>
      </c>
      <c r="O28" s="461">
        <v>5513000</v>
      </c>
      <c r="P28" s="461">
        <v>5513000</v>
      </c>
      <c r="Q28" s="461">
        <v>5513000</v>
      </c>
      <c r="R28" s="461">
        <v>5513000</v>
      </c>
      <c r="S28" s="461">
        <v>5513000</v>
      </c>
      <c r="T28" s="461">
        <v>5513000</v>
      </c>
      <c r="U28" s="461">
        <v>5513000</v>
      </c>
      <c r="V28" s="461">
        <v>5513000</v>
      </c>
      <c r="W28" s="461">
        <v>5513000</v>
      </c>
      <c r="X28" s="461">
        <v>5513000</v>
      </c>
      <c r="Y28" s="461">
        <v>5513000</v>
      </c>
      <c r="Z28" s="461">
        <v>5513000</v>
      </c>
      <c r="AA28" s="461">
        <v>5513000</v>
      </c>
      <c r="AB28" s="461">
        <v>5513000</v>
      </c>
      <c r="AC28" s="461">
        <v>5513000</v>
      </c>
      <c r="AD28" s="461">
        <v>5513000</v>
      </c>
      <c r="AE28" s="461">
        <v>5513000</v>
      </c>
      <c r="AF28" s="461">
        <v>5513000</v>
      </c>
      <c r="AG28" s="461">
        <v>5513000</v>
      </c>
      <c r="AH28" s="461">
        <v>5513000</v>
      </c>
      <c r="AI28" s="461">
        <v>5513000</v>
      </c>
      <c r="AJ28" s="461">
        <v>5513000</v>
      </c>
      <c r="AK28" s="461">
        <v>5513000</v>
      </c>
      <c r="AL28" s="461">
        <v>5513000</v>
      </c>
      <c r="AM28" s="461">
        <v>5513000</v>
      </c>
      <c r="AN28" s="461">
        <v>5513000</v>
      </c>
      <c r="AO28" s="461">
        <v>5544265</v>
      </c>
      <c r="AP28" s="461">
        <v>487695285</v>
      </c>
      <c r="AQ28" s="461">
        <v>0</v>
      </c>
      <c r="AR28" s="461">
        <v>0</v>
      </c>
      <c r="AS28" s="461">
        <v>0</v>
      </c>
      <c r="AT28" s="358"/>
      <c r="AU28" s="358"/>
      <c r="AV28" s="358"/>
      <c r="AW28" s="358"/>
      <c r="AX28" s="358"/>
      <c r="AY28" s="358"/>
      <c r="AZ28" s="358"/>
      <c r="BA28" s="358"/>
      <c r="BB28" s="358"/>
      <c r="BC28" s="358"/>
      <c r="BD28" s="358"/>
      <c r="BE28" s="358"/>
      <c r="BF28" s="358"/>
      <c r="BG28" s="358"/>
      <c r="BH28" s="358"/>
      <c r="BI28" s="358"/>
      <c r="BJ28" s="358"/>
      <c r="BK28" s="358"/>
      <c r="BL28" s="358"/>
      <c r="BM28" s="358"/>
      <c r="BN28" s="358"/>
      <c r="BO28" s="358"/>
      <c r="BP28" s="358"/>
      <c r="BQ28" s="358"/>
      <c r="BR28" s="358"/>
      <c r="BS28" s="358"/>
      <c r="BT28" s="358"/>
      <c r="BU28" s="358"/>
      <c r="BV28" s="358"/>
      <c r="BW28" s="358"/>
      <c r="BX28" s="358"/>
      <c r="BY28" s="358"/>
      <c r="BZ28" s="358"/>
      <c r="CA28" s="358"/>
      <c r="CB28" s="358"/>
      <c r="CC28" s="358"/>
      <c r="CD28" s="358"/>
      <c r="CE28" s="358"/>
      <c r="CF28" s="225"/>
      <c r="CG28" s="225"/>
      <c r="CH28" s="225"/>
      <c r="CI28" s="225"/>
      <c r="CJ28" s="324">
        <f t="shared" si="0"/>
        <v>669655550</v>
      </c>
    </row>
    <row r="29" spans="1:88" s="223" customFormat="1" ht="12.6" customHeight="1" x14ac:dyDescent="0.2">
      <c r="A29" s="378"/>
      <c r="B29" s="224" t="s">
        <v>755</v>
      </c>
      <c r="C29" s="449" t="s">
        <v>754</v>
      </c>
      <c r="D29" s="358"/>
      <c r="E29" s="461">
        <v>0</v>
      </c>
      <c r="F29" s="461">
        <v>0</v>
      </c>
      <c r="G29" s="461">
        <v>0</v>
      </c>
      <c r="H29" s="461">
        <v>0</v>
      </c>
      <c r="I29" s="461">
        <v>3862200</v>
      </c>
      <c r="J29" s="461">
        <v>3862200</v>
      </c>
      <c r="K29" s="461">
        <v>3862200</v>
      </c>
      <c r="L29" s="461">
        <v>3862200</v>
      </c>
      <c r="M29" s="461">
        <v>3862200</v>
      </c>
      <c r="N29" s="461">
        <v>3862200</v>
      </c>
      <c r="O29" s="461">
        <v>3862200</v>
      </c>
      <c r="P29" s="461">
        <v>3862200</v>
      </c>
      <c r="Q29" s="461">
        <v>3862200</v>
      </c>
      <c r="R29" s="461">
        <v>3862200</v>
      </c>
      <c r="S29" s="461">
        <v>3862200</v>
      </c>
      <c r="T29" s="461">
        <v>3862200</v>
      </c>
      <c r="U29" s="461">
        <v>3862200</v>
      </c>
      <c r="V29" s="461">
        <v>3862200</v>
      </c>
      <c r="W29" s="461">
        <v>3862200</v>
      </c>
      <c r="X29" s="461">
        <v>3862200</v>
      </c>
      <c r="Y29" s="461">
        <v>3862200</v>
      </c>
      <c r="Z29" s="461">
        <v>3862200</v>
      </c>
      <c r="AA29" s="461">
        <v>3862200</v>
      </c>
      <c r="AB29" s="461">
        <v>3862200</v>
      </c>
      <c r="AC29" s="461">
        <v>3862200</v>
      </c>
      <c r="AD29" s="461">
        <v>3862200</v>
      </c>
      <c r="AE29" s="461">
        <v>3862200</v>
      </c>
      <c r="AF29" s="461">
        <v>3862200</v>
      </c>
      <c r="AG29" s="461">
        <v>3862200</v>
      </c>
      <c r="AH29" s="461">
        <v>3862200</v>
      </c>
      <c r="AI29" s="461">
        <v>3862200</v>
      </c>
      <c r="AJ29" s="461">
        <v>3862200</v>
      </c>
      <c r="AK29" s="461">
        <v>3862200</v>
      </c>
      <c r="AL29" s="461">
        <v>3862200</v>
      </c>
      <c r="AM29" s="461">
        <v>3862200</v>
      </c>
      <c r="AN29" s="461">
        <v>3862200</v>
      </c>
      <c r="AO29" s="461">
        <v>3859100</v>
      </c>
      <c r="AP29" s="461">
        <v>336084200</v>
      </c>
      <c r="AQ29" s="461">
        <v>0</v>
      </c>
      <c r="AR29" s="461">
        <v>0</v>
      </c>
      <c r="AS29" s="461">
        <v>0</v>
      </c>
      <c r="AT29" s="358"/>
      <c r="AU29" s="358"/>
      <c r="AV29" s="358"/>
      <c r="AW29" s="358"/>
      <c r="AX29" s="358"/>
      <c r="AY29" s="358"/>
      <c r="AZ29" s="358"/>
      <c r="BA29" s="358"/>
      <c r="BB29" s="358"/>
      <c r="BC29" s="358"/>
      <c r="BD29" s="358"/>
      <c r="BE29" s="358"/>
      <c r="BF29" s="358"/>
      <c r="BG29" s="358"/>
      <c r="BH29" s="358"/>
      <c r="BI29" s="358"/>
      <c r="BJ29" s="358"/>
      <c r="BK29" s="358"/>
      <c r="BL29" s="358"/>
      <c r="BM29" s="358"/>
      <c r="BN29" s="358"/>
      <c r="BO29" s="358"/>
      <c r="BP29" s="358"/>
      <c r="BQ29" s="358"/>
      <c r="BR29" s="358"/>
      <c r="BS29" s="358"/>
      <c r="BT29" s="358"/>
      <c r="BU29" s="358"/>
      <c r="BV29" s="358"/>
      <c r="BW29" s="358"/>
      <c r="BX29" s="358"/>
      <c r="BY29" s="358"/>
      <c r="BZ29" s="358"/>
      <c r="CA29" s="358"/>
      <c r="CB29" s="358"/>
      <c r="CC29" s="358"/>
      <c r="CD29" s="358"/>
      <c r="CE29" s="358"/>
      <c r="CF29" s="225"/>
      <c r="CG29" s="225"/>
      <c r="CH29" s="225"/>
      <c r="CI29" s="225"/>
      <c r="CJ29" s="324">
        <f t="shared" si="0"/>
        <v>463533700</v>
      </c>
    </row>
    <row r="30" spans="1:88" s="223" customFormat="1" ht="12.6" customHeight="1" x14ac:dyDescent="0.2">
      <c r="A30" s="378"/>
      <c r="B30" s="224" t="s">
        <v>781</v>
      </c>
      <c r="C30" s="449" t="s">
        <v>780</v>
      </c>
      <c r="D30" s="358"/>
      <c r="E30" s="461">
        <v>0</v>
      </c>
      <c r="F30" s="461">
        <v>0</v>
      </c>
      <c r="G30" s="461">
        <v>0</v>
      </c>
      <c r="H30" s="461">
        <v>0</v>
      </c>
      <c r="I30" s="461">
        <v>3555000</v>
      </c>
      <c r="J30" s="461">
        <v>3950000</v>
      </c>
      <c r="K30" s="461">
        <v>3950000</v>
      </c>
      <c r="L30" s="461">
        <v>3950000</v>
      </c>
      <c r="M30" s="461">
        <v>3950000</v>
      </c>
      <c r="N30" s="461">
        <v>3950000</v>
      </c>
      <c r="O30" s="461">
        <v>3950000</v>
      </c>
      <c r="P30" s="461">
        <v>3950000</v>
      </c>
      <c r="Q30" s="461">
        <v>3950000</v>
      </c>
      <c r="R30" s="461">
        <v>3950000</v>
      </c>
      <c r="S30" s="461">
        <v>3950000</v>
      </c>
      <c r="T30" s="461">
        <v>3950000</v>
      </c>
      <c r="U30" s="461">
        <v>3950000</v>
      </c>
      <c r="V30" s="461">
        <v>3950000</v>
      </c>
      <c r="W30" s="461">
        <v>3950000</v>
      </c>
      <c r="X30" s="461">
        <v>3950000</v>
      </c>
      <c r="Y30" s="461">
        <v>3950000</v>
      </c>
      <c r="Z30" s="461">
        <v>3950000</v>
      </c>
      <c r="AA30" s="461">
        <v>3950000</v>
      </c>
      <c r="AB30" s="461">
        <v>3950000</v>
      </c>
      <c r="AC30" s="461">
        <v>3950000</v>
      </c>
      <c r="AD30" s="461">
        <v>3950000</v>
      </c>
      <c r="AE30" s="461">
        <v>3950000</v>
      </c>
      <c r="AF30" s="461">
        <v>3950000</v>
      </c>
      <c r="AG30" s="461">
        <v>3950000</v>
      </c>
      <c r="AH30" s="461">
        <v>3950000</v>
      </c>
      <c r="AI30" s="461">
        <v>3950000</v>
      </c>
      <c r="AJ30" s="461">
        <v>3950000</v>
      </c>
      <c r="AK30" s="461">
        <v>3950000</v>
      </c>
      <c r="AL30" s="461">
        <v>3950000</v>
      </c>
      <c r="AM30" s="461">
        <v>3950000</v>
      </c>
      <c r="AN30" s="461">
        <v>3950000</v>
      </c>
      <c r="AO30" s="461">
        <v>4021000</v>
      </c>
      <c r="AP30" s="461">
        <v>352849000</v>
      </c>
      <c r="AQ30" s="461">
        <v>0</v>
      </c>
      <c r="AR30" s="461">
        <v>0</v>
      </c>
      <c r="AS30" s="461">
        <v>0</v>
      </c>
      <c r="AT30" s="358"/>
      <c r="AU30" s="358"/>
      <c r="AV30" s="358"/>
      <c r="AW30" s="358"/>
      <c r="AX30" s="358"/>
      <c r="AY30" s="358"/>
      <c r="AZ30" s="358"/>
      <c r="BA30" s="358"/>
      <c r="BB30" s="358"/>
      <c r="BC30" s="358"/>
      <c r="BD30" s="358"/>
      <c r="BE30" s="358"/>
      <c r="BF30" s="358"/>
      <c r="BG30" s="358"/>
      <c r="BH30" s="358"/>
      <c r="BI30" s="358"/>
      <c r="BJ30" s="358"/>
      <c r="BK30" s="358"/>
      <c r="BL30" s="358"/>
      <c r="BM30" s="358"/>
      <c r="BN30" s="358"/>
      <c r="BO30" s="358"/>
      <c r="BP30" s="358"/>
      <c r="BQ30" s="358"/>
      <c r="BR30" s="358"/>
      <c r="BS30" s="358"/>
      <c r="BT30" s="358"/>
      <c r="BU30" s="358"/>
      <c r="BV30" s="358"/>
      <c r="BW30" s="358"/>
      <c r="BX30" s="358"/>
      <c r="BY30" s="358"/>
      <c r="BZ30" s="358"/>
      <c r="CA30" s="358"/>
      <c r="CB30" s="358"/>
      <c r="CC30" s="358"/>
      <c r="CD30" s="358"/>
      <c r="CE30" s="358"/>
      <c r="CF30" s="225"/>
      <c r="CG30" s="225"/>
      <c r="CH30" s="225"/>
      <c r="CI30" s="225"/>
      <c r="CJ30" s="324">
        <f t="shared" si="0"/>
        <v>482875000</v>
      </c>
    </row>
    <row r="31" spans="1:88" s="223" customFormat="1" ht="12.6" customHeight="1" x14ac:dyDescent="0.2">
      <c r="A31" s="378"/>
      <c r="B31" s="224" t="s">
        <v>220</v>
      </c>
      <c r="C31" s="449" t="s">
        <v>219</v>
      </c>
      <c r="D31" s="358"/>
      <c r="E31" s="461">
        <v>0</v>
      </c>
      <c r="F31" s="461">
        <v>0</v>
      </c>
      <c r="G31" s="461">
        <v>0</v>
      </c>
      <c r="H31" s="461">
        <v>1080000</v>
      </c>
      <c r="I31" s="461">
        <v>5520000</v>
      </c>
      <c r="J31" s="461">
        <v>5520000</v>
      </c>
      <c r="K31" s="461">
        <v>5520000</v>
      </c>
      <c r="L31" s="461">
        <v>5520000</v>
      </c>
      <c r="M31" s="461">
        <v>5520000</v>
      </c>
      <c r="N31" s="461">
        <v>5520000</v>
      </c>
      <c r="O31" s="461">
        <v>5520000</v>
      </c>
      <c r="P31" s="461">
        <v>5520000</v>
      </c>
      <c r="Q31" s="461">
        <v>5520000</v>
      </c>
      <c r="R31" s="461">
        <v>5520000</v>
      </c>
      <c r="S31" s="461">
        <v>5520000</v>
      </c>
      <c r="T31" s="461">
        <v>5520000</v>
      </c>
      <c r="U31" s="461">
        <v>5520000</v>
      </c>
      <c r="V31" s="461">
        <v>5520000</v>
      </c>
      <c r="W31" s="461">
        <v>5520000</v>
      </c>
      <c r="X31" s="461">
        <v>5520000</v>
      </c>
      <c r="Y31" s="461">
        <v>5520000</v>
      </c>
      <c r="Z31" s="461">
        <v>5520000</v>
      </c>
      <c r="AA31" s="461">
        <v>5520000</v>
      </c>
      <c r="AB31" s="461">
        <v>5520000</v>
      </c>
      <c r="AC31" s="461">
        <v>5520000</v>
      </c>
      <c r="AD31" s="461">
        <v>5520000</v>
      </c>
      <c r="AE31" s="461">
        <v>5520000</v>
      </c>
      <c r="AF31" s="461">
        <v>5520000</v>
      </c>
      <c r="AG31" s="461">
        <v>5520000</v>
      </c>
      <c r="AH31" s="461">
        <v>5520000</v>
      </c>
      <c r="AI31" s="461">
        <v>5520000</v>
      </c>
      <c r="AJ31" s="461">
        <v>5520000</v>
      </c>
      <c r="AK31" s="461">
        <v>5520000</v>
      </c>
      <c r="AL31" s="461">
        <v>5520000</v>
      </c>
      <c r="AM31" s="461">
        <v>5520000</v>
      </c>
      <c r="AN31" s="461">
        <v>5520000</v>
      </c>
      <c r="AO31" s="461">
        <v>5589265</v>
      </c>
      <c r="AP31" s="461">
        <v>488388285</v>
      </c>
      <c r="AQ31" s="461">
        <v>0</v>
      </c>
      <c r="AR31" s="461">
        <v>0</v>
      </c>
      <c r="AS31" s="461">
        <v>0</v>
      </c>
      <c r="AT31" s="358"/>
      <c r="AU31" s="358"/>
      <c r="AV31" s="358"/>
      <c r="AW31" s="358"/>
      <c r="AX31" s="358"/>
      <c r="AY31" s="358"/>
      <c r="AZ31" s="358"/>
      <c r="BA31" s="358"/>
      <c r="BB31" s="358"/>
      <c r="BC31" s="358"/>
      <c r="BD31" s="358"/>
      <c r="BE31" s="358"/>
      <c r="BF31" s="358"/>
      <c r="BG31" s="358"/>
      <c r="BH31" s="358"/>
      <c r="BI31" s="358"/>
      <c r="BJ31" s="358"/>
      <c r="BK31" s="358"/>
      <c r="BL31" s="358"/>
      <c r="BM31" s="358"/>
      <c r="BN31" s="358"/>
      <c r="BO31" s="358"/>
      <c r="BP31" s="358"/>
      <c r="BQ31" s="358"/>
      <c r="BR31" s="358"/>
      <c r="BS31" s="358"/>
      <c r="BT31" s="358"/>
      <c r="BU31" s="358"/>
      <c r="BV31" s="358"/>
      <c r="BW31" s="358"/>
      <c r="BX31" s="358"/>
      <c r="BY31" s="358"/>
      <c r="BZ31" s="358"/>
      <c r="CA31" s="358"/>
      <c r="CB31" s="358"/>
      <c r="CC31" s="358"/>
      <c r="CD31" s="358"/>
      <c r="CE31" s="358"/>
      <c r="CF31" s="225"/>
      <c r="CG31" s="225"/>
      <c r="CH31" s="225"/>
      <c r="CI31" s="225"/>
      <c r="CJ31" s="324">
        <f t="shared" si="0"/>
        <v>671697550</v>
      </c>
    </row>
    <row r="32" spans="1:88" s="223" customFormat="1" ht="12.6" customHeight="1" x14ac:dyDescent="0.2">
      <c r="A32" s="378"/>
      <c r="B32" s="224" t="s">
        <v>818</v>
      </c>
      <c r="C32" s="449" t="s">
        <v>817</v>
      </c>
      <c r="D32" s="358"/>
      <c r="E32" s="461">
        <v>0</v>
      </c>
      <c r="F32" s="461">
        <v>0</v>
      </c>
      <c r="G32" s="461">
        <v>0</v>
      </c>
      <c r="H32" s="461">
        <v>0</v>
      </c>
      <c r="I32" s="461">
        <v>0</v>
      </c>
      <c r="J32" s="461">
        <v>4881300</v>
      </c>
      <c r="K32" s="461">
        <v>4881300</v>
      </c>
      <c r="L32" s="461">
        <v>4881300</v>
      </c>
      <c r="M32" s="461">
        <v>4881300</v>
      </c>
      <c r="N32" s="461">
        <v>4881300</v>
      </c>
      <c r="O32" s="461">
        <v>4881300</v>
      </c>
      <c r="P32" s="461">
        <v>4881300</v>
      </c>
      <c r="Q32" s="461">
        <v>4881300</v>
      </c>
      <c r="R32" s="461">
        <v>4881300</v>
      </c>
      <c r="S32" s="461">
        <v>4881300</v>
      </c>
      <c r="T32" s="461">
        <v>4881300</v>
      </c>
      <c r="U32" s="461">
        <v>4881300</v>
      </c>
      <c r="V32" s="461">
        <v>4881300</v>
      </c>
      <c r="W32" s="461">
        <v>4881300</v>
      </c>
      <c r="X32" s="461">
        <v>4881300</v>
      </c>
      <c r="Y32" s="461">
        <v>4881300</v>
      </c>
      <c r="Z32" s="461">
        <v>4881300</v>
      </c>
      <c r="AA32" s="461">
        <v>4881300</v>
      </c>
      <c r="AB32" s="461">
        <v>4881300</v>
      </c>
      <c r="AC32" s="461">
        <v>4881300</v>
      </c>
      <c r="AD32" s="461">
        <v>4881300</v>
      </c>
      <c r="AE32" s="461">
        <v>4881300</v>
      </c>
      <c r="AF32" s="461">
        <v>4881300</v>
      </c>
      <c r="AG32" s="461">
        <v>4881300</v>
      </c>
      <c r="AH32" s="461">
        <v>4881300</v>
      </c>
      <c r="AI32" s="461">
        <v>4881300</v>
      </c>
      <c r="AJ32" s="461">
        <v>4881300</v>
      </c>
      <c r="AK32" s="461">
        <v>4881300</v>
      </c>
      <c r="AL32" s="461">
        <v>4881300</v>
      </c>
      <c r="AM32" s="461">
        <v>4881300</v>
      </c>
      <c r="AN32" s="461">
        <v>4881300</v>
      </c>
      <c r="AO32" s="461">
        <v>4881300</v>
      </c>
      <c r="AP32" s="461">
        <v>4880200</v>
      </c>
      <c r="AQ32" s="461">
        <v>433083000</v>
      </c>
      <c r="AR32" s="461">
        <v>0</v>
      </c>
      <c r="AS32" s="461">
        <v>0</v>
      </c>
      <c r="AT32" s="358"/>
      <c r="AU32" s="358"/>
      <c r="AV32" s="358"/>
      <c r="AW32" s="358"/>
      <c r="AX32" s="358"/>
      <c r="AY32" s="358"/>
      <c r="AZ32" s="358"/>
      <c r="BA32" s="358"/>
      <c r="BB32" s="358"/>
      <c r="BC32" s="358"/>
      <c r="BD32" s="358"/>
      <c r="BE32" s="358"/>
      <c r="BF32" s="358"/>
      <c r="BG32" s="358"/>
      <c r="BH32" s="358"/>
      <c r="BI32" s="358"/>
      <c r="BJ32" s="358"/>
      <c r="BK32" s="358"/>
      <c r="BL32" s="358"/>
      <c r="BM32" s="358"/>
      <c r="BN32" s="358"/>
      <c r="BO32" s="358"/>
      <c r="BP32" s="358"/>
      <c r="BQ32" s="358"/>
      <c r="BR32" s="358"/>
      <c r="BS32" s="358"/>
      <c r="BT32" s="358"/>
      <c r="BU32" s="358"/>
      <c r="BV32" s="358"/>
      <c r="BW32" s="358"/>
      <c r="BX32" s="358"/>
      <c r="BY32" s="358"/>
      <c r="BZ32" s="358"/>
      <c r="CA32" s="358"/>
      <c r="CB32" s="358"/>
      <c r="CC32" s="358"/>
      <c r="CD32" s="358"/>
      <c r="CE32" s="358"/>
      <c r="CF32" s="225"/>
      <c r="CG32" s="225"/>
      <c r="CH32" s="225"/>
      <c r="CI32" s="225"/>
      <c r="CJ32" s="324">
        <f t="shared" si="0"/>
        <v>594164800</v>
      </c>
    </row>
    <row r="33" spans="1:88" s="223" customFormat="1" ht="12.6" customHeight="1" x14ac:dyDescent="0.2">
      <c r="A33" s="378"/>
      <c r="B33" s="224" t="s">
        <v>862</v>
      </c>
      <c r="C33" s="449" t="s">
        <v>861</v>
      </c>
      <c r="D33" s="358"/>
      <c r="E33" s="461">
        <v>0</v>
      </c>
      <c r="F33" s="461">
        <v>0</v>
      </c>
      <c r="G33" s="461">
        <v>0</v>
      </c>
      <c r="H33" s="461">
        <v>2100000</v>
      </c>
      <c r="I33" s="461">
        <v>5350000</v>
      </c>
      <c r="J33" s="461">
        <v>5350000</v>
      </c>
      <c r="K33" s="461">
        <v>5350000</v>
      </c>
      <c r="L33" s="461">
        <v>5350000</v>
      </c>
      <c r="M33" s="461">
        <v>5350000</v>
      </c>
      <c r="N33" s="461">
        <v>5350000</v>
      </c>
      <c r="O33" s="461">
        <v>5350000</v>
      </c>
      <c r="P33" s="461">
        <v>5350000</v>
      </c>
      <c r="Q33" s="461">
        <v>5350000</v>
      </c>
      <c r="R33" s="461">
        <v>5350000</v>
      </c>
      <c r="S33" s="461">
        <v>5350000</v>
      </c>
      <c r="T33" s="461">
        <v>5350000</v>
      </c>
      <c r="U33" s="461">
        <v>5350000</v>
      </c>
      <c r="V33" s="461">
        <v>5350000</v>
      </c>
      <c r="W33" s="461">
        <v>5350000</v>
      </c>
      <c r="X33" s="461">
        <v>5350000</v>
      </c>
      <c r="Y33" s="461">
        <v>5350000</v>
      </c>
      <c r="Z33" s="461">
        <v>5350000</v>
      </c>
      <c r="AA33" s="461">
        <v>5350000</v>
      </c>
      <c r="AB33" s="461">
        <v>5350000</v>
      </c>
      <c r="AC33" s="461">
        <v>5350000</v>
      </c>
      <c r="AD33" s="461">
        <v>5350000</v>
      </c>
      <c r="AE33" s="461">
        <v>5350000</v>
      </c>
      <c r="AF33" s="461">
        <v>5350000</v>
      </c>
      <c r="AG33" s="461">
        <v>5350000</v>
      </c>
      <c r="AH33" s="461">
        <v>5350000</v>
      </c>
      <c r="AI33" s="461">
        <v>5350000</v>
      </c>
      <c r="AJ33" s="461">
        <v>5350000</v>
      </c>
      <c r="AK33" s="461">
        <v>5350000</v>
      </c>
      <c r="AL33" s="461">
        <v>5350000</v>
      </c>
      <c r="AM33" s="461">
        <v>5350000</v>
      </c>
      <c r="AN33" s="461">
        <v>5350000</v>
      </c>
      <c r="AO33" s="461">
        <v>4850000</v>
      </c>
      <c r="AP33" s="461">
        <v>459900000</v>
      </c>
      <c r="AQ33" s="461">
        <v>0</v>
      </c>
      <c r="AR33" s="461">
        <v>0</v>
      </c>
      <c r="AS33" s="461">
        <v>0</v>
      </c>
      <c r="AT33" s="358"/>
      <c r="AU33" s="358"/>
      <c r="AV33" s="358"/>
      <c r="AW33" s="358"/>
      <c r="AX33" s="358"/>
      <c r="AY33" s="358"/>
      <c r="AZ33" s="358"/>
      <c r="BA33" s="358"/>
      <c r="BB33" s="358"/>
      <c r="BC33" s="358"/>
      <c r="BD33" s="358"/>
      <c r="BE33" s="358"/>
      <c r="BF33" s="358"/>
      <c r="BG33" s="358"/>
      <c r="BH33" s="358"/>
      <c r="BI33" s="358"/>
      <c r="BJ33" s="358"/>
      <c r="BK33" s="358"/>
      <c r="BL33" s="358"/>
      <c r="BM33" s="358"/>
      <c r="BN33" s="358"/>
      <c r="BO33" s="358"/>
      <c r="BP33" s="358"/>
      <c r="BQ33" s="358"/>
      <c r="BR33" s="358"/>
      <c r="BS33" s="358"/>
      <c r="BT33" s="358"/>
      <c r="BU33" s="358"/>
      <c r="BV33" s="358"/>
      <c r="BW33" s="358"/>
      <c r="BX33" s="358"/>
      <c r="BY33" s="358"/>
      <c r="BZ33" s="358"/>
      <c r="CA33" s="358"/>
      <c r="CB33" s="358"/>
      <c r="CC33" s="358"/>
      <c r="CD33" s="358"/>
      <c r="CE33" s="358"/>
      <c r="CF33" s="225"/>
      <c r="CG33" s="225"/>
      <c r="CH33" s="225"/>
      <c r="CI33" s="225"/>
      <c r="CJ33" s="324">
        <f t="shared" si="0"/>
        <v>638050000</v>
      </c>
    </row>
    <row r="34" spans="1:88" s="223" customFormat="1" ht="12.6" customHeight="1" x14ac:dyDescent="0.2">
      <c r="A34" s="378"/>
      <c r="B34" s="224" t="s">
        <v>757</v>
      </c>
      <c r="C34" s="449" t="s">
        <v>756</v>
      </c>
      <c r="D34" s="358"/>
      <c r="E34" s="461">
        <v>0</v>
      </c>
      <c r="F34" s="461">
        <v>0</v>
      </c>
      <c r="G34" s="461">
        <v>0</v>
      </c>
      <c r="H34" s="461">
        <v>0</v>
      </c>
      <c r="I34" s="461">
        <v>0</v>
      </c>
      <c r="J34" s="461">
        <v>3000000</v>
      </c>
      <c r="K34" s="461">
        <v>3000000</v>
      </c>
      <c r="L34" s="461">
        <v>3000000</v>
      </c>
      <c r="M34" s="461">
        <v>20000000</v>
      </c>
      <c r="N34" s="461">
        <v>3000000</v>
      </c>
      <c r="O34" s="461">
        <v>3000000</v>
      </c>
      <c r="P34" s="461">
        <v>3000000</v>
      </c>
      <c r="Q34" s="461">
        <v>3000000</v>
      </c>
      <c r="R34" s="461">
        <v>3000000</v>
      </c>
      <c r="S34" s="461">
        <v>20000000</v>
      </c>
      <c r="T34" s="461">
        <v>3000000</v>
      </c>
      <c r="U34" s="461">
        <v>3000000</v>
      </c>
      <c r="V34" s="461">
        <v>3000000</v>
      </c>
      <c r="W34" s="461">
        <v>3000000</v>
      </c>
      <c r="X34" s="461">
        <v>3000000</v>
      </c>
      <c r="Y34" s="461">
        <v>20000000</v>
      </c>
      <c r="Z34" s="461">
        <v>3000000</v>
      </c>
      <c r="AA34" s="461">
        <v>3000000</v>
      </c>
      <c r="AB34" s="461">
        <v>3000000</v>
      </c>
      <c r="AC34" s="461">
        <v>3000000</v>
      </c>
      <c r="AD34" s="461">
        <v>3000000</v>
      </c>
      <c r="AE34" s="461">
        <v>20000000</v>
      </c>
      <c r="AF34" s="461">
        <v>3000000</v>
      </c>
      <c r="AG34" s="461">
        <v>3000000</v>
      </c>
      <c r="AH34" s="461">
        <v>3000000</v>
      </c>
      <c r="AI34" s="461">
        <v>3000000</v>
      </c>
      <c r="AJ34" s="461">
        <v>3000000</v>
      </c>
      <c r="AK34" s="461">
        <v>20000000</v>
      </c>
      <c r="AL34" s="461">
        <v>3000000</v>
      </c>
      <c r="AM34" s="461">
        <v>3000000</v>
      </c>
      <c r="AN34" s="461">
        <v>3000000</v>
      </c>
      <c r="AO34" s="461">
        <v>3000000</v>
      </c>
      <c r="AP34" s="461">
        <v>491625000</v>
      </c>
      <c r="AQ34" s="461">
        <v>0</v>
      </c>
      <c r="AR34" s="461">
        <v>0</v>
      </c>
      <c r="AS34" s="461">
        <v>0</v>
      </c>
      <c r="AT34" s="358"/>
      <c r="AU34" s="358"/>
      <c r="AV34" s="358"/>
      <c r="AW34" s="358"/>
      <c r="AX34" s="358"/>
      <c r="AY34" s="358"/>
      <c r="AZ34" s="358"/>
      <c r="BA34" s="358"/>
      <c r="BB34" s="358"/>
      <c r="BC34" s="358"/>
      <c r="BD34" s="358"/>
      <c r="BE34" s="358"/>
      <c r="BF34" s="358"/>
      <c r="BG34" s="358"/>
      <c r="BH34" s="358"/>
      <c r="BI34" s="358"/>
      <c r="BJ34" s="358"/>
      <c r="BK34" s="358"/>
      <c r="BL34" s="358"/>
      <c r="BM34" s="358"/>
      <c r="BN34" s="358"/>
      <c r="BO34" s="358"/>
      <c r="BP34" s="358"/>
      <c r="BQ34" s="358"/>
      <c r="BR34" s="358"/>
      <c r="BS34" s="358"/>
      <c r="BT34" s="358"/>
      <c r="BU34" s="358"/>
      <c r="BV34" s="358"/>
      <c r="BW34" s="358"/>
      <c r="BX34" s="358"/>
      <c r="BY34" s="358"/>
      <c r="BZ34" s="358"/>
      <c r="CA34" s="358"/>
      <c r="CB34" s="358"/>
      <c r="CC34" s="358"/>
      <c r="CD34" s="358"/>
      <c r="CE34" s="358"/>
      <c r="CF34" s="225"/>
      <c r="CG34" s="225"/>
      <c r="CH34" s="225"/>
      <c r="CI34" s="225"/>
      <c r="CJ34" s="324">
        <f t="shared" si="0"/>
        <v>672625000</v>
      </c>
    </row>
    <row r="35" spans="1:88" s="223" customFormat="1" ht="12.6" customHeight="1" x14ac:dyDescent="0.2">
      <c r="A35" s="378"/>
      <c r="B35" s="224" t="s">
        <v>783</v>
      </c>
      <c r="C35" s="449" t="s">
        <v>782</v>
      </c>
      <c r="D35" s="358"/>
      <c r="E35" s="461">
        <v>0</v>
      </c>
      <c r="F35" s="461">
        <v>0</v>
      </c>
      <c r="G35" s="461">
        <v>0</v>
      </c>
      <c r="H35" s="461">
        <v>0</v>
      </c>
      <c r="I35" s="461">
        <v>4205333</v>
      </c>
      <c r="J35" s="461">
        <v>4277000</v>
      </c>
      <c r="K35" s="461">
        <v>4277000</v>
      </c>
      <c r="L35" s="461">
        <v>4277000</v>
      </c>
      <c r="M35" s="461">
        <v>4277000</v>
      </c>
      <c r="N35" s="461">
        <v>4277000</v>
      </c>
      <c r="O35" s="461">
        <v>4277000</v>
      </c>
      <c r="P35" s="461">
        <v>4277000</v>
      </c>
      <c r="Q35" s="461">
        <v>4277000</v>
      </c>
      <c r="R35" s="461">
        <v>4277000</v>
      </c>
      <c r="S35" s="461">
        <v>4277000</v>
      </c>
      <c r="T35" s="461">
        <v>4277000</v>
      </c>
      <c r="U35" s="461">
        <v>4277000</v>
      </c>
      <c r="V35" s="461">
        <v>4277000</v>
      </c>
      <c r="W35" s="461">
        <v>4277000</v>
      </c>
      <c r="X35" s="461">
        <v>4277000</v>
      </c>
      <c r="Y35" s="461">
        <v>4277000</v>
      </c>
      <c r="Z35" s="461">
        <v>4277000</v>
      </c>
      <c r="AA35" s="461">
        <v>4277000</v>
      </c>
      <c r="AB35" s="461">
        <v>4277000</v>
      </c>
      <c r="AC35" s="461">
        <v>4277000</v>
      </c>
      <c r="AD35" s="461">
        <v>4277000</v>
      </c>
      <c r="AE35" s="461">
        <v>4277000</v>
      </c>
      <c r="AF35" s="461">
        <v>4277000</v>
      </c>
      <c r="AG35" s="461">
        <v>4277000</v>
      </c>
      <c r="AH35" s="461">
        <v>4277000</v>
      </c>
      <c r="AI35" s="461">
        <v>4277000</v>
      </c>
      <c r="AJ35" s="461">
        <v>4277000</v>
      </c>
      <c r="AK35" s="461">
        <v>4277000</v>
      </c>
      <c r="AL35" s="461">
        <v>4277000</v>
      </c>
      <c r="AM35" s="461">
        <v>4277000</v>
      </c>
      <c r="AN35" s="461">
        <v>4277000</v>
      </c>
      <c r="AO35" s="461">
        <v>4277000</v>
      </c>
      <c r="AP35" s="461">
        <v>4308000</v>
      </c>
      <c r="AQ35" s="461">
        <v>369320000</v>
      </c>
      <c r="AR35" s="461">
        <v>0</v>
      </c>
      <c r="AS35" s="461">
        <v>0</v>
      </c>
      <c r="AT35" s="358"/>
      <c r="AU35" s="358"/>
      <c r="AV35" s="358"/>
      <c r="AW35" s="358"/>
      <c r="AX35" s="358"/>
      <c r="AY35" s="358"/>
      <c r="AZ35" s="358"/>
      <c r="BA35" s="358"/>
      <c r="BB35" s="358"/>
      <c r="BC35" s="358"/>
      <c r="BD35" s="358"/>
      <c r="BE35" s="358"/>
      <c r="BF35" s="358"/>
      <c r="BG35" s="358"/>
      <c r="BH35" s="358"/>
      <c r="BI35" s="358"/>
      <c r="BJ35" s="358"/>
      <c r="BK35" s="358"/>
      <c r="BL35" s="358"/>
      <c r="BM35" s="358"/>
      <c r="BN35" s="358"/>
      <c r="BO35" s="358"/>
      <c r="BP35" s="358"/>
      <c r="BQ35" s="358"/>
      <c r="BR35" s="358"/>
      <c r="BS35" s="358"/>
      <c r="BT35" s="358"/>
      <c r="BU35" s="358"/>
      <c r="BV35" s="358"/>
      <c r="BW35" s="358"/>
      <c r="BX35" s="358"/>
      <c r="BY35" s="358"/>
      <c r="BZ35" s="358"/>
      <c r="CA35" s="358"/>
      <c r="CB35" s="358"/>
      <c r="CC35" s="358"/>
      <c r="CD35" s="358"/>
      <c r="CE35" s="358"/>
      <c r="CF35" s="225"/>
      <c r="CG35" s="225"/>
      <c r="CH35" s="225"/>
      <c r="CI35" s="225"/>
      <c r="CJ35" s="324">
        <f t="shared" si="0"/>
        <v>514697333</v>
      </c>
    </row>
    <row r="36" spans="1:88" s="223" customFormat="1" ht="12.6" customHeight="1" x14ac:dyDescent="0.2">
      <c r="A36" s="378"/>
      <c r="B36" s="224" t="s">
        <v>785</v>
      </c>
      <c r="C36" s="449" t="s">
        <v>784</v>
      </c>
      <c r="D36" s="358"/>
      <c r="E36" s="461">
        <v>0</v>
      </c>
      <c r="F36" s="461">
        <v>0</v>
      </c>
      <c r="G36" s="461">
        <v>0</v>
      </c>
      <c r="H36" s="461">
        <v>0</v>
      </c>
      <c r="I36" s="461">
        <v>0</v>
      </c>
      <c r="J36" s="461">
        <v>3831480</v>
      </c>
      <c r="K36" s="461">
        <v>3960000</v>
      </c>
      <c r="L36" s="461">
        <v>3960000</v>
      </c>
      <c r="M36" s="461">
        <v>3960000</v>
      </c>
      <c r="N36" s="461">
        <v>3960000</v>
      </c>
      <c r="O36" s="461">
        <v>3960000</v>
      </c>
      <c r="P36" s="461">
        <v>3960000</v>
      </c>
      <c r="Q36" s="461">
        <v>3960000</v>
      </c>
      <c r="R36" s="461">
        <v>3960000</v>
      </c>
      <c r="S36" s="461">
        <v>3960000</v>
      </c>
      <c r="T36" s="461">
        <v>3960000</v>
      </c>
      <c r="U36" s="461">
        <v>3960000</v>
      </c>
      <c r="V36" s="461">
        <v>3960000</v>
      </c>
      <c r="W36" s="461">
        <v>3960000</v>
      </c>
      <c r="X36" s="461">
        <v>3960000</v>
      </c>
      <c r="Y36" s="461">
        <v>3960000</v>
      </c>
      <c r="Z36" s="461">
        <v>3960000</v>
      </c>
      <c r="AA36" s="461">
        <v>3960000</v>
      </c>
      <c r="AB36" s="461">
        <v>3960000</v>
      </c>
      <c r="AC36" s="461">
        <v>3960000</v>
      </c>
      <c r="AD36" s="461">
        <v>3960000</v>
      </c>
      <c r="AE36" s="461">
        <v>3960000</v>
      </c>
      <c r="AF36" s="461">
        <v>3960000</v>
      </c>
      <c r="AG36" s="461">
        <v>3960000</v>
      </c>
      <c r="AH36" s="461">
        <v>3960000</v>
      </c>
      <c r="AI36" s="461">
        <v>3960000</v>
      </c>
      <c r="AJ36" s="461">
        <v>3960000</v>
      </c>
      <c r="AK36" s="461">
        <v>3960000</v>
      </c>
      <c r="AL36" s="461">
        <v>3960000</v>
      </c>
      <c r="AM36" s="461">
        <v>3960000</v>
      </c>
      <c r="AN36" s="461">
        <v>3960000</v>
      </c>
      <c r="AO36" s="461">
        <v>3961000</v>
      </c>
      <c r="AP36" s="461">
        <v>353549000</v>
      </c>
      <c r="AQ36" s="461">
        <v>0</v>
      </c>
      <c r="AR36" s="461">
        <v>0</v>
      </c>
      <c r="AS36" s="461">
        <v>0</v>
      </c>
      <c r="AT36" s="358"/>
      <c r="AU36" s="358"/>
      <c r="AV36" s="358"/>
      <c r="AW36" s="358"/>
      <c r="AX36" s="358"/>
      <c r="AY36" s="358"/>
      <c r="AZ36" s="358"/>
      <c r="BA36" s="358"/>
      <c r="BB36" s="358"/>
      <c r="BC36" s="358"/>
      <c r="BD36" s="358"/>
      <c r="BE36" s="358"/>
      <c r="BF36" s="358"/>
      <c r="BG36" s="358"/>
      <c r="BH36" s="358"/>
      <c r="BI36" s="358"/>
      <c r="BJ36" s="358"/>
      <c r="BK36" s="358"/>
      <c r="BL36" s="358"/>
      <c r="BM36" s="358"/>
      <c r="BN36" s="358"/>
      <c r="BO36" s="358"/>
      <c r="BP36" s="358"/>
      <c r="BQ36" s="358"/>
      <c r="BR36" s="358"/>
      <c r="BS36" s="358"/>
      <c r="BT36" s="358"/>
      <c r="BU36" s="358"/>
      <c r="BV36" s="358"/>
      <c r="BW36" s="358"/>
      <c r="BX36" s="358"/>
      <c r="BY36" s="358"/>
      <c r="BZ36" s="358"/>
      <c r="CA36" s="358"/>
      <c r="CB36" s="358"/>
      <c r="CC36" s="358"/>
      <c r="CD36" s="358"/>
      <c r="CE36" s="358"/>
      <c r="CF36" s="225"/>
      <c r="CG36" s="225"/>
      <c r="CH36" s="225"/>
      <c r="CI36" s="225"/>
      <c r="CJ36" s="324">
        <f t="shared" si="0"/>
        <v>480141480</v>
      </c>
    </row>
    <row r="37" spans="1:88" s="223" customFormat="1" ht="12.6" customHeight="1" x14ac:dyDescent="0.2">
      <c r="A37" s="378"/>
      <c r="B37" s="224" t="s">
        <v>759</v>
      </c>
      <c r="C37" s="449" t="s">
        <v>758</v>
      </c>
      <c r="D37" s="358"/>
      <c r="E37" s="461">
        <v>0</v>
      </c>
      <c r="F37" s="461">
        <v>0</v>
      </c>
      <c r="G37" s="461">
        <v>0</v>
      </c>
      <c r="H37" s="461">
        <v>0</v>
      </c>
      <c r="I37" s="461">
        <v>0</v>
      </c>
      <c r="J37" s="461">
        <v>5708100</v>
      </c>
      <c r="K37" s="461">
        <v>5708100</v>
      </c>
      <c r="L37" s="461">
        <v>5708100</v>
      </c>
      <c r="M37" s="461">
        <v>5708100</v>
      </c>
      <c r="N37" s="461">
        <v>5708100</v>
      </c>
      <c r="O37" s="461">
        <v>5708100</v>
      </c>
      <c r="P37" s="461">
        <v>5708100</v>
      </c>
      <c r="Q37" s="461">
        <v>5708100</v>
      </c>
      <c r="R37" s="461">
        <v>5708100</v>
      </c>
      <c r="S37" s="461">
        <v>5708100</v>
      </c>
      <c r="T37" s="461">
        <v>5708100</v>
      </c>
      <c r="U37" s="461">
        <v>5708100</v>
      </c>
      <c r="V37" s="461">
        <v>5708100</v>
      </c>
      <c r="W37" s="461">
        <v>5708100</v>
      </c>
      <c r="X37" s="461">
        <v>5708100</v>
      </c>
      <c r="Y37" s="461">
        <v>5708100</v>
      </c>
      <c r="Z37" s="461">
        <v>5708100</v>
      </c>
      <c r="AA37" s="461">
        <v>5708100</v>
      </c>
      <c r="AB37" s="461">
        <v>5708100</v>
      </c>
      <c r="AC37" s="461">
        <v>5708100</v>
      </c>
      <c r="AD37" s="461">
        <v>5708100</v>
      </c>
      <c r="AE37" s="461">
        <v>5708100</v>
      </c>
      <c r="AF37" s="461">
        <v>5708100</v>
      </c>
      <c r="AG37" s="461">
        <v>5708100</v>
      </c>
      <c r="AH37" s="461">
        <v>5708100</v>
      </c>
      <c r="AI37" s="461">
        <v>5708000</v>
      </c>
      <c r="AJ37" s="461">
        <v>5708000</v>
      </c>
      <c r="AK37" s="461">
        <v>5708000</v>
      </c>
      <c r="AL37" s="461">
        <v>5708000</v>
      </c>
      <c r="AM37" s="461">
        <v>5708000</v>
      </c>
      <c r="AN37" s="461">
        <v>5708000</v>
      </c>
      <c r="AO37" s="461">
        <v>5710000</v>
      </c>
      <c r="AP37" s="461">
        <v>504469000</v>
      </c>
      <c r="AQ37" s="461">
        <v>0</v>
      </c>
      <c r="AR37" s="461">
        <v>0</v>
      </c>
      <c r="AS37" s="461">
        <v>0</v>
      </c>
      <c r="AT37" s="358"/>
      <c r="AU37" s="358"/>
      <c r="AV37" s="358"/>
      <c r="AW37" s="358"/>
      <c r="AX37" s="358"/>
      <c r="AY37" s="358"/>
      <c r="AZ37" s="358"/>
      <c r="BA37" s="358"/>
      <c r="BB37" s="358"/>
      <c r="BC37" s="358"/>
      <c r="BD37" s="358"/>
      <c r="BE37" s="358"/>
      <c r="BF37" s="358"/>
      <c r="BG37" s="358"/>
      <c r="BH37" s="358"/>
      <c r="BI37" s="358"/>
      <c r="BJ37" s="358"/>
      <c r="BK37" s="358"/>
      <c r="BL37" s="358"/>
      <c r="BM37" s="358"/>
      <c r="BN37" s="358"/>
      <c r="BO37" s="358"/>
      <c r="BP37" s="358"/>
      <c r="BQ37" s="358"/>
      <c r="BR37" s="358"/>
      <c r="BS37" s="358"/>
      <c r="BT37" s="358"/>
      <c r="BU37" s="358"/>
      <c r="BV37" s="358"/>
      <c r="BW37" s="358"/>
      <c r="BX37" s="358"/>
      <c r="BY37" s="358"/>
      <c r="BZ37" s="358"/>
      <c r="CA37" s="358"/>
      <c r="CB37" s="358"/>
      <c r="CC37" s="358"/>
      <c r="CD37" s="358"/>
      <c r="CE37" s="358"/>
      <c r="CF37" s="225"/>
      <c r="CG37" s="225"/>
      <c r="CH37" s="225"/>
      <c r="CI37" s="225"/>
      <c r="CJ37" s="324">
        <f t="shared" si="0"/>
        <v>687129500</v>
      </c>
    </row>
    <row r="38" spans="1:88" s="223" customFormat="1" ht="12.6" customHeight="1" x14ac:dyDescent="0.2">
      <c r="A38" s="378"/>
      <c r="B38" s="224" t="s">
        <v>820</v>
      </c>
      <c r="C38" s="449" t="s">
        <v>819</v>
      </c>
      <c r="D38" s="358"/>
      <c r="E38" s="461">
        <v>0</v>
      </c>
      <c r="F38" s="461">
        <v>0</v>
      </c>
      <c r="G38" s="461">
        <v>0</v>
      </c>
      <c r="H38" s="461">
        <v>0</v>
      </c>
      <c r="I38" s="461">
        <v>5600000</v>
      </c>
      <c r="J38" s="461">
        <v>6050000</v>
      </c>
      <c r="K38" s="461">
        <v>6050000</v>
      </c>
      <c r="L38" s="461">
        <v>6050000</v>
      </c>
      <c r="M38" s="461">
        <v>6050000</v>
      </c>
      <c r="N38" s="461">
        <v>6050000</v>
      </c>
      <c r="O38" s="461">
        <v>6050000</v>
      </c>
      <c r="P38" s="461">
        <v>6050000</v>
      </c>
      <c r="Q38" s="461">
        <v>6050000</v>
      </c>
      <c r="R38" s="461">
        <v>6050000</v>
      </c>
      <c r="S38" s="461">
        <v>6050000</v>
      </c>
      <c r="T38" s="461">
        <v>6050000</v>
      </c>
      <c r="U38" s="461">
        <v>6050000</v>
      </c>
      <c r="V38" s="461">
        <v>6050000</v>
      </c>
      <c r="W38" s="461">
        <v>6050000</v>
      </c>
      <c r="X38" s="461">
        <v>6050000</v>
      </c>
      <c r="Y38" s="461">
        <v>6050000</v>
      </c>
      <c r="Z38" s="461">
        <v>6050000</v>
      </c>
      <c r="AA38" s="461">
        <v>6050000</v>
      </c>
      <c r="AB38" s="461">
        <v>6050000</v>
      </c>
      <c r="AC38" s="461">
        <v>6050000</v>
      </c>
      <c r="AD38" s="461">
        <v>6050000</v>
      </c>
      <c r="AE38" s="461">
        <v>6050000</v>
      </c>
      <c r="AF38" s="461">
        <v>6050000</v>
      </c>
      <c r="AG38" s="461">
        <v>6050000</v>
      </c>
      <c r="AH38" s="461">
        <v>6050000</v>
      </c>
      <c r="AI38" s="461">
        <v>6050000</v>
      </c>
      <c r="AJ38" s="461">
        <v>6050000</v>
      </c>
      <c r="AK38" s="461">
        <v>6050000</v>
      </c>
      <c r="AL38" s="461">
        <v>6050000</v>
      </c>
      <c r="AM38" s="461">
        <v>6050000</v>
      </c>
      <c r="AN38" s="461">
        <v>6050000</v>
      </c>
      <c r="AO38" s="461">
        <v>6050000</v>
      </c>
      <c r="AP38" s="461">
        <v>6050000</v>
      </c>
      <c r="AQ38" s="461">
        <v>7650000</v>
      </c>
      <c r="AR38" s="461">
        <v>523600000</v>
      </c>
      <c r="AS38" s="461">
        <v>0</v>
      </c>
      <c r="AT38" s="358"/>
      <c r="AU38" s="358"/>
      <c r="AV38" s="358"/>
      <c r="AW38" s="358"/>
      <c r="AX38" s="358"/>
      <c r="AY38" s="358"/>
      <c r="AZ38" s="358"/>
      <c r="BA38" s="358"/>
      <c r="BB38" s="358"/>
      <c r="BC38" s="358"/>
      <c r="BD38" s="358"/>
      <c r="BE38" s="358"/>
      <c r="BF38" s="358"/>
      <c r="BG38" s="358"/>
      <c r="BH38" s="358"/>
      <c r="BI38" s="358"/>
      <c r="BJ38" s="358"/>
      <c r="BK38" s="358"/>
      <c r="BL38" s="358"/>
      <c r="BM38" s="358"/>
      <c r="BN38" s="358"/>
      <c r="BO38" s="358"/>
      <c r="BP38" s="358"/>
      <c r="BQ38" s="358"/>
      <c r="BR38" s="358"/>
      <c r="BS38" s="358"/>
      <c r="BT38" s="358"/>
      <c r="BU38" s="358"/>
      <c r="BV38" s="358"/>
      <c r="BW38" s="358"/>
      <c r="BX38" s="358"/>
      <c r="BY38" s="358"/>
      <c r="BZ38" s="358"/>
      <c r="CA38" s="358"/>
      <c r="CB38" s="358"/>
      <c r="CC38" s="358"/>
      <c r="CD38" s="358"/>
      <c r="CE38" s="358"/>
      <c r="CF38" s="225"/>
      <c r="CG38" s="225"/>
      <c r="CH38" s="225"/>
      <c r="CI38" s="225"/>
      <c r="CJ38" s="324">
        <f t="shared" si="0"/>
        <v>736500000</v>
      </c>
    </row>
    <row r="39" spans="1:88" s="223" customFormat="1" ht="12.6" customHeight="1" x14ac:dyDescent="0.2">
      <c r="A39" s="378"/>
      <c r="B39" s="224" t="s">
        <v>864</v>
      </c>
      <c r="C39" s="449" t="s">
        <v>863</v>
      </c>
      <c r="D39" s="358"/>
      <c r="E39" s="461">
        <v>0</v>
      </c>
      <c r="F39" s="461">
        <v>0</v>
      </c>
      <c r="G39" s="461">
        <v>0</v>
      </c>
      <c r="H39" s="461">
        <v>0</v>
      </c>
      <c r="I39" s="461">
        <v>400</v>
      </c>
      <c r="J39" s="461">
        <v>5270000</v>
      </c>
      <c r="K39" s="461">
        <v>5270000</v>
      </c>
      <c r="L39" s="461">
        <v>5270000</v>
      </c>
      <c r="M39" s="461">
        <v>5270000</v>
      </c>
      <c r="N39" s="461">
        <v>5270000</v>
      </c>
      <c r="O39" s="461">
        <v>5270000</v>
      </c>
      <c r="P39" s="461">
        <v>5270000</v>
      </c>
      <c r="Q39" s="461">
        <v>5270000</v>
      </c>
      <c r="R39" s="461">
        <v>5270000</v>
      </c>
      <c r="S39" s="461">
        <v>5270000</v>
      </c>
      <c r="T39" s="461">
        <v>5270000</v>
      </c>
      <c r="U39" s="461">
        <v>5270000</v>
      </c>
      <c r="V39" s="461">
        <v>5270000</v>
      </c>
      <c r="W39" s="461">
        <v>5270000</v>
      </c>
      <c r="X39" s="461">
        <v>5270000</v>
      </c>
      <c r="Y39" s="461">
        <v>5270000</v>
      </c>
      <c r="Z39" s="461">
        <v>5270000</v>
      </c>
      <c r="AA39" s="461">
        <v>5270000</v>
      </c>
      <c r="AB39" s="461">
        <v>5270000</v>
      </c>
      <c r="AC39" s="461">
        <v>5270000</v>
      </c>
      <c r="AD39" s="461">
        <v>5270000</v>
      </c>
      <c r="AE39" s="461">
        <v>5270000</v>
      </c>
      <c r="AF39" s="461">
        <v>5270000</v>
      </c>
      <c r="AG39" s="461">
        <v>5270000</v>
      </c>
      <c r="AH39" s="461">
        <v>5270000</v>
      </c>
      <c r="AI39" s="461">
        <v>5270000</v>
      </c>
      <c r="AJ39" s="461">
        <v>5270000</v>
      </c>
      <c r="AK39" s="461">
        <v>5270000</v>
      </c>
      <c r="AL39" s="461">
        <v>5270000</v>
      </c>
      <c r="AM39" s="461">
        <v>5270000</v>
      </c>
      <c r="AN39" s="461">
        <v>5270000</v>
      </c>
      <c r="AO39" s="461">
        <v>5304880</v>
      </c>
      <c r="AP39" s="461">
        <v>442883070</v>
      </c>
      <c r="AQ39" s="461">
        <v>0</v>
      </c>
      <c r="AR39" s="461">
        <v>0</v>
      </c>
      <c r="AS39" s="461">
        <v>0</v>
      </c>
      <c r="AT39" s="358"/>
      <c r="AU39" s="358"/>
      <c r="AV39" s="358"/>
      <c r="AW39" s="358"/>
      <c r="AX39" s="358"/>
      <c r="AY39" s="358"/>
      <c r="AZ39" s="358"/>
      <c r="BA39" s="358"/>
      <c r="BB39" s="358"/>
      <c r="BC39" s="358"/>
      <c r="BD39" s="358"/>
      <c r="BE39" s="358"/>
      <c r="BF39" s="358"/>
      <c r="BG39" s="358"/>
      <c r="BH39" s="358"/>
      <c r="BI39" s="358"/>
      <c r="BJ39" s="358"/>
      <c r="BK39" s="358"/>
      <c r="BL39" s="358"/>
      <c r="BM39" s="358"/>
      <c r="BN39" s="358"/>
      <c r="BO39" s="358"/>
      <c r="BP39" s="358"/>
      <c r="BQ39" s="358"/>
      <c r="BR39" s="358"/>
      <c r="BS39" s="358"/>
      <c r="BT39" s="358"/>
      <c r="BU39" s="358"/>
      <c r="BV39" s="358"/>
      <c r="BW39" s="358"/>
      <c r="BX39" s="358"/>
      <c r="BY39" s="358"/>
      <c r="BZ39" s="358"/>
      <c r="CA39" s="358"/>
      <c r="CB39" s="358"/>
      <c r="CC39" s="358"/>
      <c r="CD39" s="358"/>
      <c r="CE39" s="358"/>
      <c r="CF39" s="225"/>
      <c r="CG39" s="225"/>
      <c r="CH39" s="225"/>
      <c r="CI39" s="225"/>
      <c r="CJ39" s="324">
        <f t="shared" si="0"/>
        <v>611558350</v>
      </c>
    </row>
    <row r="40" spans="1:88" s="223" customFormat="1" ht="12.6" customHeight="1" x14ac:dyDescent="0.2">
      <c r="A40" s="378"/>
      <c r="B40" s="224" t="s">
        <v>822</v>
      </c>
      <c r="C40" s="449" t="s">
        <v>821</v>
      </c>
      <c r="D40" s="358"/>
      <c r="E40" s="461">
        <v>0</v>
      </c>
      <c r="F40" s="461">
        <v>0</v>
      </c>
      <c r="G40" s="461">
        <v>0</v>
      </c>
      <c r="H40" s="461">
        <v>0</v>
      </c>
      <c r="I40" s="461">
        <v>5100000</v>
      </c>
      <c r="J40" s="461">
        <v>5100000</v>
      </c>
      <c r="K40" s="461">
        <v>5100000</v>
      </c>
      <c r="L40" s="461">
        <v>5100000</v>
      </c>
      <c r="M40" s="461">
        <v>5100000</v>
      </c>
      <c r="N40" s="461">
        <v>5100000</v>
      </c>
      <c r="O40" s="461">
        <v>5100000</v>
      </c>
      <c r="P40" s="461">
        <v>5100000</v>
      </c>
      <c r="Q40" s="461">
        <v>5100000</v>
      </c>
      <c r="R40" s="461">
        <v>5100000</v>
      </c>
      <c r="S40" s="461">
        <v>5100000</v>
      </c>
      <c r="T40" s="461">
        <v>5100000</v>
      </c>
      <c r="U40" s="461">
        <v>5100000</v>
      </c>
      <c r="V40" s="461">
        <v>5100000</v>
      </c>
      <c r="W40" s="461">
        <v>5100000</v>
      </c>
      <c r="X40" s="461">
        <v>5100000</v>
      </c>
      <c r="Y40" s="461">
        <v>5100000</v>
      </c>
      <c r="Z40" s="461">
        <v>5100000</v>
      </c>
      <c r="AA40" s="461">
        <v>5100000</v>
      </c>
      <c r="AB40" s="461">
        <v>5100000</v>
      </c>
      <c r="AC40" s="461">
        <v>5100000</v>
      </c>
      <c r="AD40" s="461">
        <v>5100000</v>
      </c>
      <c r="AE40" s="461">
        <v>5100000</v>
      </c>
      <c r="AF40" s="461">
        <v>5100000</v>
      </c>
      <c r="AG40" s="461">
        <v>5100000</v>
      </c>
      <c r="AH40" s="461">
        <v>5100000</v>
      </c>
      <c r="AI40" s="461">
        <v>5100000</v>
      </c>
      <c r="AJ40" s="461">
        <v>5100000</v>
      </c>
      <c r="AK40" s="461">
        <v>5100000</v>
      </c>
      <c r="AL40" s="461">
        <v>5100000</v>
      </c>
      <c r="AM40" s="461">
        <v>5100000</v>
      </c>
      <c r="AN40" s="461">
        <v>5100000</v>
      </c>
      <c r="AO40" s="461">
        <v>4540000</v>
      </c>
      <c r="AP40" s="461">
        <v>438760000</v>
      </c>
      <c r="AQ40" s="461">
        <v>0</v>
      </c>
      <c r="AR40" s="461">
        <v>0</v>
      </c>
      <c r="AS40" s="461">
        <v>0</v>
      </c>
      <c r="AT40" s="358"/>
      <c r="AU40" s="358"/>
      <c r="AV40" s="358"/>
      <c r="AW40" s="358"/>
      <c r="AX40" s="358"/>
      <c r="AY40" s="358"/>
      <c r="AZ40" s="358"/>
      <c r="BA40" s="358"/>
      <c r="BB40" s="358"/>
      <c r="BC40" s="358"/>
      <c r="BD40" s="358"/>
      <c r="BE40" s="358"/>
      <c r="BF40" s="358"/>
      <c r="BG40" s="358"/>
      <c r="BH40" s="358"/>
      <c r="BI40" s="358"/>
      <c r="BJ40" s="358"/>
      <c r="BK40" s="358"/>
      <c r="BL40" s="358"/>
      <c r="BM40" s="358"/>
      <c r="BN40" s="358"/>
      <c r="BO40" s="358"/>
      <c r="BP40" s="358"/>
      <c r="BQ40" s="358"/>
      <c r="BR40" s="358"/>
      <c r="BS40" s="358"/>
      <c r="BT40" s="358"/>
      <c r="BU40" s="358"/>
      <c r="BV40" s="358"/>
      <c r="BW40" s="358"/>
      <c r="BX40" s="358"/>
      <c r="BY40" s="358"/>
      <c r="BZ40" s="358"/>
      <c r="CA40" s="358"/>
      <c r="CB40" s="358"/>
      <c r="CC40" s="358"/>
      <c r="CD40" s="358"/>
      <c r="CE40" s="358"/>
      <c r="CF40" s="225"/>
      <c r="CG40" s="225"/>
      <c r="CH40" s="225"/>
      <c r="CI40" s="225"/>
      <c r="CJ40" s="324">
        <f t="shared" si="0"/>
        <v>606500000</v>
      </c>
    </row>
    <row r="41" spans="1:88" s="223" customFormat="1" ht="12.6" customHeight="1" x14ac:dyDescent="0.2">
      <c r="A41" s="378"/>
      <c r="B41" s="224" t="s">
        <v>824</v>
      </c>
      <c r="C41" s="449" t="s">
        <v>823</v>
      </c>
      <c r="D41" s="358"/>
      <c r="E41" s="461">
        <v>0</v>
      </c>
      <c r="F41" s="461">
        <v>0</v>
      </c>
      <c r="G41" s="461">
        <v>0</v>
      </c>
      <c r="H41" s="461">
        <v>0</v>
      </c>
      <c r="I41" s="461">
        <v>5480000</v>
      </c>
      <c r="J41" s="461">
        <v>5480000</v>
      </c>
      <c r="K41" s="461">
        <v>5480000</v>
      </c>
      <c r="L41" s="461">
        <v>5480000</v>
      </c>
      <c r="M41" s="461">
        <v>5480000</v>
      </c>
      <c r="N41" s="461">
        <v>5480000</v>
      </c>
      <c r="O41" s="461">
        <v>5480000</v>
      </c>
      <c r="P41" s="461">
        <v>5480000</v>
      </c>
      <c r="Q41" s="461">
        <v>5480000</v>
      </c>
      <c r="R41" s="461">
        <v>5480000</v>
      </c>
      <c r="S41" s="461">
        <v>5480000</v>
      </c>
      <c r="T41" s="461">
        <v>5480000</v>
      </c>
      <c r="U41" s="461">
        <v>5480000</v>
      </c>
      <c r="V41" s="461">
        <v>5480000</v>
      </c>
      <c r="W41" s="461">
        <v>5480000</v>
      </c>
      <c r="X41" s="461">
        <v>5480000</v>
      </c>
      <c r="Y41" s="461">
        <v>5480000</v>
      </c>
      <c r="Z41" s="461">
        <v>5480000</v>
      </c>
      <c r="AA41" s="461">
        <v>5480000</v>
      </c>
      <c r="AB41" s="461">
        <v>5480000</v>
      </c>
      <c r="AC41" s="461">
        <v>5480000</v>
      </c>
      <c r="AD41" s="461">
        <v>5480000</v>
      </c>
      <c r="AE41" s="461">
        <v>5480000</v>
      </c>
      <c r="AF41" s="461">
        <v>5480000</v>
      </c>
      <c r="AG41" s="461">
        <v>5480000</v>
      </c>
      <c r="AH41" s="461">
        <v>5480000</v>
      </c>
      <c r="AI41" s="461">
        <v>5480000</v>
      </c>
      <c r="AJ41" s="461">
        <v>5480000</v>
      </c>
      <c r="AK41" s="461">
        <v>5480000</v>
      </c>
      <c r="AL41" s="461">
        <v>5480000</v>
      </c>
      <c r="AM41" s="461">
        <v>5480000</v>
      </c>
      <c r="AN41" s="461">
        <v>5480000</v>
      </c>
      <c r="AO41" s="461">
        <v>5715000</v>
      </c>
      <c r="AP41" s="461">
        <v>472535000</v>
      </c>
      <c r="AQ41" s="461">
        <v>0</v>
      </c>
      <c r="AR41" s="461">
        <v>0</v>
      </c>
      <c r="AS41" s="461">
        <v>0</v>
      </c>
      <c r="AT41" s="358"/>
      <c r="AU41" s="358"/>
      <c r="AV41" s="358"/>
      <c r="AW41" s="358"/>
      <c r="AX41" s="358"/>
      <c r="AY41" s="358"/>
      <c r="AZ41" s="358"/>
      <c r="BA41" s="358"/>
      <c r="BB41" s="358"/>
      <c r="BC41" s="358"/>
      <c r="BD41" s="358"/>
      <c r="BE41" s="358"/>
      <c r="BF41" s="358"/>
      <c r="BG41" s="358"/>
      <c r="BH41" s="358"/>
      <c r="BI41" s="358"/>
      <c r="BJ41" s="358"/>
      <c r="BK41" s="358"/>
      <c r="BL41" s="358"/>
      <c r="BM41" s="358"/>
      <c r="BN41" s="358"/>
      <c r="BO41" s="358"/>
      <c r="BP41" s="358"/>
      <c r="BQ41" s="358"/>
      <c r="BR41" s="358"/>
      <c r="BS41" s="358"/>
      <c r="BT41" s="358"/>
      <c r="BU41" s="358"/>
      <c r="BV41" s="358"/>
      <c r="BW41" s="358"/>
      <c r="BX41" s="358"/>
      <c r="BY41" s="358"/>
      <c r="BZ41" s="358"/>
      <c r="CA41" s="358"/>
      <c r="CB41" s="358"/>
      <c r="CC41" s="358"/>
      <c r="CD41" s="358"/>
      <c r="CE41" s="358"/>
      <c r="CF41" s="225"/>
      <c r="CG41" s="225"/>
      <c r="CH41" s="225"/>
      <c r="CI41" s="225"/>
      <c r="CJ41" s="324">
        <f t="shared" si="0"/>
        <v>653610000</v>
      </c>
    </row>
    <row r="42" spans="1:88" s="223" customFormat="1" ht="12.6" customHeight="1" x14ac:dyDescent="0.2">
      <c r="A42" s="378"/>
      <c r="B42" s="224" t="s">
        <v>787</v>
      </c>
      <c r="C42" s="449" t="s">
        <v>786</v>
      </c>
      <c r="D42" s="358"/>
      <c r="E42" s="461">
        <v>0</v>
      </c>
      <c r="F42" s="461">
        <v>0</v>
      </c>
      <c r="G42" s="461">
        <v>0</v>
      </c>
      <c r="H42" s="461">
        <v>0</v>
      </c>
      <c r="I42" s="461">
        <v>0</v>
      </c>
      <c r="J42" s="461">
        <v>3775000</v>
      </c>
      <c r="K42" s="461">
        <v>3775000</v>
      </c>
      <c r="L42" s="461">
        <v>3775000</v>
      </c>
      <c r="M42" s="461">
        <v>3775000</v>
      </c>
      <c r="N42" s="461">
        <v>3775000</v>
      </c>
      <c r="O42" s="461">
        <v>3775000</v>
      </c>
      <c r="P42" s="461">
        <v>3775000</v>
      </c>
      <c r="Q42" s="461">
        <v>3775000</v>
      </c>
      <c r="R42" s="461">
        <v>3775000</v>
      </c>
      <c r="S42" s="461">
        <v>3775000</v>
      </c>
      <c r="T42" s="461">
        <v>3775000</v>
      </c>
      <c r="U42" s="461">
        <v>3775000</v>
      </c>
      <c r="V42" s="461">
        <v>3775000</v>
      </c>
      <c r="W42" s="461">
        <v>3775000</v>
      </c>
      <c r="X42" s="461">
        <v>3775000</v>
      </c>
      <c r="Y42" s="461">
        <v>3775000</v>
      </c>
      <c r="Z42" s="461">
        <v>3775000</v>
      </c>
      <c r="AA42" s="461">
        <v>3775000</v>
      </c>
      <c r="AB42" s="461">
        <v>3775000</v>
      </c>
      <c r="AC42" s="461">
        <v>3775000</v>
      </c>
      <c r="AD42" s="461">
        <v>3775000</v>
      </c>
      <c r="AE42" s="461">
        <v>3775000</v>
      </c>
      <c r="AF42" s="461">
        <v>3775000</v>
      </c>
      <c r="AG42" s="461">
        <v>3775000</v>
      </c>
      <c r="AH42" s="461">
        <v>3775000</v>
      </c>
      <c r="AI42" s="461">
        <v>3775000</v>
      </c>
      <c r="AJ42" s="461">
        <v>3775000</v>
      </c>
      <c r="AK42" s="461">
        <v>3775000</v>
      </c>
      <c r="AL42" s="461">
        <v>3775000</v>
      </c>
      <c r="AM42" s="461">
        <v>3775000</v>
      </c>
      <c r="AN42" s="461">
        <v>3775000</v>
      </c>
      <c r="AO42" s="461">
        <v>3775000</v>
      </c>
      <c r="AP42" s="461">
        <v>3730000</v>
      </c>
      <c r="AQ42" s="461">
        <v>337470000</v>
      </c>
      <c r="AR42" s="461">
        <v>0</v>
      </c>
      <c r="AS42" s="461">
        <v>0</v>
      </c>
      <c r="AT42" s="358"/>
      <c r="AU42" s="358"/>
      <c r="AV42" s="358"/>
      <c r="AW42" s="358"/>
      <c r="AX42" s="358"/>
      <c r="AY42" s="358"/>
      <c r="AZ42" s="358"/>
      <c r="BA42" s="358"/>
      <c r="BB42" s="358"/>
      <c r="BC42" s="358"/>
      <c r="BD42" s="358"/>
      <c r="BE42" s="358"/>
      <c r="BF42" s="358"/>
      <c r="BG42" s="358"/>
      <c r="BH42" s="358"/>
      <c r="BI42" s="358"/>
      <c r="BJ42" s="358"/>
      <c r="BK42" s="358"/>
      <c r="BL42" s="358"/>
      <c r="BM42" s="358"/>
      <c r="BN42" s="358"/>
      <c r="BO42" s="358"/>
      <c r="BP42" s="358"/>
      <c r="BQ42" s="358"/>
      <c r="BR42" s="358"/>
      <c r="BS42" s="358"/>
      <c r="BT42" s="358"/>
      <c r="BU42" s="358"/>
      <c r="BV42" s="358"/>
      <c r="BW42" s="358"/>
      <c r="BX42" s="358"/>
      <c r="BY42" s="358"/>
      <c r="BZ42" s="358"/>
      <c r="CA42" s="358"/>
      <c r="CB42" s="358"/>
      <c r="CC42" s="358"/>
      <c r="CD42" s="358"/>
      <c r="CE42" s="358"/>
      <c r="CF42" s="225"/>
      <c r="CG42" s="225"/>
      <c r="CH42" s="225"/>
      <c r="CI42" s="225"/>
      <c r="CJ42" s="324">
        <f t="shared" si="0"/>
        <v>462000000</v>
      </c>
    </row>
    <row r="43" spans="1:88" s="223" customFormat="1" ht="12.6" customHeight="1" x14ac:dyDescent="0.2">
      <c r="A43" s="378"/>
      <c r="B43" s="224" t="s">
        <v>826</v>
      </c>
      <c r="C43" s="449" t="s">
        <v>825</v>
      </c>
      <c r="D43" s="358"/>
      <c r="E43" s="461">
        <v>0</v>
      </c>
      <c r="F43" s="461">
        <v>0</v>
      </c>
      <c r="G43" s="461">
        <v>0</v>
      </c>
      <c r="H43" s="461">
        <v>0</v>
      </c>
      <c r="I43" s="461">
        <v>2500000</v>
      </c>
      <c r="J43" s="461">
        <v>2500000</v>
      </c>
      <c r="K43" s="461">
        <v>2500000</v>
      </c>
      <c r="L43" s="461">
        <v>2500000</v>
      </c>
      <c r="M43" s="461">
        <v>10000000</v>
      </c>
      <c r="N43" s="461">
        <v>3000000</v>
      </c>
      <c r="O43" s="461">
        <v>3000000</v>
      </c>
      <c r="P43" s="461">
        <v>3000000</v>
      </c>
      <c r="Q43" s="461">
        <v>3000000</v>
      </c>
      <c r="R43" s="461">
        <v>3000000</v>
      </c>
      <c r="S43" s="461">
        <v>3000000</v>
      </c>
      <c r="T43" s="461">
        <v>10000000</v>
      </c>
      <c r="U43" s="461">
        <v>3000000</v>
      </c>
      <c r="V43" s="461">
        <v>3000000</v>
      </c>
      <c r="W43" s="461">
        <v>3000000</v>
      </c>
      <c r="X43" s="461">
        <v>3000000</v>
      </c>
      <c r="Y43" s="461">
        <v>3000000</v>
      </c>
      <c r="Z43" s="461">
        <v>10000000</v>
      </c>
      <c r="AA43" s="461">
        <v>3000000</v>
      </c>
      <c r="AB43" s="461">
        <v>3000000</v>
      </c>
      <c r="AC43" s="461">
        <v>3000000</v>
      </c>
      <c r="AD43" s="461">
        <v>3000000</v>
      </c>
      <c r="AE43" s="461">
        <v>3000000</v>
      </c>
      <c r="AF43" s="461">
        <v>10000000</v>
      </c>
      <c r="AG43" s="461">
        <v>3000000</v>
      </c>
      <c r="AH43" s="461">
        <v>3000000</v>
      </c>
      <c r="AI43" s="461">
        <v>3000000</v>
      </c>
      <c r="AJ43" s="461">
        <v>3000000</v>
      </c>
      <c r="AK43" s="461">
        <v>3000000</v>
      </c>
      <c r="AL43" s="461">
        <v>10000000</v>
      </c>
      <c r="AM43" s="461">
        <v>3000000</v>
      </c>
      <c r="AN43" s="461">
        <v>3000000</v>
      </c>
      <c r="AO43" s="461">
        <v>3000000</v>
      </c>
      <c r="AP43" s="461">
        <v>3000000</v>
      </c>
      <c r="AQ43" s="461">
        <v>353570000</v>
      </c>
      <c r="AR43" s="461">
        <v>0</v>
      </c>
      <c r="AS43" s="461">
        <v>0</v>
      </c>
      <c r="AT43" s="358"/>
      <c r="AU43" s="358"/>
      <c r="AV43" s="358"/>
      <c r="AW43" s="358"/>
      <c r="AX43" s="358"/>
      <c r="AY43" s="358"/>
      <c r="AZ43" s="358"/>
      <c r="BA43" s="358"/>
      <c r="BB43" s="358"/>
      <c r="BC43" s="358"/>
      <c r="BD43" s="358"/>
      <c r="BE43" s="358"/>
      <c r="BF43" s="358"/>
      <c r="BG43" s="358"/>
      <c r="BH43" s="358"/>
      <c r="BI43" s="358"/>
      <c r="BJ43" s="358"/>
      <c r="BK43" s="358"/>
      <c r="BL43" s="358"/>
      <c r="BM43" s="358"/>
      <c r="BN43" s="358"/>
      <c r="BO43" s="358"/>
      <c r="BP43" s="358"/>
      <c r="BQ43" s="358"/>
      <c r="BR43" s="358"/>
      <c r="BS43" s="358"/>
      <c r="BT43" s="358"/>
      <c r="BU43" s="358"/>
      <c r="BV43" s="358"/>
      <c r="BW43" s="358"/>
      <c r="BX43" s="358"/>
      <c r="BY43" s="358"/>
      <c r="BZ43" s="358"/>
      <c r="CA43" s="358"/>
      <c r="CB43" s="358"/>
      <c r="CC43" s="358"/>
      <c r="CD43" s="358"/>
      <c r="CE43" s="358"/>
      <c r="CF43" s="225"/>
      <c r="CG43" s="225"/>
      <c r="CH43" s="225"/>
      <c r="CI43" s="225"/>
      <c r="CJ43" s="324">
        <f t="shared" si="0"/>
        <v>488570000</v>
      </c>
    </row>
    <row r="44" spans="1:88" s="223" customFormat="1" ht="12.6" customHeight="1" x14ac:dyDescent="0.2">
      <c r="A44" s="378"/>
      <c r="B44" s="224" t="s">
        <v>222</v>
      </c>
      <c r="C44" s="449" t="s">
        <v>221</v>
      </c>
      <c r="D44" s="358"/>
      <c r="E44" s="461">
        <v>0</v>
      </c>
      <c r="F44" s="461">
        <v>0</v>
      </c>
      <c r="G44" s="461">
        <v>0</v>
      </c>
      <c r="H44" s="461">
        <v>0</v>
      </c>
      <c r="I44" s="461">
        <v>0</v>
      </c>
      <c r="J44" s="461">
        <v>5716250</v>
      </c>
      <c r="K44" s="461">
        <v>5716250</v>
      </c>
      <c r="L44" s="461">
        <v>5716250</v>
      </c>
      <c r="M44" s="461">
        <v>5716250</v>
      </c>
      <c r="N44" s="461">
        <v>5716250</v>
      </c>
      <c r="O44" s="461">
        <v>5716250</v>
      </c>
      <c r="P44" s="461">
        <v>5716250</v>
      </c>
      <c r="Q44" s="461">
        <v>5716250</v>
      </c>
      <c r="R44" s="461">
        <v>5716250</v>
      </c>
      <c r="S44" s="461">
        <v>5716250</v>
      </c>
      <c r="T44" s="461">
        <v>5716250</v>
      </c>
      <c r="U44" s="461">
        <v>5716250</v>
      </c>
      <c r="V44" s="461">
        <v>5716250</v>
      </c>
      <c r="W44" s="461">
        <v>5716250</v>
      </c>
      <c r="X44" s="461">
        <v>5716250</v>
      </c>
      <c r="Y44" s="461">
        <v>5716250</v>
      </c>
      <c r="Z44" s="461">
        <v>5716250</v>
      </c>
      <c r="AA44" s="461">
        <v>5716250</v>
      </c>
      <c r="AB44" s="461">
        <v>5716250</v>
      </c>
      <c r="AC44" s="461">
        <v>5716250</v>
      </c>
      <c r="AD44" s="461">
        <v>5716250</v>
      </c>
      <c r="AE44" s="461">
        <v>5716250</v>
      </c>
      <c r="AF44" s="461">
        <v>5716250</v>
      </c>
      <c r="AG44" s="461">
        <v>5716250</v>
      </c>
      <c r="AH44" s="461">
        <v>5716250</v>
      </c>
      <c r="AI44" s="461">
        <v>5716250</v>
      </c>
      <c r="AJ44" s="461">
        <v>5716250</v>
      </c>
      <c r="AK44" s="461">
        <v>5716250</v>
      </c>
      <c r="AL44" s="461">
        <v>5716250</v>
      </c>
      <c r="AM44" s="461">
        <v>5716250</v>
      </c>
      <c r="AN44" s="461">
        <v>5716250</v>
      </c>
      <c r="AO44" s="461">
        <v>5716000</v>
      </c>
      <c r="AP44" s="461">
        <v>505169000</v>
      </c>
      <c r="AQ44" s="461">
        <v>0</v>
      </c>
      <c r="AR44" s="461">
        <v>0</v>
      </c>
      <c r="AS44" s="461">
        <v>0</v>
      </c>
      <c r="AT44" s="358"/>
      <c r="AU44" s="358"/>
      <c r="AV44" s="358"/>
      <c r="AW44" s="358"/>
      <c r="AX44" s="358"/>
      <c r="AY44" s="358"/>
      <c r="AZ44" s="358"/>
      <c r="BA44" s="358"/>
      <c r="BB44" s="358"/>
      <c r="BC44" s="358"/>
      <c r="BD44" s="358"/>
      <c r="BE44" s="358"/>
      <c r="BF44" s="358"/>
      <c r="BG44" s="358"/>
      <c r="BH44" s="358"/>
      <c r="BI44" s="358"/>
      <c r="BJ44" s="358"/>
      <c r="BK44" s="358"/>
      <c r="BL44" s="358"/>
      <c r="BM44" s="358"/>
      <c r="BN44" s="358"/>
      <c r="BO44" s="358"/>
      <c r="BP44" s="358"/>
      <c r="BQ44" s="358"/>
      <c r="BR44" s="358"/>
      <c r="BS44" s="358"/>
      <c r="BT44" s="358"/>
      <c r="BU44" s="358"/>
      <c r="BV44" s="358"/>
      <c r="BW44" s="358"/>
      <c r="BX44" s="358"/>
      <c r="BY44" s="358"/>
      <c r="BZ44" s="358"/>
      <c r="CA44" s="358"/>
      <c r="CB44" s="358"/>
      <c r="CC44" s="358"/>
      <c r="CD44" s="358"/>
      <c r="CE44" s="358"/>
      <c r="CF44" s="225"/>
      <c r="CG44" s="225"/>
      <c r="CH44" s="225"/>
      <c r="CI44" s="225"/>
      <c r="CJ44" s="324">
        <f t="shared" si="0"/>
        <v>688088750</v>
      </c>
    </row>
    <row r="45" spans="1:88" s="223" customFormat="1" ht="12.6" customHeight="1" x14ac:dyDescent="0.2">
      <c r="A45" s="378"/>
      <c r="B45" s="224" t="s">
        <v>789</v>
      </c>
      <c r="C45" s="449" t="s">
        <v>788</v>
      </c>
      <c r="D45" s="358"/>
      <c r="E45" s="461">
        <v>0</v>
      </c>
      <c r="F45" s="461">
        <v>0</v>
      </c>
      <c r="G45" s="461">
        <v>0</v>
      </c>
      <c r="H45" s="461">
        <v>0</v>
      </c>
      <c r="I45" s="461">
        <v>5700000</v>
      </c>
      <c r="J45" s="461">
        <v>5700000</v>
      </c>
      <c r="K45" s="461">
        <v>5700000</v>
      </c>
      <c r="L45" s="461">
        <v>5700000</v>
      </c>
      <c r="M45" s="461">
        <v>5700000</v>
      </c>
      <c r="N45" s="461">
        <v>5700000</v>
      </c>
      <c r="O45" s="461">
        <v>5700000</v>
      </c>
      <c r="P45" s="461">
        <v>5700000</v>
      </c>
      <c r="Q45" s="461">
        <v>5700000</v>
      </c>
      <c r="R45" s="461">
        <v>5700000</v>
      </c>
      <c r="S45" s="461">
        <v>5700000</v>
      </c>
      <c r="T45" s="461">
        <v>5700000</v>
      </c>
      <c r="U45" s="461">
        <v>5700000</v>
      </c>
      <c r="V45" s="461">
        <v>5700000</v>
      </c>
      <c r="W45" s="461">
        <v>5700000</v>
      </c>
      <c r="X45" s="461">
        <v>5700000</v>
      </c>
      <c r="Y45" s="461">
        <v>5700000</v>
      </c>
      <c r="Z45" s="461">
        <v>5700000</v>
      </c>
      <c r="AA45" s="461">
        <v>5700000</v>
      </c>
      <c r="AB45" s="461">
        <v>5700000</v>
      </c>
      <c r="AC45" s="461">
        <v>5700000</v>
      </c>
      <c r="AD45" s="461">
        <v>5700000</v>
      </c>
      <c r="AE45" s="461">
        <v>5700000</v>
      </c>
      <c r="AF45" s="461">
        <v>5700000</v>
      </c>
      <c r="AG45" s="461">
        <v>5700000</v>
      </c>
      <c r="AH45" s="461">
        <v>5700000</v>
      </c>
      <c r="AI45" s="461">
        <v>5700000</v>
      </c>
      <c r="AJ45" s="461">
        <v>5700000</v>
      </c>
      <c r="AK45" s="461">
        <v>5700000</v>
      </c>
      <c r="AL45" s="461">
        <v>5700000</v>
      </c>
      <c r="AM45" s="461">
        <v>5700000</v>
      </c>
      <c r="AN45" s="461">
        <v>5700000</v>
      </c>
      <c r="AO45" s="461">
        <v>5700000</v>
      </c>
      <c r="AP45" s="461">
        <v>3287500</v>
      </c>
      <c r="AQ45" s="461">
        <v>498137500</v>
      </c>
      <c r="AR45" s="461">
        <v>0</v>
      </c>
      <c r="AS45" s="461">
        <v>0</v>
      </c>
      <c r="AT45" s="358"/>
      <c r="AU45" s="358"/>
      <c r="AV45" s="358"/>
      <c r="AW45" s="358"/>
      <c r="AX45" s="358"/>
      <c r="AY45" s="358"/>
      <c r="AZ45" s="358"/>
      <c r="BA45" s="358"/>
      <c r="BB45" s="358"/>
      <c r="BC45" s="358"/>
      <c r="BD45" s="358"/>
      <c r="BE45" s="358"/>
      <c r="BF45" s="358"/>
      <c r="BG45" s="358"/>
      <c r="BH45" s="358"/>
      <c r="BI45" s="358"/>
      <c r="BJ45" s="358"/>
      <c r="BK45" s="358"/>
      <c r="BL45" s="358"/>
      <c r="BM45" s="358"/>
      <c r="BN45" s="358"/>
      <c r="BO45" s="358"/>
      <c r="BP45" s="358"/>
      <c r="BQ45" s="358"/>
      <c r="BR45" s="358"/>
      <c r="BS45" s="358"/>
      <c r="BT45" s="358"/>
      <c r="BU45" s="358"/>
      <c r="BV45" s="358"/>
      <c r="BW45" s="358"/>
      <c r="BX45" s="358"/>
      <c r="BY45" s="358"/>
      <c r="BZ45" s="358"/>
      <c r="CA45" s="358"/>
      <c r="CB45" s="358"/>
      <c r="CC45" s="358"/>
      <c r="CD45" s="358"/>
      <c r="CE45" s="358"/>
      <c r="CF45" s="225"/>
      <c r="CG45" s="225"/>
      <c r="CH45" s="225"/>
      <c r="CI45" s="225"/>
      <c r="CJ45" s="324">
        <f t="shared" si="0"/>
        <v>689525000</v>
      </c>
    </row>
    <row r="46" spans="1:88" s="223" customFormat="1" ht="12.6" customHeight="1" x14ac:dyDescent="0.2">
      <c r="A46" s="378"/>
      <c r="B46" s="224" t="s">
        <v>791</v>
      </c>
      <c r="C46" s="449" t="s">
        <v>790</v>
      </c>
      <c r="D46" s="358"/>
      <c r="E46" s="461">
        <v>0</v>
      </c>
      <c r="F46" s="461">
        <v>0</v>
      </c>
      <c r="G46" s="461">
        <v>0</v>
      </c>
      <c r="H46" s="461">
        <v>0</v>
      </c>
      <c r="I46" s="461">
        <v>0</v>
      </c>
      <c r="J46" s="461">
        <v>2900000</v>
      </c>
      <c r="K46" s="461">
        <v>2900000</v>
      </c>
      <c r="L46" s="461">
        <v>2900000</v>
      </c>
      <c r="M46" s="461">
        <v>7706608</v>
      </c>
      <c r="N46" s="461">
        <v>2900000</v>
      </c>
      <c r="O46" s="461">
        <v>2900000</v>
      </c>
      <c r="P46" s="461">
        <v>2900000</v>
      </c>
      <c r="Q46" s="461">
        <v>2900000</v>
      </c>
      <c r="R46" s="461">
        <v>2900000</v>
      </c>
      <c r="S46" s="461">
        <v>7706608</v>
      </c>
      <c r="T46" s="461">
        <v>2900000</v>
      </c>
      <c r="U46" s="461">
        <v>2900000</v>
      </c>
      <c r="V46" s="461">
        <v>2900000</v>
      </c>
      <c r="W46" s="461">
        <v>2900000</v>
      </c>
      <c r="X46" s="461">
        <v>2900000</v>
      </c>
      <c r="Y46" s="461">
        <v>7706608</v>
      </c>
      <c r="Z46" s="461">
        <v>2900000</v>
      </c>
      <c r="AA46" s="461">
        <v>2900000</v>
      </c>
      <c r="AB46" s="461">
        <v>2900000</v>
      </c>
      <c r="AC46" s="461">
        <v>2900000</v>
      </c>
      <c r="AD46" s="461">
        <v>2900000</v>
      </c>
      <c r="AE46" s="461">
        <v>7706608</v>
      </c>
      <c r="AF46" s="461">
        <v>2900000</v>
      </c>
      <c r="AG46" s="461">
        <v>2900000</v>
      </c>
      <c r="AH46" s="461">
        <v>2900000</v>
      </c>
      <c r="AI46" s="461">
        <v>2900000</v>
      </c>
      <c r="AJ46" s="461">
        <v>2900000</v>
      </c>
      <c r="AK46" s="461">
        <v>7706608</v>
      </c>
      <c r="AL46" s="461">
        <v>2900000</v>
      </c>
      <c r="AM46" s="461">
        <v>2900000</v>
      </c>
      <c r="AN46" s="461">
        <v>2900000</v>
      </c>
      <c r="AO46" s="461">
        <v>8581352</v>
      </c>
      <c r="AP46" s="461">
        <v>354249000</v>
      </c>
      <c r="AQ46" s="461">
        <v>0</v>
      </c>
      <c r="AR46" s="461">
        <v>0</v>
      </c>
      <c r="AS46" s="461">
        <v>0</v>
      </c>
      <c r="AT46" s="358"/>
      <c r="AU46" s="358"/>
      <c r="AV46" s="358"/>
      <c r="AW46" s="358"/>
      <c r="AX46" s="358"/>
      <c r="AY46" s="358"/>
      <c r="AZ46" s="358"/>
      <c r="BA46" s="358"/>
      <c r="BB46" s="358"/>
      <c r="BC46" s="358"/>
      <c r="BD46" s="358"/>
      <c r="BE46" s="358"/>
      <c r="BF46" s="358"/>
      <c r="BG46" s="358"/>
      <c r="BH46" s="358"/>
      <c r="BI46" s="358"/>
      <c r="BJ46" s="358"/>
      <c r="BK46" s="358"/>
      <c r="BL46" s="358"/>
      <c r="BM46" s="358"/>
      <c r="BN46" s="358"/>
      <c r="BO46" s="358"/>
      <c r="BP46" s="358"/>
      <c r="BQ46" s="358"/>
      <c r="BR46" s="358"/>
      <c r="BS46" s="358"/>
      <c r="BT46" s="358"/>
      <c r="BU46" s="358"/>
      <c r="BV46" s="358"/>
      <c r="BW46" s="358"/>
      <c r="BX46" s="358"/>
      <c r="BY46" s="358"/>
      <c r="BZ46" s="358"/>
      <c r="CA46" s="358"/>
      <c r="CB46" s="358"/>
      <c r="CC46" s="358"/>
      <c r="CD46" s="358"/>
      <c r="CE46" s="358"/>
      <c r="CF46" s="225"/>
      <c r="CG46" s="225"/>
      <c r="CH46" s="225"/>
      <c r="CI46" s="225"/>
      <c r="CJ46" s="324">
        <f t="shared" si="0"/>
        <v>476763392</v>
      </c>
    </row>
    <row r="47" spans="1:88" s="223" customFormat="1" ht="12.6" customHeight="1" x14ac:dyDescent="0.2">
      <c r="A47" s="378"/>
      <c r="B47" s="224" t="s">
        <v>761</v>
      </c>
      <c r="C47" s="449" t="s">
        <v>760</v>
      </c>
      <c r="D47" s="358"/>
      <c r="E47" s="461">
        <v>0</v>
      </c>
      <c r="F47" s="461">
        <v>0</v>
      </c>
      <c r="G47" s="461">
        <v>0</v>
      </c>
      <c r="H47" s="461">
        <v>0</v>
      </c>
      <c r="I47" s="461">
        <v>0</v>
      </c>
      <c r="J47" s="461">
        <v>3000000</v>
      </c>
      <c r="K47" s="461">
        <v>3000000</v>
      </c>
      <c r="L47" s="461">
        <v>3000000</v>
      </c>
      <c r="M47" s="461">
        <v>3000000</v>
      </c>
      <c r="N47" s="461">
        <v>3000000</v>
      </c>
      <c r="O47" s="461">
        <v>3000000</v>
      </c>
      <c r="P47" s="461">
        <v>3000000</v>
      </c>
      <c r="Q47" s="461">
        <v>3000000</v>
      </c>
      <c r="R47" s="461">
        <v>3000000</v>
      </c>
      <c r="S47" s="461">
        <v>3000000</v>
      </c>
      <c r="T47" s="461">
        <v>3000000</v>
      </c>
      <c r="U47" s="461">
        <v>3000000</v>
      </c>
      <c r="V47" s="461">
        <v>3000000</v>
      </c>
      <c r="W47" s="461">
        <v>3000000</v>
      </c>
      <c r="X47" s="461">
        <v>3000000</v>
      </c>
      <c r="Y47" s="461">
        <v>3000000</v>
      </c>
      <c r="Z47" s="461">
        <v>3000000</v>
      </c>
      <c r="AA47" s="461">
        <v>5729011</v>
      </c>
      <c r="AB47" s="461">
        <v>5729011</v>
      </c>
      <c r="AC47" s="461">
        <v>5729011</v>
      </c>
      <c r="AD47" s="461">
        <v>5729011</v>
      </c>
      <c r="AE47" s="461">
        <v>5729011</v>
      </c>
      <c r="AF47" s="461">
        <v>5729011</v>
      </c>
      <c r="AG47" s="461">
        <v>5729011</v>
      </c>
      <c r="AH47" s="461">
        <v>5729011</v>
      </c>
      <c r="AI47" s="461">
        <v>5729011</v>
      </c>
      <c r="AJ47" s="461">
        <v>5559901</v>
      </c>
      <c r="AK47" s="461">
        <v>5000000</v>
      </c>
      <c r="AL47" s="461">
        <v>5000000</v>
      </c>
      <c r="AM47" s="461">
        <v>5000000</v>
      </c>
      <c r="AN47" s="461">
        <v>5000000</v>
      </c>
      <c r="AO47" s="461">
        <v>5000000</v>
      </c>
      <c r="AP47" s="461">
        <v>5000000</v>
      </c>
      <c r="AQ47" s="461">
        <v>354949000</v>
      </c>
      <c r="AR47" s="461">
        <v>0</v>
      </c>
      <c r="AS47" s="461">
        <v>0</v>
      </c>
      <c r="AT47" s="358"/>
      <c r="AU47" s="358"/>
      <c r="AV47" s="358"/>
      <c r="AW47" s="358"/>
      <c r="AX47" s="358"/>
      <c r="AY47" s="358"/>
      <c r="AZ47" s="358"/>
      <c r="BA47" s="358"/>
      <c r="BB47" s="358"/>
      <c r="BC47" s="358"/>
      <c r="BD47" s="358"/>
      <c r="BE47" s="358"/>
      <c r="BF47" s="358"/>
      <c r="BG47" s="358"/>
      <c r="BH47" s="358"/>
      <c r="BI47" s="358"/>
      <c r="BJ47" s="358"/>
      <c r="BK47" s="358"/>
      <c r="BL47" s="358"/>
      <c r="BM47" s="358"/>
      <c r="BN47" s="358"/>
      <c r="BO47" s="358"/>
      <c r="BP47" s="358"/>
      <c r="BQ47" s="358"/>
      <c r="BR47" s="358"/>
      <c r="BS47" s="358"/>
      <c r="BT47" s="358"/>
      <c r="BU47" s="358"/>
      <c r="BV47" s="358"/>
      <c r="BW47" s="358"/>
      <c r="BX47" s="358"/>
      <c r="BY47" s="358"/>
      <c r="BZ47" s="358"/>
      <c r="CA47" s="358"/>
      <c r="CB47" s="358"/>
      <c r="CC47" s="358"/>
      <c r="CD47" s="358"/>
      <c r="CE47" s="358"/>
      <c r="CF47" s="225"/>
      <c r="CG47" s="225"/>
      <c r="CH47" s="225"/>
      <c r="CI47" s="225"/>
      <c r="CJ47" s="324">
        <f t="shared" si="0"/>
        <v>493070000</v>
      </c>
    </row>
    <row r="48" spans="1:88" s="223" customFormat="1" ht="12.6" customHeight="1" x14ac:dyDescent="0.2">
      <c r="A48" s="378"/>
      <c r="B48" s="224" t="s">
        <v>828</v>
      </c>
      <c r="C48" s="449" t="s">
        <v>827</v>
      </c>
      <c r="D48" s="358"/>
      <c r="E48" s="461">
        <v>0</v>
      </c>
      <c r="F48" s="461">
        <v>0</v>
      </c>
      <c r="G48" s="461">
        <v>0</v>
      </c>
      <c r="H48" s="461">
        <v>0</v>
      </c>
      <c r="I48" s="461">
        <v>0</v>
      </c>
      <c r="J48" s="461">
        <v>5642899</v>
      </c>
      <c r="K48" s="461">
        <v>5642900</v>
      </c>
      <c r="L48" s="461">
        <v>5642900</v>
      </c>
      <c r="M48" s="461">
        <v>5642900</v>
      </c>
      <c r="N48" s="461">
        <v>5642900</v>
      </c>
      <c r="O48" s="461">
        <v>5642900</v>
      </c>
      <c r="P48" s="461">
        <v>5642900</v>
      </c>
      <c r="Q48" s="461">
        <v>5642900</v>
      </c>
      <c r="R48" s="461">
        <v>5642900</v>
      </c>
      <c r="S48" s="461">
        <v>5642900</v>
      </c>
      <c r="T48" s="461">
        <v>5642900</v>
      </c>
      <c r="U48" s="461">
        <v>5642900</v>
      </c>
      <c r="V48" s="461">
        <v>5642900</v>
      </c>
      <c r="W48" s="461">
        <v>5642900</v>
      </c>
      <c r="X48" s="461">
        <v>5642900</v>
      </c>
      <c r="Y48" s="461">
        <v>5642900</v>
      </c>
      <c r="Z48" s="461">
        <v>5642900</v>
      </c>
      <c r="AA48" s="461">
        <v>5642900</v>
      </c>
      <c r="AB48" s="461">
        <v>5642900</v>
      </c>
      <c r="AC48" s="461">
        <v>5642900</v>
      </c>
      <c r="AD48" s="461">
        <v>5642900</v>
      </c>
      <c r="AE48" s="461">
        <v>5642900</v>
      </c>
      <c r="AF48" s="461">
        <v>5642900</v>
      </c>
      <c r="AG48" s="461">
        <v>5642900</v>
      </c>
      <c r="AH48" s="461">
        <v>5642900</v>
      </c>
      <c r="AI48" s="461">
        <v>5642900</v>
      </c>
      <c r="AJ48" s="461">
        <v>5642900</v>
      </c>
      <c r="AK48" s="461">
        <v>5642900</v>
      </c>
      <c r="AL48" s="461">
        <v>5642900</v>
      </c>
      <c r="AM48" s="461">
        <v>5642900</v>
      </c>
      <c r="AN48" s="461">
        <v>5642900</v>
      </c>
      <c r="AO48" s="461">
        <v>5643100</v>
      </c>
      <c r="AP48" s="461">
        <v>498837500</v>
      </c>
      <c r="AQ48" s="461">
        <v>0</v>
      </c>
      <c r="AR48" s="461">
        <v>0</v>
      </c>
      <c r="AS48" s="461">
        <v>0</v>
      </c>
      <c r="AT48" s="358"/>
      <c r="AU48" s="358"/>
      <c r="AV48" s="358"/>
      <c r="AW48" s="358"/>
      <c r="AX48" s="358"/>
      <c r="AY48" s="358"/>
      <c r="AZ48" s="358"/>
      <c r="BA48" s="358"/>
      <c r="BB48" s="358"/>
      <c r="BC48" s="358"/>
      <c r="BD48" s="358"/>
      <c r="BE48" s="358"/>
      <c r="BF48" s="358"/>
      <c r="BG48" s="358"/>
      <c r="BH48" s="358"/>
      <c r="BI48" s="358"/>
      <c r="BJ48" s="358"/>
      <c r="BK48" s="358"/>
      <c r="BL48" s="358"/>
      <c r="BM48" s="358"/>
      <c r="BN48" s="358"/>
      <c r="BO48" s="358"/>
      <c r="BP48" s="358"/>
      <c r="BQ48" s="358"/>
      <c r="BR48" s="358"/>
      <c r="BS48" s="358"/>
      <c r="BT48" s="358"/>
      <c r="BU48" s="358"/>
      <c r="BV48" s="358"/>
      <c r="BW48" s="358"/>
      <c r="BX48" s="358"/>
      <c r="BY48" s="358"/>
      <c r="BZ48" s="358"/>
      <c r="CA48" s="358"/>
      <c r="CB48" s="358"/>
      <c r="CC48" s="358"/>
      <c r="CD48" s="358"/>
      <c r="CE48" s="358"/>
      <c r="CF48" s="225"/>
      <c r="CG48" s="225"/>
      <c r="CH48" s="225"/>
      <c r="CI48" s="225"/>
      <c r="CJ48" s="324">
        <f t="shared" si="0"/>
        <v>679410499</v>
      </c>
    </row>
    <row r="49" spans="1:88" s="223" customFormat="1" ht="12.6" customHeight="1" x14ac:dyDescent="0.2">
      <c r="A49" s="378"/>
      <c r="B49" s="224" t="s">
        <v>224</v>
      </c>
      <c r="C49" s="449" t="s">
        <v>223</v>
      </c>
      <c r="D49" s="358"/>
      <c r="E49" s="461">
        <v>0</v>
      </c>
      <c r="F49" s="461">
        <v>0</v>
      </c>
      <c r="G49" s="461">
        <v>0</v>
      </c>
      <c r="H49" s="461">
        <v>0</v>
      </c>
      <c r="I49" s="461">
        <v>4809500</v>
      </c>
      <c r="J49" s="461">
        <v>4809500</v>
      </c>
      <c r="K49" s="461">
        <v>4809500</v>
      </c>
      <c r="L49" s="461">
        <v>4809500</v>
      </c>
      <c r="M49" s="461">
        <v>4809500</v>
      </c>
      <c r="N49" s="461">
        <v>4809500</v>
      </c>
      <c r="O49" s="461">
        <v>4809500</v>
      </c>
      <c r="P49" s="461">
        <v>4809500</v>
      </c>
      <c r="Q49" s="461">
        <v>4809500</v>
      </c>
      <c r="R49" s="461">
        <v>4809500</v>
      </c>
      <c r="S49" s="461">
        <v>4809500</v>
      </c>
      <c r="T49" s="461">
        <v>4809500</v>
      </c>
      <c r="U49" s="461">
        <v>4809500</v>
      </c>
      <c r="V49" s="461">
        <v>4809500</v>
      </c>
      <c r="W49" s="461">
        <v>4809500</v>
      </c>
      <c r="X49" s="461">
        <v>4809500</v>
      </c>
      <c r="Y49" s="461">
        <v>4809500</v>
      </c>
      <c r="Z49" s="461">
        <v>4809500</v>
      </c>
      <c r="AA49" s="461">
        <v>4809500</v>
      </c>
      <c r="AB49" s="461">
        <v>4809500</v>
      </c>
      <c r="AC49" s="461">
        <v>4809500</v>
      </c>
      <c r="AD49" s="461">
        <v>4809500</v>
      </c>
      <c r="AE49" s="461">
        <v>4809500</v>
      </c>
      <c r="AF49" s="461">
        <v>4809500</v>
      </c>
      <c r="AG49" s="461">
        <v>4809500</v>
      </c>
      <c r="AH49" s="461">
        <v>4809500</v>
      </c>
      <c r="AI49" s="461">
        <v>4809500</v>
      </c>
      <c r="AJ49" s="461">
        <v>4809500</v>
      </c>
      <c r="AK49" s="461">
        <v>4809500</v>
      </c>
      <c r="AL49" s="461">
        <v>4809500</v>
      </c>
      <c r="AM49" s="461">
        <v>4809500</v>
      </c>
      <c r="AN49" s="461">
        <v>4809500</v>
      </c>
      <c r="AO49" s="461">
        <v>4810000</v>
      </c>
      <c r="AP49" s="461">
        <v>426888000</v>
      </c>
      <c r="AQ49" s="461">
        <v>0</v>
      </c>
      <c r="AR49" s="461">
        <v>0</v>
      </c>
      <c r="AS49" s="461">
        <v>0</v>
      </c>
      <c r="AT49" s="358"/>
      <c r="AU49" s="358"/>
      <c r="AV49" s="358"/>
      <c r="AW49" s="358"/>
      <c r="AX49" s="358"/>
      <c r="AY49" s="358"/>
      <c r="AZ49" s="358"/>
      <c r="BA49" s="358"/>
      <c r="BB49" s="358"/>
      <c r="BC49" s="358"/>
      <c r="BD49" s="358"/>
      <c r="BE49" s="358"/>
      <c r="BF49" s="358"/>
      <c r="BG49" s="358"/>
      <c r="BH49" s="358"/>
      <c r="BI49" s="358"/>
      <c r="BJ49" s="358"/>
      <c r="BK49" s="358"/>
      <c r="BL49" s="358"/>
      <c r="BM49" s="358"/>
      <c r="BN49" s="358"/>
      <c r="BO49" s="358"/>
      <c r="BP49" s="358"/>
      <c r="BQ49" s="358"/>
      <c r="BR49" s="358"/>
      <c r="BS49" s="358"/>
      <c r="BT49" s="358"/>
      <c r="BU49" s="358"/>
      <c r="BV49" s="358"/>
      <c r="BW49" s="358"/>
      <c r="BX49" s="358"/>
      <c r="BY49" s="358"/>
      <c r="BZ49" s="358"/>
      <c r="CA49" s="358"/>
      <c r="CB49" s="358"/>
      <c r="CC49" s="358"/>
      <c r="CD49" s="358"/>
      <c r="CE49" s="358"/>
      <c r="CF49" s="225"/>
      <c r="CG49" s="225"/>
      <c r="CH49" s="225"/>
      <c r="CI49" s="225"/>
      <c r="CJ49" s="324">
        <f t="shared" si="0"/>
        <v>585602000</v>
      </c>
    </row>
    <row r="50" spans="1:88" s="223" customFormat="1" ht="12.6" customHeight="1" x14ac:dyDescent="0.2">
      <c r="A50" s="378"/>
      <c r="B50" s="224" t="s">
        <v>763</v>
      </c>
      <c r="C50" s="449" t="s">
        <v>762</v>
      </c>
      <c r="D50" s="358"/>
      <c r="E50" s="461">
        <v>0</v>
      </c>
      <c r="F50" s="461">
        <v>0</v>
      </c>
      <c r="G50" s="461">
        <v>0</v>
      </c>
      <c r="H50" s="461">
        <v>0</v>
      </c>
      <c r="I50" s="461">
        <v>5946000</v>
      </c>
      <c r="J50" s="461">
        <v>5946000</v>
      </c>
      <c r="K50" s="461">
        <v>5946000</v>
      </c>
      <c r="L50" s="461">
        <v>5946000</v>
      </c>
      <c r="M50" s="461">
        <v>5946000</v>
      </c>
      <c r="N50" s="461">
        <v>5946000</v>
      </c>
      <c r="O50" s="461">
        <v>5946000</v>
      </c>
      <c r="P50" s="461">
        <v>5946000</v>
      </c>
      <c r="Q50" s="461">
        <v>5946000</v>
      </c>
      <c r="R50" s="461">
        <v>5946000</v>
      </c>
      <c r="S50" s="461">
        <v>5946000</v>
      </c>
      <c r="T50" s="461">
        <v>5946000</v>
      </c>
      <c r="U50" s="461">
        <v>5946000</v>
      </c>
      <c r="V50" s="461">
        <v>5946000</v>
      </c>
      <c r="W50" s="461">
        <v>5946000</v>
      </c>
      <c r="X50" s="461">
        <v>5946000</v>
      </c>
      <c r="Y50" s="461">
        <v>5946000</v>
      </c>
      <c r="Z50" s="461">
        <v>5946000</v>
      </c>
      <c r="AA50" s="461">
        <v>5946000</v>
      </c>
      <c r="AB50" s="461">
        <v>5946000</v>
      </c>
      <c r="AC50" s="461">
        <v>5946000</v>
      </c>
      <c r="AD50" s="461">
        <v>5946000</v>
      </c>
      <c r="AE50" s="461">
        <v>5946000</v>
      </c>
      <c r="AF50" s="461">
        <v>5946000</v>
      </c>
      <c r="AG50" s="461">
        <v>5946000</v>
      </c>
      <c r="AH50" s="461">
        <v>5946000</v>
      </c>
      <c r="AI50" s="461">
        <v>5946000</v>
      </c>
      <c r="AJ50" s="461">
        <v>5946000</v>
      </c>
      <c r="AK50" s="461">
        <v>5946000</v>
      </c>
      <c r="AL50" s="461">
        <v>5946000</v>
      </c>
      <c r="AM50" s="461">
        <v>5946000</v>
      </c>
      <c r="AN50" s="461">
        <v>5946000</v>
      </c>
      <c r="AO50" s="461">
        <v>5955700</v>
      </c>
      <c r="AP50" s="461">
        <v>511153300</v>
      </c>
      <c r="AQ50" s="461">
        <v>0</v>
      </c>
      <c r="AR50" s="461">
        <v>0</v>
      </c>
      <c r="AS50" s="461">
        <v>0</v>
      </c>
      <c r="AT50" s="358"/>
      <c r="AU50" s="358"/>
      <c r="AV50" s="358"/>
      <c r="AW50" s="358"/>
      <c r="AX50" s="358"/>
      <c r="AY50" s="358"/>
      <c r="AZ50" s="358"/>
      <c r="BA50" s="358"/>
      <c r="BB50" s="358"/>
      <c r="BC50" s="358"/>
      <c r="BD50" s="358"/>
      <c r="BE50" s="358"/>
      <c r="BF50" s="358"/>
      <c r="BG50" s="358"/>
      <c r="BH50" s="358"/>
      <c r="BI50" s="358"/>
      <c r="BJ50" s="358"/>
      <c r="BK50" s="358"/>
      <c r="BL50" s="358"/>
      <c r="BM50" s="358"/>
      <c r="BN50" s="358"/>
      <c r="BO50" s="358"/>
      <c r="BP50" s="358"/>
      <c r="BQ50" s="358"/>
      <c r="BR50" s="358"/>
      <c r="BS50" s="358"/>
      <c r="BT50" s="358"/>
      <c r="BU50" s="358"/>
      <c r="BV50" s="358"/>
      <c r="BW50" s="358"/>
      <c r="BX50" s="358"/>
      <c r="BY50" s="358"/>
      <c r="BZ50" s="358"/>
      <c r="CA50" s="358"/>
      <c r="CB50" s="358"/>
      <c r="CC50" s="358"/>
      <c r="CD50" s="358"/>
      <c r="CE50" s="358"/>
      <c r="CF50" s="225"/>
      <c r="CG50" s="225"/>
      <c r="CH50" s="225"/>
      <c r="CI50" s="225"/>
      <c r="CJ50" s="324">
        <f t="shared" si="0"/>
        <v>707381000</v>
      </c>
    </row>
    <row r="51" spans="1:88" s="223" customFormat="1" ht="12.6" customHeight="1" x14ac:dyDescent="0.2">
      <c r="A51" s="378"/>
      <c r="B51" s="224" t="s">
        <v>866</v>
      </c>
      <c r="C51" s="449" t="s">
        <v>865</v>
      </c>
      <c r="D51" s="358"/>
      <c r="E51" s="461">
        <v>0</v>
      </c>
      <c r="F51" s="461">
        <v>0</v>
      </c>
      <c r="G51" s="461">
        <v>0</v>
      </c>
      <c r="H51" s="461">
        <v>0</v>
      </c>
      <c r="I51" s="461">
        <v>0</v>
      </c>
      <c r="J51" s="461">
        <v>4820000</v>
      </c>
      <c r="K51" s="461">
        <v>4820000</v>
      </c>
      <c r="L51" s="461">
        <v>4820000</v>
      </c>
      <c r="M51" s="461">
        <v>4820000</v>
      </c>
      <c r="N51" s="461">
        <v>4820000</v>
      </c>
      <c r="O51" s="461">
        <v>4820000</v>
      </c>
      <c r="P51" s="461">
        <v>4820000</v>
      </c>
      <c r="Q51" s="461">
        <v>4820000</v>
      </c>
      <c r="R51" s="461">
        <v>4820000</v>
      </c>
      <c r="S51" s="461">
        <v>4820000</v>
      </c>
      <c r="T51" s="461">
        <v>4820000</v>
      </c>
      <c r="U51" s="461">
        <v>4820000</v>
      </c>
      <c r="V51" s="461">
        <v>4820000</v>
      </c>
      <c r="W51" s="461">
        <v>4820000</v>
      </c>
      <c r="X51" s="461">
        <v>4820000</v>
      </c>
      <c r="Y51" s="461">
        <v>4820000</v>
      </c>
      <c r="Z51" s="461">
        <v>4820000</v>
      </c>
      <c r="AA51" s="461">
        <v>4820000</v>
      </c>
      <c r="AB51" s="461">
        <v>4820000</v>
      </c>
      <c r="AC51" s="461">
        <v>4820000</v>
      </c>
      <c r="AD51" s="461">
        <v>4820000</v>
      </c>
      <c r="AE51" s="461">
        <v>4820000</v>
      </c>
      <c r="AF51" s="461">
        <v>4820000</v>
      </c>
      <c r="AG51" s="461">
        <v>4820000</v>
      </c>
      <c r="AH51" s="461">
        <v>4820000</v>
      </c>
      <c r="AI51" s="461">
        <v>4820000</v>
      </c>
      <c r="AJ51" s="461">
        <v>4820000</v>
      </c>
      <c r="AK51" s="461">
        <v>4820000</v>
      </c>
      <c r="AL51" s="461">
        <v>4820000</v>
      </c>
      <c r="AM51" s="461">
        <v>4820000</v>
      </c>
      <c r="AN51" s="461">
        <v>4820000</v>
      </c>
      <c r="AO51" s="461">
        <v>4760000</v>
      </c>
      <c r="AP51" s="461">
        <v>371000000</v>
      </c>
      <c r="AQ51" s="461">
        <v>0</v>
      </c>
      <c r="AR51" s="461">
        <v>0</v>
      </c>
      <c r="AS51" s="461">
        <v>0</v>
      </c>
      <c r="AT51" s="358"/>
      <c r="AU51" s="358"/>
      <c r="AV51" s="358"/>
      <c r="AW51" s="358"/>
      <c r="AX51" s="358"/>
      <c r="AY51" s="358"/>
      <c r="AZ51" s="358"/>
      <c r="BA51" s="358"/>
      <c r="BB51" s="358"/>
      <c r="BC51" s="358"/>
      <c r="BD51" s="358"/>
      <c r="BE51" s="358"/>
      <c r="BF51" s="358"/>
      <c r="BG51" s="358"/>
      <c r="BH51" s="358"/>
      <c r="BI51" s="358"/>
      <c r="BJ51" s="358"/>
      <c r="BK51" s="358"/>
      <c r="BL51" s="358"/>
      <c r="BM51" s="358"/>
      <c r="BN51" s="358"/>
      <c r="BO51" s="358"/>
      <c r="BP51" s="358"/>
      <c r="BQ51" s="358"/>
      <c r="BR51" s="358"/>
      <c r="BS51" s="358"/>
      <c r="BT51" s="358"/>
      <c r="BU51" s="358"/>
      <c r="BV51" s="358"/>
      <c r="BW51" s="358"/>
      <c r="BX51" s="358"/>
      <c r="BY51" s="358"/>
      <c r="BZ51" s="358"/>
      <c r="CA51" s="358"/>
      <c r="CB51" s="358"/>
      <c r="CC51" s="358"/>
      <c r="CD51" s="358"/>
      <c r="CE51" s="358"/>
      <c r="CF51" s="225"/>
      <c r="CG51" s="225"/>
      <c r="CH51" s="225"/>
      <c r="CI51" s="225"/>
      <c r="CJ51" s="324">
        <f t="shared" si="0"/>
        <v>525180000</v>
      </c>
    </row>
    <row r="52" spans="1:88" s="223" customFormat="1" ht="12.6" customHeight="1" x14ac:dyDescent="0.2">
      <c r="A52" s="378"/>
      <c r="B52" s="224" t="s">
        <v>868</v>
      </c>
      <c r="C52" s="449" t="s">
        <v>867</v>
      </c>
      <c r="D52" s="358"/>
      <c r="E52" s="461">
        <v>0</v>
      </c>
      <c r="F52" s="461">
        <v>649</v>
      </c>
      <c r="G52" s="461">
        <v>3985000</v>
      </c>
      <c r="H52" s="461">
        <v>3985000</v>
      </c>
      <c r="I52" s="461">
        <v>3985000</v>
      </c>
      <c r="J52" s="461">
        <v>3985000</v>
      </c>
      <c r="K52" s="461">
        <v>3985000</v>
      </c>
      <c r="L52" s="461">
        <v>3985000</v>
      </c>
      <c r="M52" s="461">
        <v>3985000</v>
      </c>
      <c r="N52" s="461">
        <v>3985000</v>
      </c>
      <c r="O52" s="461">
        <v>3985000</v>
      </c>
      <c r="P52" s="461">
        <v>3985000</v>
      </c>
      <c r="Q52" s="461">
        <v>3985000</v>
      </c>
      <c r="R52" s="461">
        <v>3985000</v>
      </c>
      <c r="S52" s="461">
        <v>3985000</v>
      </c>
      <c r="T52" s="461">
        <v>3985000</v>
      </c>
      <c r="U52" s="461">
        <v>3985000</v>
      </c>
      <c r="V52" s="461">
        <v>3985000</v>
      </c>
      <c r="W52" s="461">
        <v>3985000</v>
      </c>
      <c r="X52" s="461">
        <v>3985000</v>
      </c>
      <c r="Y52" s="461">
        <v>3985000</v>
      </c>
      <c r="Z52" s="461">
        <v>3985000</v>
      </c>
      <c r="AA52" s="461">
        <v>3985000</v>
      </c>
      <c r="AB52" s="461">
        <v>3985000</v>
      </c>
      <c r="AC52" s="461">
        <v>3985000</v>
      </c>
      <c r="AD52" s="461">
        <v>3985000</v>
      </c>
      <c r="AE52" s="461">
        <v>3985000</v>
      </c>
      <c r="AF52" s="461">
        <v>3985000</v>
      </c>
      <c r="AG52" s="461">
        <v>3985000</v>
      </c>
      <c r="AH52" s="461">
        <v>3985000</v>
      </c>
      <c r="AI52" s="461">
        <v>3985000</v>
      </c>
      <c r="AJ52" s="461">
        <v>3985000</v>
      </c>
      <c r="AK52" s="461">
        <v>3985000</v>
      </c>
      <c r="AL52" s="461">
        <v>3985000</v>
      </c>
      <c r="AM52" s="461">
        <v>3985000</v>
      </c>
      <c r="AN52" s="461">
        <v>3985000</v>
      </c>
      <c r="AO52" s="461">
        <v>3985000</v>
      </c>
      <c r="AP52" s="461">
        <v>3961000</v>
      </c>
      <c r="AQ52" s="461">
        <v>355649000</v>
      </c>
      <c r="AR52" s="461">
        <v>0</v>
      </c>
      <c r="AS52" s="461">
        <v>0</v>
      </c>
      <c r="AT52" s="358"/>
      <c r="AU52" s="358"/>
      <c r="AV52" s="358"/>
      <c r="AW52" s="358"/>
      <c r="AX52" s="358"/>
      <c r="AY52" s="358"/>
      <c r="AZ52" s="358"/>
      <c r="BA52" s="358"/>
      <c r="BB52" s="358"/>
      <c r="BC52" s="358"/>
      <c r="BD52" s="358"/>
      <c r="BE52" s="358"/>
      <c r="BF52" s="358"/>
      <c r="BG52" s="358"/>
      <c r="BH52" s="358"/>
      <c r="BI52" s="358"/>
      <c r="BJ52" s="358"/>
      <c r="BK52" s="358"/>
      <c r="BL52" s="358"/>
      <c r="BM52" s="358"/>
      <c r="BN52" s="358"/>
      <c r="BO52" s="358"/>
      <c r="BP52" s="358"/>
      <c r="BQ52" s="358"/>
      <c r="BR52" s="358"/>
      <c r="BS52" s="358"/>
      <c r="BT52" s="358"/>
      <c r="BU52" s="358"/>
      <c r="BV52" s="358"/>
      <c r="BW52" s="358"/>
      <c r="BX52" s="358"/>
      <c r="BY52" s="358"/>
      <c r="BZ52" s="358"/>
      <c r="CA52" s="358"/>
      <c r="CB52" s="358"/>
      <c r="CC52" s="358"/>
      <c r="CD52" s="358"/>
      <c r="CE52" s="358"/>
      <c r="CF52" s="225"/>
      <c r="CG52" s="225"/>
      <c r="CH52" s="225"/>
      <c r="CI52" s="225"/>
      <c r="CJ52" s="324">
        <f t="shared" si="0"/>
        <v>499085649</v>
      </c>
    </row>
    <row r="53" spans="1:88" s="223" customFormat="1" ht="12.6" customHeight="1" x14ac:dyDescent="0.2">
      <c r="A53" s="378"/>
      <c r="B53" s="224" t="s">
        <v>870</v>
      </c>
      <c r="C53" s="449" t="s">
        <v>869</v>
      </c>
      <c r="D53" s="358"/>
      <c r="E53" s="461">
        <v>0</v>
      </c>
      <c r="F53" s="461">
        <v>0</v>
      </c>
      <c r="G53" s="461">
        <v>0</v>
      </c>
      <c r="H53" s="461">
        <v>0</v>
      </c>
      <c r="I53" s="461">
        <v>5836000</v>
      </c>
      <c r="J53" s="461">
        <v>5854000</v>
      </c>
      <c r="K53" s="461">
        <v>5854000</v>
      </c>
      <c r="L53" s="461">
        <v>5854000</v>
      </c>
      <c r="M53" s="461">
        <v>5854000</v>
      </c>
      <c r="N53" s="461">
        <v>5854000</v>
      </c>
      <c r="O53" s="461">
        <v>5854000</v>
      </c>
      <c r="P53" s="461">
        <v>5854000</v>
      </c>
      <c r="Q53" s="461">
        <v>5854000</v>
      </c>
      <c r="R53" s="461">
        <v>5854000</v>
      </c>
      <c r="S53" s="461">
        <v>5854000</v>
      </c>
      <c r="T53" s="461">
        <v>5854000</v>
      </c>
      <c r="U53" s="461">
        <v>5854000</v>
      </c>
      <c r="V53" s="461">
        <v>5854000</v>
      </c>
      <c r="W53" s="461">
        <v>5854000</v>
      </c>
      <c r="X53" s="461">
        <v>5854000</v>
      </c>
      <c r="Y53" s="461">
        <v>5854000</v>
      </c>
      <c r="Z53" s="461">
        <v>5854000</v>
      </c>
      <c r="AA53" s="461">
        <v>5854000</v>
      </c>
      <c r="AB53" s="461">
        <v>5854000</v>
      </c>
      <c r="AC53" s="461">
        <v>5854000</v>
      </c>
      <c r="AD53" s="461">
        <v>5854000</v>
      </c>
      <c r="AE53" s="461">
        <v>5854000</v>
      </c>
      <c r="AF53" s="461">
        <v>5854000</v>
      </c>
      <c r="AG53" s="461">
        <v>5854000</v>
      </c>
      <c r="AH53" s="461">
        <v>5854000</v>
      </c>
      <c r="AI53" s="461">
        <v>5854000</v>
      </c>
      <c r="AJ53" s="461">
        <v>5854000</v>
      </c>
      <c r="AK53" s="461">
        <v>5854000</v>
      </c>
      <c r="AL53" s="461">
        <v>5854000</v>
      </c>
      <c r="AM53" s="461">
        <v>5854000</v>
      </c>
      <c r="AN53" s="461">
        <v>5854000</v>
      </c>
      <c r="AO53" s="461">
        <v>5834500</v>
      </c>
      <c r="AP53" s="461">
        <v>517016500</v>
      </c>
      <c r="AQ53" s="461">
        <v>0</v>
      </c>
      <c r="AR53" s="461">
        <v>0</v>
      </c>
      <c r="AS53" s="461">
        <v>0</v>
      </c>
      <c r="AT53" s="358"/>
      <c r="AU53" s="358"/>
      <c r="AV53" s="358"/>
      <c r="AW53" s="358"/>
      <c r="AX53" s="358"/>
      <c r="AY53" s="358"/>
      <c r="AZ53" s="358"/>
      <c r="BA53" s="358"/>
      <c r="BB53" s="358"/>
      <c r="BC53" s="358"/>
      <c r="BD53" s="358"/>
      <c r="BE53" s="358"/>
      <c r="BF53" s="358"/>
      <c r="BG53" s="358"/>
      <c r="BH53" s="358"/>
      <c r="BI53" s="358"/>
      <c r="BJ53" s="358"/>
      <c r="BK53" s="358"/>
      <c r="BL53" s="358"/>
      <c r="BM53" s="358"/>
      <c r="BN53" s="358"/>
      <c r="BO53" s="358"/>
      <c r="BP53" s="358"/>
      <c r="BQ53" s="358"/>
      <c r="BR53" s="358"/>
      <c r="BS53" s="358"/>
      <c r="BT53" s="358"/>
      <c r="BU53" s="358"/>
      <c r="BV53" s="358"/>
      <c r="BW53" s="358"/>
      <c r="BX53" s="358"/>
      <c r="BY53" s="358"/>
      <c r="BZ53" s="358"/>
      <c r="CA53" s="358"/>
      <c r="CB53" s="358"/>
      <c r="CC53" s="358"/>
      <c r="CD53" s="358"/>
      <c r="CE53" s="358"/>
      <c r="CF53" s="225"/>
      <c r="CG53" s="225"/>
      <c r="CH53" s="225"/>
      <c r="CI53" s="225"/>
      <c r="CJ53" s="324">
        <f t="shared" si="0"/>
        <v>710161000</v>
      </c>
    </row>
    <row r="54" spans="1:88" s="223" customFormat="1" ht="12.6" customHeight="1" x14ac:dyDescent="0.2">
      <c r="A54" s="378"/>
      <c r="B54" s="224" t="s">
        <v>765</v>
      </c>
      <c r="C54" s="449" t="s">
        <v>764</v>
      </c>
      <c r="D54" s="358"/>
      <c r="E54" s="461">
        <v>0</v>
      </c>
      <c r="F54" s="461">
        <v>0</v>
      </c>
      <c r="G54" s="461">
        <v>0</v>
      </c>
      <c r="H54" s="461">
        <v>0</v>
      </c>
      <c r="I54" s="461">
        <v>0</v>
      </c>
      <c r="J54" s="461">
        <v>2677999</v>
      </c>
      <c r="K54" s="461">
        <v>5363000</v>
      </c>
      <c r="L54" s="461">
        <v>5363000</v>
      </c>
      <c r="M54" s="461">
        <v>5363000</v>
      </c>
      <c r="N54" s="461">
        <v>5363000</v>
      </c>
      <c r="O54" s="461">
        <v>5363000</v>
      </c>
      <c r="P54" s="461">
        <v>5363000</v>
      </c>
      <c r="Q54" s="461">
        <v>5363000</v>
      </c>
      <c r="R54" s="461">
        <v>5363000</v>
      </c>
      <c r="S54" s="461">
        <v>5363000</v>
      </c>
      <c r="T54" s="461">
        <v>5363000</v>
      </c>
      <c r="U54" s="461">
        <v>5363000</v>
      </c>
      <c r="V54" s="461">
        <v>5363000</v>
      </c>
      <c r="W54" s="461">
        <v>5363000</v>
      </c>
      <c r="X54" s="461">
        <v>5363000</v>
      </c>
      <c r="Y54" s="461">
        <v>5363000</v>
      </c>
      <c r="Z54" s="461">
        <v>5363000</v>
      </c>
      <c r="AA54" s="461">
        <v>5363000</v>
      </c>
      <c r="AB54" s="461">
        <v>5363000</v>
      </c>
      <c r="AC54" s="461">
        <v>5363000</v>
      </c>
      <c r="AD54" s="461">
        <v>5363000</v>
      </c>
      <c r="AE54" s="461">
        <v>5363000</v>
      </c>
      <c r="AF54" s="461">
        <v>5363000</v>
      </c>
      <c r="AG54" s="461">
        <v>5363000</v>
      </c>
      <c r="AH54" s="461">
        <v>5363000</v>
      </c>
      <c r="AI54" s="461">
        <v>5363000</v>
      </c>
      <c r="AJ54" s="461">
        <v>5363000</v>
      </c>
      <c r="AK54" s="461">
        <v>5363000</v>
      </c>
      <c r="AL54" s="461">
        <v>5363000</v>
      </c>
      <c r="AM54" s="461">
        <v>5363000</v>
      </c>
      <c r="AN54" s="461">
        <v>5363000</v>
      </c>
      <c r="AO54" s="461">
        <v>5362000</v>
      </c>
      <c r="AP54" s="461">
        <v>474665000</v>
      </c>
      <c r="AQ54" s="461">
        <v>0</v>
      </c>
      <c r="AR54" s="461">
        <v>0</v>
      </c>
      <c r="AS54" s="461">
        <v>0</v>
      </c>
      <c r="AT54" s="358"/>
      <c r="AU54" s="358"/>
      <c r="AV54" s="358"/>
      <c r="AW54" s="358"/>
      <c r="AX54" s="358"/>
      <c r="AY54" s="358"/>
      <c r="AZ54" s="358"/>
      <c r="BA54" s="358"/>
      <c r="BB54" s="358"/>
      <c r="BC54" s="358"/>
      <c r="BD54" s="358"/>
      <c r="BE54" s="358"/>
      <c r="BF54" s="358"/>
      <c r="BG54" s="358"/>
      <c r="BH54" s="358"/>
      <c r="BI54" s="358"/>
      <c r="BJ54" s="358"/>
      <c r="BK54" s="358"/>
      <c r="BL54" s="358"/>
      <c r="BM54" s="358"/>
      <c r="BN54" s="358"/>
      <c r="BO54" s="358"/>
      <c r="BP54" s="358"/>
      <c r="BQ54" s="358"/>
      <c r="BR54" s="358"/>
      <c r="BS54" s="358"/>
      <c r="BT54" s="358"/>
      <c r="BU54" s="358"/>
      <c r="BV54" s="358"/>
      <c r="BW54" s="358"/>
      <c r="BX54" s="358"/>
      <c r="BY54" s="358"/>
      <c r="BZ54" s="358"/>
      <c r="CA54" s="358"/>
      <c r="CB54" s="358"/>
      <c r="CC54" s="358"/>
      <c r="CD54" s="358"/>
      <c r="CE54" s="358"/>
      <c r="CF54" s="225"/>
      <c r="CG54" s="225"/>
      <c r="CH54" s="225"/>
      <c r="CI54" s="225"/>
      <c r="CJ54" s="324">
        <f t="shared" si="0"/>
        <v>643594999</v>
      </c>
    </row>
    <row r="55" spans="1:88" s="223" customFormat="1" ht="12.6" customHeight="1" x14ac:dyDescent="0.2">
      <c r="A55" s="378"/>
      <c r="B55" s="224" t="s">
        <v>830</v>
      </c>
      <c r="C55" s="449" t="s">
        <v>829</v>
      </c>
      <c r="D55" s="358">
        <v>0</v>
      </c>
      <c r="E55" s="461">
        <v>0</v>
      </c>
      <c r="F55" s="461">
        <v>0</v>
      </c>
      <c r="G55" s="461">
        <v>0</v>
      </c>
      <c r="H55" s="461">
        <v>0</v>
      </c>
      <c r="I55" s="461">
        <v>4818000</v>
      </c>
      <c r="J55" s="461">
        <v>4818000</v>
      </c>
      <c r="K55" s="461">
        <v>4818000</v>
      </c>
      <c r="L55" s="461">
        <v>4818000</v>
      </c>
      <c r="M55" s="461">
        <v>4818000</v>
      </c>
      <c r="N55" s="461">
        <v>4818000</v>
      </c>
      <c r="O55" s="461">
        <v>4818000</v>
      </c>
      <c r="P55" s="461">
        <v>4818000</v>
      </c>
      <c r="Q55" s="461">
        <v>4818000</v>
      </c>
      <c r="R55" s="461">
        <v>4818000</v>
      </c>
      <c r="S55" s="461">
        <v>4818000</v>
      </c>
      <c r="T55" s="461">
        <v>4818000</v>
      </c>
      <c r="U55" s="461">
        <v>4818000</v>
      </c>
      <c r="V55" s="461">
        <v>4818000</v>
      </c>
      <c r="W55" s="461">
        <v>4818000</v>
      </c>
      <c r="X55" s="461">
        <v>4818000</v>
      </c>
      <c r="Y55" s="461">
        <v>4818000</v>
      </c>
      <c r="Z55" s="461">
        <v>4818000</v>
      </c>
      <c r="AA55" s="461">
        <v>4818000</v>
      </c>
      <c r="AB55" s="461">
        <v>4818000</v>
      </c>
      <c r="AC55" s="461">
        <v>4818000</v>
      </c>
      <c r="AD55" s="461">
        <v>4818000</v>
      </c>
      <c r="AE55" s="461">
        <v>4818000</v>
      </c>
      <c r="AF55" s="461">
        <v>4818000</v>
      </c>
      <c r="AG55" s="461">
        <v>4818000</v>
      </c>
      <c r="AH55" s="461">
        <v>4818000</v>
      </c>
      <c r="AI55" s="461">
        <v>4818000</v>
      </c>
      <c r="AJ55" s="461">
        <v>4818000</v>
      </c>
      <c r="AK55" s="461">
        <v>4818000</v>
      </c>
      <c r="AL55" s="461">
        <v>4818000</v>
      </c>
      <c r="AM55" s="461">
        <v>4818000</v>
      </c>
      <c r="AN55" s="461">
        <v>4818000</v>
      </c>
      <c r="AO55" s="461">
        <v>4804000</v>
      </c>
      <c r="AP55" s="461">
        <v>427588000</v>
      </c>
      <c r="AQ55" s="461">
        <v>0</v>
      </c>
      <c r="AR55" s="461">
        <v>0</v>
      </c>
      <c r="AS55" s="461">
        <v>0</v>
      </c>
      <c r="AT55" s="358"/>
      <c r="AU55" s="358"/>
      <c r="AV55" s="358"/>
      <c r="AW55" s="358"/>
      <c r="AX55" s="358"/>
      <c r="AY55" s="358"/>
      <c r="AZ55" s="358"/>
      <c r="BA55" s="358"/>
      <c r="BB55" s="358"/>
      <c r="BC55" s="358"/>
      <c r="BD55" s="358"/>
      <c r="BE55" s="358"/>
      <c r="BF55" s="358"/>
      <c r="BG55" s="358"/>
      <c r="BH55" s="358"/>
      <c r="BI55" s="358"/>
      <c r="BJ55" s="358"/>
      <c r="BK55" s="358"/>
      <c r="BL55" s="358"/>
      <c r="BM55" s="358"/>
      <c r="BN55" s="358"/>
      <c r="BO55" s="358"/>
      <c r="BP55" s="358"/>
      <c r="BQ55" s="358"/>
      <c r="BR55" s="358"/>
      <c r="BS55" s="358"/>
      <c r="BT55" s="358"/>
      <c r="BU55" s="358"/>
      <c r="BV55" s="358"/>
      <c r="BW55" s="358"/>
      <c r="BX55" s="358"/>
      <c r="BY55" s="358"/>
      <c r="BZ55" s="358"/>
      <c r="CA55" s="358"/>
      <c r="CB55" s="358"/>
      <c r="CC55" s="358"/>
      <c r="CD55" s="358"/>
      <c r="CE55" s="358"/>
      <c r="CF55" s="225"/>
      <c r="CG55" s="225"/>
      <c r="CH55" s="225"/>
      <c r="CI55" s="225"/>
      <c r="CJ55" s="324">
        <f t="shared" si="0"/>
        <v>586568000</v>
      </c>
    </row>
    <row r="56" spans="1:88" s="223" customFormat="1" ht="12.6" customHeight="1" x14ac:dyDescent="0.2">
      <c r="A56" s="378"/>
      <c r="B56" s="224" t="s">
        <v>832</v>
      </c>
      <c r="C56" s="449" t="s">
        <v>831</v>
      </c>
      <c r="D56" s="358">
        <v>0</v>
      </c>
      <c r="E56" s="461">
        <v>0</v>
      </c>
      <c r="F56" s="461">
        <v>0</v>
      </c>
      <c r="G56" s="461">
        <v>0</v>
      </c>
      <c r="H56" s="461">
        <v>0</v>
      </c>
      <c r="I56" s="461">
        <v>0</v>
      </c>
      <c r="J56" s="461">
        <v>3910000</v>
      </c>
      <c r="K56" s="461">
        <v>3985000</v>
      </c>
      <c r="L56" s="461">
        <v>3985000</v>
      </c>
      <c r="M56" s="461">
        <v>3985000</v>
      </c>
      <c r="N56" s="461">
        <v>3985000</v>
      </c>
      <c r="O56" s="461">
        <v>3985000</v>
      </c>
      <c r="P56" s="461">
        <v>3985000</v>
      </c>
      <c r="Q56" s="461">
        <v>3985000</v>
      </c>
      <c r="R56" s="461">
        <v>3985000</v>
      </c>
      <c r="S56" s="461">
        <v>3985000</v>
      </c>
      <c r="T56" s="461">
        <v>3985000</v>
      </c>
      <c r="U56" s="461">
        <v>3985000</v>
      </c>
      <c r="V56" s="461">
        <v>3985000</v>
      </c>
      <c r="W56" s="461">
        <v>3985000</v>
      </c>
      <c r="X56" s="461">
        <v>3985000</v>
      </c>
      <c r="Y56" s="461">
        <v>3985000</v>
      </c>
      <c r="Z56" s="461">
        <v>3985000</v>
      </c>
      <c r="AA56" s="461">
        <v>3985000</v>
      </c>
      <c r="AB56" s="461">
        <v>3985000</v>
      </c>
      <c r="AC56" s="461">
        <v>3985000</v>
      </c>
      <c r="AD56" s="461">
        <v>3985000</v>
      </c>
      <c r="AE56" s="461">
        <v>3985000</v>
      </c>
      <c r="AF56" s="461">
        <v>3985000</v>
      </c>
      <c r="AG56" s="461">
        <v>3985000</v>
      </c>
      <c r="AH56" s="461">
        <v>3985000</v>
      </c>
      <c r="AI56" s="461">
        <v>3985000</v>
      </c>
      <c r="AJ56" s="461">
        <v>3985000</v>
      </c>
      <c r="AK56" s="461">
        <v>3985000</v>
      </c>
      <c r="AL56" s="461">
        <v>3985000</v>
      </c>
      <c r="AM56" s="461">
        <v>3985000</v>
      </c>
      <c r="AN56" s="461">
        <v>3985000</v>
      </c>
      <c r="AO56" s="461">
        <v>3961000</v>
      </c>
      <c r="AP56" s="461">
        <v>355649000</v>
      </c>
      <c r="AQ56" s="461">
        <v>0</v>
      </c>
      <c r="AR56" s="461">
        <v>0</v>
      </c>
      <c r="AS56" s="461">
        <v>0</v>
      </c>
      <c r="AT56" s="358"/>
      <c r="AU56" s="358"/>
      <c r="AV56" s="358"/>
      <c r="AW56" s="358"/>
      <c r="AX56" s="358"/>
      <c r="AY56" s="358"/>
      <c r="AZ56" s="358"/>
      <c r="BA56" s="358"/>
      <c r="BB56" s="358"/>
      <c r="BC56" s="358"/>
      <c r="BD56" s="358"/>
      <c r="BE56" s="358"/>
      <c r="BF56" s="358"/>
      <c r="BG56" s="358"/>
      <c r="BH56" s="358"/>
      <c r="BI56" s="358"/>
      <c r="BJ56" s="358"/>
      <c r="BK56" s="358"/>
      <c r="BL56" s="358"/>
      <c r="BM56" s="358"/>
      <c r="BN56" s="358"/>
      <c r="BO56" s="358"/>
      <c r="BP56" s="358"/>
      <c r="BQ56" s="358"/>
      <c r="BR56" s="358"/>
      <c r="BS56" s="358"/>
      <c r="BT56" s="358"/>
      <c r="BU56" s="358"/>
      <c r="BV56" s="358"/>
      <c r="BW56" s="358"/>
      <c r="BX56" s="358"/>
      <c r="BY56" s="358"/>
      <c r="BZ56" s="358"/>
      <c r="CA56" s="358"/>
      <c r="CB56" s="358"/>
      <c r="CC56" s="358"/>
      <c r="CD56" s="358"/>
      <c r="CE56" s="358"/>
      <c r="CF56" s="225"/>
      <c r="CG56" s="225"/>
      <c r="CH56" s="225"/>
      <c r="CI56" s="225"/>
      <c r="CJ56" s="324">
        <f t="shared" si="0"/>
        <v>483070000</v>
      </c>
    </row>
    <row r="57" spans="1:88" s="223" customFormat="1" ht="12.6" customHeight="1" x14ac:dyDescent="0.2">
      <c r="A57" s="378"/>
      <c r="B57" s="224" t="s">
        <v>872</v>
      </c>
      <c r="C57" s="449" t="s">
        <v>871</v>
      </c>
      <c r="D57" s="358">
        <v>0</v>
      </c>
      <c r="E57" s="461">
        <v>0</v>
      </c>
      <c r="F57" s="461">
        <v>0</v>
      </c>
      <c r="G57" s="461">
        <v>0</v>
      </c>
      <c r="H57" s="461">
        <v>0</v>
      </c>
      <c r="I57" s="461">
        <v>0</v>
      </c>
      <c r="J57" s="461">
        <v>4160000</v>
      </c>
      <c r="K57" s="461">
        <v>4160000</v>
      </c>
      <c r="L57" s="461">
        <v>4160000</v>
      </c>
      <c r="M57" s="461">
        <v>4160000</v>
      </c>
      <c r="N57" s="461">
        <v>4160000</v>
      </c>
      <c r="O57" s="461">
        <v>4160000</v>
      </c>
      <c r="P57" s="461">
        <v>4160000</v>
      </c>
      <c r="Q57" s="461">
        <v>4160000</v>
      </c>
      <c r="R57" s="461">
        <v>4160000</v>
      </c>
      <c r="S57" s="461">
        <v>4160000</v>
      </c>
      <c r="T57" s="461">
        <v>4160000</v>
      </c>
      <c r="U57" s="461">
        <v>4160000</v>
      </c>
      <c r="V57" s="461">
        <v>4160000</v>
      </c>
      <c r="W57" s="461">
        <v>4160000</v>
      </c>
      <c r="X57" s="461">
        <v>4160000</v>
      </c>
      <c r="Y57" s="461">
        <v>4160000</v>
      </c>
      <c r="Z57" s="461">
        <v>4160000</v>
      </c>
      <c r="AA57" s="461">
        <v>4160000</v>
      </c>
      <c r="AB57" s="461">
        <v>4160000</v>
      </c>
      <c r="AC57" s="461">
        <v>4160000</v>
      </c>
      <c r="AD57" s="461">
        <v>4160000</v>
      </c>
      <c r="AE57" s="461">
        <v>4160000</v>
      </c>
      <c r="AF57" s="461">
        <v>4160000</v>
      </c>
      <c r="AG57" s="461">
        <v>4160000</v>
      </c>
      <c r="AH57" s="461">
        <v>4160000</v>
      </c>
      <c r="AI57" s="461">
        <v>4160000</v>
      </c>
      <c r="AJ57" s="461">
        <v>4160000</v>
      </c>
      <c r="AK57" s="461">
        <v>4160000</v>
      </c>
      <c r="AL57" s="461">
        <v>4160000</v>
      </c>
      <c r="AM57" s="461">
        <v>4160000</v>
      </c>
      <c r="AN57" s="461">
        <v>4160000</v>
      </c>
      <c r="AO57" s="461">
        <v>4160000</v>
      </c>
      <c r="AP57" s="461">
        <v>4160000</v>
      </c>
      <c r="AQ57" s="461">
        <v>4203000</v>
      </c>
      <c r="AR57" s="461">
        <v>359247000</v>
      </c>
      <c r="AS57" s="461">
        <v>0</v>
      </c>
      <c r="AT57" s="358"/>
      <c r="AU57" s="358"/>
      <c r="AV57" s="358"/>
      <c r="AW57" s="358"/>
      <c r="AX57" s="358"/>
      <c r="AY57" s="358"/>
      <c r="AZ57" s="358"/>
      <c r="BA57" s="358"/>
      <c r="BB57" s="358"/>
      <c r="BC57" s="358"/>
      <c r="BD57" s="358"/>
      <c r="BE57" s="358"/>
      <c r="BF57" s="358"/>
      <c r="BG57" s="358"/>
      <c r="BH57" s="358"/>
      <c r="BI57" s="358"/>
      <c r="BJ57" s="358"/>
      <c r="BK57" s="358"/>
      <c r="BL57" s="358"/>
      <c r="BM57" s="358"/>
      <c r="BN57" s="358"/>
      <c r="BO57" s="358"/>
      <c r="BP57" s="358"/>
      <c r="BQ57" s="358"/>
      <c r="BR57" s="358"/>
      <c r="BS57" s="358"/>
      <c r="BT57" s="358"/>
      <c r="BU57" s="358"/>
      <c r="BV57" s="358"/>
      <c r="BW57" s="358"/>
      <c r="BX57" s="358"/>
      <c r="BY57" s="358"/>
      <c r="BZ57" s="358"/>
      <c r="CA57" s="358"/>
      <c r="CB57" s="358"/>
      <c r="CC57" s="358"/>
      <c r="CD57" s="358"/>
      <c r="CE57" s="358"/>
      <c r="CF57" s="225"/>
      <c r="CG57" s="225"/>
      <c r="CH57" s="225"/>
      <c r="CI57" s="225"/>
      <c r="CJ57" s="324">
        <f t="shared" si="0"/>
        <v>500730000</v>
      </c>
    </row>
    <row r="58" spans="1:88" s="223" customFormat="1" ht="12.6" customHeight="1" x14ac:dyDescent="0.2">
      <c r="A58" s="378"/>
      <c r="B58" s="224" t="s">
        <v>872</v>
      </c>
      <c r="C58" s="449" t="s">
        <v>873</v>
      </c>
      <c r="D58" s="358">
        <v>0</v>
      </c>
      <c r="E58" s="461">
        <v>0</v>
      </c>
      <c r="F58" s="461">
        <v>0</v>
      </c>
      <c r="G58" s="461">
        <v>0</v>
      </c>
      <c r="H58" s="461">
        <v>0</v>
      </c>
      <c r="I58" s="461">
        <v>0</v>
      </c>
      <c r="J58" s="461">
        <v>5105000</v>
      </c>
      <c r="K58" s="461">
        <v>5105000</v>
      </c>
      <c r="L58" s="461">
        <v>5105000</v>
      </c>
      <c r="M58" s="461">
        <v>5105000</v>
      </c>
      <c r="N58" s="461">
        <v>5105000</v>
      </c>
      <c r="O58" s="461">
        <v>5105000</v>
      </c>
      <c r="P58" s="461">
        <v>5105000</v>
      </c>
      <c r="Q58" s="461">
        <v>5105000</v>
      </c>
      <c r="R58" s="461">
        <v>5105000</v>
      </c>
      <c r="S58" s="461">
        <v>5105000</v>
      </c>
      <c r="T58" s="461">
        <v>5105000</v>
      </c>
      <c r="U58" s="461">
        <v>5105000</v>
      </c>
      <c r="V58" s="461">
        <v>5105000</v>
      </c>
      <c r="W58" s="461">
        <v>5105000</v>
      </c>
      <c r="X58" s="461">
        <v>5105000</v>
      </c>
      <c r="Y58" s="461">
        <v>5105000</v>
      </c>
      <c r="Z58" s="461">
        <v>5105000</v>
      </c>
      <c r="AA58" s="461">
        <v>5105000</v>
      </c>
      <c r="AB58" s="461">
        <v>5105000</v>
      </c>
      <c r="AC58" s="461">
        <v>5105000</v>
      </c>
      <c r="AD58" s="461">
        <v>5105000</v>
      </c>
      <c r="AE58" s="461">
        <v>5105000</v>
      </c>
      <c r="AF58" s="461">
        <v>5105000</v>
      </c>
      <c r="AG58" s="461">
        <v>5105000</v>
      </c>
      <c r="AH58" s="461">
        <v>5105000</v>
      </c>
      <c r="AI58" s="461">
        <v>5105000</v>
      </c>
      <c r="AJ58" s="461">
        <v>5105000</v>
      </c>
      <c r="AK58" s="461">
        <v>5105000</v>
      </c>
      <c r="AL58" s="461">
        <v>5105000</v>
      </c>
      <c r="AM58" s="461">
        <v>5105000</v>
      </c>
      <c r="AN58" s="461">
        <v>5105000</v>
      </c>
      <c r="AO58" s="461">
        <v>5105000</v>
      </c>
      <c r="AP58" s="461">
        <v>5105000</v>
      </c>
      <c r="AQ58" s="461">
        <v>5082000</v>
      </c>
      <c r="AR58" s="461">
        <v>440678000</v>
      </c>
      <c r="AS58" s="461">
        <v>0</v>
      </c>
      <c r="AT58" s="358"/>
      <c r="AU58" s="358"/>
      <c r="AV58" s="358"/>
      <c r="AW58" s="358"/>
      <c r="AX58" s="358"/>
      <c r="AY58" s="358"/>
      <c r="AZ58" s="358"/>
      <c r="BA58" s="358"/>
      <c r="BB58" s="358"/>
      <c r="BC58" s="358"/>
      <c r="BD58" s="358"/>
      <c r="BE58" s="358"/>
      <c r="BF58" s="358"/>
      <c r="BG58" s="358"/>
      <c r="BH58" s="358"/>
      <c r="BI58" s="358"/>
      <c r="BJ58" s="358"/>
      <c r="BK58" s="358"/>
      <c r="BL58" s="358"/>
      <c r="BM58" s="358"/>
      <c r="BN58" s="358"/>
      <c r="BO58" s="358"/>
      <c r="BP58" s="358"/>
      <c r="BQ58" s="358"/>
      <c r="BR58" s="358"/>
      <c r="BS58" s="358"/>
      <c r="BT58" s="358"/>
      <c r="BU58" s="358"/>
      <c r="BV58" s="358"/>
      <c r="BW58" s="358"/>
      <c r="BX58" s="358"/>
      <c r="BY58" s="358"/>
      <c r="BZ58" s="358"/>
      <c r="CA58" s="358"/>
      <c r="CB58" s="358"/>
      <c r="CC58" s="358"/>
      <c r="CD58" s="358"/>
      <c r="CE58" s="358"/>
      <c r="CF58" s="225"/>
      <c r="CG58" s="225"/>
      <c r="CH58" s="225"/>
      <c r="CI58" s="225"/>
      <c r="CJ58" s="324">
        <f t="shared" si="0"/>
        <v>614225000</v>
      </c>
    </row>
    <row r="59" spans="1:88" s="223" customFormat="1" ht="12.6" customHeight="1" x14ac:dyDescent="0.2">
      <c r="A59" s="378"/>
      <c r="B59" s="224" t="s">
        <v>872</v>
      </c>
      <c r="C59" s="449" t="s">
        <v>874</v>
      </c>
      <c r="D59" s="358">
        <v>0</v>
      </c>
      <c r="E59" s="461">
        <v>0</v>
      </c>
      <c r="F59" s="461">
        <v>0</v>
      </c>
      <c r="G59" s="461">
        <v>0</v>
      </c>
      <c r="H59" s="461">
        <v>0</v>
      </c>
      <c r="I59" s="461">
        <v>0</v>
      </c>
      <c r="J59" s="461">
        <v>5165000</v>
      </c>
      <c r="K59" s="461">
        <v>5165000</v>
      </c>
      <c r="L59" s="461">
        <v>5165000</v>
      </c>
      <c r="M59" s="461">
        <v>5165000</v>
      </c>
      <c r="N59" s="461">
        <v>5165000</v>
      </c>
      <c r="O59" s="461">
        <v>5165000</v>
      </c>
      <c r="P59" s="461">
        <v>5165000</v>
      </c>
      <c r="Q59" s="461">
        <v>5165000</v>
      </c>
      <c r="R59" s="461">
        <v>5165000</v>
      </c>
      <c r="S59" s="461">
        <v>5165000</v>
      </c>
      <c r="T59" s="461">
        <v>5165000</v>
      </c>
      <c r="U59" s="461">
        <v>5165000</v>
      </c>
      <c r="V59" s="461">
        <v>5165000</v>
      </c>
      <c r="W59" s="461">
        <v>5165000</v>
      </c>
      <c r="X59" s="461">
        <v>5165000</v>
      </c>
      <c r="Y59" s="461">
        <v>5165000</v>
      </c>
      <c r="Z59" s="461">
        <v>5165000</v>
      </c>
      <c r="AA59" s="461">
        <v>5165000</v>
      </c>
      <c r="AB59" s="461">
        <v>5165000</v>
      </c>
      <c r="AC59" s="461">
        <v>5165000</v>
      </c>
      <c r="AD59" s="461">
        <v>5165000</v>
      </c>
      <c r="AE59" s="461">
        <v>5165000</v>
      </c>
      <c r="AF59" s="461">
        <v>5165000</v>
      </c>
      <c r="AG59" s="461">
        <v>5165000</v>
      </c>
      <c r="AH59" s="461">
        <v>5165000</v>
      </c>
      <c r="AI59" s="461">
        <v>5165000</v>
      </c>
      <c r="AJ59" s="461">
        <v>5165000</v>
      </c>
      <c r="AK59" s="461">
        <v>5165000</v>
      </c>
      <c r="AL59" s="461">
        <v>5165000</v>
      </c>
      <c r="AM59" s="461">
        <v>5165000</v>
      </c>
      <c r="AN59" s="461">
        <v>5165000</v>
      </c>
      <c r="AO59" s="461">
        <v>5165000</v>
      </c>
      <c r="AP59" s="461">
        <v>5165000</v>
      </c>
      <c r="AQ59" s="461">
        <v>5079600</v>
      </c>
      <c r="AR59" s="461">
        <v>445712400</v>
      </c>
      <c r="AS59" s="461">
        <v>0</v>
      </c>
      <c r="AT59" s="358"/>
      <c r="AU59" s="358"/>
      <c r="AV59" s="358"/>
      <c r="AW59" s="358"/>
      <c r="AX59" s="358"/>
      <c r="AY59" s="358"/>
      <c r="AZ59" s="358"/>
      <c r="BA59" s="358"/>
      <c r="BB59" s="358"/>
      <c r="BC59" s="358"/>
      <c r="BD59" s="358"/>
      <c r="BE59" s="358"/>
      <c r="BF59" s="358"/>
      <c r="BG59" s="358"/>
      <c r="BH59" s="358"/>
      <c r="BI59" s="358"/>
      <c r="BJ59" s="358"/>
      <c r="BK59" s="358"/>
      <c r="BL59" s="358"/>
      <c r="BM59" s="358"/>
      <c r="BN59" s="358"/>
      <c r="BO59" s="358"/>
      <c r="BP59" s="358"/>
      <c r="BQ59" s="358"/>
      <c r="BR59" s="358"/>
      <c r="BS59" s="358"/>
      <c r="BT59" s="358"/>
      <c r="BU59" s="358"/>
      <c r="BV59" s="358"/>
      <c r="BW59" s="358"/>
      <c r="BX59" s="358"/>
      <c r="BY59" s="358"/>
      <c r="BZ59" s="358"/>
      <c r="CA59" s="358"/>
      <c r="CB59" s="358"/>
      <c r="CC59" s="358"/>
      <c r="CD59" s="358"/>
      <c r="CE59" s="358"/>
      <c r="CF59" s="225"/>
      <c r="CG59" s="225"/>
      <c r="CH59" s="225"/>
      <c r="CI59" s="225"/>
      <c r="CJ59" s="324">
        <f t="shared" si="0"/>
        <v>621237000</v>
      </c>
    </row>
    <row r="60" spans="1:88" s="223" customFormat="1" ht="12.6" customHeight="1" x14ac:dyDescent="0.2">
      <c r="A60" s="378"/>
      <c r="B60" s="224" t="s">
        <v>834</v>
      </c>
      <c r="C60" s="449" t="s">
        <v>833</v>
      </c>
      <c r="D60" s="358">
        <v>0</v>
      </c>
      <c r="E60" s="461">
        <v>0</v>
      </c>
      <c r="F60" s="461">
        <v>0</v>
      </c>
      <c r="G60" s="461">
        <v>0</v>
      </c>
      <c r="H60" s="461">
        <v>0</v>
      </c>
      <c r="I60" s="461">
        <v>0</v>
      </c>
      <c r="J60" s="461">
        <v>5505000</v>
      </c>
      <c r="K60" s="461">
        <v>5505000</v>
      </c>
      <c r="L60" s="461">
        <v>5505000</v>
      </c>
      <c r="M60" s="461">
        <v>5505000</v>
      </c>
      <c r="N60" s="461">
        <v>5505000</v>
      </c>
      <c r="O60" s="461">
        <v>5505000</v>
      </c>
      <c r="P60" s="461">
        <v>5505000</v>
      </c>
      <c r="Q60" s="461">
        <v>5505000</v>
      </c>
      <c r="R60" s="461">
        <v>5505000</v>
      </c>
      <c r="S60" s="461">
        <v>5505000</v>
      </c>
      <c r="T60" s="461">
        <v>5505000</v>
      </c>
      <c r="U60" s="461">
        <v>5505000</v>
      </c>
      <c r="V60" s="461">
        <v>5505000</v>
      </c>
      <c r="W60" s="461">
        <v>5505000</v>
      </c>
      <c r="X60" s="461">
        <v>5505000</v>
      </c>
      <c r="Y60" s="461">
        <v>5505000</v>
      </c>
      <c r="Z60" s="461">
        <v>5505000</v>
      </c>
      <c r="AA60" s="461">
        <v>5505000</v>
      </c>
      <c r="AB60" s="461">
        <v>5505000</v>
      </c>
      <c r="AC60" s="461">
        <v>5505000</v>
      </c>
      <c r="AD60" s="461">
        <v>5505000</v>
      </c>
      <c r="AE60" s="461">
        <v>5505000</v>
      </c>
      <c r="AF60" s="461">
        <v>5505000</v>
      </c>
      <c r="AG60" s="461">
        <v>5505000</v>
      </c>
      <c r="AH60" s="461">
        <v>5505000</v>
      </c>
      <c r="AI60" s="461">
        <v>5505000</v>
      </c>
      <c r="AJ60" s="461">
        <v>5505000</v>
      </c>
      <c r="AK60" s="461">
        <v>5505000</v>
      </c>
      <c r="AL60" s="461">
        <v>5505000</v>
      </c>
      <c r="AM60" s="461">
        <v>5505000</v>
      </c>
      <c r="AN60" s="461">
        <v>5505000</v>
      </c>
      <c r="AO60" s="461">
        <v>5505000</v>
      </c>
      <c r="AP60" s="461">
        <v>5505000</v>
      </c>
      <c r="AQ60" s="461">
        <v>5505000</v>
      </c>
      <c r="AR60" s="461">
        <v>5592600</v>
      </c>
      <c r="AS60" s="461">
        <v>475469400</v>
      </c>
      <c r="AT60" s="358"/>
      <c r="AU60" s="358"/>
      <c r="AV60" s="358"/>
      <c r="AW60" s="358"/>
      <c r="AX60" s="358"/>
      <c r="AY60" s="358"/>
      <c r="AZ60" s="358"/>
      <c r="BA60" s="358"/>
      <c r="BB60" s="358"/>
      <c r="BC60" s="358"/>
      <c r="BD60" s="358"/>
      <c r="BE60" s="358"/>
      <c r="BF60" s="358"/>
      <c r="BG60" s="358"/>
      <c r="BH60" s="358"/>
      <c r="BI60" s="358"/>
      <c r="BJ60" s="358"/>
      <c r="BK60" s="358"/>
      <c r="BL60" s="358"/>
      <c r="BM60" s="358"/>
      <c r="BN60" s="358"/>
      <c r="BO60" s="358"/>
      <c r="BP60" s="358"/>
      <c r="BQ60" s="358"/>
      <c r="BR60" s="358"/>
      <c r="BS60" s="358"/>
      <c r="BT60" s="358"/>
      <c r="BU60" s="358"/>
      <c r="BV60" s="358"/>
      <c r="BW60" s="358"/>
      <c r="BX60" s="358"/>
      <c r="BY60" s="358"/>
      <c r="BZ60" s="358"/>
      <c r="CA60" s="358"/>
      <c r="CB60" s="358"/>
      <c r="CC60" s="358"/>
      <c r="CD60" s="358"/>
      <c r="CE60" s="358"/>
      <c r="CF60" s="225"/>
      <c r="CG60" s="225"/>
      <c r="CH60" s="225"/>
      <c r="CI60" s="225"/>
      <c r="CJ60" s="324">
        <f t="shared" si="0"/>
        <v>668232000</v>
      </c>
    </row>
    <row r="61" spans="1:88" s="223" customFormat="1" ht="12.6" customHeight="1" x14ac:dyDescent="0.2">
      <c r="A61" s="378"/>
      <c r="B61" s="224" t="s">
        <v>836</v>
      </c>
      <c r="C61" s="449" t="s">
        <v>835</v>
      </c>
      <c r="D61" s="358">
        <v>0</v>
      </c>
      <c r="E61" s="461">
        <v>0</v>
      </c>
      <c r="F61" s="461">
        <v>0</v>
      </c>
      <c r="G61" s="461">
        <v>0</v>
      </c>
      <c r="H61" s="461">
        <v>0</v>
      </c>
      <c r="I61" s="461">
        <v>5862000</v>
      </c>
      <c r="J61" s="461">
        <v>5862000</v>
      </c>
      <c r="K61" s="461">
        <v>5862000</v>
      </c>
      <c r="L61" s="461">
        <v>5862000</v>
      </c>
      <c r="M61" s="461">
        <v>5862000</v>
      </c>
      <c r="N61" s="461">
        <v>5862000</v>
      </c>
      <c r="O61" s="461">
        <v>5862000</v>
      </c>
      <c r="P61" s="461">
        <v>5862000</v>
      </c>
      <c r="Q61" s="461">
        <v>5862000</v>
      </c>
      <c r="R61" s="461">
        <v>5862000</v>
      </c>
      <c r="S61" s="461">
        <v>5862000</v>
      </c>
      <c r="T61" s="461">
        <v>5862000</v>
      </c>
      <c r="U61" s="461">
        <v>5862000</v>
      </c>
      <c r="V61" s="461">
        <v>5862000</v>
      </c>
      <c r="W61" s="461">
        <v>5862000</v>
      </c>
      <c r="X61" s="461">
        <v>5862000</v>
      </c>
      <c r="Y61" s="461">
        <v>5862000</v>
      </c>
      <c r="Z61" s="461">
        <v>5862000</v>
      </c>
      <c r="AA61" s="461">
        <v>5862000</v>
      </c>
      <c r="AB61" s="461">
        <v>5862000</v>
      </c>
      <c r="AC61" s="461">
        <v>5862000</v>
      </c>
      <c r="AD61" s="461">
        <v>5862000</v>
      </c>
      <c r="AE61" s="461">
        <v>5862000</v>
      </c>
      <c r="AF61" s="461">
        <v>5862000</v>
      </c>
      <c r="AG61" s="461">
        <v>5862000</v>
      </c>
      <c r="AH61" s="461">
        <v>5862000</v>
      </c>
      <c r="AI61" s="461">
        <v>5862000</v>
      </c>
      <c r="AJ61" s="461">
        <v>5862000</v>
      </c>
      <c r="AK61" s="461">
        <v>5862000</v>
      </c>
      <c r="AL61" s="461">
        <v>5862000</v>
      </c>
      <c r="AM61" s="461">
        <v>5862000</v>
      </c>
      <c r="AN61" s="461">
        <v>5862000</v>
      </c>
      <c r="AO61" s="461">
        <v>5846500</v>
      </c>
      <c r="AP61" s="461">
        <v>517716500</v>
      </c>
      <c r="AQ61" s="461">
        <v>0</v>
      </c>
      <c r="AR61" s="461">
        <v>0</v>
      </c>
      <c r="AS61" s="461">
        <v>0</v>
      </c>
      <c r="AT61" s="358"/>
      <c r="AU61" s="358"/>
      <c r="AV61" s="358"/>
      <c r="AW61" s="358"/>
      <c r="AX61" s="358"/>
      <c r="AY61" s="358"/>
      <c r="AZ61" s="358"/>
      <c r="BA61" s="358"/>
      <c r="BB61" s="358"/>
      <c r="BC61" s="358"/>
      <c r="BD61" s="358"/>
      <c r="BE61" s="358"/>
      <c r="BF61" s="358"/>
      <c r="BG61" s="358"/>
      <c r="BH61" s="358"/>
      <c r="BI61" s="358"/>
      <c r="BJ61" s="358"/>
      <c r="BK61" s="358"/>
      <c r="BL61" s="358"/>
      <c r="BM61" s="358"/>
      <c r="BN61" s="358"/>
      <c r="BO61" s="358"/>
      <c r="BP61" s="358"/>
      <c r="BQ61" s="358"/>
      <c r="BR61" s="358"/>
      <c r="BS61" s="358"/>
      <c r="BT61" s="358"/>
      <c r="BU61" s="358"/>
      <c r="BV61" s="358"/>
      <c r="BW61" s="358"/>
      <c r="BX61" s="358"/>
      <c r="BY61" s="358"/>
      <c r="BZ61" s="358"/>
      <c r="CA61" s="358"/>
      <c r="CB61" s="358"/>
      <c r="CC61" s="358"/>
      <c r="CD61" s="358"/>
      <c r="CE61" s="358"/>
      <c r="CF61" s="225"/>
      <c r="CG61" s="225"/>
      <c r="CH61" s="225"/>
      <c r="CI61" s="225"/>
      <c r="CJ61" s="324">
        <f t="shared" si="0"/>
        <v>711147000</v>
      </c>
    </row>
    <row r="62" spans="1:88" s="223" customFormat="1" ht="12.6" customHeight="1" x14ac:dyDescent="0.2">
      <c r="A62" s="378"/>
      <c r="B62" s="224" t="s">
        <v>872</v>
      </c>
      <c r="C62" s="449" t="s">
        <v>875</v>
      </c>
      <c r="D62" s="358"/>
      <c r="E62" s="461">
        <v>0</v>
      </c>
      <c r="F62" s="461">
        <v>0</v>
      </c>
      <c r="G62" s="461">
        <v>0</v>
      </c>
      <c r="H62" s="461">
        <v>0</v>
      </c>
      <c r="I62" s="461">
        <v>0</v>
      </c>
      <c r="J62" s="461">
        <v>4160000</v>
      </c>
      <c r="K62" s="461">
        <v>4160000</v>
      </c>
      <c r="L62" s="461">
        <v>4160000</v>
      </c>
      <c r="M62" s="461">
        <v>4160000</v>
      </c>
      <c r="N62" s="461">
        <v>4160000</v>
      </c>
      <c r="O62" s="461">
        <v>4160000</v>
      </c>
      <c r="P62" s="461">
        <v>4160000</v>
      </c>
      <c r="Q62" s="461">
        <v>4160000</v>
      </c>
      <c r="R62" s="461">
        <v>4160000</v>
      </c>
      <c r="S62" s="461">
        <v>4160000</v>
      </c>
      <c r="T62" s="461">
        <v>4160000</v>
      </c>
      <c r="U62" s="461">
        <v>4160000</v>
      </c>
      <c r="V62" s="461">
        <v>4160000</v>
      </c>
      <c r="W62" s="461">
        <v>4160000</v>
      </c>
      <c r="X62" s="461">
        <v>4160000</v>
      </c>
      <c r="Y62" s="461">
        <v>4160000</v>
      </c>
      <c r="Z62" s="461">
        <v>4160000</v>
      </c>
      <c r="AA62" s="461">
        <v>4160000</v>
      </c>
      <c r="AB62" s="461">
        <v>4160000</v>
      </c>
      <c r="AC62" s="461">
        <v>4160000</v>
      </c>
      <c r="AD62" s="461">
        <v>4160000</v>
      </c>
      <c r="AE62" s="461">
        <v>4160000</v>
      </c>
      <c r="AF62" s="461">
        <v>4160000</v>
      </c>
      <c r="AG62" s="461">
        <v>4160000</v>
      </c>
      <c r="AH62" s="461">
        <v>4160000</v>
      </c>
      <c r="AI62" s="461">
        <v>4160000</v>
      </c>
      <c r="AJ62" s="461">
        <v>4160000</v>
      </c>
      <c r="AK62" s="461">
        <v>4160000</v>
      </c>
      <c r="AL62" s="461">
        <v>4160000</v>
      </c>
      <c r="AM62" s="461">
        <v>4160000</v>
      </c>
      <c r="AN62" s="461">
        <v>4160000</v>
      </c>
      <c r="AO62" s="461">
        <v>4160000</v>
      </c>
      <c r="AP62" s="461">
        <v>4160000</v>
      </c>
      <c r="AQ62" s="461">
        <v>4203000</v>
      </c>
      <c r="AR62" s="461">
        <v>359247000</v>
      </c>
      <c r="AS62" s="461">
        <v>0</v>
      </c>
      <c r="AT62" s="358"/>
      <c r="AU62" s="358"/>
      <c r="AV62" s="358"/>
      <c r="AW62" s="358"/>
      <c r="AX62" s="358"/>
      <c r="AY62" s="358"/>
      <c r="AZ62" s="358"/>
      <c r="BA62" s="358"/>
      <c r="BB62" s="358"/>
      <c r="BC62" s="358"/>
      <c r="BD62" s="358"/>
      <c r="BE62" s="358"/>
      <c r="BF62" s="358"/>
      <c r="BG62" s="358"/>
      <c r="BH62" s="358"/>
      <c r="BI62" s="358"/>
      <c r="BJ62" s="358"/>
      <c r="BK62" s="358"/>
      <c r="BL62" s="358"/>
      <c r="BM62" s="358"/>
      <c r="BN62" s="358"/>
      <c r="BO62" s="358"/>
      <c r="BP62" s="358"/>
      <c r="BQ62" s="358"/>
      <c r="BR62" s="358"/>
      <c r="BS62" s="358"/>
      <c r="BT62" s="358"/>
      <c r="BU62" s="358"/>
      <c r="BV62" s="358"/>
      <c r="BW62" s="358"/>
      <c r="BX62" s="358"/>
      <c r="BY62" s="358"/>
      <c r="BZ62" s="358"/>
      <c r="CA62" s="358"/>
      <c r="CB62" s="358"/>
      <c r="CC62" s="358"/>
      <c r="CD62" s="358"/>
      <c r="CE62" s="358"/>
      <c r="CF62" s="225"/>
      <c r="CG62" s="225"/>
      <c r="CH62" s="225"/>
      <c r="CI62" s="225"/>
      <c r="CJ62" s="324">
        <f t="shared" si="0"/>
        <v>500730000</v>
      </c>
    </row>
    <row r="63" spans="1:88" s="223" customFormat="1" ht="12.6" customHeight="1" x14ac:dyDescent="0.2">
      <c r="A63" s="378"/>
      <c r="B63" s="224" t="s">
        <v>877</v>
      </c>
      <c r="C63" s="449" t="s">
        <v>876</v>
      </c>
      <c r="D63" s="358"/>
      <c r="E63" s="461">
        <v>0</v>
      </c>
      <c r="F63" s="461">
        <v>0</v>
      </c>
      <c r="G63" s="461">
        <v>0</v>
      </c>
      <c r="H63" s="461">
        <v>0</v>
      </c>
      <c r="I63" s="461">
        <v>0</v>
      </c>
      <c r="J63" s="461">
        <v>4800000</v>
      </c>
      <c r="K63" s="461">
        <v>4800000</v>
      </c>
      <c r="L63" s="461">
        <v>4800000</v>
      </c>
      <c r="M63" s="461">
        <v>4800000</v>
      </c>
      <c r="N63" s="461">
        <v>4800000</v>
      </c>
      <c r="O63" s="461">
        <v>4800000</v>
      </c>
      <c r="P63" s="461">
        <v>4800000</v>
      </c>
      <c r="Q63" s="461">
        <v>4800000</v>
      </c>
      <c r="R63" s="461">
        <v>4800000</v>
      </c>
      <c r="S63" s="461">
        <v>4800000</v>
      </c>
      <c r="T63" s="461">
        <v>4800000</v>
      </c>
      <c r="U63" s="461">
        <v>4800000</v>
      </c>
      <c r="V63" s="461">
        <v>4800000</v>
      </c>
      <c r="W63" s="461">
        <v>4800000</v>
      </c>
      <c r="X63" s="461">
        <v>4800000</v>
      </c>
      <c r="Y63" s="461">
        <v>4800000</v>
      </c>
      <c r="Z63" s="461">
        <v>4800000</v>
      </c>
      <c r="AA63" s="461">
        <v>4800000</v>
      </c>
      <c r="AB63" s="461">
        <v>4800000</v>
      </c>
      <c r="AC63" s="461">
        <v>4800000</v>
      </c>
      <c r="AD63" s="461">
        <v>4800000</v>
      </c>
      <c r="AE63" s="461">
        <v>4800000</v>
      </c>
      <c r="AF63" s="461">
        <v>4800000</v>
      </c>
      <c r="AG63" s="461">
        <v>4800000</v>
      </c>
      <c r="AH63" s="461">
        <v>4800000</v>
      </c>
      <c r="AI63" s="461">
        <v>4800000</v>
      </c>
      <c r="AJ63" s="461">
        <v>4800000</v>
      </c>
      <c r="AK63" s="461">
        <v>4800000</v>
      </c>
      <c r="AL63" s="461">
        <v>4800000</v>
      </c>
      <c r="AM63" s="461">
        <v>4800000</v>
      </c>
      <c r="AN63" s="461">
        <v>4800000</v>
      </c>
      <c r="AO63" s="461">
        <v>4800000</v>
      </c>
      <c r="AP63" s="461">
        <v>369600000</v>
      </c>
      <c r="AQ63" s="461">
        <v>0</v>
      </c>
      <c r="AR63" s="461">
        <v>0</v>
      </c>
      <c r="AS63" s="461">
        <v>0</v>
      </c>
      <c r="AT63" s="358"/>
      <c r="AU63" s="358"/>
      <c r="AV63" s="358"/>
      <c r="AW63" s="358"/>
      <c r="AX63" s="358"/>
      <c r="AY63" s="358"/>
      <c r="AZ63" s="358"/>
      <c r="BA63" s="358"/>
      <c r="BB63" s="358"/>
      <c r="BC63" s="358"/>
      <c r="BD63" s="358"/>
      <c r="BE63" s="358"/>
      <c r="BF63" s="358"/>
      <c r="BG63" s="358"/>
      <c r="BH63" s="358"/>
      <c r="BI63" s="358"/>
      <c r="BJ63" s="358"/>
      <c r="BK63" s="358"/>
      <c r="BL63" s="358"/>
      <c r="BM63" s="358"/>
      <c r="BN63" s="358"/>
      <c r="BO63" s="358"/>
      <c r="BP63" s="358"/>
      <c r="BQ63" s="358"/>
      <c r="BR63" s="358"/>
      <c r="BS63" s="358"/>
      <c r="BT63" s="358"/>
      <c r="BU63" s="358"/>
      <c r="BV63" s="358"/>
      <c r="BW63" s="358"/>
      <c r="BX63" s="358"/>
      <c r="BY63" s="358"/>
      <c r="BZ63" s="358"/>
      <c r="CA63" s="358"/>
      <c r="CB63" s="358"/>
      <c r="CC63" s="358"/>
      <c r="CD63" s="358"/>
      <c r="CE63" s="358"/>
      <c r="CF63" s="225"/>
      <c r="CG63" s="225"/>
      <c r="CH63" s="225"/>
      <c r="CI63" s="225"/>
      <c r="CJ63" s="324">
        <f t="shared" si="0"/>
        <v>523200000</v>
      </c>
    </row>
    <row r="64" spans="1:88" s="223" customFormat="1" ht="12.6" customHeight="1" x14ac:dyDescent="0.2">
      <c r="A64" s="378"/>
      <c r="B64" s="224" t="s">
        <v>879</v>
      </c>
      <c r="C64" s="449" t="s">
        <v>878</v>
      </c>
      <c r="D64" s="358"/>
      <c r="E64" s="461">
        <v>5550000</v>
      </c>
      <c r="F64" s="461">
        <v>5550000</v>
      </c>
      <c r="G64" s="461">
        <v>5550000</v>
      </c>
      <c r="H64" s="461">
        <v>5550000</v>
      </c>
      <c r="I64" s="461">
        <v>5550000</v>
      </c>
      <c r="J64" s="461">
        <v>5550000</v>
      </c>
      <c r="K64" s="461">
        <v>5550000</v>
      </c>
      <c r="L64" s="461">
        <v>5550000</v>
      </c>
      <c r="M64" s="461">
        <v>5550000</v>
      </c>
      <c r="N64" s="461">
        <v>5550000</v>
      </c>
      <c r="O64" s="461">
        <v>5550000</v>
      </c>
      <c r="P64" s="461">
        <v>5550000</v>
      </c>
      <c r="Q64" s="461">
        <v>5550000</v>
      </c>
      <c r="R64" s="461">
        <v>5550000</v>
      </c>
      <c r="S64" s="461">
        <v>5550000</v>
      </c>
      <c r="T64" s="461">
        <v>5550000</v>
      </c>
      <c r="U64" s="461">
        <v>5550000</v>
      </c>
      <c r="V64" s="461">
        <v>5550000</v>
      </c>
      <c r="W64" s="461">
        <v>5550000</v>
      </c>
      <c r="X64" s="461">
        <v>5550000</v>
      </c>
      <c r="Y64" s="461">
        <v>5550000</v>
      </c>
      <c r="Z64" s="461">
        <v>5550000</v>
      </c>
      <c r="AA64" s="461">
        <v>5550000</v>
      </c>
      <c r="AB64" s="461">
        <v>5550000</v>
      </c>
      <c r="AC64" s="461">
        <v>5550000</v>
      </c>
      <c r="AD64" s="461">
        <v>5550000</v>
      </c>
      <c r="AE64" s="461">
        <v>5550000</v>
      </c>
      <c r="AF64" s="461">
        <v>5550000</v>
      </c>
      <c r="AG64" s="461">
        <v>5550000</v>
      </c>
      <c r="AH64" s="461">
        <v>5550000</v>
      </c>
      <c r="AI64" s="461">
        <v>5550000</v>
      </c>
      <c r="AJ64" s="461">
        <v>5550000</v>
      </c>
      <c r="AK64" s="461">
        <v>5550000</v>
      </c>
      <c r="AL64" s="461">
        <v>5550000</v>
      </c>
      <c r="AM64" s="461">
        <v>5550000</v>
      </c>
      <c r="AN64" s="461">
        <v>5550000</v>
      </c>
      <c r="AO64" s="461">
        <v>6291250</v>
      </c>
      <c r="AP64" s="461">
        <v>492546250</v>
      </c>
      <c r="AQ64" s="461">
        <v>0</v>
      </c>
      <c r="AR64" s="461">
        <v>0</v>
      </c>
      <c r="AS64" s="461">
        <v>0</v>
      </c>
      <c r="AT64" s="358"/>
      <c r="AU64" s="358"/>
      <c r="AV64" s="358"/>
      <c r="AW64" s="358"/>
      <c r="AX64" s="358"/>
      <c r="AY64" s="358"/>
      <c r="AZ64" s="358"/>
      <c r="BA64" s="358"/>
      <c r="BB64" s="358"/>
      <c r="BC64" s="358"/>
      <c r="BD64" s="358"/>
      <c r="BE64" s="358"/>
      <c r="BF64" s="358"/>
      <c r="BG64" s="358"/>
      <c r="BH64" s="358"/>
      <c r="BI64" s="358"/>
      <c r="BJ64" s="358"/>
      <c r="BK64" s="358"/>
      <c r="BL64" s="358"/>
      <c r="BM64" s="358"/>
      <c r="BN64" s="358"/>
      <c r="BO64" s="358"/>
      <c r="BP64" s="358"/>
      <c r="BQ64" s="358"/>
      <c r="BR64" s="358"/>
      <c r="BS64" s="358"/>
      <c r="BT64" s="358"/>
      <c r="BU64" s="358"/>
      <c r="BV64" s="358"/>
      <c r="BW64" s="358"/>
      <c r="BX64" s="358"/>
      <c r="BY64" s="358"/>
      <c r="BZ64" s="358"/>
      <c r="CA64" s="358"/>
      <c r="CB64" s="358"/>
      <c r="CC64" s="358"/>
      <c r="CD64" s="358"/>
      <c r="CE64" s="358"/>
      <c r="CF64" s="225"/>
      <c r="CG64" s="225"/>
      <c r="CH64" s="225"/>
      <c r="CI64" s="225"/>
      <c r="CJ64" s="324">
        <f t="shared" si="0"/>
        <v>698637500</v>
      </c>
    </row>
    <row r="65" spans="1:88" s="223" customFormat="1" ht="12.6" customHeight="1" x14ac:dyDescent="0.2">
      <c r="A65" s="378"/>
      <c r="B65" s="224" t="s">
        <v>793</v>
      </c>
      <c r="C65" s="449" t="s">
        <v>792</v>
      </c>
      <c r="D65" s="358"/>
      <c r="E65" s="461">
        <v>0</v>
      </c>
      <c r="F65" s="461">
        <v>0</v>
      </c>
      <c r="G65" s="461">
        <v>0</v>
      </c>
      <c r="H65" s="461">
        <v>0</v>
      </c>
      <c r="I65" s="461">
        <v>3774832</v>
      </c>
      <c r="J65" s="461">
        <v>5668000</v>
      </c>
      <c r="K65" s="461">
        <v>5668000</v>
      </c>
      <c r="L65" s="461">
        <v>5668000</v>
      </c>
      <c r="M65" s="461">
        <v>5668000</v>
      </c>
      <c r="N65" s="461">
        <v>5668000</v>
      </c>
      <c r="O65" s="461">
        <v>5668000</v>
      </c>
      <c r="P65" s="461">
        <v>5668000</v>
      </c>
      <c r="Q65" s="461">
        <v>5668000</v>
      </c>
      <c r="R65" s="461">
        <v>5668000</v>
      </c>
      <c r="S65" s="461">
        <v>5668000</v>
      </c>
      <c r="T65" s="461">
        <v>5668000</v>
      </c>
      <c r="U65" s="461">
        <v>5668000</v>
      </c>
      <c r="V65" s="461">
        <v>5668000</v>
      </c>
      <c r="W65" s="461">
        <v>5668000</v>
      </c>
      <c r="X65" s="461">
        <v>5668000</v>
      </c>
      <c r="Y65" s="461">
        <v>5668000</v>
      </c>
      <c r="Z65" s="461">
        <v>5668000</v>
      </c>
      <c r="AA65" s="461">
        <v>5668000</v>
      </c>
      <c r="AB65" s="461">
        <v>5668000</v>
      </c>
      <c r="AC65" s="461">
        <v>5668000</v>
      </c>
      <c r="AD65" s="461">
        <v>5668000</v>
      </c>
      <c r="AE65" s="461">
        <v>5668000</v>
      </c>
      <c r="AF65" s="461">
        <v>5668000</v>
      </c>
      <c r="AG65" s="461">
        <v>5668000</v>
      </c>
      <c r="AH65" s="461">
        <v>5668000</v>
      </c>
      <c r="AI65" s="461">
        <v>5668000</v>
      </c>
      <c r="AJ65" s="461">
        <v>5668000</v>
      </c>
      <c r="AK65" s="461">
        <v>5668000</v>
      </c>
      <c r="AL65" s="461">
        <v>5668000</v>
      </c>
      <c r="AM65" s="461">
        <v>5668000</v>
      </c>
      <c r="AN65" s="461">
        <v>5668000</v>
      </c>
      <c r="AO65" s="461">
        <v>5647000</v>
      </c>
      <c r="AP65" s="461">
        <v>500955000</v>
      </c>
      <c r="AQ65" s="461">
        <v>0</v>
      </c>
      <c r="AR65" s="461">
        <v>0</v>
      </c>
      <c r="AS65" s="461">
        <v>0</v>
      </c>
      <c r="AT65" s="358"/>
      <c r="AU65" s="358"/>
      <c r="AV65" s="358"/>
      <c r="AW65" s="358"/>
      <c r="AX65" s="358"/>
      <c r="AY65" s="358"/>
      <c r="AZ65" s="358"/>
      <c r="BA65" s="358"/>
      <c r="BB65" s="358"/>
      <c r="BC65" s="358"/>
      <c r="BD65" s="358"/>
      <c r="BE65" s="358"/>
      <c r="BF65" s="358"/>
      <c r="BG65" s="358"/>
      <c r="BH65" s="358"/>
      <c r="BI65" s="358"/>
      <c r="BJ65" s="358"/>
      <c r="BK65" s="358"/>
      <c r="BL65" s="358"/>
      <c r="BM65" s="358"/>
      <c r="BN65" s="358"/>
      <c r="BO65" s="358"/>
      <c r="BP65" s="358"/>
      <c r="BQ65" s="358"/>
      <c r="BR65" s="358"/>
      <c r="BS65" s="358"/>
      <c r="BT65" s="358"/>
      <c r="BU65" s="358"/>
      <c r="BV65" s="358"/>
      <c r="BW65" s="358"/>
      <c r="BX65" s="358"/>
      <c r="BY65" s="358"/>
      <c r="BZ65" s="358"/>
      <c r="CA65" s="358"/>
      <c r="CB65" s="358"/>
      <c r="CC65" s="358"/>
      <c r="CD65" s="358"/>
      <c r="CE65" s="358"/>
      <c r="CF65" s="225"/>
      <c r="CG65" s="225"/>
      <c r="CH65" s="225"/>
      <c r="CI65" s="225"/>
      <c r="CJ65" s="324">
        <f t="shared" si="0"/>
        <v>686084832</v>
      </c>
    </row>
    <row r="66" spans="1:88" s="223" customFormat="1" ht="12.6" customHeight="1" x14ac:dyDescent="0.2">
      <c r="A66" s="378"/>
      <c r="B66" s="224" t="s">
        <v>795</v>
      </c>
      <c r="C66" s="449" t="s">
        <v>794</v>
      </c>
      <c r="D66" s="358"/>
      <c r="E66" s="461">
        <v>0</v>
      </c>
      <c r="F66" s="461">
        <v>0</v>
      </c>
      <c r="G66" s="461">
        <v>0</v>
      </c>
      <c r="H66" s="461">
        <v>0</v>
      </c>
      <c r="I66" s="461">
        <v>4950000</v>
      </c>
      <c r="J66" s="461">
        <v>4950000</v>
      </c>
      <c r="K66" s="461">
        <v>4950000</v>
      </c>
      <c r="L66" s="461">
        <v>4950000</v>
      </c>
      <c r="M66" s="461">
        <v>4950000</v>
      </c>
      <c r="N66" s="461">
        <v>4950000</v>
      </c>
      <c r="O66" s="461">
        <v>4950000</v>
      </c>
      <c r="P66" s="461">
        <v>4950000</v>
      </c>
      <c r="Q66" s="461">
        <v>4950000</v>
      </c>
      <c r="R66" s="461">
        <v>4950000</v>
      </c>
      <c r="S66" s="461">
        <v>4950000</v>
      </c>
      <c r="T66" s="461">
        <v>4950000</v>
      </c>
      <c r="U66" s="461">
        <v>4950000</v>
      </c>
      <c r="V66" s="461">
        <v>4950000</v>
      </c>
      <c r="W66" s="461">
        <v>4950000</v>
      </c>
      <c r="X66" s="461">
        <v>4950000</v>
      </c>
      <c r="Y66" s="461">
        <v>4950000</v>
      </c>
      <c r="Z66" s="461">
        <v>4950000</v>
      </c>
      <c r="AA66" s="461">
        <v>4950000</v>
      </c>
      <c r="AB66" s="461">
        <v>4950000</v>
      </c>
      <c r="AC66" s="461">
        <v>4950000</v>
      </c>
      <c r="AD66" s="461">
        <v>4950000</v>
      </c>
      <c r="AE66" s="461">
        <v>4950000</v>
      </c>
      <c r="AF66" s="461">
        <v>4950000</v>
      </c>
      <c r="AG66" s="461">
        <v>4950000</v>
      </c>
      <c r="AH66" s="461">
        <v>4950000</v>
      </c>
      <c r="AI66" s="461">
        <v>4950000</v>
      </c>
      <c r="AJ66" s="461">
        <v>4950000</v>
      </c>
      <c r="AK66" s="461">
        <v>4950000</v>
      </c>
      <c r="AL66" s="461">
        <v>4950000</v>
      </c>
      <c r="AM66" s="461">
        <v>4950000</v>
      </c>
      <c r="AN66" s="461">
        <v>4950000</v>
      </c>
      <c r="AO66" s="461">
        <v>4207000</v>
      </c>
      <c r="AP66" s="461">
        <v>437283000</v>
      </c>
      <c r="AQ66" s="461">
        <v>0</v>
      </c>
      <c r="AR66" s="461">
        <v>0</v>
      </c>
      <c r="AS66" s="461">
        <v>0</v>
      </c>
      <c r="AT66" s="358"/>
      <c r="AU66" s="358"/>
      <c r="AV66" s="358"/>
      <c r="AW66" s="358"/>
      <c r="AX66" s="358"/>
      <c r="AY66" s="358"/>
      <c r="AZ66" s="358"/>
      <c r="BA66" s="358"/>
      <c r="BB66" s="358"/>
      <c r="BC66" s="358"/>
      <c r="BD66" s="358"/>
      <c r="BE66" s="358"/>
      <c r="BF66" s="358"/>
      <c r="BG66" s="358"/>
      <c r="BH66" s="358"/>
      <c r="BI66" s="358"/>
      <c r="BJ66" s="358"/>
      <c r="BK66" s="358"/>
      <c r="BL66" s="358"/>
      <c r="BM66" s="358"/>
      <c r="BN66" s="358"/>
      <c r="BO66" s="358"/>
      <c r="BP66" s="358"/>
      <c r="BQ66" s="358"/>
      <c r="BR66" s="358"/>
      <c r="BS66" s="358"/>
      <c r="BT66" s="358"/>
      <c r="BU66" s="358"/>
      <c r="BV66" s="358"/>
      <c r="BW66" s="358"/>
      <c r="BX66" s="358"/>
      <c r="BY66" s="358"/>
      <c r="BZ66" s="358"/>
      <c r="CA66" s="358"/>
      <c r="CB66" s="358"/>
      <c r="CC66" s="358"/>
      <c r="CD66" s="358"/>
      <c r="CE66" s="358"/>
      <c r="CF66" s="225"/>
      <c r="CG66" s="225"/>
      <c r="CH66" s="225"/>
      <c r="CI66" s="225"/>
      <c r="CJ66" s="324">
        <f t="shared" si="0"/>
        <v>599890000</v>
      </c>
    </row>
    <row r="67" spans="1:88" s="223" customFormat="1" ht="12.6" customHeight="1" x14ac:dyDescent="0.2">
      <c r="A67" s="378"/>
      <c r="B67" s="224" t="s">
        <v>838</v>
      </c>
      <c r="C67" s="449" t="s">
        <v>837</v>
      </c>
      <c r="D67" s="358"/>
      <c r="E67" s="461">
        <v>0</v>
      </c>
      <c r="F67" s="461">
        <v>0</v>
      </c>
      <c r="G67" s="461">
        <v>0</v>
      </c>
      <c r="H67" s="461">
        <v>0</v>
      </c>
      <c r="I67" s="461">
        <v>900</v>
      </c>
      <c r="J67" s="461">
        <v>4573700</v>
      </c>
      <c r="K67" s="461">
        <v>4573700</v>
      </c>
      <c r="L67" s="461">
        <v>4573700</v>
      </c>
      <c r="M67" s="461">
        <v>4573700</v>
      </c>
      <c r="N67" s="461">
        <v>4573700</v>
      </c>
      <c r="O67" s="461">
        <v>4573700</v>
      </c>
      <c r="P67" s="461">
        <v>4573700</v>
      </c>
      <c r="Q67" s="461">
        <v>4573700</v>
      </c>
      <c r="R67" s="461">
        <v>4573700</v>
      </c>
      <c r="S67" s="461">
        <v>4573700</v>
      </c>
      <c r="T67" s="461">
        <v>4573700</v>
      </c>
      <c r="U67" s="461">
        <v>4573700</v>
      </c>
      <c r="V67" s="461">
        <v>4573700</v>
      </c>
      <c r="W67" s="461">
        <v>4573700</v>
      </c>
      <c r="X67" s="461">
        <v>4573700</v>
      </c>
      <c r="Y67" s="461">
        <v>4573700</v>
      </c>
      <c r="Z67" s="461">
        <v>4573700</v>
      </c>
      <c r="AA67" s="461">
        <v>4573700</v>
      </c>
      <c r="AB67" s="461">
        <v>4573700</v>
      </c>
      <c r="AC67" s="461">
        <v>4573700</v>
      </c>
      <c r="AD67" s="461">
        <v>4573700</v>
      </c>
      <c r="AE67" s="461">
        <v>4573700</v>
      </c>
      <c r="AF67" s="461">
        <v>4573700</v>
      </c>
      <c r="AG67" s="461">
        <v>4573700</v>
      </c>
      <c r="AH67" s="461">
        <v>4573700</v>
      </c>
      <c r="AI67" s="461">
        <v>4573700</v>
      </c>
      <c r="AJ67" s="461">
        <v>4573700</v>
      </c>
      <c r="AK67" s="461">
        <v>4573700</v>
      </c>
      <c r="AL67" s="461">
        <v>4573700</v>
      </c>
      <c r="AM67" s="461">
        <v>4573700</v>
      </c>
      <c r="AN67" s="461">
        <v>4573700</v>
      </c>
      <c r="AO67" s="461">
        <v>4573700</v>
      </c>
      <c r="AP67" s="461">
        <v>4546700</v>
      </c>
      <c r="AQ67" s="461">
        <v>373520000</v>
      </c>
      <c r="AR67" s="461">
        <v>0</v>
      </c>
      <c r="AS67" s="461">
        <v>0</v>
      </c>
      <c r="AT67" s="358"/>
      <c r="AU67" s="358"/>
      <c r="AV67" s="358"/>
      <c r="AW67" s="358"/>
      <c r="AX67" s="358"/>
      <c r="AY67" s="358"/>
      <c r="AZ67" s="358"/>
      <c r="BA67" s="358"/>
      <c r="BB67" s="358"/>
      <c r="BC67" s="358"/>
      <c r="BD67" s="358"/>
      <c r="BE67" s="358"/>
      <c r="BF67" s="358"/>
      <c r="BG67" s="358"/>
      <c r="BH67" s="358"/>
      <c r="BI67" s="358"/>
      <c r="BJ67" s="358"/>
      <c r="BK67" s="358"/>
      <c r="BL67" s="358"/>
      <c r="BM67" s="358"/>
      <c r="BN67" s="358"/>
      <c r="BO67" s="358"/>
      <c r="BP67" s="358"/>
      <c r="BQ67" s="358"/>
      <c r="BR67" s="358"/>
      <c r="BS67" s="358"/>
      <c r="BT67" s="358"/>
      <c r="BU67" s="358"/>
      <c r="BV67" s="358"/>
      <c r="BW67" s="358"/>
      <c r="BX67" s="358"/>
      <c r="BY67" s="358"/>
      <c r="BZ67" s="358"/>
      <c r="CA67" s="358"/>
      <c r="CB67" s="358"/>
      <c r="CC67" s="358"/>
      <c r="CD67" s="358"/>
      <c r="CE67" s="358"/>
      <c r="CF67" s="225"/>
      <c r="CG67" s="225"/>
      <c r="CH67" s="225"/>
      <c r="CI67" s="225"/>
      <c r="CJ67" s="324">
        <f t="shared" si="0"/>
        <v>524426000</v>
      </c>
    </row>
    <row r="68" spans="1:88" s="223" customFormat="1" ht="12.6" customHeight="1" x14ac:dyDescent="0.2">
      <c r="A68" s="378"/>
      <c r="B68" s="224" t="s">
        <v>881</v>
      </c>
      <c r="C68" s="449" t="s">
        <v>880</v>
      </c>
      <c r="D68" s="358"/>
      <c r="E68" s="461">
        <v>0</v>
      </c>
      <c r="F68" s="461">
        <v>0</v>
      </c>
      <c r="G68" s="461">
        <v>0</v>
      </c>
      <c r="H68" s="461">
        <v>0</v>
      </c>
      <c r="I68" s="461">
        <v>0</v>
      </c>
      <c r="J68" s="461">
        <v>4890000</v>
      </c>
      <c r="K68" s="461">
        <v>4890000</v>
      </c>
      <c r="L68" s="461">
        <v>4890000</v>
      </c>
      <c r="M68" s="461">
        <v>4890000</v>
      </c>
      <c r="N68" s="461">
        <v>4890000</v>
      </c>
      <c r="O68" s="461">
        <v>4890000</v>
      </c>
      <c r="P68" s="461">
        <v>4890000</v>
      </c>
      <c r="Q68" s="461">
        <v>4890000</v>
      </c>
      <c r="R68" s="461">
        <v>4890000</v>
      </c>
      <c r="S68" s="461">
        <v>4890000</v>
      </c>
      <c r="T68" s="461">
        <v>4890000</v>
      </c>
      <c r="U68" s="461">
        <v>4890000</v>
      </c>
      <c r="V68" s="461">
        <v>4890000</v>
      </c>
      <c r="W68" s="461">
        <v>4890000</v>
      </c>
      <c r="X68" s="461">
        <v>4890000</v>
      </c>
      <c r="Y68" s="461">
        <v>4890000</v>
      </c>
      <c r="Z68" s="461">
        <v>4890000</v>
      </c>
      <c r="AA68" s="461">
        <v>4890000</v>
      </c>
      <c r="AB68" s="461">
        <v>4890000</v>
      </c>
      <c r="AC68" s="461">
        <v>4890000</v>
      </c>
      <c r="AD68" s="461">
        <v>4890000</v>
      </c>
      <c r="AE68" s="461">
        <v>4890000</v>
      </c>
      <c r="AF68" s="461">
        <v>4890000</v>
      </c>
      <c r="AG68" s="461">
        <v>4890000</v>
      </c>
      <c r="AH68" s="461">
        <v>4890000</v>
      </c>
      <c r="AI68" s="461">
        <v>4890000</v>
      </c>
      <c r="AJ68" s="461">
        <v>4890000</v>
      </c>
      <c r="AK68" s="461">
        <v>4890000</v>
      </c>
      <c r="AL68" s="461">
        <v>4890000</v>
      </c>
      <c r="AM68" s="461">
        <v>4890000</v>
      </c>
      <c r="AN68" s="461">
        <v>4890000</v>
      </c>
      <c r="AO68" s="461">
        <v>4986000</v>
      </c>
      <c r="AP68" s="461">
        <v>376754000</v>
      </c>
      <c r="AQ68" s="461">
        <v>0</v>
      </c>
      <c r="AR68" s="461">
        <v>0</v>
      </c>
      <c r="AS68" s="461">
        <v>0</v>
      </c>
      <c r="AT68" s="358"/>
      <c r="AU68" s="358"/>
      <c r="AV68" s="358"/>
      <c r="AW68" s="358"/>
      <c r="AX68" s="358"/>
      <c r="AY68" s="358"/>
      <c r="AZ68" s="358"/>
      <c r="BA68" s="358"/>
      <c r="BB68" s="358"/>
      <c r="BC68" s="358"/>
      <c r="BD68" s="358"/>
      <c r="BE68" s="358"/>
      <c r="BF68" s="358"/>
      <c r="BG68" s="358"/>
      <c r="BH68" s="358"/>
      <c r="BI68" s="358"/>
      <c r="BJ68" s="358"/>
      <c r="BK68" s="358"/>
      <c r="BL68" s="358"/>
      <c r="BM68" s="358"/>
      <c r="BN68" s="358"/>
      <c r="BO68" s="358"/>
      <c r="BP68" s="358"/>
      <c r="BQ68" s="358"/>
      <c r="BR68" s="358"/>
      <c r="BS68" s="358"/>
      <c r="BT68" s="358"/>
      <c r="BU68" s="358"/>
      <c r="BV68" s="358"/>
      <c r="BW68" s="358"/>
      <c r="BX68" s="358"/>
      <c r="BY68" s="358"/>
      <c r="BZ68" s="358"/>
      <c r="CA68" s="358"/>
      <c r="CB68" s="358"/>
      <c r="CC68" s="358"/>
      <c r="CD68" s="358"/>
      <c r="CE68" s="358"/>
      <c r="CF68" s="225"/>
      <c r="CG68" s="225"/>
      <c r="CH68" s="225"/>
      <c r="CI68" s="225"/>
      <c r="CJ68" s="324">
        <f t="shared" si="0"/>
        <v>533330000</v>
      </c>
    </row>
    <row r="69" spans="1:88" s="223" customFormat="1" ht="12.6" customHeight="1" x14ac:dyDescent="0.2">
      <c r="A69" s="378"/>
      <c r="B69" s="224" t="s">
        <v>840</v>
      </c>
      <c r="C69" s="449" t="s">
        <v>839</v>
      </c>
      <c r="D69" s="358"/>
      <c r="E69" s="461">
        <v>0</v>
      </c>
      <c r="F69" s="461">
        <v>0</v>
      </c>
      <c r="G69" s="461">
        <v>0</v>
      </c>
      <c r="H69" s="461">
        <v>0</v>
      </c>
      <c r="I69" s="461">
        <v>3500000</v>
      </c>
      <c r="J69" s="461">
        <v>3500000</v>
      </c>
      <c r="K69" s="461">
        <v>3500000</v>
      </c>
      <c r="L69" s="461">
        <v>3500000</v>
      </c>
      <c r="M69" s="461">
        <v>3500000</v>
      </c>
      <c r="N69" s="461">
        <v>3500000</v>
      </c>
      <c r="O69" s="461">
        <v>3500000</v>
      </c>
      <c r="P69" s="461">
        <v>3500000</v>
      </c>
      <c r="Q69" s="461">
        <v>3500000</v>
      </c>
      <c r="R69" s="461">
        <v>3500000</v>
      </c>
      <c r="S69" s="461">
        <v>3500000</v>
      </c>
      <c r="T69" s="461">
        <v>3500000</v>
      </c>
      <c r="U69" s="461">
        <v>3500000</v>
      </c>
      <c r="V69" s="461">
        <v>3500000</v>
      </c>
      <c r="W69" s="461">
        <v>3500000</v>
      </c>
      <c r="X69" s="461">
        <v>3500000</v>
      </c>
      <c r="Y69" s="461">
        <v>3500000</v>
      </c>
      <c r="Z69" s="461">
        <v>3500000</v>
      </c>
      <c r="AA69" s="461">
        <v>3500000</v>
      </c>
      <c r="AB69" s="461">
        <v>3500000</v>
      </c>
      <c r="AC69" s="461">
        <v>3500000</v>
      </c>
      <c r="AD69" s="461">
        <v>3500000</v>
      </c>
      <c r="AE69" s="461">
        <v>3500000</v>
      </c>
      <c r="AF69" s="461">
        <v>3500000</v>
      </c>
      <c r="AG69" s="461">
        <v>3500000</v>
      </c>
      <c r="AH69" s="461">
        <v>3500000</v>
      </c>
      <c r="AI69" s="461">
        <v>13500000</v>
      </c>
      <c r="AJ69" s="461">
        <v>13500000</v>
      </c>
      <c r="AK69" s="461">
        <v>13500000</v>
      </c>
      <c r="AL69" s="461">
        <v>13500000</v>
      </c>
      <c r="AM69" s="461">
        <v>13500000</v>
      </c>
      <c r="AN69" s="461">
        <v>13500000</v>
      </c>
      <c r="AO69" s="461">
        <v>13500000</v>
      </c>
      <c r="AP69" s="461">
        <v>11175000</v>
      </c>
      <c r="AQ69" s="461">
        <v>491575000</v>
      </c>
      <c r="AR69" s="461">
        <v>0</v>
      </c>
      <c r="AS69" s="461">
        <v>0</v>
      </c>
      <c r="AT69" s="358"/>
      <c r="AU69" s="358"/>
      <c r="AV69" s="358"/>
      <c r="AW69" s="358"/>
      <c r="AX69" s="358"/>
      <c r="AY69" s="358"/>
      <c r="AZ69" s="358"/>
      <c r="BA69" s="358"/>
      <c r="BB69" s="358"/>
      <c r="BC69" s="358"/>
      <c r="BD69" s="358"/>
      <c r="BE69" s="358"/>
      <c r="BF69" s="358"/>
      <c r="BG69" s="358"/>
      <c r="BH69" s="358"/>
      <c r="BI69" s="358"/>
      <c r="BJ69" s="358"/>
      <c r="BK69" s="358"/>
      <c r="BL69" s="358"/>
      <c r="BM69" s="358"/>
      <c r="BN69" s="358"/>
      <c r="BO69" s="358"/>
      <c r="BP69" s="358"/>
      <c r="BQ69" s="358"/>
      <c r="BR69" s="358"/>
      <c r="BS69" s="358"/>
      <c r="BT69" s="358"/>
      <c r="BU69" s="358"/>
      <c r="BV69" s="358"/>
      <c r="BW69" s="358"/>
      <c r="BX69" s="358"/>
      <c r="BY69" s="358"/>
      <c r="BZ69" s="358"/>
      <c r="CA69" s="358"/>
      <c r="CB69" s="358"/>
      <c r="CC69" s="358"/>
      <c r="CD69" s="358"/>
      <c r="CE69" s="358"/>
      <c r="CF69" s="225"/>
      <c r="CG69" s="225"/>
      <c r="CH69" s="225"/>
      <c r="CI69" s="225"/>
      <c r="CJ69" s="324">
        <f t="shared" si="0"/>
        <v>688250000</v>
      </c>
    </row>
    <row r="70" spans="1:88" s="223" customFormat="1" ht="12.6" customHeight="1" x14ac:dyDescent="0.2">
      <c r="A70" s="378"/>
      <c r="B70" s="224" t="s">
        <v>797</v>
      </c>
      <c r="C70" s="449" t="s">
        <v>796</v>
      </c>
      <c r="D70" s="358"/>
      <c r="E70" s="461">
        <v>0</v>
      </c>
      <c r="F70" s="461">
        <v>0</v>
      </c>
      <c r="G70" s="461">
        <v>0</v>
      </c>
      <c r="H70" s="461">
        <v>5000000</v>
      </c>
      <c r="I70" s="461">
        <v>5000000</v>
      </c>
      <c r="J70" s="461">
        <v>5000000</v>
      </c>
      <c r="K70" s="461">
        <v>5000000</v>
      </c>
      <c r="L70" s="461">
        <v>5000000</v>
      </c>
      <c r="M70" s="461">
        <v>5000000</v>
      </c>
      <c r="N70" s="461">
        <v>5000000</v>
      </c>
      <c r="O70" s="461">
        <v>5000000</v>
      </c>
      <c r="P70" s="461">
        <v>5000000</v>
      </c>
      <c r="Q70" s="461">
        <v>5000000</v>
      </c>
      <c r="R70" s="461">
        <v>5000000</v>
      </c>
      <c r="S70" s="461">
        <v>5000000</v>
      </c>
      <c r="T70" s="461">
        <v>5000000</v>
      </c>
      <c r="U70" s="461">
        <v>5000000</v>
      </c>
      <c r="V70" s="461">
        <v>5000000</v>
      </c>
      <c r="W70" s="461">
        <v>5000000</v>
      </c>
      <c r="X70" s="461">
        <v>5000000</v>
      </c>
      <c r="Y70" s="461">
        <v>5000000</v>
      </c>
      <c r="Z70" s="461">
        <v>5000000</v>
      </c>
      <c r="AA70" s="461">
        <v>5000000</v>
      </c>
      <c r="AB70" s="461">
        <v>5000000</v>
      </c>
      <c r="AC70" s="461">
        <v>5000000</v>
      </c>
      <c r="AD70" s="461">
        <v>5000000</v>
      </c>
      <c r="AE70" s="461">
        <v>5000000</v>
      </c>
      <c r="AF70" s="461">
        <v>5000000</v>
      </c>
      <c r="AG70" s="461">
        <v>5000000</v>
      </c>
      <c r="AH70" s="461">
        <v>5000000</v>
      </c>
      <c r="AI70" s="461">
        <v>5000000</v>
      </c>
      <c r="AJ70" s="461">
        <v>5000000</v>
      </c>
      <c r="AK70" s="461">
        <v>5000000</v>
      </c>
      <c r="AL70" s="461">
        <v>5000000</v>
      </c>
      <c r="AM70" s="461">
        <v>5000000</v>
      </c>
      <c r="AN70" s="461">
        <v>5000000</v>
      </c>
      <c r="AO70" s="461">
        <v>7707000</v>
      </c>
      <c r="AP70" s="461">
        <v>437983000</v>
      </c>
      <c r="AQ70" s="461">
        <v>0</v>
      </c>
      <c r="AR70" s="461">
        <v>0</v>
      </c>
      <c r="AS70" s="461">
        <v>0</v>
      </c>
      <c r="AT70" s="358"/>
      <c r="AU70" s="358"/>
      <c r="AV70" s="358"/>
      <c r="AW70" s="358"/>
      <c r="AX70" s="358"/>
      <c r="AY70" s="358"/>
      <c r="AZ70" s="358"/>
      <c r="BA70" s="358"/>
      <c r="BB70" s="358"/>
      <c r="BC70" s="358"/>
      <c r="BD70" s="358"/>
      <c r="BE70" s="358"/>
      <c r="BF70" s="358"/>
      <c r="BG70" s="358"/>
      <c r="BH70" s="358"/>
      <c r="BI70" s="358"/>
      <c r="BJ70" s="358"/>
      <c r="BK70" s="358"/>
      <c r="BL70" s="358"/>
      <c r="BM70" s="358"/>
      <c r="BN70" s="358"/>
      <c r="BO70" s="358"/>
      <c r="BP70" s="358"/>
      <c r="BQ70" s="358"/>
      <c r="BR70" s="358"/>
      <c r="BS70" s="358"/>
      <c r="BT70" s="358"/>
      <c r="BU70" s="358"/>
      <c r="BV70" s="358"/>
      <c r="BW70" s="358"/>
      <c r="BX70" s="358"/>
      <c r="BY70" s="358"/>
      <c r="BZ70" s="358"/>
      <c r="CA70" s="358"/>
      <c r="CB70" s="358"/>
      <c r="CC70" s="358"/>
      <c r="CD70" s="358"/>
      <c r="CE70" s="358"/>
      <c r="CF70" s="225"/>
      <c r="CG70" s="225"/>
      <c r="CH70" s="225"/>
      <c r="CI70" s="225"/>
      <c r="CJ70" s="324">
        <f t="shared" si="0"/>
        <v>610690000</v>
      </c>
    </row>
    <row r="71" spans="1:88" s="223" customFormat="1" ht="12.6" customHeight="1" x14ac:dyDescent="0.2">
      <c r="A71" s="378"/>
      <c r="B71" s="224" t="s">
        <v>799</v>
      </c>
      <c r="C71" s="449" t="s">
        <v>798</v>
      </c>
      <c r="D71" s="358"/>
      <c r="E71" s="461">
        <v>0</v>
      </c>
      <c r="F71" s="461">
        <v>0</v>
      </c>
      <c r="G71" s="461">
        <v>0</v>
      </c>
      <c r="H71" s="461">
        <v>0</v>
      </c>
      <c r="I71" s="461">
        <v>0</v>
      </c>
      <c r="J71" s="461">
        <v>4400000</v>
      </c>
      <c r="K71" s="461">
        <v>4400000</v>
      </c>
      <c r="L71" s="461">
        <v>4400000</v>
      </c>
      <c r="M71" s="461">
        <v>4400000</v>
      </c>
      <c r="N71" s="461">
        <v>4400000</v>
      </c>
      <c r="O71" s="461">
        <v>4400000</v>
      </c>
      <c r="P71" s="461">
        <v>4400000</v>
      </c>
      <c r="Q71" s="461">
        <v>4400000</v>
      </c>
      <c r="R71" s="461">
        <v>4400000</v>
      </c>
      <c r="S71" s="461">
        <v>4400000</v>
      </c>
      <c r="T71" s="461">
        <v>4400000</v>
      </c>
      <c r="U71" s="461">
        <v>4400000</v>
      </c>
      <c r="V71" s="461">
        <v>4400000</v>
      </c>
      <c r="W71" s="461">
        <v>4400000</v>
      </c>
      <c r="X71" s="461">
        <v>4400000</v>
      </c>
      <c r="Y71" s="461">
        <v>4400000</v>
      </c>
      <c r="Z71" s="461">
        <v>4400000</v>
      </c>
      <c r="AA71" s="461">
        <v>4400000</v>
      </c>
      <c r="AB71" s="461">
        <v>4400000</v>
      </c>
      <c r="AC71" s="461">
        <v>4400000</v>
      </c>
      <c r="AD71" s="461">
        <v>4400000</v>
      </c>
      <c r="AE71" s="461">
        <v>4400000</v>
      </c>
      <c r="AF71" s="461">
        <v>4400000</v>
      </c>
      <c r="AG71" s="461">
        <v>4400000</v>
      </c>
      <c r="AH71" s="461">
        <v>4400000</v>
      </c>
      <c r="AI71" s="461">
        <v>4400000</v>
      </c>
      <c r="AJ71" s="461">
        <v>4400000</v>
      </c>
      <c r="AK71" s="461">
        <v>4400000</v>
      </c>
      <c r="AL71" s="461">
        <v>4400000</v>
      </c>
      <c r="AM71" s="461">
        <v>4400000</v>
      </c>
      <c r="AN71" s="461">
        <v>4400000</v>
      </c>
      <c r="AO71" s="461">
        <v>4400000</v>
      </c>
      <c r="AP71" s="461">
        <v>3974300</v>
      </c>
      <c r="AQ71" s="461">
        <v>368606700</v>
      </c>
      <c r="AR71" s="461">
        <v>0</v>
      </c>
      <c r="AS71" s="461">
        <v>0</v>
      </c>
      <c r="AT71" s="358"/>
      <c r="AU71" s="358"/>
      <c r="AV71" s="358"/>
      <c r="AW71" s="358"/>
      <c r="AX71" s="358"/>
      <c r="AY71" s="358"/>
      <c r="AZ71" s="358"/>
      <c r="BA71" s="358"/>
      <c r="BB71" s="358"/>
      <c r="BC71" s="358"/>
      <c r="BD71" s="358"/>
      <c r="BE71" s="358"/>
      <c r="BF71" s="358"/>
      <c r="BG71" s="358"/>
      <c r="BH71" s="358"/>
      <c r="BI71" s="358"/>
      <c r="BJ71" s="358"/>
      <c r="BK71" s="358"/>
      <c r="BL71" s="358"/>
      <c r="BM71" s="358"/>
      <c r="BN71" s="358"/>
      <c r="BO71" s="358"/>
      <c r="BP71" s="358"/>
      <c r="BQ71" s="358"/>
      <c r="BR71" s="358"/>
      <c r="BS71" s="358"/>
      <c r="BT71" s="358"/>
      <c r="BU71" s="358"/>
      <c r="BV71" s="358"/>
      <c r="BW71" s="358"/>
      <c r="BX71" s="358"/>
      <c r="BY71" s="358"/>
      <c r="BZ71" s="358"/>
      <c r="CA71" s="358"/>
      <c r="CB71" s="358"/>
      <c r="CC71" s="358"/>
      <c r="CD71" s="358"/>
      <c r="CE71" s="358"/>
      <c r="CF71" s="225"/>
      <c r="CG71" s="225"/>
      <c r="CH71" s="225"/>
      <c r="CI71" s="225"/>
      <c r="CJ71" s="324">
        <f t="shared" si="0"/>
        <v>513381000</v>
      </c>
    </row>
    <row r="72" spans="1:88" s="223" customFormat="1" ht="12.6" customHeight="1" x14ac:dyDescent="0.2">
      <c r="A72" s="378"/>
      <c r="B72" s="224" t="s">
        <v>767</v>
      </c>
      <c r="C72" s="449" t="s">
        <v>766</v>
      </c>
      <c r="D72" s="358"/>
      <c r="E72" s="461">
        <v>0</v>
      </c>
      <c r="F72" s="461">
        <v>0</v>
      </c>
      <c r="G72" s="461">
        <v>0</v>
      </c>
      <c r="H72" s="461">
        <v>0</v>
      </c>
      <c r="I72" s="461">
        <v>4151900</v>
      </c>
      <c r="J72" s="461">
        <v>4151900</v>
      </c>
      <c r="K72" s="461">
        <v>4151900</v>
      </c>
      <c r="L72" s="461">
        <v>4151900</v>
      </c>
      <c r="M72" s="461">
        <v>4151900</v>
      </c>
      <c r="N72" s="461">
        <v>4151900</v>
      </c>
      <c r="O72" s="461">
        <v>4151900</v>
      </c>
      <c r="P72" s="461">
        <v>4151900</v>
      </c>
      <c r="Q72" s="461">
        <v>4151900</v>
      </c>
      <c r="R72" s="461">
        <v>4151900</v>
      </c>
      <c r="S72" s="461">
        <v>4151900</v>
      </c>
      <c r="T72" s="461">
        <v>4151900</v>
      </c>
      <c r="U72" s="461">
        <v>4151900</v>
      </c>
      <c r="V72" s="461">
        <v>4151900</v>
      </c>
      <c r="W72" s="461">
        <v>4151900</v>
      </c>
      <c r="X72" s="461">
        <v>4151900</v>
      </c>
      <c r="Y72" s="461">
        <v>4151900</v>
      </c>
      <c r="Z72" s="461">
        <v>4151900</v>
      </c>
      <c r="AA72" s="461">
        <v>4151900</v>
      </c>
      <c r="AB72" s="461">
        <v>4151900</v>
      </c>
      <c r="AC72" s="461">
        <v>4151900</v>
      </c>
      <c r="AD72" s="461">
        <v>4151900</v>
      </c>
      <c r="AE72" s="461">
        <v>4151900</v>
      </c>
      <c r="AF72" s="461">
        <v>4151900</v>
      </c>
      <c r="AG72" s="461">
        <v>4151900</v>
      </c>
      <c r="AH72" s="461">
        <v>4151900</v>
      </c>
      <c r="AI72" s="461">
        <v>4151900</v>
      </c>
      <c r="AJ72" s="461">
        <v>4151900</v>
      </c>
      <c r="AK72" s="461">
        <v>4151900</v>
      </c>
      <c r="AL72" s="461">
        <v>4151900</v>
      </c>
      <c r="AM72" s="461">
        <v>4151900</v>
      </c>
      <c r="AN72" s="461">
        <v>4151900</v>
      </c>
      <c r="AO72" s="461">
        <v>4151900</v>
      </c>
      <c r="AP72" s="461">
        <v>4152600</v>
      </c>
      <c r="AQ72" s="461">
        <v>358449000</v>
      </c>
      <c r="AR72" s="461">
        <v>0</v>
      </c>
      <c r="AS72" s="461">
        <v>0</v>
      </c>
      <c r="AT72" s="358"/>
      <c r="AU72" s="358"/>
      <c r="AV72" s="358"/>
      <c r="AW72" s="358"/>
      <c r="AX72" s="358"/>
      <c r="AY72" s="358"/>
      <c r="AZ72" s="358"/>
      <c r="BA72" s="358"/>
      <c r="BB72" s="358"/>
      <c r="BC72" s="358"/>
      <c r="BD72" s="358"/>
      <c r="BE72" s="358"/>
      <c r="BF72" s="358"/>
      <c r="BG72" s="358"/>
      <c r="BH72" s="358"/>
      <c r="BI72" s="358"/>
      <c r="BJ72" s="358"/>
      <c r="BK72" s="358"/>
      <c r="BL72" s="358"/>
      <c r="BM72" s="358"/>
      <c r="BN72" s="358"/>
      <c r="BO72" s="358"/>
      <c r="BP72" s="358"/>
      <c r="BQ72" s="358"/>
      <c r="BR72" s="358"/>
      <c r="BS72" s="358"/>
      <c r="BT72" s="358"/>
      <c r="BU72" s="358"/>
      <c r="BV72" s="358"/>
      <c r="BW72" s="358"/>
      <c r="BX72" s="358"/>
      <c r="BY72" s="358"/>
      <c r="BZ72" s="358"/>
      <c r="CA72" s="358"/>
      <c r="CB72" s="358"/>
      <c r="CC72" s="358"/>
      <c r="CD72" s="358"/>
      <c r="CE72" s="358"/>
      <c r="CF72" s="225"/>
      <c r="CG72" s="225"/>
      <c r="CH72" s="225"/>
      <c r="CI72" s="225"/>
      <c r="CJ72" s="324">
        <f t="shared" si="0"/>
        <v>499614300</v>
      </c>
    </row>
    <row r="73" spans="1:88" s="223" customFormat="1" ht="12.6" customHeight="1" x14ac:dyDescent="0.2">
      <c r="A73" s="378"/>
      <c r="B73" s="224" t="s">
        <v>883</v>
      </c>
      <c r="C73" s="449" t="s">
        <v>882</v>
      </c>
      <c r="D73" s="358"/>
      <c r="E73" s="461">
        <v>0</v>
      </c>
      <c r="F73" s="461">
        <v>0</v>
      </c>
      <c r="G73" s="461">
        <v>0</v>
      </c>
      <c r="H73" s="461">
        <v>0</v>
      </c>
      <c r="I73" s="461">
        <v>8000000</v>
      </c>
      <c r="J73" s="461">
        <v>4000000</v>
      </c>
      <c r="K73" s="461">
        <v>4000000</v>
      </c>
      <c r="L73" s="461">
        <v>4000000</v>
      </c>
      <c r="M73" s="461">
        <v>15000000</v>
      </c>
      <c r="N73" s="461">
        <v>4000000</v>
      </c>
      <c r="O73" s="461">
        <v>4000000</v>
      </c>
      <c r="P73" s="461">
        <v>4000000</v>
      </c>
      <c r="Q73" s="461">
        <v>4000000</v>
      </c>
      <c r="R73" s="461">
        <v>10000000</v>
      </c>
      <c r="S73" s="461">
        <v>15000000</v>
      </c>
      <c r="T73" s="461">
        <v>4000000</v>
      </c>
      <c r="U73" s="461">
        <v>4000000</v>
      </c>
      <c r="V73" s="461">
        <v>4000000</v>
      </c>
      <c r="W73" s="461">
        <v>4000000</v>
      </c>
      <c r="X73" s="461">
        <v>4752129</v>
      </c>
      <c r="Y73" s="461">
        <v>14247871</v>
      </c>
      <c r="Z73" s="461">
        <v>4000000</v>
      </c>
      <c r="AA73" s="461">
        <v>4000000</v>
      </c>
      <c r="AB73" s="461">
        <v>4000000</v>
      </c>
      <c r="AC73" s="461">
        <v>4000000</v>
      </c>
      <c r="AD73" s="461">
        <v>10000000</v>
      </c>
      <c r="AE73" s="461">
        <v>15000000</v>
      </c>
      <c r="AF73" s="461">
        <v>4000000</v>
      </c>
      <c r="AG73" s="461">
        <v>4000000</v>
      </c>
      <c r="AH73" s="461">
        <v>4000000</v>
      </c>
      <c r="AI73" s="461">
        <v>4000000</v>
      </c>
      <c r="AJ73" s="461">
        <v>4000000</v>
      </c>
      <c r="AK73" s="461">
        <v>15000000</v>
      </c>
      <c r="AL73" s="461">
        <v>4000000</v>
      </c>
      <c r="AM73" s="461">
        <v>4000000</v>
      </c>
      <c r="AN73" s="461">
        <v>4000000</v>
      </c>
      <c r="AO73" s="461">
        <v>4000000</v>
      </c>
      <c r="AP73" s="461">
        <v>24055600</v>
      </c>
      <c r="AQ73" s="461">
        <v>529796400</v>
      </c>
      <c r="AR73" s="461">
        <v>0</v>
      </c>
      <c r="AS73" s="461">
        <v>0</v>
      </c>
      <c r="AT73" s="358"/>
      <c r="AU73" s="358"/>
      <c r="AV73" s="358"/>
      <c r="AW73" s="358"/>
      <c r="AX73" s="358"/>
      <c r="AY73" s="358"/>
      <c r="AZ73" s="358"/>
      <c r="BA73" s="358"/>
      <c r="BB73" s="358"/>
      <c r="BC73" s="358"/>
      <c r="BD73" s="358"/>
      <c r="BE73" s="358"/>
      <c r="BF73" s="358"/>
      <c r="BG73" s="358"/>
      <c r="BH73" s="358"/>
      <c r="BI73" s="358"/>
      <c r="BJ73" s="358"/>
      <c r="BK73" s="358"/>
      <c r="BL73" s="358"/>
      <c r="BM73" s="358"/>
      <c r="BN73" s="358"/>
      <c r="BO73" s="358"/>
      <c r="BP73" s="358"/>
      <c r="BQ73" s="358"/>
      <c r="BR73" s="358"/>
      <c r="BS73" s="358"/>
      <c r="BT73" s="358"/>
      <c r="BU73" s="358"/>
      <c r="BV73" s="358"/>
      <c r="BW73" s="358"/>
      <c r="BX73" s="358"/>
      <c r="BY73" s="358"/>
      <c r="BZ73" s="358"/>
      <c r="CA73" s="358"/>
      <c r="CB73" s="358"/>
      <c r="CC73" s="358"/>
      <c r="CD73" s="358"/>
      <c r="CE73" s="358"/>
      <c r="CF73" s="225"/>
      <c r="CG73" s="225"/>
      <c r="CH73" s="225"/>
      <c r="CI73" s="225"/>
      <c r="CJ73" s="324">
        <f t="shared" si="0"/>
        <v>756852000</v>
      </c>
    </row>
    <row r="74" spans="1:88" s="223" customFormat="1" ht="12.6" customHeight="1" x14ac:dyDescent="0.2">
      <c r="A74" s="378"/>
      <c r="B74" s="224" t="s">
        <v>885</v>
      </c>
      <c r="C74" s="449" t="s">
        <v>884</v>
      </c>
      <c r="D74" s="358"/>
      <c r="E74" s="461">
        <v>0</v>
      </c>
      <c r="F74" s="461">
        <v>0</v>
      </c>
      <c r="G74" s="461">
        <v>0</v>
      </c>
      <c r="H74" s="461">
        <v>0</v>
      </c>
      <c r="I74" s="461">
        <v>70000</v>
      </c>
      <c r="J74" s="461">
        <v>4700000</v>
      </c>
      <c r="K74" s="461">
        <v>4700000</v>
      </c>
      <c r="L74" s="461">
        <v>4700000</v>
      </c>
      <c r="M74" s="461">
        <v>4700000</v>
      </c>
      <c r="N74" s="461">
        <v>4700000</v>
      </c>
      <c r="O74" s="461">
        <v>4700000</v>
      </c>
      <c r="P74" s="461">
        <v>4700000</v>
      </c>
      <c r="Q74" s="461">
        <v>4700000</v>
      </c>
      <c r="R74" s="461">
        <v>4700000</v>
      </c>
      <c r="S74" s="461">
        <v>4700000</v>
      </c>
      <c r="T74" s="461">
        <v>4700000</v>
      </c>
      <c r="U74" s="461">
        <v>4700000</v>
      </c>
      <c r="V74" s="461">
        <v>4700000</v>
      </c>
      <c r="W74" s="461">
        <v>4700000</v>
      </c>
      <c r="X74" s="461">
        <v>4700000</v>
      </c>
      <c r="Y74" s="461">
        <v>4700000</v>
      </c>
      <c r="Z74" s="461">
        <v>4700000</v>
      </c>
      <c r="AA74" s="461">
        <v>4700000</v>
      </c>
      <c r="AB74" s="461">
        <v>4700000</v>
      </c>
      <c r="AC74" s="461">
        <v>4700000</v>
      </c>
      <c r="AD74" s="461">
        <v>4700000</v>
      </c>
      <c r="AE74" s="461">
        <v>4700000</v>
      </c>
      <c r="AF74" s="461">
        <v>4700000</v>
      </c>
      <c r="AG74" s="461">
        <v>4700000</v>
      </c>
      <c r="AH74" s="461">
        <v>4700000</v>
      </c>
      <c r="AI74" s="461">
        <v>4700000</v>
      </c>
      <c r="AJ74" s="461">
        <v>4700000</v>
      </c>
      <c r="AK74" s="461">
        <v>4700000</v>
      </c>
      <c r="AL74" s="461">
        <v>4700000</v>
      </c>
      <c r="AM74" s="461">
        <v>4700000</v>
      </c>
      <c r="AN74" s="461">
        <v>4700000</v>
      </c>
      <c r="AO74" s="461">
        <v>4700000</v>
      </c>
      <c r="AP74" s="461">
        <v>6900000</v>
      </c>
      <c r="AQ74" s="461">
        <v>378000000</v>
      </c>
      <c r="AR74" s="461">
        <v>0</v>
      </c>
      <c r="AS74" s="461">
        <v>0</v>
      </c>
      <c r="AT74" s="358"/>
      <c r="AU74" s="358"/>
      <c r="AV74" s="358"/>
      <c r="AW74" s="358"/>
      <c r="AX74" s="358"/>
      <c r="AY74" s="358"/>
      <c r="AZ74" s="358"/>
      <c r="BA74" s="358"/>
      <c r="BB74" s="358"/>
      <c r="BC74" s="358"/>
      <c r="BD74" s="358"/>
      <c r="BE74" s="358"/>
      <c r="BF74" s="358"/>
      <c r="BG74" s="358"/>
      <c r="BH74" s="358"/>
      <c r="BI74" s="358"/>
      <c r="BJ74" s="358"/>
      <c r="BK74" s="358"/>
      <c r="BL74" s="358"/>
      <c r="BM74" s="358"/>
      <c r="BN74" s="358"/>
      <c r="BO74" s="358"/>
      <c r="BP74" s="358"/>
      <c r="BQ74" s="358"/>
      <c r="BR74" s="358"/>
      <c r="BS74" s="358"/>
      <c r="BT74" s="358"/>
      <c r="BU74" s="358"/>
      <c r="BV74" s="358"/>
      <c r="BW74" s="358"/>
      <c r="BX74" s="358"/>
      <c r="BY74" s="358"/>
      <c r="BZ74" s="358"/>
      <c r="CA74" s="358"/>
      <c r="CB74" s="358"/>
      <c r="CC74" s="358"/>
      <c r="CD74" s="358"/>
      <c r="CE74" s="358"/>
      <c r="CF74" s="225"/>
      <c r="CG74" s="225"/>
      <c r="CH74" s="225"/>
      <c r="CI74" s="225"/>
      <c r="CJ74" s="324">
        <f t="shared" si="0"/>
        <v>535370000</v>
      </c>
    </row>
    <row r="75" spans="1:88" s="223" customFormat="1" ht="12.6" customHeight="1" x14ac:dyDescent="0.2">
      <c r="A75" s="378"/>
      <c r="B75" s="224" t="s">
        <v>887</v>
      </c>
      <c r="C75" s="449" t="s">
        <v>886</v>
      </c>
      <c r="D75" s="358"/>
      <c r="E75" s="461">
        <v>0</v>
      </c>
      <c r="F75" s="461">
        <v>0</v>
      </c>
      <c r="G75" s="461">
        <v>0</v>
      </c>
      <c r="H75" s="461">
        <v>0</v>
      </c>
      <c r="I75" s="461">
        <v>0</v>
      </c>
      <c r="J75" s="461">
        <v>0</v>
      </c>
      <c r="K75" s="461">
        <v>5756800</v>
      </c>
      <c r="L75" s="461">
        <v>5756800</v>
      </c>
      <c r="M75" s="461">
        <v>5756800</v>
      </c>
      <c r="N75" s="461">
        <v>5756800</v>
      </c>
      <c r="O75" s="461">
        <v>5756800</v>
      </c>
      <c r="P75" s="461">
        <v>5756800</v>
      </c>
      <c r="Q75" s="461">
        <v>5756800</v>
      </c>
      <c r="R75" s="461">
        <v>5756800</v>
      </c>
      <c r="S75" s="461">
        <v>5756800</v>
      </c>
      <c r="T75" s="461">
        <v>5756800</v>
      </c>
      <c r="U75" s="461">
        <v>5756800</v>
      </c>
      <c r="V75" s="461">
        <v>5756800</v>
      </c>
      <c r="W75" s="461">
        <v>5756800</v>
      </c>
      <c r="X75" s="461">
        <v>5756800</v>
      </c>
      <c r="Y75" s="461">
        <v>5756800</v>
      </c>
      <c r="Z75" s="461">
        <v>5756800</v>
      </c>
      <c r="AA75" s="461">
        <v>5756800</v>
      </c>
      <c r="AB75" s="461">
        <v>5756800</v>
      </c>
      <c r="AC75" s="461">
        <v>5756800</v>
      </c>
      <c r="AD75" s="461">
        <v>5756800</v>
      </c>
      <c r="AE75" s="461">
        <v>5756800</v>
      </c>
      <c r="AF75" s="461">
        <v>5756800</v>
      </c>
      <c r="AG75" s="461">
        <v>5756800</v>
      </c>
      <c r="AH75" s="461">
        <v>5756800</v>
      </c>
      <c r="AI75" s="461">
        <v>5756800</v>
      </c>
      <c r="AJ75" s="461">
        <v>5756800</v>
      </c>
      <c r="AK75" s="461">
        <v>5756800</v>
      </c>
      <c r="AL75" s="461">
        <v>5756800</v>
      </c>
      <c r="AM75" s="461">
        <v>5756800</v>
      </c>
      <c r="AN75" s="461">
        <v>5756800</v>
      </c>
      <c r="AO75" s="461">
        <v>5755200</v>
      </c>
      <c r="AP75" s="461">
        <v>497000000</v>
      </c>
      <c r="AQ75" s="461">
        <v>0</v>
      </c>
      <c r="AR75" s="461">
        <v>0</v>
      </c>
      <c r="AS75" s="461">
        <v>0</v>
      </c>
      <c r="AT75" s="358"/>
      <c r="AU75" s="358"/>
      <c r="AV75" s="358"/>
      <c r="AW75" s="358"/>
      <c r="AX75" s="358"/>
      <c r="AY75" s="358"/>
      <c r="AZ75" s="358"/>
      <c r="BA75" s="358"/>
      <c r="BB75" s="358"/>
      <c r="BC75" s="358"/>
      <c r="BD75" s="358"/>
      <c r="BE75" s="358"/>
      <c r="BF75" s="358"/>
      <c r="BG75" s="358"/>
      <c r="BH75" s="358"/>
      <c r="BI75" s="358"/>
      <c r="BJ75" s="358"/>
      <c r="BK75" s="358"/>
      <c r="BL75" s="358"/>
      <c r="BM75" s="358"/>
      <c r="BN75" s="358"/>
      <c r="BO75" s="358"/>
      <c r="BP75" s="358"/>
      <c r="BQ75" s="358"/>
      <c r="BR75" s="358"/>
      <c r="BS75" s="358"/>
      <c r="BT75" s="358"/>
      <c r="BU75" s="358"/>
      <c r="BV75" s="358"/>
      <c r="BW75" s="358"/>
      <c r="BX75" s="358"/>
      <c r="BY75" s="358"/>
      <c r="BZ75" s="358"/>
      <c r="CA75" s="358"/>
      <c r="CB75" s="358"/>
      <c r="CC75" s="358"/>
      <c r="CD75" s="358"/>
      <c r="CE75" s="358"/>
      <c r="CF75" s="225"/>
      <c r="CG75" s="225"/>
      <c r="CH75" s="225"/>
      <c r="CI75" s="225"/>
      <c r="CJ75" s="324">
        <f t="shared" si="0"/>
        <v>675459200</v>
      </c>
    </row>
    <row r="76" spans="1:88" s="223" customFormat="1" ht="12.6" customHeight="1" x14ac:dyDescent="0.2">
      <c r="A76" s="378"/>
      <c r="B76" s="224" t="s">
        <v>842</v>
      </c>
      <c r="C76" s="449" t="s">
        <v>841</v>
      </c>
      <c r="D76" s="358"/>
      <c r="E76" s="461">
        <v>0</v>
      </c>
      <c r="F76" s="461">
        <v>0</v>
      </c>
      <c r="G76" s="461">
        <v>0</v>
      </c>
      <c r="H76" s="461">
        <v>0</v>
      </c>
      <c r="I76" s="461">
        <v>0</v>
      </c>
      <c r="J76" s="461">
        <v>4000000</v>
      </c>
      <c r="K76" s="461">
        <v>4000000</v>
      </c>
      <c r="L76" s="461">
        <v>4000000</v>
      </c>
      <c r="M76" s="461">
        <v>4000000</v>
      </c>
      <c r="N76" s="461">
        <v>4000000</v>
      </c>
      <c r="O76" s="461">
        <v>4000000</v>
      </c>
      <c r="P76" s="461">
        <v>4000000</v>
      </c>
      <c r="Q76" s="461">
        <v>4000000</v>
      </c>
      <c r="R76" s="461">
        <v>4000000</v>
      </c>
      <c r="S76" s="461">
        <v>4000000</v>
      </c>
      <c r="T76" s="461">
        <v>4000000</v>
      </c>
      <c r="U76" s="461">
        <v>4000000</v>
      </c>
      <c r="V76" s="461">
        <v>4000000</v>
      </c>
      <c r="W76" s="461">
        <v>4000000</v>
      </c>
      <c r="X76" s="461">
        <v>4000000</v>
      </c>
      <c r="Y76" s="461">
        <v>4000000</v>
      </c>
      <c r="Z76" s="461">
        <v>4000000</v>
      </c>
      <c r="AA76" s="461">
        <v>4000000</v>
      </c>
      <c r="AB76" s="461">
        <v>4000000</v>
      </c>
      <c r="AC76" s="461">
        <v>4000000</v>
      </c>
      <c r="AD76" s="461">
        <v>4000000</v>
      </c>
      <c r="AE76" s="461">
        <v>4000000</v>
      </c>
      <c r="AF76" s="461">
        <v>4000000</v>
      </c>
      <c r="AG76" s="461">
        <v>4000000</v>
      </c>
      <c r="AH76" s="461">
        <v>4000000</v>
      </c>
      <c r="AI76" s="461">
        <v>4000000</v>
      </c>
      <c r="AJ76" s="461">
        <v>4000000</v>
      </c>
      <c r="AK76" s="461">
        <v>4000000</v>
      </c>
      <c r="AL76" s="461">
        <v>4000000</v>
      </c>
      <c r="AM76" s="461">
        <v>4000000</v>
      </c>
      <c r="AN76" s="461">
        <v>4000000</v>
      </c>
      <c r="AO76" s="461">
        <v>5221000</v>
      </c>
      <c r="AP76" s="461">
        <v>359849000</v>
      </c>
      <c r="AQ76" s="461">
        <v>0</v>
      </c>
      <c r="AR76" s="461">
        <v>0</v>
      </c>
      <c r="AS76" s="461">
        <v>0</v>
      </c>
      <c r="AT76" s="358"/>
      <c r="AU76" s="358"/>
      <c r="AV76" s="358"/>
      <c r="AW76" s="358"/>
      <c r="AX76" s="358"/>
      <c r="AY76" s="358"/>
      <c r="AZ76" s="358"/>
      <c r="BA76" s="358"/>
      <c r="BB76" s="358"/>
      <c r="BC76" s="358"/>
      <c r="BD76" s="358"/>
      <c r="BE76" s="358"/>
      <c r="BF76" s="358"/>
      <c r="BG76" s="358"/>
      <c r="BH76" s="358"/>
      <c r="BI76" s="358"/>
      <c r="BJ76" s="358"/>
      <c r="BK76" s="358"/>
      <c r="BL76" s="358"/>
      <c r="BM76" s="358"/>
      <c r="BN76" s="358"/>
      <c r="BO76" s="358"/>
      <c r="BP76" s="358"/>
      <c r="BQ76" s="358"/>
      <c r="BR76" s="358"/>
      <c r="BS76" s="358"/>
      <c r="BT76" s="358"/>
      <c r="BU76" s="358"/>
      <c r="BV76" s="358"/>
      <c r="BW76" s="358"/>
      <c r="BX76" s="358"/>
      <c r="BY76" s="358"/>
      <c r="BZ76" s="358"/>
      <c r="CA76" s="358"/>
      <c r="CB76" s="358"/>
      <c r="CC76" s="358"/>
      <c r="CD76" s="358"/>
      <c r="CE76" s="358"/>
      <c r="CF76" s="225"/>
      <c r="CG76" s="225"/>
      <c r="CH76" s="225"/>
      <c r="CI76" s="225"/>
      <c r="CJ76" s="324">
        <f t="shared" si="0"/>
        <v>489070000</v>
      </c>
    </row>
    <row r="77" spans="1:88" s="223" customFormat="1" ht="12.6" customHeight="1" x14ac:dyDescent="0.2">
      <c r="A77" s="378"/>
      <c r="B77" s="224" t="s">
        <v>889</v>
      </c>
      <c r="C77" s="449" t="s">
        <v>888</v>
      </c>
      <c r="D77" s="358"/>
      <c r="E77" s="461">
        <v>0</v>
      </c>
      <c r="F77" s="461">
        <v>0</v>
      </c>
      <c r="G77" s="461">
        <v>0</v>
      </c>
      <c r="H77" s="461">
        <v>0</v>
      </c>
      <c r="I77" s="461">
        <v>886800</v>
      </c>
      <c r="J77" s="461">
        <v>2000000</v>
      </c>
      <c r="K77" s="461">
        <v>2000000</v>
      </c>
      <c r="L77" s="461">
        <v>2000000</v>
      </c>
      <c r="M77" s="461">
        <v>5469712</v>
      </c>
      <c r="N77" s="461">
        <v>2000000</v>
      </c>
      <c r="O77" s="461">
        <v>2000000</v>
      </c>
      <c r="P77" s="461">
        <v>2000000</v>
      </c>
      <c r="Q77" s="461">
        <v>2000000</v>
      </c>
      <c r="R77" s="461">
        <v>2000000</v>
      </c>
      <c r="S77" s="461">
        <v>10000000</v>
      </c>
      <c r="T77" s="461">
        <v>2000000</v>
      </c>
      <c r="U77" s="461">
        <v>2000000</v>
      </c>
      <c r="V77" s="461">
        <v>2000000</v>
      </c>
      <c r="W77" s="461">
        <v>2000000</v>
      </c>
      <c r="X77" s="461">
        <v>2000000</v>
      </c>
      <c r="Y77" s="461">
        <v>9530288</v>
      </c>
      <c r="Z77" s="461">
        <v>2000000</v>
      </c>
      <c r="AA77" s="461">
        <v>2000000</v>
      </c>
      <c r="AB77" s="461">
        <v>2000000</v>
      </c>
      <c r="AC77" s="461">
        <v>2000000</v>
      </c>
      <c r="AD77" s="461">
        <v>2000000</v>
      </c>
      <c r="AE77" s="461">
        <v>5000000</v>
      </c>
      <c r="AF77" s="461">
        <v>2000000</v>
      </c>
      <c r="AG77" s="461">
        <v>2000000</v>
      </c>
      <c r="AH77" s="461">
        <v>2000000</v>
      </c>
      <c r="AI77" s="461">
        <v>2000000</v>
      </c>
      <c r="AJ77" s="461">
        <v>2000000</v>
      </c>
      <c r="AK77" s="461">
        <v>10000000</v>
      </c>
      <c r="AL77" s="461">
        <v>2000000</v>
      </c>
      <c r="AM77" s="461">
        <v>2000000</v>
      </c>
      <c r="AN77" s="461">
        <v>2000000</v>
      </c>
      <c r="AO77" s="461">
        <v>76517290</v>
      </c>
      <c r="AP77" s="461">
        <v>376277510</v>
      </c>
      <c r="AQ77" s="461">
        <v>0</v>
      </c>
      <c r="AR77" s="461">
        <v>0</v>
      </c>
      <c r="AS77" s="461">
        <v>0</v>
      </c>
      <c r="AT77" s="358"/>
      <c r="AU77" s="358"/>
      <c r="AV77" s="358"/>
      <c r="AW77" s="358"/>
      <c r="AX77" s="358"/>
      <c r="AY77" s="358"/>
      <c r="AZ77" s="358"/>
      <c r="BA77" s="358"/>
      <c r="BB77" s="358"/>
      <c r="BC77" s="358"/>
      <c r="BD77" s="358"/>
      <c r="BE77" s="358"/>
      <c r="BF77" s="358"/>
      <c r="BG77" s="358"/>
      <c r="BH77" s="358"/>
      <c r="BI77" s="358"/>
      <c r="BJ77" s="358"/>
      <c r="BK77" s="358"/>
      <c r="BL77" s="358"/>
      <c r="BM77" s="358"/>
      <c r="BN77" s="358"/>
      <c r="BO77" s="358"/>
      <c r="BP77" s="358"/>
      <c r="BQ77" s="358"/>
      <c r="BR77" s="358"/>
      <c r="BS77" s="358"/>
      <c r="BT77" s="358"/>
      <c r="BU77" s="358"/>
      <c r="BV77" s="358"/>
      <c r="BW77" s="358"/>
      <c r="BX77" s="358"/>
      <c r="BY77" s="358"/>
      <c r="BZ77" s="358"/>
      <c r="CA77" s="358"/>
      <c r="CB77" s="358"/>
      <c r="CC77" s="358"/>
      <c r="CD77" s="358"/>
      <c r="CE77" s="358"/>
      <c r="CF77" s="225"/>
      <c r="CG77" s="225"/>
      <c r="CH77" s="225"/>
      <c r="CI77" s="225"/>
      <c r="CJ77" s="324">
        <f t="shared" si="0"/>
        <v>545681600</v>
      </c>
    </row>
    <row r="78" spans="1:88" s="223" customFormat="1" ht="12.6" customHeight="1" x14ac:dyDescent="0.2">
      <c r="A78" s="378"/>
      <c r="B78" s="224" t="s">
        <v>844</v>
      </c>
      <c r="C78" s="449" t="s">
        <v>843</v>
      </c>
      <c r="D78" s="358"/>
      <c r="E78" s="461">
        <v>0</v>
      </c>
      <c r="F78" s="461">
        <v>0</v>
      </c>
      <c r="G78" s="461">
        <v>0</v>
      </c>
      <c r="H78" s="461">
        <v>0</v>
      </c>
      <c r="I78" s="461">
        <v>4980000</v>
      </c>
      <c r="J78" s="461">
        <v>4980000</v>
      </c>
      <c r="K78" s="461">
        <v>4980000</v>
      </c>
      <c r="L78" s="461">
        <v>4980000</v>
      </c>
      <c r="M78" s="461">
        <v>4980000</v>
      </c>
      <c r="N78" s="461">
        <v>4980000</v>
      </c>
      <c r="O78" s="461">
        <v>4980000</v>
      </c>
      <c r="P78" s="461">
        <v>4980000</v>
      </c>
      <c r="Q78" s="461">
        <v>4980000</v>
      </c>
      <c r="R78" s="461">
        <v>4980000</v>
      </c>
      <c r="S78" s="461">
        <v>4980000</v>
      </c>
      <c r="T78" s="461">
        <v>4980000</v>
      </c>
      <c r="U78" s="461">
        <v>4980000</v>
      </c>
      <c r="V78" s="461">
        <v>4980000</v>
      </c>
      <c r="W78" s="461">
        <v>4980000</v>
      </c>
      <c r="X78" s="461">
        <v>4980000</v>
      </c>
      <c r="Y78" s="461">
        <v>4980000</v>
      </c>
      <c r="Z78" s="461">
        <v>4980000</v>
      </c>
      <c r="AA78" s="461">
        <v>4980000</v>
      </c>
      <c r="AB78" s="461">
        <v>4980000</v>
      </c>
      <c r="AC78" s="461">
        <v>4980000</v>
      </c>
      <c r="AD78" s="461">
        <v>4980000</v>
      </c>
      <c r="AE78" s="461">
        <v>4980000</v>
      </c>
      <c r="AF78" s="461">
        <v>4980000</v>
      </c>
      <c r="AG78" s="461">
        <v>4980000</v>
      </c>
      <c r="AH78" s="461">
        <v>4980000</v>
      </c>
      <c r="AI78" s="461">
        <v>4980000</v>
      </c>
      <c r="AJ78" s="461">
        <v>4980000</v>
      </c>
      <c r="AK78" s="461">
        <v>4980000</v>
      </c>
      <c r="AL78" s="461">
        <v>4980000</v>
      </c>
      <c r="AM78" s="461">
        <v>4980000</v>
      </c>
      <c r="AN78" s="461">
        <v>4980000</v>
      </c>
      <c r="AO78" s="461">
        <v>4627000</v>
      </c>
      <c r="AP78" s="461">
        <v>440783000</v>
      </c>
      <c r="AQ78" s="461">
        <v>0</v>
      </c>
      <c r="AR78" s="461">
        <v>0</v>
      </c>
      <c r="AS78" s="461">
        <v>0</v>
      </c>
      <c r="AT78" s="358"/>
      <c r="AU78" s="358"/>
      <c r="AV78" s="358"/>
      <c r="AW78" s="358"/>
      <c r="AX78" s="358"/>
      <c r="AY78" s="358"/>
      <c r="AZ78" s="358"/>
      <c r="BA78" s="358"/>
      <c r="BB78" s="358"/>
      <c r="BC78" s="358"/>
      <c r="BD78" s="358"/>
      <c r="BE78" s="358"/>
      <c r="BF78" s="358"/>
      <c r="BG78" s="358"/>
      <c r="BH78" s="358"/>
      <c r="BI78" s="358"/>
      <c r="BJ78" s="358"/>
      <c r="BK78" s="358"/>
      <c r="BL78" s="358"/>
      <c r="BM78" s="358"/>
      <c r="BN78" s="358"/>
      <c r="BO78" s="358"/>
      <c r="BP78" s="358"/>
      <c r="BQ78" s="358"/>
      <c r="BR78" s="358"/>
      <c r="BS78" s="358"/>
      <c r="BT78" s="358"/>
      <c r="BU78" s="358"/>
      <c r="BV78" s="358"/>
      <c r="BW78" s="358"/>
      <c r="BX78" s="358"/>
      <c r="BY78" s="358"/>
      <c r="BZ78" s="358"/>
      <c r="CA78" s="358"/>
      <c r="CB78" s="358"/>
      <c r="CC78" s="358"/>
      <c r="CD78" s="358"/>
      <c r="CE78" s="358"/>
      <c r="CF78" s="225"/>
      <c r="CG78" s="225"/>
      <c r="CH78" s="225"/>
      <c r="CI78" s="225"/>
      <c r="CJ78" s="324">
        <f t="shared" si="0"/>
        <v>604770000</v>
      </c>
    </row>
    <row r="79" spans="1:88" s="223" customFormat="1" ht="12.6" customHeight="1" x14ac:dyDescent="0.2">
      <c r="A79" s="378"/>
      <c r="B79" s="224" t="s">
        <v>891</v>
      </c>
      <c r="C79" s="449" t="s">
        <v>890</v>
      </c>
      <c r="D79" s="358"/>
      <c r="E79" s="461">
        <v>0</v>
      </c>
      <c r="F79" s="461">
        <v>0</v>
      </c>
      <c r="G79" s="461">
        <v>0</v>
      </c>
      <c r="H79" s="461">
        <v>0</v>
      </c>
      <c r="I79" s="461">
        <v>0</v>
      </c>
      <c r="J79" s="461">
        <v>5000000</v>
      </c>
      <c r="K79" s="461">
        <v>5000000</v>
      </c>
      <c r="L79" s="461">
        <v>5000000</v>
      </c>
      <c r="M79" s="461">
        <v>5000000</v>
      </c>
      <c r="N79" s="461">
        <v>6750000</v>
      </c>
      <c r="O79" s="461">
        <v>6750000</v>
      </c>
      <c r="P79" s="461">
        <v>6750000</v>
      </c>
      <c r="Q79" s="461">
        <v>6750000</v>
      </c>
      <c r="R79" s="461">
        <v>6750000</v>
      </c>
      <c r="S79" s="461">
        <v>6750000</v>
      </c>
      <c r="T79" s="461">
        <v>6750000</v>
      </c>
      <c r="U79" s="461">
        <v>6750000</v>
      </c>
      <c r="V79" s="461">
        <v>6750000</v>
      </c>
      <c r="W79" s="461">
        <v>7750000</v>
      </c>
      <c r="X79" s="461">
        <v>7750000</v>
      </c>
      <c r="Y79" s="461">
        <v>7750000</v>
      </c>
      <c r="Z79" s="461">
        <v>7750000</v>
      </c>
      <c r="AA79" s="461">
        <v>7750000</v>
      </c>
      <c r="AB79" s="461">
        <v>7750000</v>
      </c>
      <c r="AC79" s="461">
        <v>7750000</v>
      </c>
      <c r="AD79" s="461">
        <v>7750000</v>
      </c>
      <c r="AE79" s="461">
        <v>7750000</v>
      </c>
      <c r="AF79" s="461">
        <v>7750000</v>
      </c>
      <c r="AG79" s="461">
        <v>7750000</v>
      </c>
      <c r="AH79" s="461">
        <v>7750000</v>
      </c>
      <c r="AI79" s="461">
        <v>7750000</v>
      </c>
      <c r="AJ79" s="461">
        <v>7750000</v>
      </c>
      <c r="AK79" s="461">
        <v>7750000</v>
      </c>
      <c r="AL79" s="461">
        <v>7750000</v>
      </c>
      <c r="AM79" s="461">
        <v>7750000</v>
      </c>
      <c r="AN79" s="461">
        <v>7750000</v>
      </c>
      <c r="AO79" s="461">
        <v>7750000</v>
      </c>
      <c r="AP79" s="461">
        <v>7750000</v>
      </c>
      <c r="AQ79" s="461">
        <v>525250000</v>
      </c>
      <c r="AR79" s="461">
        <v>0</v>
      </c>
      <c r="AS79" s="461">
        <v>0</v>
      </c>
      <c r="AT79" s="358"/>
      <c r="AU79" s="358"/>
      <c r="AV79" s="358"/>
      <c r="AW79" s="358"/>
      <c r="AX79" s="358"/>
      <c r="AY79" s="358"/>
      <c r="AZ79" s="358"/>
      <c r="BA79" s="358"/>
      <c r="BB79" s="358"/>
      <c r="BC79" s="358"/>
      <c r="BD79" s="358"/>
      <c r="BE79" s="358"/>
      <c r="BF79" s="358"/>
      <c r="BG79" s="358"/>
      <c r="BH79" s="358"/>
      <c r="BI79" s="358"/>
      <c r="BJ79" s="358"/>
      <c r="BK79" s="358"/>
      <c r="BL79" s="358"/>
      <c r="BM79" s="358"/>
      <c r="BN79" s="358"/>
      <c r="BO79" s="358"/>
      <c r="BP79" s="358"/>
      <c r="BQ79" s="358"/>
      <c r="BR79" s="358"/>
      <c r="BS79" s="358"/>
      <c r="BT79" s="358"/>
      <c r="BU79" s="358"/>
      <c r="BV79" s="358"/>
      <c r="BW79" s="358"/>
      <c r="BX79" s="358"/>
      <c r="BY79" s="358"/>
      <c r="BZ79" s="358"/>
      <c r="CA79" s="358"/>
      <c r="CB79" s="358"/>
      <c r="CC79" s="358"/>
      <c r="CD79" s="358"/>
      <c r="CE79" s="358"/>
      <c r="CF79" s="225"/>
      <c r="CG79" s="225"/>
      <c r="CH79" s="225"/>
      <c r="CI79" s="225"/>
      <c r="CJ79" s="324">
        <f t="shared" si="0"/>
        <v>761000000</v>
      </c>
    </row>
    <row r="80" spans="1:88" s="223" customFormat="1" ht="12.6" customHeight="1" x14ac:dyDescent="0.2">
      <c r="A80" s="378"/>
      <c r="B80" s="224" t="s">
        <v>846</v>
      </c>
      <c r="C80" s="449" t="s">
        <v>845</v>
      </c>
      <c r="D80" s="358"/>
      <c r="E80" s="461">
        <v>0</v>
      </c>
      <c r="F80" s="461">
        <v>0</v>
      </c>
      <c r="G80" s="461">
        <v>0</v>
      </c>
      <c r="H80" s="461">
        <v>0</v>
      </c>
      <c r="I80" s="461">
        <v>0</v>
      </c>
      <c r="J80" s="461">
        <v>3860000</v>
      </c>
      <c r="K80" s="461">
        <v>3860000</v>
      </c>
      <c r="L80" s="461">
        <v>3860000</v>
      </c>
      <c r="M80" s="461">
        <v>3860000</v>
      </c>
      <c r="N80" s="461">
        <v>3860000</v>
      </c>
      <c r="O80" s="461">
        <v>3860000</v>
      </c>
      <c r="P80" s="461">
        <v>3860000</v>
      </c>
      <c r="Q80" s="461">
        <v>3860000</v>
      </c>
      <c r="R80" s="461">
        <v>3860000</v>
      </c>
      <c r="S80" s="461">
        <v>3860000</v>
      </c>
      <c r="T80" s="461">
        <v>3860000</v>
      </c>
      <c r="U80" s="461">
        <v>3860000</v>
      </c>
      <c r="V80" s="461">
        <v>3860000</v>
      </c>
      <c r="W80" s="461">
        <v>3860000</v>
      </c>
      <c r="X80" s="461">
        <v>3860000</v>
      </c>
      <c r="Y80" s="461">
        <v>3860000</v>
      </c>
      <c r="Z80" s="461">
        <v>3860000</v>
      </c>
      <c r="AA80" s="461">
        <v>3860000</v>
      </c>
      <c r="AB80" s="461">
        <v>3860000</v>
      </c>
      <c r="AC80" s="461">
        <v>3860000</v>
      </c>
      <c r="AD80" s="461">
        <v>3860000</v>
      </c>
      <c r="AE80" s="461">
        <v>3860000</v>
      </c>
      <c r="AF80" s="461">
        <v>3860000</v>
      </c>
      <c r="AG80" s="461">
        <v>3860000</v>
      </c>
      <c r="AH80" s="461">
        <v>3860000</v>
      </c>
      <c r="AI80" s="461">
        <v>3860000</v>
      </c>
      <c r="AJ80" s="461">
        <v>3860000</v>
      </c>
      <c r="AK80" s="461">
        <v>3860000</v>
      </c>
      <c r="AL80" s="461">
        <v>3860000</v>
      </c>
      <c r="AM80" s="461">
        <v>3860000</v>
      </c>
      <c r="AN80" s="461">
        <v>3860000</v>
      </c>
      <c r="AO80" s="461">
        <v>3860000</v>
      </c>
      <c r="AP80" s="461">
        <v>3937090</v>
      </c>
      <c r="AQ80" s="461">
        <v>345093210</v>
      </c>
      <c r="AR80" s="461">
        <v>0</v>
      </c>
      <c r="AS80" s="461">
        <v>0</v>
      </c>
      <c r="AT80" s="358"/>
      <c r="AU80" s="358"/>
      <c r="AV80" s="358"/>
      <c r="AW80" s="358"/>
      <c r="AX80" s="358"/>
      <c r="AY80" s="358"/>
      <c r="AZ80" s="358"/>
      <c r="BA80" s="358"/>
      <c r="BB80" s="358"/>
      <c r="BC80" s="358"/>
      <c r="BD80" s="358"/>
      <c r="BE80" s="358"/>
      <c r="BF80" s="358"/>
      <c r="BG80" s="358"/>
      <c r="BH80" s="358"/>
      <c r="BI80" s="358"/>
      <c r="BJ80" s="358"/>
      <c r="BK80" s="358"/>
      <c r="BL80" s="358"/>
      <c r="BM80" s="358"/>
      <c r="BN80" s="358"/>
      <c r="BO80" s="358"/>
      <c r="BP80" s="358"/>
      <c r="BQ80" s="358"/>
      <c r="BR80" s="358"/>
      <c r="BS80" s="358"/>
      <c r="BT80" s="358"/>
      <c r="BU80" s="358"/>
      <c r="BV80" s="358"/>
      <c r="BW80" s="358"/>
      <c r="BX80" s="358"/>
      <c r="BY80" s="358"/>
      <c r="BZ80" s="358"/>
      <c r="CA80" s="358"/>
      <c r="CB80" s="358"/>
      <c r="CC80" s="358"/>
      <c r="CD80" s="358"/>
      <c r="CE80" s="358"/>
      <c r="CF80" s="225"/>
      <c r="CG80" s="225"/>
      <c r="CH80" s="225"/>
      <c r="CI80" s="225"/>
      <c r="CJ80" s="324">
        <f t="shared" si="0"/>
        <v>472550300</v>
      </c>
    </row>
    <row r="81" spans="1:88" s="223" customFormat="1" ht="12.6" customHeight="1" x14ac:dyDescent="0.2">
      <c r="A81" s="378"/>
      <c r="B81" s="224" t="s">
        <v>226</v>
      </c>
      <c r="C81" s="449" t="s">
        <v>225</v>
      </c>
      <c r="D81" s="358"/>
      <c r="E81" s="461">
        <v>0</v>
      </c>
      <c r="F81" s="461">
        <v>0</v>
      </c>
      <c r="G81" s="461">
        <v>0</v>
      </c>
      <c r="H81" s="461">
        <v>0</v>
      </c>
      <c r="I81" s="461">
        <v>0</v>
      </c>
      <c r="J81" s="461">
        <v>5000000</v>
      </c>
      <c r="K81" s="461">
        <v>5000000</v>
      </c>
      <c r="L81" s="461">
        <v>5000000</v>
      </c>
      <c r="M81" s="461">
        <v>10549160</v>
      </c>
      <c r="N81" s="461">
        <v>5000000</v>
      </c>
      <c r="O81" s="461">
        <v>5000000</v>
      </c>
      <c r="P81" s="461">
        <v>5000000</v>
      </c>
      <c r="Q81" s="461">
        <v>5000000</v>
      </c>
      <c r="R81" s="461">
        <v>5000000</v>
      </c>
      <c r="S81" s="461">
        <v>10549160</v>
      </c>
      <c r="T81" s="461">
        <v>5000000</v>
      </c>
      <c r="U81" s="461">
        <v>5000000</v>
      </c>
      <c r="V81" s="461">
        <v>5000000</v>
      </c>
      <c r="W81" s="461">
        <v>5000000</v>
      </c>
      <c r="X81" s="461">
        <v>5000000</v>
      </c>
      <c r="Y81" s="461">
        <v>10549160</v>
      </c>
      <c r="Z81" s="461">
        <v>5000000</v>
      </c>
      <c r="AA81" s="461">
        <v>5000000</v>
      </c>
      <c r="AB81" s="461">
        <v>5000000</v>
      </c>
      <c r="AC81" s="461">
        <v>5000000</v>
      </c>
      <c r="AD81" s="461">
        <v>5000000</v>
      </c>
      <c r="AE81" s="461">
        <v>10549160</v>
      </c>
      <c r="AF81" s="461">
        <v>5000000</v>
      </c>
      <c r="AG81" s="461">
        <v>5000000</v>
      </c>
      <c r="AH81" s="461">
        <v>5000000</v>
      </c>
      <c r="AI81" s="461">
        <v>5000000</v>
      </c>
      <c r="AJ81" s="461">
        <v>5000000</v>
      </c>
      <c r="AK81" s="461">
        <v>10549160</v>
      </c>
      <c r="AL81" s="461">
        <v>5000000</v>
      </c>
      <c r="AM81" s="461">
        <v>5000000</v>
      </c>
      <c r="AN81" s="461">
        <v>4000000</v>
      </c>
      <c r="AO81" s="461">
        <v>4705040</v>
      </c>
      <c r="AP81" s="461">
        <v>518000000</v>
      </c>
      <c r="AQ81" s="461">
        <v>0</v>
      </c>
      <c r="AR81" s="461">
        <v>0</v>
      </c>
      <c r="AS81" s="461">
        <v>0</v>
      </c>
      <c r="AT81" s="358"/>
      <c r="AU81" s="358"/>
      <c r="AV81" s="358"/>
      <c r="AW81" s="358"/>
      <c r="AX81" s="358"/>
      <c r="AY81" s="358"/>
      <c r="AZ81" s="358"/>
      <c r="BA81" s="358"/>
      <c r="BB81" s="358"/>
      <c r="BC81" s="358"/>
      <c r="BD81" s="358"/>
      <c r="BE81" s="358"/>
      <c r="BF81" s="358"/>
      <c r="BG81" s="358"/>
      <c r="BH81" s="358"/>
      <c r="BI81" s="358"/>
      <c r="BJ81" s="358"/>
      <c r="BK81" s="358"/>
      <c r="BL81" s="358"/>
      <c r="BM81" s="358"/>
      <c r="BN81" s="358"/>
      <c r="BO81" s="358"/>
      <c r="BP81" s="358"/>
      <c r="BQ81" s="358"/>
      <c r="BR81" s="358"/>
      <c r="BS81" s="358"/>
      <c r="BT81" s="358"/>
      <c r="BU81" s="358"/>
      <c r="BV81" s="358"/>
      <c r="BW81" s="358"/>
      <c r="BX81" s="358"/>
      <c r="BY81" s="358"/>
      <c r="BZ81" s="358"/>
      <c r="CA81" s="358"/>
      <c r="CB81" s="358"/>
      <c r="CC81" s="358"/>
      <c r="CD81" s="358"/>
      <c r="CE81" s="358"/>
      <c r="CF81" s="225"/>
      <c r="CG81" s="225"/>
      <c r="CH81" s="225"/>
      <c r="CI81" s="225"/>
      <c r="CJ81" s="324">
        <f t="shared" si="0"/>
        <v>704450840</v>
      </c>
    </row>
    <row r="82" spans="1:88" s="223" customFormat="1" ht="12.6" customHeight="1" x14ac:dyDescent="0.2">
      <c r="A82" s="378"/>
      <c r="B82" s="224" t="s">
        <v>830</v>
      </c>
      <c r="C82" s="449" t="s">
        <v>847</v>
      </c>
      <c r="D82" s="358"/>
      <c r="E82" s="461">
        <v>0</v>
      </c>
      <c r="F82" s="461">
        <v>0</v>
      </c>
      <c r="G82" s="461">
        <v>0</v>
      </c>
      <c r="H82" s="461">
        <v>0</v>
      </c>
      <c r="I82" s="461">
        <v>4880000</v>
      </c>
      <c r="J82" s="461">
        <v>4880000</v>
      </c>
      <c r="K82" s="461">
        <v>4880000</v>
      </c>
      <c r="L82" s="461">
        <v>4880000</v>
      </c>
      <c r="M82" s="461">
        <v>4880000</v>
      </c>
      <c r="N82" s="461">
        <v>4880000</v>
      </c>
      <c r="O82" s="461">
        <v>4880000</v>
      </c>
      <c r="P82" s="461">
        <v>4880000</v>
      </c>
      <c r="Q82" s="461">
        <v>4880000</v>
      </c>
      <c r="R82" s="461">
        <v>4880000</v>
      </c>
      <c r="S82" s="461">
        <v>4880000</v>
      </c>
      <c r="T82" s="461">
        <v>4880000</v>
      </c>
      <c r="U82" s="461">
        <v>4880000</v>
      </c>
      <c r="V82" s="461">
        <v>4880000</v>
      </c>
      <c r="W82" s="461">
        <v>4880000</v>
      </c>
      <c r="X82" s="461">
        <v>4880000</v>
      </c>
      <c r="Y82" s="461">
        <v>4880000</v>
      </c>
      <c r="Z82" s="461">
        <v>4880000</v>
      </c>
      <c r="AA82" s="461">
        <v>4880000</v>
      </c>
      <c r="AB82" s="461">
        <v>4880000</v>
      </c>
      <c r="AC82" s="461">
        <v>4880000</v>
      </c>
      <c r="AD82" s="461">
        <v>4880000</v>
      </c>
      <c r="AE82" s="461">
        <v>4880000</v>
      </c>
      <c r="AF82" s="461">
        <v>4880000</v>
      </c>
      <c r="AG82" s="461">
        <v>4880000</v>
      </c>
      <c r="AH82" s="461">
        <v>4880000</v>
      </c>
      <c r="AI82" s="461">
        <v>4880000</v>
      </c>
      <c r="AJ82" s="461">
        <v>4880000</v>
      </c>
      <c r="AK82" s="461">
        <v>4880000</v>
      </c>
      <c r="AL82" s="461">
        <v>4880000</v>
      </c>
      <c r="AM82" s="461">
        <v>4880000</v>
      </c>
      <c r="AN82" s="461">
        <v>4880000</v>
      </c>
      <c r="AO82" s="461">
        <v>4972000</v>
      </c>
      <c r="AP82" s="461">
        <v>433188000</v>
      </c>
      <c r="AQ82" s="461">
        <v>0</v>
      </c>
      <c r="AR82" s="461">
        <v>0</v>
      </c>
      <c r="AS82" s="461">
        <v>0</v>
      </c>
      <c r="AT82" s="358"/>
      <c r="AU82" s="358"/>
      <c r="AV82" s="358"/>
      <c r="AW82" s="358"/>
      <c r="AX82" s="358"/>
      <c r="AY82" s="358"/>
      <c r="AZ82" s="358"/>
      <c r="BA82" s="358"/>
      <c r="BB82" s="358"/>
      <c r="BC82" s="358"/>
      <c r="BD82" s="358"/>
      <c r="BE82" s="358"/>
      <c r="BF82" s="358"/>
      <c r="BG82" s="358"/>
      <c r="BH82" s="358"/>
      <c r="BI82" s="358"/>
      <c r="BJ82" s="358"/>
      <c r="BK82" s="358"/>
      <c r="BL82" s="358"/>
      <c r="BM82" s="358"/>
      <c r="BN82" s="358"/>
      <c r="BO82" s="358"/>
      <c r="BP82" s="358"/>
      <c r="BQ82" s="358"/>
      <c r="BR82" s="358"/>
      <c r="BS82" s="358"/>
      <c r="BT82" s="358"/>
      <c r="BU82" s="358"/>
      <c r="BV82" s="358"/>
      <c r="BW82" s="358"/>
      <c r="BX82" s="358"/>
      <c r="BY82" s="358"/>
      <c r="BZ82" s="358"/>
      <c r="CA82" s="358"/>
      <c r="CB82" s="358"/>
      <c r="CC82" s="358"/>
      <c r="CD82" s="358"/>
      <c r="CE82" s="358"/>
      <c r="CF82" s="225"/>
      <c r="CG82" s="225"/>
      <c r="CH82" s="225"/>
      <c r="CI82" s="225"/>
      <c r="CJ82" s="324">
        <f t="shared" si="0"/>
        <v>594320000</v>
      </c>
    </row>
    <row r="83" spans="1:88" s="223" customFormat="1" ht="12.6" customHeight="1" x14ac:dyDescent="0.2">
      <c r="A83" s="378"/>
      <c r="B83" s="224" t="s">
        <v>830</v>
      </c>
      <c r="C83" s="449" t="s">
        <v>848</v>
      </c>
      <c r="D83" s="358"/>
      <c r="E83" s="461">
        <v>0</v>
      </c>
      <c r="F83" s="461">
        <v>0</v>
      </c>
      <c r="G83" s="461">
        <v>0</v>
      </c>
      <c r="H83" s="461">
        <v>4940000</v>
      </c>
      <c r="I83" s="461">
        <v>4940000</v>
      </c>
      <c r="J83" s="461">
        <v>4940000</v>
      </c>
      <c r="K83" s="461">
        <v>4940000</v>
      </c>
      <c r="L83" s="461">
        <v>4940000</v>
      </c>
      <c r="M83" s="461">
        <v>4940000</v>
      </c>
      <c r="N83" s="461">
        <v>4940000</v>
      </c>
      <c r="O83" s="461">
        <v>4940000</v>
      </c>
      <c r="P83" s="461">
        <v>4940000</v>
      </c>
      <c r="Q83" s="461">
        <v>4940000</v>
      </c>
      <c r="R83" s="461">
        <v>4940000</v>
      </c>
      <c r="S83" s="461">
        <v>4940000</v>
      </c>
      <c r="T83" s="461">
        <v>4940000</v>
      </c>
      <c r="U83" s="461">
        <v>4940000</v>
      </c>
      <c r="V83" s="461">
        <v>4940000</v>
      </c>
      <c r="W83" s="461">
        <v>4940000</v>
      </c>
      <c r="X83" s="461">
        <v>4940000</v>
      </c>
      <c r="Y83" s="461">
        <v>4940000</v>
      </c>
      <c r="Z83" s="461">
        <v>4940000</v>
      </c>
      <c r="AA83" s="461">
        <v>4940000</v>
      </c>
      <c r="AB83" s="461">
        <v>4940000</v>
      </c>
      <c r="AC83" s="461">
        <v>4940000</v>
      </c>
      <c r="AD83" s="461">
        <v>4940000</v>
      </c>
      <c r="AE83" s="461">
        <v>4940000</v>
      </c>
      <c r="AF83" s="461">
        <v>4940000</v>
      </c>
      <c r="AG83" s="461">
        <v>4940000</v>
      </c>
      <c r="AH83" s="461">
        <v>4940000</v>
      </c>
      <c r="AI83" s="461">
        <v>4940000</v>
      </c>
      <c r="AJ83" s="461">
        <v>4940000</v>
      </c>
      <c r="AK83" s="461">
        <v>4940000</v>
      </c>
      <c r="AL83" s="461">
        <v>4940000</v>
      </c>
      <c r="AM83" s="461">
        <v>4940000</v>
      </c>
      <c r="AN83" s="461">
        <v>4940000</v>
      </c>
      <c r="AO83" s="461">
        <v>4900000</v>
      </c>
      <c r="AP83" s="461">
        <v>438060000</v>
      </c>
      <c r="AQ83" s="461">
        <v>0</v>
      </c>
      <c r="AR83" s="461">
        <v>0</v>
      </c>
      <c r="AS83" s="461">
        <v>0</v>
      </c>
      <c r="AT83" s="358"/>
      <c r="AU83" s="358"/>
      <c r="AV83" s="358"/>
      <c r="AW83" s="358"/>
      <c r="AX83" s="358"/>
      <c r="AY83" s="358"/>
      <c r="AZ83" s="358"/>
      <c r="BA83" s="358"/>
      <c r="BB83" s="358"/>
      <c r="BC83" s="358"/>
      <c r="BD83" s="358"/>
      <c r="BE83" s="358"/>
      <c r="BF83" s="358"/>
      <c r="BG83" s="358"/>
      <c r="BH83" s="358"/>
      <c r="BI83" s="358"/>
      <c r="BJ83" s="358"/>
      <c r="BK83" s="358"/>
      <c r="BL83" s="358"/>
      <c r="BM83" s="358"/>
      <c r="BN83" s="358"/>
      <c r="BO83" s="358"/>
      <c r="BP83" s="358"/>
      <c r="BQ83" s="358"/>
      <c r="BR83" s="358"/>
      <c r="BS83" s="358"/>
      <c r="BT83" s="358"/>
      <c r="BU83" s="358"/>
      <c r="BV83" s="358"/>
      <c r="BW83" s="358"/>
      <c r="BX83" s="358"/>
      <c r="BY83" s="358"/>
      <c r="BZ83" s="358"/>
      <c r="CA83" s="358"/>
      <c r="CB83" s="358"/>
      <c r="CC83" s="358"/>
      <c r="CD83" s="358"/>
      <c r="CE83" s="358"/>
      <c r="CF83" s="225"/>
      <c r="CG83" s="225"/>
      <c r="CH83" s="225"/>
      <c r="CI83" s="225"/>
      <c r="CJ83" s="324">
        <f t="shared" si="0"/>
        <v>605980000</v>
      </c>
    </row>
    <row r="84" spans="1:88" s="223" customFormat="1" ht="12.6" customHeight="1" x14ac:dyDescent="0.2">
      <c r="A84" s="378"/>
      <c r="B84" s="224" t="s">
        <v>893</v>
      </c>
      <c r="C84" s="449" t="s">
        <v>892</v>
      </c>
      <c r="D84" s="358"/>
      <c r="E84" s="461">
        <v>0</v>
      </c>
      <c r="F84" s="461">
        <v>0</v>
      </c>
      <c r="G84" s="461">
        <v>0</v>
      </c>
      <c r="H84" s="461">
        <v>0</v>
      </c>
      <c r="I84" s="461">
        <v>0</v>
      </c>
      <c r="J84" s="461">
        <v>5900000</v>
      </c>
      <c r="K84" s="461">
        <v>5900000</v>
      </c>
      <c r="L84" s="461">
        <v>5900000</v>
      </c>
      <c r="M84" s="461">
        <v>5900000</v>
      </c>
      <c r="N84" s="461">
        <v>5900000</v>
      </c>
      <c r="O84" s="461">
        <v>5900000</v>
      </c>
      <c r="P84" s="461">
        <v>5900000</v>
      </c>
      <c r="Q84" s="461">
        <v>5900000</v>
      </c>
      <c r="R84" s="461">
        <v>5900000</v>
      </c>
      <c r="S84" s="461">
        <v>5900000</v>
      </c>
      <c r="T84" s="461">
        <v>5900000</v>
      </c>
      <c r="U84" s="461">
        <v>5900000</v>
      </c>
      <c r="V84" s="461">
        <v>5900000</v>
      </c>
      <c r="W84" s="461">
        <v>5900000</v>
      </c>
      <c r="X84" s="461">
        <v>5900000</v>
      </c>
      <c r="Y84" s="461">
        <v>5900000</v>
      </c>
      <c r="Z84" s="461">
        <v>5900000</v>
      </c>
      <c r="AA84" s="461">
        <v>5900000</v>
      </c>
      <c r="AB84" s="461">
        <v>5900000</v>
      </c>
      <c r="AC84" s="461">
        <v>5900000</v>
      </c>
      <c r="AD84" s="461">
        <v>5900000</v>
      </c>
      <c r="AE84" s="461">
        <v>5900000</v>
      </c>
      <c r="AF84" s="461">
        <v>5900000</v>
      </c>
      <c r="AG84" s="461">
        <v>5900000</v>
      </c>
      <c r="AH84" s="461">
        <v>5900000</v>
      </c>
      <c r="AI84" s="461">
        <v>5900000</v>
      </c>
      <c r="AJ84" s="461">
        <v>5900000</v>
      </c>
      <c r="AK84" s="461">
        <v>5900000</v>
      </c>
      <c r="AL84" s="461">
        <v>5900000</v>
      </c>
      <c r="AM84" s="461">
        <v>5900000</v>
      </c>
      <c r="AN84" s="461">
        <v>5900000</v>
      </c>
      <c r="AO84" s="461">
        <v>4987500</v>
      </c>
      <c r="AP84" s="461">
        <v>505137500</v>
      </c>
      <c r="AQ84" s="461">
        <v>0</v>
      </c>
      <c r="AR84" s="461">
        <v>0</v>
      </c>
      <c r="AS84" s="461">
        <v>0</v>
      </c>
      <c r="AT84" s="358"/>
      <c r="AU84" s="358"/>
      <c r="AV84" s="358"/>
      <c r="AW84" s="358"/>
      <c r="AX84" s="358"/>
      <c r="AY84" s="358"/>
      <c r="AZ84" s="358"/>
      <c r="BA84" s="358"/>
      <c r="BB84" s="358"/>
      <c r="BC84" s="358"/>
      <c r="BD84" s="358"/>
      <c r="BE84" s="358"/>
      <c r="BF84" s="358"/>
      <c r="BG84" s="358"/>
      <c r="BH84" s="358"/>
      <c r="BI84" s="358"/>
      <c r="BJ84" s="358"/>
      <c r="BK84" s="358"/>
      <c r="BL84" s="358"/>
      <c r="BM84" s="358"/>
      <c r="BN84" s="358"/>
      <c r="BO84" s="358"/>
      <c r="BP84" s="358"/>
      <c r="BQ84" s="358"/>
      <c r="BR84" s="358"/>
      <c r="BS84" s="358"/>
      <c r="BT84" s="358"/>
      <c r="BU84" s="358"/>
      <c r="BV84" s="358"/>
      <c r="BW84" s="358"/>
      <c r="BX84" s="358"/>
      <c r="BY84" s="358"/>
      <c r="BZ84" s="358"/>
      <c r="CA84" s="358"/>
      <c r="CB84" s="358"/>
      <c r="CC84" s="358"/>
      <c r="CD84" s="358"/>
      <c r="CE84" s="358"/>
      <c r="CF84" s="225"/>
      <c r="CG84" s="225"/>
      <c r="CH84" s="225"/>
      <c r="CI84" s="225"/>
      <c r="CJ84" s="324">
        <f t="shared" si="0"/>
        <v>693025000</v>
      </c>
    </row>
    <row r="85" spans="1:88" s="223" customFormat="1" ht="12.6" customHeight="1" x14ac:dyDescent="0.2">
      <c r="A85" s="378"/>
      <c r="B85" s="224" t="s">
        <v>801</v>
      </c>
      <c r="C85" s="449" t="s">
        <v>800</v>
      </c>
      <c r="D85" s="358"/>
      <c r="E85" s="461">
        <v>0</v>
      </c>
      <c r="F85" s="461">
        <v>0</v>
      </c>
      <c r="G85" s="461">
        <v>0</v>
      </c>
      <c r="H85" s="461">
        <v>0</v>
      </c>
      <c r="I85" s="461">
        <v>4100000</v>
      </c>
      <c r="J85" s="461">
        <v>4100000</v>
      </c>
      <c r="K85" s="461">
        <v>4100000</v>
      </c>
      <c r="L85" s="461">
        <v>4100000</v>
      </c>
      <c r="M85" s="461">
        <v>4100000</v>
      </c>
      <c r="N85" s="461">
        <v>4100000</v>
      </c>
      <c r="O85" s="461">
        <v>4100000</v>
      </c>
      <c r="P85" s="461">
        <v>4100000</v>
      </c>
      <c r="Q85" s="461">
        <v>4100000</v>
      </c>
      <c r="R85" s="461">
        <v>4100000</v>
      </c>
      <c r="S85" s="461">
        <v>4100000</v>
      </c>
      <c r="T85" s="461">
        <v>4100000</v>
      </c>
      <c r="U85" s="461">
        <v>4100000</v>
      </c>
      <c r="V85" s="461">
        <v>4100000</v>
      </c>
      <c r="W85" s="461">
        <v>4100000</v>
      </c>
      <c r="X85" s="461">
        <v>4100000</v>
      </c>
      <c r="Y85" s="461">
        <v>4100000</v>
      </c>
      <c r="Z85" s="461">
        <v>4100000</v>
      </c>
      <c r="AA85" s="461">
        <v>4100000</v>
      </c>
      <c r="AB85" s="461">
        <v>4100000</v>
      </c>
      <c r="AC85" s="461">
        <v>4100000</v>
      </c>
      <c r="AD85" s="461">
        <v>4100000</v>
      </c>
      <c r="AE85" s="461">
        <v>4100000</v>
      </c>
      <c r="AF85" s="461">
        <v>4100000</v>
      </c>
      <c r="AG85" s="461">
        <v>4100000</v>
      </c>
      <c r="AH85" s="461">
        <v>4100000</v>
      </c>
      <c r="AI85" s="461">
        <v>4100000</v>
      </c>
      <c r="AJ85" s="461">
        <v>4100000</v>
      </c>
      <c r="AK85" s="461">
        <v>4100000</v>
      </c>
      <c r="AL85" s="461">
        <v>4100000</v>
      </c>
      <c r="AM85" s="461">
        <v>4100000</v>
      </c>
      <c r="AN85" s="461">
        <v>4100000</v>
      </c>
      <c r="AO85" s="461">
        <v>3606000</v>
      </c>
      <c r="AP85" s="461">
        <v>354914000</v>
      </c>
      <c r="AQ85" s="461">
        <v>0</v>
      </c>
      <c r="AR85" s="461">
        <v>0</v>
      </c>
      <c r="AS85" s="461">
        <v>0</v>
      </c>
      <c r="AT85" s="358"/>
      <c r="AU85" s="358"/>
      <c r="AV85" s="358"/>
      <c r="AW85" s="358"/>
      <c r="AX85" s="358"/>
      <c r="AY85" s="358"/>
      <c r="AZ85" s="358"/>
      <c r="BA85" s="358"/>
      <c r="BB85" s="358"/>
      <c r="BC85" s="358"/>
      <c r="BD85" s="358"/>
      <c r="BE85" s="358"/>
      <c r="BF85" s="358"/>
      <c r="BG85" s="358"/>
      <c r="BH85" s="358"/>
      <c r="BI85" s="358"/>
      <c r="BJ85" s="358"/>
      <c r="BK85" s="358"/>
      <c r="BL85" s="358"/>
      <c r="BM85" s="358"/>
      <c r="BN85" s="358"/>
      <c r="BO85" s="358"/>
      <c r="BP85" s="358"/>
      <c r="BQ85" s="358"/>
      <c r="BR85" s="358"/>
      <c r="BS85" s="358"/>
      <c r="BT85" s="358"/>
      <c r="BU85" s="358"/>
      <c r="BV85" s="358"/>
      <c r="BW85" s="358"/>
      <c r="BX85" s="358"/>
      <c r="BY85" s="358"/>
      <c r="BZ85" s="358"/>
      <c r="CA85" s="358"/>
      <c r="CB85" s="358"/>
      <c r="CC85" s="358"/>
      <c r="CD85" s="358"/>
      <c r="CE85" s="358"/>
      <c r="CF85" s="225"/>
      <c r="CG85" s="225"/>
      <c r="CH85" s="225"/>
      <c r="CI85" s="225"/>
      <c r="CJ85" s="324">
        <f t="shared" si="0"/>
        <v>489720000</v>
      </c>
    </row>
    <row r="86" spans="1:88" s="223" customFormat="1" ht="12.6" customHeight="1" x14ac:dyDescent="0.2">
      <c r="A86" s="378"/>
      <c r="B86" s="224" t="s">
        <v>895</v>
      </c>
      <c r="C86" s="449" t="s">
        <v>894</v>
      </c>
      <c r="D86" s="358"/>
      <c r="E86" s="461">
        <v>0</v>
      </c>
      <c r="F86" s="461">
        <v>0</v>
      </c>
      <c r="G86" s="461">
        <v>0</v>
      </c>
      <c r="H86" s="461">
        <v>0</v>
      </c>
      <c r="I86" s="461">
        <v>0</v>
      </c>
      <c r="J86" s="461">
        <v>6692850</v>
      </c>
      <c r="K86" s="461">
        <v>6692850</v>
      </c>
      <c r="L86" s="461">
        <v>6692850</v>
      </c>
      <c r="M86" s="461">
        <v>6692850</v>
      </c>
      <c r="N86" s="461">
        <v>6692850</v>
      </c>
      <c r="O86" s="461">
        <v>6692850</v>
      </c>
      <c r="P86" s="461">
        <v>6692850</v>
      </c>
      <c r="Q86" s="461">
        <v>6692850</v>
      </c>
      <c r="R86" s="461">
        <v>6692850</v>
      </c>
      <c r="S86" s="461">
        <v>6692850</v>
      </c>
      <c r="T86" s="461">
        <v>6692850</v>
      </c>
      <c r="U86" s="461">
        <v>6692850</v>
      </c>
      <c r="V86" s="461">
        <v>6692850</v>
      </c>
      <c r="W86" s="461">
        <v>6692850</v>
      </c>
      <c r="X86" s="461">
        <v>6692850</v>
      </c>
      <c r="Y86" s="461">
        <v>6692850</v>
      </c>
      <c r="Z86" s="461">
        <v>6692850</v>
      </c>
      <c r="AA86" s="461">
        <v>6692850</v>
      </c>
      <c r="AB86" s="461">
        <v>6692850</v>
      </c>
      <c r="AC86" s="461">
        <v>6692850</v>
      </c>
      <c r="AD86" s="461">
        <v>6692850</v>
      </c>
      <c r="AE86" s="461">
        <v>6692850</v>
      </c>
      <c r="AF86" s="461">
        <v>6692850</v>
      </c>
      <c r="AG86" s="461">
        <v>6692850</v>
      </c>
      <c r="AH86" s="461">
        <v>6692850</v>
      </c>
      <c r="AI86" s="461">
        <v>6692850</v>
      </c>
      <c r="AJ86" s="461">
        <v>6692850</v>
      </c>
      <c r="AK86" s="461">
        <v>6692850</v>
      </c>
      <c r="AL86" s="461">
        <v>6692850</v>
      </c>
      <c r="AM86" s="461">
        <v>6692850</v>
      </c>
      <c r="AN86" s="461">
        <v>6692850</v>
      </c>
      <c r="AO86" s="461">
        <v>6692850</v>
      </c>
      <c r="AP86" s="461">
        <v>530966100</v>
      </c>
      <c r="AQ86" s="461">
        <v>0</v>
      </c>
      <c r="AR86" s="461">
        <v>0</v>
      </c>
      <c r="AS86" s="461">
        <v>0</v>
      </c>
      <c r="AT86" s="358"/>
      <c r="AU86" s="358"/>
      <c r="AV86" s="358"/>
      <c r="AW86" s="358"/>
      <c r="AX86" s="358"/>
      <c r="AY86" s="358"/>
      <c r="AZ86" s="358"/>
      <c r="BA86" s="358"/>
      <c r="BB86" s="358"/>
      <c r="BC86" s="358"/>
      <c r="BD86" s="358"/>
      <c r="BE86" s="358"/>
      <c r="BF86" s="358"/>
      <c r="BG86" s="358"/>
      <c r="BH86" s="358"/>
      <c r="BI86" s="358"/>
      <c r="BJ86" s="358"/>
      <c r="BK86" s="358"/>
      <c r="BL86" s="358"/>
      <c r="BM86" s="358"/>
      <c r="BN86" s="358"/>
      <c r="BO86" s="358"/>
      <c r="BP86" s="358"/>
      <c r="BQ86" s="358"/>
      <c r="BR86" s="358"/>
      <c r="BS86" s="358"/>
      <c r="BT86" s="358"/>
      <c r="BU86" s="358"/>
      <c r="BV86" s="358"/>
      <c r="BW86" s="358"/>
      <c r="BX86" s="358"/>
      <c r="BY86" s="358"/>
      <c r="BZ86" s="358"/>
      <c r="CA86" s="358"/>
      <c r="CB86" s="358"/>
      <c r="CC86" s="358"/>
      <c r="CD86" s="358"/>
      <c r="CE86" s="358"/>
      <c r="CF86" s="225"/>
      <c r="CG86" s="225"/>
      <c r="CH86" s="225"/>
      <c r="CI86" s="225"/>
      <c r="CJ86" s="324">
        <f t="shared" si="0"/>
        <v>745137300</v>
      </c>
    </row>
    <row r="87" spans="1:88" s="223" customFormat="1" ht="12.6" customHeight="1" x14ac:dyDescent="0.2">
      <c r="A87" s="378"/>
      <c r="B87" s="224" t="s">
        <v>830</v>
      </c>
      <c r="C87" s="449" t="s">
        <v>849</v>
      </c>
      <c r="D87" s="358"/>
      <c r="E87" s="461">
        <v>0</v>
      </c>
      <c r="F87" s="461">
        <v>0</v>
      </c>
      <c r="G87" s="461">
        <v>0</v>
      </c>
      <c r="H87" s="461">
        <v>0</v>
      </c>
      <c r="I87" s="461">
        <v>4890000</v>
      </c>
      <c r="J87" s="461">
        <v>4890000</v>
      </c>
      <c r="K87" s="461">
        <v>4890000</v>
      </c>
      <c r="L87" s="461">
        <v>4890000</v>
      </c>
      <c r="M87" s="461">
        <v>4890000</v>
      </c>
      <c r="N87" s="461">
        <v>4890000</v>
      </c>
      <c r="O87" s="461">
        <v>4890000</v>
      </c>
      <c r="P87" s="461">
        <v>4890000</v>
      </c>
      <c r="Q87" s="461">
        <v>4890000</v>
      </c>
      <c r="R87" s="461">
        <v>4890000</v>
      </c>
      <c r="S87" s="461">
        <v>4890000</v>
      </c>
      <c r="T87" s="461">
        <v>4890000</v>
      </c>
      <c r="U87" s="461">
        <v>4890000</v>
      </c>
      <c r="V87" s="461">
        <v>4890000</v>
      </c>
      <c r="W87" s="461">
        <v>4890000</v>
      </c>
      <c r="X87" s="461">
        <v>4890000</v>
      </c>
      <c r="Y87" s="461">
        <v>4890000</v>
      </c>
      <c r="Z87" s="461">
        <v>4890000</v>
      </c>
      <c r="AA87" s="461">
        <v>4890000</v>
      </c>
      <c r="AB87" s="461">
        <v>4890000</v>
      </c>
      <c r="AC87" s="461">
        <v>4890000</v>
      </c>
      <c r="AD87" s="461">
        <v>4890000</v>
      </c>
      <c r="AE87" s="461">
        <v>4890000</v>
      </c>
      <c r="AF87" s="461">
        <v>4890000</v>
      </c>
      <c r="AG87" s="461">
        <v>4890000</v>
      </c>
      <c r="AH87" s="461">
        <v>4890000</v>
      </c>
      <c r="AI87" s="461">
        <v>4890000</v>
      </c>
      <c r="AJ87" s="461">
        <v>4890000</v>
      </c>
      <c r="AK87" s="461">
        <v>4890000</v>
      </c>
      <c r="AL87" s="461">
        <v>4890000</v>
      </c>
      <c r="AM87" s="461">
        <v>4890000</v>
      </c>
      <c r="AN87" s="461">
        <v>4890000</v>
      </c>
      <c r="AO87" s="461">
        <v>4912000</v>
      </c>
      <c r="AP87" s="461">
        <v>433888000</v>
      </c>
      <c r="AQ87" s="461">
        <v>0</v>
      </c>
      <c r="AR87" s="461">
        <v>0</v>
      </c>
      <c r="AS87" s="461">
        <v>0</v>
      </c>
      <c r="AT87" s="358"/>
      <c r="AU87" s="358"/>
      <c r="AV87" s="358"/>
      <c r="AW87" s="358"/>
      <c r="AX87" s="358"/>
      <c r="AY87" s="358"/>
      <c r="AZ87" s="358"/>
      <c r="BA87" s="358"/>
      <c r="BB87" s="358"/>
      <c r="BC87" s="358"/>
      <c r="BD87" s="358"/>
      <c r="BE87" s="358"/>
      <c r="BF87" s="358"/>
      <c r="BG87" s="358"/>
      <c r="BH87" s="358"/>
      <c r="BI87" s="358"/>
      <c r="BJ87" s="358"/>
      <c r="BK87" s="358"/>
      <c r="BL87" s="358"/>
      <c r="BM87" s="358"/>
      <c r="BN87" s="358"/>
      <c r="BO87" s="358"/>
      <c r="BP87" s="358"/>
      <c r="BQ87" s="358"/>
      <c r="BR87" s="358"/>
      <c r="BS87" s="358"/>
      <c r="BT87" s="358"/>
      <c r="BU87" s="358"/>
      <c r="BV87" s="358"/>
      <c r="BW87" s="358"/>
      <c r="BX87" s="358"/>
      <c r="BY87" s="358"/>
      <c r="BZ87" s="358"/>
      <c r="CA87" s="358"/>
      <c r="CB87" s="358"/>
      <c r="CC87" s="358"/>
      <c r="CD87" s="358"/>
      <c r="CE87" s="358"/>
      <c r="CF87" s="225"/>
      <c r="CG87" s="225"/>
      <c r="CH87" s="225"/>
      <c r="CI87" s="225"/>
      <c r="CJ87" s="324">
        <f t="shared" si="0"/>
        <v>595280000</v>
      </c>
    </row>
    <row r="88" spans="1:88" s="223" customFormat="1" ht="12.6" customHeight="1" x14ac:dyDescent="0.2">
      <c r="A88" s="378"/>
      <c r="B88" s="224" t="s">
        <v>830</v>
      </c>
      <c r="C88" s="449" t="s">
        <v>850</v>
      </c>
      <c r="D88" s="358"/>
      <c r="E88" s="461">
        <v>0</v>
      </c>
      <c r="F88" s="461">
        <v>0</v>
      </c>
      <c r="G88" s="461">
        <v>0</v>
      </c>
      <c r="H88" s="461">
        <v>0</v>
      </c>
      <c r="I88" s="461">
        <v>4950000</v>
      </c>
      <c r="J88" s="461">
        <v>4950000</v>
      </c>
      <c r="K88" s="461">
        <v>4950000</v>
      </c>
      <c r="L88" s="461">
        <v>4950000</v>
      </c>
      <c r="M88" s="461">
        <v>4950000</v>
      </c>
      <c r="N88" s="461">
        <v>4950000</v>
      </c>
      <c r="O88" s="461">
        <v>4950000</v>
      </c>
      <c r="P88" s="461">
        <v>4950000</v>
      </c>
      <c r="Q88" s="461">
        <v>4950000</v>
      </c>
      <c r="R88" s="461">
        <v>4950000</v>
      </c>
      <c r="S88" s="461">
        <v>4950000</v>
      </c>
      <c r="T88" s="461">
        <v>4950000</v>
      </c>
      <c r="U88" s="461">
        <v>4950000</v>
      </c>
      <c r="V88" s="461">
        <v>4950000</v>
      </c>
      <c r="W88" s="461">
        <v>4950000</v>
      </c>
      <c r="X88" s="461">
        <v>4950000</v>
      </c>
      <c r="Y88" s="461">
        <v>4950000</v>
      </c>
      <c r="Z88" s="461">
        <v>4950000</v>
      </c>
      <c r="AA88" s="461">
        <v>4950000</v>
      </c>
      <c r="AB88" s="461">
        <v>4950000</v>
      </c>
      <c r="AC88" s="461">
        <v>4950000</v>
      </c>
      <c r="AD88" s="461">
        <v>4950000</v>
      </c>
      <c r="AE88" s="461">
        <v>4950000</v>
      </c>
      <c r="AF88" s="461">
        <v>4950000</v>
      </c>
      <c r="AG88" s="461">
        <v>4950000</v>
      </c>
      <c r="AH88" s="461">
        <v>4950000</v>
      </c>
      <c r="AI88" s="461">
        <v>4950000</v>
      </c>
      <c r="AJ88" s="461">
        <v>4950000</v>
      </c>
      <c r="AK88" s="461">
        <v>4950000</v>
      </c>
      <c r="AL88" s="461">
        <v>4950000</v>
      </c>
      <c r="AM88" s="461">
        <v>4950000</v>
      </c>
      <c r="AN88" s="461">
        <v>4950000</v>
      </c>
      <c r="AO88" s="461">
        <v>4840000</v>
      </c>
      <c r="AP88" s="461">
        <v>438760000</v>
      </c>
      <c r="AQ88" s="461">
        <v>0</v>
      </c>
      <c r="AR88" s="461">
        <v>0</v>
      </c>
      <c r="AS88" s="461">
        <v>0</v>
      </c>
      <c r="AT88" s="358"/>
      <c r="AU88" s="358"/>
      <c r="AV88" s="358"/>
      <c r="AW88" s="358"/>
      <c r="AX88" s="358"/>
      <c r="AY88" s="358"/>
      <c r="AZ88" s="358"/>
      <c r="BA88" s="358"/>
      <c r="BB88" s="358"/>
      <c r="BC88" s="358"/>
      <c r="BD88" s="358"/>
      <c r="BE88" s="358"/>
      <c r="BF88" s="358"/>
      <c r="BG88" s="358"/>
      <c r="BH88" s="358"/>
      <c r="BI88" s="358"/>
      <c r="BJ88" s="358"/>
      <c r="BK88" s="358"/>
      <c r="BL88" s="358"/>
      <c r="BM88" s="358"/>
      <c r="BN88" s="358"/>
      <c r="BO88" s="358"/>
      <c r="BP88" s="358"/>
      <c r="BQ88" s="358"/>
      <c r="BR88" s="358"/>
      <c r="BS88" s="358"/>
      <c r="BT88" s="358"/>
      <c r="BU88" s="358"/>
      <c r="BV88" s="358"/>
      <c r="BW88" s="358"/>
      <c r="BX88" s="358"/>
      <c r="BY88" s="358"/>
      <c r="BZ88" s="358"/>
      <c r="CA88" s="358"/>
      <c r="CB88" s="358"/>
      <c r="CC88" s="358"/>
      <c r="CD88" s="358"/>
      <c r="CE88" s="358"/>
      <c r="CF88" s="225"/>
      <c r="CG88" s="225"/>
      <c r="CH88" s="225"/>
      <c r="CI88" s="225"/>
      <c r="CJ88" s="324">
        <f t="shared" si="0"/>
        <v>602000000</v>
      </c>
    </row>
    <row r="89" spans="1:88" s="223" customFormat="1" ht="12.6" customHeight="1" x14ac:dyDescent="0.2">
      <c r="A89" s="378"/>
      <c r="B89" s="224" t="s">
        <v>893</v>
      </c>
      <c r="C89" s="449" t="s">
        <v>896</v>
      </c>
      <c r="D89" s="358"/>
      <c r="E89" s="461">
        <v>0</v>
      </c>
      <c r="F89" s="461">
        <v>0</v>
      </c>
      <c r="G89" s="461">
        <v>0</v>
      </c>
      <c r="H89" s="461">
        <v>0</v>
      </c>
      <c r="I89" s="461">
        <v>0</v>
      </c>
      <c r="J89" s="461">
        <v>5900000</v>
      </c>
      <c r="K89" s="461">
        <v>5900000</v>
      </c>
      <c r="L89" s="461">
        <v>5900000</v>
      </c>
      <c r="M89" s="461">
        <v>5900000</v>
      </c>
      <c r="N89" s="461">
        <v>5900000</v>
      </c>
      <c r="O89" s="461">
        <v>5900000</v>
      </c>
      <c r="P89" s="461">
        <v>5900000</v>
      </c>
      <c r="Q89" s="461">
        <v>5900000</v>
      </c>
      <c r="R89" s="461">
        <v>5900000</v>
      </c>
      <c r="S89" s="461">
        <v>5900000</v>
      </c>
      <c r="T89" s="461">
        <v>5900000</v>
      </c>
      <c r="U89" s="461">
        <v>5900000</v>
      </c>
      <c r="V89" s="461">
        <v>5900000</v>
      </c>
      <c r="W89" s="461">
        <v>5900000</v>
      </c>
      <c r="X89" s="461">
        <v>5900000</v>
      </c>
      <c r="Y89" s="461">
        <v>5900000</v>
      </c>
      <c r="Z89" s="461">
        <v>5900000</v>
      </c>
      <c r="AA89" s="461">
        <v>5900000</v>
      </c>
      <c r="AB89" s="461">
        <v>5900000</v>
      </c>
      <c r="AC89" s="461">
        <v>5900000</v>
      </c>
      <c r="AD89" s="461">
        <v>5900000</v>
      </c>
      <c r="AE89" s="461">
        <v>5900000</v>
      </c>
      <c r="AF89" s="461">
        <v>5900000</v>
      </c>
      <c r="AG89" s="461">
        <v>5900000</v>
      </c>
      <c r="AH89" s="461">
        <v>5900000</v>
      </c>
      <c r="AI89" s="461">
        <v>5900000</v>
      </c>
      <c r="AJ89" s="461">
        <v>5900000</v>
      </c>
      <c r="AK89" s="461">
        <v>5900000</v>
      </c>
      <c r="AL89" s="461">
        <v>5900000</v>
      </c>
      <c r="AM89" s="461">
        <v>5900000</v>
      </c>
      <c r="AN89" s="461">
        <v>5900000</v>
      </c>
      <c r="AO89" s="461">
        <v>5287500</v>
      </c>
      <c r="AP89" s="461">
        <v>505837500</v>
      </c>
      <c r="AQ89" s="461">
        <v>0</v>
      </c>
      <c r="AR89" s="461">
        <v>0</v>
      </c>
      <c r="AS89" s="461">
        <v>0</v>
      </c>
      <c r="AT89" s="358"/>
      <c r="AU89" s="358"/>
      <c r="AV89" s="358"/>
      <c r="AW89" s="358"/>
      <c r="AX89" s="358"/>
      <c r="AY89" s="358"/>
      <c r="AZ89" s="358"/>
      <c r="BA89" s="358"/>
      <c r="BB89" s="358"/>
      <c r="BC89" s="358"/>
      <c r="BD89" s="358"/>
      <c r="BE89" s="358"/>
      <c r="BF89" s="358"/>
      <c r="BG89" s="358"/>
      <c r="BH89" s="358"/>
      <c r="BI89" s="358"/>
      <c r="BJ89" s="358"/>
      <c r="BK89" s="358"/>
      <c r="BL89" s="358"/>
      <c r="BM89" s="358"/>
      <c r="BN89" s="358"/>
      <c r="BO89" s="358"/>
      <c r="BP89" s="358"/>
      <c r="BQ89" s="358"/>
      <c r="BR89" s="358"/>
      <c r="BS89" s="358"/>
      <c r="BT89" s="358"/>
      <c r="BU89" s="358"/>
      <c r="BV89" s="358"/>
      <c r="BW89" s="358"/>
      <c r="BX89" s="358"/>
      <c r="BY89" s="358"/>
      <c r="BZ89" s="358"/>
      <c r="CA89" s="358"/>
      <c r="CB89" s="358"/>
      <c r="CC89" s="358"/>
      <c r="CD89" s="358"/>
      <c r="CE89" s="358"/>
      <c r="CF89" s="225"/>
      <c r="CG89" s="225"/>
      <c r="CH89" s="225"/>
      <c r="CI89" s="225"/>
      <c r="CJ89" s="324">
        <f t="shared" si="0"/>
        <v>694025000</v>
      </c>
    </row>
    <row r="90" spans="1:88" s="223" customFormat="1" ht="12.6" customHeight="1" x14ac:dyDescent="0.2">
      <c r="A90" s="378"/>
      <c r="B90" s="224" t="s">
        <v>846</v>
      </c>
      <c r="C90" s="449" t="s">
        <v>851</v>
      </c>
      <c r="D90" s="358"/>
      <c r="E90" s="461">
        <v>0</v>
      </c>
      <c r="F90" s="461">
        <v>0</v>
      </c>
      <c r="G90" s="461">
        <v>0</v>
      </c>
      <c r="H90" s="461">
        <v>0</v>
      </c>
      <c r="I90" s="461">
        <v>0</v>
      </c>
      <c r="J90" s="461">
        <v>3880000</v>
      </c>
      <c r="K90" s="461">
        <v>3880000</v>
      </c>
      <c r="L90" s="461">
        <v>3880000</v>
      </c>
      <c r="M90" s="461">
        <v>3880000</v>
      </c>
      <c r="N90" s="461">
        <v>3880000</v>
      </c>
      <c r="O90" s="461">
        <v>3880000</v>
      </c>
      <c r="P90" s="461">
        <v>3880000</v>
      </c>
      <c r="Q90" s="461">
        <v>3880000</v>
      </c>
      <c r="R90" s="461">
        <v>3880000</v>
      </c>
      <c r="S90" s="461">
        <v>3880000</v>
      </c>
      <c r="T90" s="461">
        <v>3880000</v>
      </c>
      <c r="U90" s="461">
        <v>3880000</v>
      </c>
      <c r="V90" s="461">
        <v>3880000</v>
      </c>
      <c r="W90" s="461">
        <v>3880000</v>
      </c>
      <c r="X90" s="461">
        <v>3880000</v>
      </c>
      <c r="Y90" s="461">
        <v>3880000</v>
      </c>
      <c r="Z90" s="461">
        <v>3880000</v>
      </c>
      <c r="AA90" s="461">
        <v>3880000</v>
      </c>
      <c r="AB90" s="461">
        <v>3880000</v>
      </c>
      <c r="AC90" s="461">
        <v>3880000</v>
      </c>
      <c r="AD90" s="461">
        <v>3880000</v>
      </c>
      <c r="AE90" s="461">
        <v>3880000</v>
      </c>
      <c r="AF90" s="461">
        <v>3880000</v>
      </c>
      <c r="AG90" s="461">
        <v>3880000</v>
      </c>
      <c r="AH90" s="461">
        <v>3880000</v>
      </c>
      <c r="AI90" s="461">
        <v>3880000</v>
      </c>
      <c r="AJ90" s="461">
        <v>3880000</v>
      </c>
      <c r="AK90" s="461">
        <v>3880000</v>
      </c>
      <c r="AL90" s="461">
        <v>3880000</v>
      </c>
      <c r="AM90" s="461">
        <v>3880000</v>
      </c>
      <c r="AN90" s="461">
        <v>3880000</v>
      </c>
      <c r="AO90" s="461">
        <v>3880000</v>
      </c>
      <c r="AP90" s="461">
        <v>3811090</v>
      </c>
      <c r="AQ90" s="461">
        <v>346479210</v>
      </c>
      <c r="AR90" s="461">
        <v>0</v>
      </c>
      <c r="AS90" s="461">
        <v>0</v>
      </c>
      <c r="AT90" s="358"/>
      <c r="AU90" s="358"/>
      <c r="AV90" s="358"/>
      <c r="AW90" s="358"/>
      <c r="AX90" s="358"/>
      <c r="AY90" s="358"/>
      <c r="AZ90" s="358"/>
      <c r="BA90" s="358"/>
      <c r="BB90" s="358"/>
      <c r="BC90" s="358"/>
      <c r="BD90" s="358"/>
      <c r="BE90" s="358"/>
      <c r="BF90" s="358"/>
      <c r="BG90" s="358"/>
      <c r="BH90" s="358"/>
      <c r="BI90" s="358"/>
      <c r="BJ90" s="358"/>
      <c r="BK90" s="358"/>
      <c r="BL90" s="358"/>
      <c r="BM90" s="358"/>
      <c r="BN90" s="358"/>
      <c r="BO90" s="358"/>
      <c r="BP90" s="358"/>
      <c r="BQ90" s="358"/>
      <c r="BR90" s="358"/>
      <c r="BS90" s="358"/>
      <c r="BT90" s="358"/>
      <c r="BU90" s="358"/>
      <c r="BV90" s="358"/>
      <c r="BW90" s="358"/>
      <c r="BX90" s="358"/>
      <c r="BY90" s="358"/>
      <c r="BZ90" s="358"/>
      <c r="CA90" s="358"/>
      <c r="CB90" s="358"/>
      <c r="CC90" s="358"/>
      <c r="CD90" s="358"/>
      <c r="CE90" s="358"/>
      <c r="CF90" s="225"/>
      <c r="CG90" s="225"/>
      <c r="CH90" s="225"/>
      <c r="CI90" s="225"/>
      <c r="CJ90" s="324">
        <f t="shared" si="0"/>
        <v>474450300</v>
      </c>
    </row>
    <row r="91" spans="1:88" s="223" customFormat="1" ht="12.6" customHeight="1" x14ac:dyDescent="0.2">
      <c r="A91" s="378"/>
      <c r="B91" s="224" t="s">
        <v>769</v>
      </c>
      <c r="C91" s="449" t="s">
        <v>768</v>
      </c>
      <c r="D91" s="358"/>
      <c r="E91" s="461">
        <v>0</v>
      </c>
      <c r="F91" s="461">
        <v>0</v>
      </c>
      <c r="G91" s="461">
        <v>0</v>
      </c>
      <c r="H91" s="461">
        <v>0</v>
      </c>
      <c r="I91" s="461">
        <v>5934500</v>
      </c>
      <c r="J91" s="461">
        <v>5934500</v>
      </c>
      <c r="K91" s="461">
        <v>5934500</v>
      </c>
      <c r="L91" s="461">
        <v>5934500</v>
      </c>
      <c r="M91" s="461">
        <v>5934500</v>
      </c>
      <c r="N91" s="461">
        <v>5934500</v>
      </c>
      <c r="O91" s="461">
        <v>5934500</v>
      </c>
      <c r="P91" s="461">
        <v>5934500</v>
      </c>
      <c r="Q91" s="461">
        <v>5934500</v>
      </c>
      <c r="R91" s="461">
        <v>5934500</v>
      </c>
      <c r="S91" s="461">
        <v>5934500</v>
      </c>
      <c r="T91" s="461">
        <v>5934500</v>
      </c>
      <c r="U91" s="461">
        <v>5934500</v>
      </c>
      <c r="V91" s="461">
        <v>5934500</v>
      </c>
      <c r="W91" s="461">
        <v>5934500</v>
      </c>
      <c r="X91" s="461">
        <v>5934500</v>
      </c>
      <c r="Y91" s="461">
        <v>5934500</v>
      </c>
      <c r="Z91" s="461">
        <v>5934500</v>
      </c>
      <c r="AA91" s="461">
        <v>5934500</v>
      </c>
      <c r="AB91" s="461">
        <v>5934500</v>
      </c>
      <c r="AC91" s="461">
        <v>5934500</v>
      </c>
      <c r="AD91" s="461">
        <v>5934500</v>
      </c>
      <c r="AE91" s="461">
        <v>5934500</v>
      </c>
      <c r="AF91" s="461">
        <v>5934500</v>
      </c>
      <c r="AG91" s="461">
        <v>5934500</v>
      </c>
      <c r="AH91" s="461">
        <v>5934500</v>
      </c>
      <c r="AI91" s="461">
        <v>5934500</v>
      </c>
      <c r="AJ91" s="461">
        <v>5934500</v>
      </c>
      <c r="AK91" s="461">
        <v>5934500</v>
      </c>
      <c r="AL91" s="461">
        <v>5934500</v>
      </c>
      <c r="AM91" s="461">
        <v>5934500</v>
      </c>
      <c r="AN91" s="461">
        <v>5934500</v>
      </c>
      <c r="AO91" s="461">
        <v>5936500</v>
      </c>
      <c r="AP91" s="461">
        <v>524016500</v>
      </c>
      <c r="AQ91" s="461">
        <v>0</v>
      </c>
      <c r="AR91" s="461">
        <v>0</v>
      </c>
      <c r="AS91" s="461">
        <v>0</v>
      </c>
      <c r="AT91" s="358"/>
      <c r="AU91" s="358"/>
      <c r="AV91" s="358"/>
      <c r="AW91" s="358"/>
      <c r="AX91" s="358"/>
      <c r="AY91" s="358"/>
      <c r="AZ91" s="358"/>
      <c r="BA91" s="358"/>
      <c r="BB91" s="358"/>
      <c r="BC91" s="358"/>
      <c r="BD91" s="358"/>
      <c r="BE91" s="358"/>
      <c r="BF91" s="358"/>
      <c r="BG91" s="358"/>
      <c r="BH91" s="358"/>
      <c r="BI91" s="358"/>
      <c r="BJ91" s="358"/>
      <c r="BK91" s="358"/>
      <c r="BL91" s="358"/>
      <c r="BM91" s="358"/>
      <c r="BN91" s="358"/>
      <c r="BO91" s="358"/>
      <c r="BP91" s="358"/>
      <c r="BQ91" s="358"/>
      <c r="BR91" s="358"/>
      <c r="BS91" s="358"/>
      <c r="BT91" s="358"/>
      <c r="BU91" s="358"/>
      <c r="BV91" s="358"/>
      <c r="BW91" s="358"/>
      <c r="BX91" s="358"/>
      <c r="BY91" s="358"/>
      <c r="BZ91" s="358"/>
      <c r="CA91" s="358"/>
      <c r="CB91" s="358"/>
      <c r="CC91" s="358"/>
      <c r="CD91" s="358"/>
      <c r="CE91" s="358"/>
      <c r="CF91" s="225"/>
      <c r="CG91" s="225"/>
      <c r="CH91" s="225"/>
      <c r="CI91" s="225"/>
      <c r="CJ91" s="324">
        <f t="shared" si="0"/>
        <v>719857000</v>
      </c>
    </row>
    <row r="92" spans="1:88" s="223" customFormat="1" ht="12.6" customHeight="1" x14ac:dyDescent="0.2">
      <c r="A92" s="378"/>
      <c r="B92" s="224" t="s">
        <v>771</v>
      </c>
      <c r="C92" s="449" t="s">
        <v>770</v>
      </c>
      <c r="D92" s="358"/>
      <c r="E92" s="461">
        <v>0</v>
      </c>
      <c r="F92" s="461">
        <v>0</v>
      </c>
      <c r="G92" s="461">
        <v>1240000</v>
      </c>
      <c r="H92" s="461">
        <v>5620000</v>
      </c>
      <c r="I92" s="461">
        <v>5620000</v>
      </c>
      <c r="J92" s="461">
        <v>5620000</v>
      </c>
      <c r="K92" s="461">
        <v>5620000</v>
      </c>
      <c r="L92" s="461">
        <v>5620000</v>
      </c>
      <c r="M92" s="461">
        <v>5620000</v>
      </c>
      <c r="N92" s="461">
        <v>5620000</v>
      </c>
      <c r="O92" s="461">
        <v>5620000</v>
      </c>
      <c r="P92" s="461">
        <v>5620000</v>
      </c>
      <c r="Q92" s="461">
        <v>5620000</v>
      </c>
      <c r="R92" s="461">
        <v>5620000</v>
      </c>
      <c r="S92" s="461">
        <v>5620000</v>
      </c>
      <c r="T92" s="461">
        <v>5620000</v>
      </c>
      <c r="U92" s="461">
        <v>5620000</v>
      </c>
      <c r="V92" s="461">
        <v>5620000</v>
      </c>
      <c r="W92" s="461">
        <v>5620000</v>
      </c>
      <c r="X92" s="461">
        <v>5620000</v>
      </c>
      <c r="Y92" s="461">
        <v>5620000</v>
      </c>
      <c r="Z92" s="461">
        <v>5620000</v>
      </c>
      <c r="AA92" s="461">
        <v>5620000</v>
      </c>
      <c r="AB92" s="461">
        <v>5620000</v>
      </c>
      <c r="AC92" s="461">
        <v>5620000</v>
      </c>
      <c r="AD92" s="461">
        <v>5620000</v>
      </c>
      <c r="AE92" s="461">
        <v>5620000</v>
      </c>
      <c r="AF92" s="461">
        <v>5620000</v>
      </c>
      <c r="AG92" s="461">
        <v>5620000</v>
      </c>
      <c r="AH92" s="461">
        <v>5620000</v>
      </c>
      <c r="AI92" s="461">
        <v>5620000</v>
      </c>
      <c r="AJ92" s="461">
        <v>5620000</v>
      </c>
      <c r="AK92" s="461">
        <v>5620000</v>
      </c>
      <c r="AL92" s="461">
        <v>5620000</v>
      </c>
      <c r="AM92" s="461">
        <v>5620000</v>
      </c>
      <c r="AN92" s="461">
        <v>5620000</v>
      </c>
      <c r="AO92" s="461">
        <v>5620000</v>
      </c>
      <c r="AP92" s="461">
        <v>5455000</v>
      </c>
      <c r="AQ92" s="461">
        <v>496475000</v>
      </c>
      <c r="AR92" s="461">
        <v>0</v>
      </c>
      <c r="AS92" s="461">
        <v>0</v>
      </c>
      <c r="AT92" s="358"/>
      <c r="AU92" s="358"/>
      <c r="AV92" s="358"/>
      <c r="AW92" s="358"/>
      <c r="AX92" s="358"/>
      <c r="AY92" s="358"/>
      <c r="AZ92" s="358"/>
      <c r="BA92" s="358"/>
      <c r="BB92" s="358"/>
      <c r="BC92" s="358"/>
      <c r="BD92" s="358"/>
      <c r="BE92" s="358"/>
      <c r="BF92" s="358"/>
      <c r="BG92" s="358"/>
      <c r="BH92" s="358"/>
      <c r="BI92" s="358"/>
      <c r="BJ92" s="358"/>
      <c r="BK92" s="358"/>
      <c r="BL92" s="358"/>
      <c r="BM92" s="358"/>
      <c r="BN92" s="358"/>
      <c r="BO92" s="358"/>
      <c r="BP92" s="358"/>
      <c r="BQ92" s="358"/>
      <c r="BR92" s="358"/>
      <c r="BS92" s="358"/>
      <c r="BT92" s="358"/>
      <c r="BU92" s="358"/>
      <c r="BV92" s="358"/>
      <c r="BW92" s="358"/>
      <c r="BX92" s="358"/>
      <c r="BY92" s="358"/>
      <c r="BZ92" s="358"/>
      <c r="CA92" s="358"/>
      <c r="CB92" s="358"/>
      <c r="CC92" s="358"/>
      <c r="CD92" s="358"/>
      <c r="CE92" s="358"/>
      <c r="CF92" s="225"/>
      <c r="CG92" s="225"/>
      <c r="CH92" s="225"/>
      <c r="CI92" s="225"/>
      <c r="CJ92" s="324">
        <f t="shared" si="0"/>
        <v>694250000</v>
      </c>
    </row>
    <row r="93" spans="1:88" s="223" customFormat="1" ht="12.6" customHeight="1" x14ac:dyDescent="0.2">
      <c r="A93" s="378"/>
      <c r="B93" s="224" t="s">
        <v>898</v>
      </c>
      <c r="C93" s="449" t="s">
        <v>897</v>
      </c>
      <c r="D93" s="358"/>
      <c r="E93" s="461">
        <v>0</v>
      </c>
      <c r="F93" s="461">
        <v>0</v>
      </c>
      <c r="G93" s="461">
        <v>0</v>
      </c>
      <c r="H93" s="461">
        <v>0</v>
      </c>
      <c r="I93" s="461">
        <v>15000</v>
      </c>
      <c r="J93" s="461">
        <v>4955000</v>
      </c>
      <c r="K93" s="461">
        <v>4955000</v>
      </c>
      <c r="L93" s="461">
        <v>4955000</v>
      </c>
      <c r="M93" s="461">
        <v>4955000</v>
      </c>
      <c r="N93" s="461">
        <v>4955000</v>
      </c>
      <c r="O93" s="461">
        <v>4955000</v>
      </c>
      <c r="P93" s="461">
        <v>4955000</v>
      </c>
      <c r="Q93" s="461">
        <v>4955000</v>
      </c>
      <c r="R93" s="461">
        <v>4955000</v>
      </c>
      <c r="S93" s="461">
        <v>4955000</v>
      </c>
      <c r="T93" s="461">
        <v>4955000</v>
      </c>
      <c r="U93" s="461">
        <v>4955000</v>
      </c>
      <c r="V93" s="461">
        <v>4955000</v>
      </c>
      <c r="W93" s="461">
        <v>4955000</v>
      </c>
      <c r="X93" s="461">
        <v>4955000</v>
      </c>
      <c r="Y93" s="461">
        <v>4955000</v>
      </c>
      <c r="Z93" s="461">
        <v>4955000</v>
      </c>
      <c r="AA93" s="461">
        <v>4955000</v>
      </c>
      <c r="AB93" s="461">
        <v>4955000</v>
      </c>
      <c r="AC93" s="461">
        <v>4955000</v>
      </c>
      <c r="AD93" s="461">
        <v>4955000</v>
      </c>
      <c r="AE93" s="461">
        <v>4955000</v>
      </c>
      <c r="AF93" s="461">
        <v>4955000</v>
      </c>
      <c r="AG93" s="461">
        <v>4955000</v>
      </c>
      <c r="AH93" s="461">
        <v>4955000</v>
      </c>
      <c r="AI93" s="461">
        <v>4955000</v>
      </c>
      <c r="AJ93" s="461">
        <v>4955000</v>
      </c>
      <c r="AK93" s="461">
        <v>4955000</v>
      </c>
      <c r="AL93" s="461">
        <v>4955000</v>
      </c>
      <c r="AM93" s="461">
        <v>4955000</v>
      </c>
      <c r="AN93" s="461">
        <v>4955000</v>
      </c>
      <c r="AO93" s="461">
        <v>4960000</v>
      </c>
      <c r="AP93" s="461">
        <v>439460000</v>
      </c>
      <c r="AQ93" s="461">
        <v>0</v>
      </c>
      <c r="AR93" s="461">
        <v>0</v>
      </c>
      <c r="AS93" s="461">
        <v>0</v>
      </c>
      <c r="AT93" s="358"/>
      <c r="AU93" s="358"/>
      <c r="AV93" s="358"/>
      <c r="AW93" s="358"/>
      <c r="AX93" s="358"/>
      <c r="AY93" s="358"/>
      <c r="AZ93" s="358"/>
      <c r="BA93" s="358"/>
      <c r="BB93" s="358"/>
      <c r="BC93" s="358"/>
      <c r="BD93" s="358"/>
      <c r="BE93" s="358"/>
      <c r="BF93" s="358"/>
      <c r="BG93" s="358"/>
      <c r="BH93" s="358"/>
      <c r="BI93" s="358"/>
      <c r="BJ93" s="358"/>
      <c r="BK93" s="358"/>
      <c r="BL93" s="358"/>
      <c r="BM93" s="358"/>
      <c r="BN93" s="358"/>
      <c r="BO93" s="358"/>
      <c r="BP93" s="358"/>
      <c r="BQ93" s="358"/>
      <c r="BR93" s="358"/>
      <c r="BS93" s="358"/>
      <c r="BT93" s="358"/>
      <c r="BU93" s="358"/>
      <c r="BV93" s="358"/>
      <c r="BW93" s="358"/>
      <c r="BX93" s="358"/>
      <c r="BY93" s="358"/>
      <c r="BZ93" s="358"/>
      <c r="CA93" s="358"/>
      <c r="CB93" s="358"/>
      <c r="CC93" s="358"/>
      <c r="CD93" s="358"/>
      <c r="CE93" s="358"/>
      <c r="CF93" s="225"/>
      <c r="CG93" s="225"/>
      <c r="CH93" s="225"/>
      <c r="CI93" s="225"/>
      <c r="CJ93" s="324">
        <f t="shared" si="0"/>
        <v>598040000</v>
      </c>
    </row>
    <row r="94" spans="1:88" s="223" customFormat="1" ht="12.6" customHeight="1" x14ac:dyDescent="0.2">
      <c r="A94" s="378"/>
      <c r="B94" s="224" t="s">
        <v>853</v>
      </c>
      <c r="C94" s="449" t="s">
        <v>852</v>
      </c>
      <c r="D94" s="358"/>
      <c r="E94" s="461">
        <v>0</v>
      </c>
      <c r="F94" s="461">
        <v>0</v>
      </c>
      <c r="G94" s="461">
        <v>0</v>
      </c>
      <c r="H94" s="461">
        <v>0</v>
      </c>
      <c r="I94" s="461">
        <v>5691236</v>
      </c>
      <c r="J94" s="461">
        <v>5740000</v>
      </c>
      <c r="K94" s="461">
        <v>5740000</v>
      </c>
      <c r="L94" s="461">
        <v>5740000</v>
      </c>
      <c r="M94" s="461">
        <v>5740000</v>
      </c>
      <c r="N94" s="461">
        <v>5740000</v>
      </c>
      <c r="O94" s="461">
        <v>5740000</v>
      </c>
      <c r="P94" s="461">
        <v>5740000</v>
      </c>
      <c r="Q94" s="461">
        <v>5740000</v>
      </c>
      <c r="R94" s="461">
        <v>5740000</v>
      </c>
      <c r="S94" s="461">
        <v>5740000</v>
      </c>
      <c r="T94" s="461">
        <v>5740000</v>
      </c>
      <c r="U94" s="461">
        <v>5740000</v>
      </c>
      <c r="V94" s="461">
        <v>5740000</v>
      </c>
      <c r="W94" s="461">
        <v>5740000</v>
      </c>
      <c r="X94" s="461">
        <v>5740000</v>
      </c>
      <c r="Y94" s="461">
        <v>5740000</v>
      </c>
      <c r="Z94" s="461">
        <v>5740000</v>
      </c>
      <c r="AA94" s="461">
        <v>5740000</v>
      </c>
      <c r="AB94" s="461">
        <v>5740000</v>
      </c>
      <c r="AC94" s="461">
        <v>5740000</v>
      </c>
      <c r="AD94" s="461">
        <v>5740000</v>
      </c>
      <c r="AE94" s="461">
        <v>5740000</v>
      </c>
      <c r="AF94" s="461">
        <v>5740000</v>
      </c>
      <c r="AG94" s="461">
        <v>5740000</v>
      </c>
      <c r="AH94" s="461">
        <v>5740000</v>
      </c>
      <c r="AI94" s="461">
        <v>5740000</v>
      </c>
      <c r="AJ94" s="461">
        <v>5740000</v>
      </c>
      <c r="AK94" s="461">
        <v>5740000</v>
      </c>
      <c r="AL94" s="461">
        <v>5740000</v>
      </c>
      <c r="AM94" s="461">
        <v>5740000</v>
      </c>
      <c r="AN94" s="461">
        <v>5740000</v>
      </c>
      <c r="AO94" s="461">
        <v>5740000</v>
      </c>
      <c r="AP94" s="461">
        <v>5447500</v>
      </c>
      <c r="AQ94" s="461">
        <v>506537500</v>
      </c>
      <c r="AR94" s="461">
        <v>0</v>
      </c>
      <c r="AS94" s="461">
        <v>0</v>
      </c>
      <c r="AT94" s="358"/>
      <c r="AU94" s="358"/>
      <c r="AV94" s="358"/>
      <c r="AW94" s="358"/>
      <c r="AX94" s="358"/>
      <c r="AY94" s="358"/>
      <c r="AZ94" s="358"/>
      <c r="BA94" s="358"/>
      <c r="BB94" s="358"/>
      <c r="BC94" s="358"/>
      <c r="BD94" s="358"/>
      <c r="BE94" s="358"/>
      <c r="BF94" s="358"/>
      <c r="BG94" s="358"/>
      <c r="BH94" s="358"/>
      <c r="BI94" s="358"/>
      <c r="BJ94" s="358"/>
      <c r="BK94" s="358"/>
      <c r="BL94" s="358"/>
      <c r="BM94" s="358"/>
      <c r="BN94" s="358"/>
      <c r="BO94" s="358"/>
      <c r="BP94" s="358"/>
      <c r="BQ94" s="358"/>
      <c r="BR94" s="358"/>
      <c r="BS94" s="358"/>
      <c r="BT94" s="358"/>
      <c r="BU94" s="358"/>
      <c r="BV94" s="358"/>
      <c r="BW94" s="358"/>
      <c r="BX94" s="358"/>
      <c r="BY94" s="358"/>
      <c r="BZ94" s="358"/>
      <c r="CA94" s="358"/>
      <c r="CB94" s="358"/>
      <c r="CC94" s="358"/>
      <c r="CD94" s="358"/>
      <c r="CE94" s="358"/>
      <c r="CF94" s="225"/>
      <c r="CG94" s="225"/>
      <c r="CH94" s="225"/>
      <c r="CI94" s="225"/>
      <c r="CJ94" s="324">
        <f t="shared" si="0"/>
        <v>701356236</v>
      </c>
    </row>
    <row r="95" spans="1:88" s="223" customFormat="1" ht="12.6" customHeight="1" x14ac:dyDescent="0.2">
      <c r="A95" s="378"/>
      <c r="B95" s="224" t="s">
        <v>773</v>
      </c>
      <c r="C95" s="449" t="s">
        <v>772</v>
      </c>
      <c r="D95" s="358"/>
      <c r="E95" s="461">
        <v>0</v>
      </c>
      <c r="F95" s="461">
        <v>0</v>
      </c>
      <c r="G95" s="461">
        <v>0</v>
      </c>
      <c r="H95" s="461">
        <v>0</v>
      </c>
      <c r="I95" s="461">
        <v>5930000</v>
      </c>
      <c r="J95" s="461">
        <v>5930000</v>
      </c>
      <c r="K95" s="461">
        <v>5930000</v>
      </c>
      <c r="L95" s="461">
        <v>5930000</v>
      </c>
      <c r="M95" s="461">
        <v>5930000</v>
      </c>
      <c r="N95" s="461">
        <v>5930000</v>
      </c>
      <c r="O95" s="461">
        <v>5930000</v>
      </c>
      <c r="P95" s="461">
        <v>5930000</v>
      </c>
      <c r="Q95" s="461">
        <v>5930000</v>
      </c>
      <c r="R95" s="461">
        <v>5930000</v>
      </c>
      <c r="S95" s="461">
        <v>5930000</v>
      </c>
      <c r="T95" s="461">
        <v>5930000</v>
      </c>
      <c r="U95" s="461">
        <v>5930000</v>
      </c>
      <c r="V95" s="461">
        <v>5930000</v>
      </c>
      <c r="W95" s="461">
        <v>5930000</v>
      </c>
      <c r="X95" s="461">
        <v>5930000</v>
      </c>
      <c r="Y95" s="461">
        <v>5930000</v>
      </c>
      <c r="Z95" s="461">
        <v>5930000</v>
      </c>
      <c r="AA95" s="461">
        <v>5930000</v>
      </c>
      <c r="AB95" s="461">
        <v>5930000</v>
      </c>
      <c r="AC95" s="461">
        <v>5930000</v>
      </c>
      <c r="AD95" s="461">
        <v>5930000</v>
      </c>
      <c r="AE95" s="461">
        <v>5930000</v>
      </c>
      <c r="AF95" s="461">
        <v>5930000</v>
      </c>
      <c r="AG95" s="461">
        <v>5930000</v>
      </c>
      <c r="AH95" s="461">
        <v>5930000</v>
      </c>
      <c r="AI95" s="461">
        <v>5930000</v>
      </c>
      <c r="AJ95" s="461">
        <v>5930000</v>
      </c>
      <c r="AK95" s="461">
        <v>5930000</v>
      </c>
      <c r="AL95" s="461">
        <v>5930000</v>
      </c>
      <c r="AM95" s="461">
        <v>5930000</v>
      </c>
      <c r="AN95" s="461">
        <v>5930000</v>
      </c>
      <c r="AO95" s="461">
        <v>6098500</v>
      </c>
      <c r="AP95" s="461">
        <v>524016500</v>
      </c>
      <c r="AQ95" s="461">
        <v>0</v>
      </c>
      <c r="AR95" s="461">
        <v>0</v>
      </c>
      <c r="AS95" s="461">
        <v>0</v>
      </c>
      <c r="AT95" s="358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8"/>
      <c r="BK95" s="358"/>
      <c r="BL95" s="358"/>
      <c r="BM95" s="358"/>
      <c r="BN95" s="358"/>
      <c r="BO95" s="358"/>
      <c r="BP95" s="358"/>
      <c r="BQ95" s="358"/>
      <c r="BR95" s="358"/>
      <c r="BS95" s="358"/>
      <c r="BT95" s="358"/>
      <c r="BU95" s="358"/>
      <c r="BV95" s="358"/>
      <c r="BW95" s="358"/>
      <c r="BX95" s="358"/>
      <c r="BY95" s="358"/>
      <c r="BZ95" s="358"/>
      <c r="CA95" s="358"/>
      <c r="CB95" s="358"/>
      <c r="CC95" s="358"/>
      <c r="CD95" s="358"/>
      <c r="CE95" s="358"/>
      <c r="CF95" s="225"/>
      <c r="CG95" s="225"/>
      <c r="CH95" s="225"/>
      <c r="CI95" s="225"/>
      <c r="CJ95" s="324">
        <f t="shared" si="0"/>
        <v>719875000</v>
      </c>
    </row>
    <row r="96" spans="1:88" s="223" customFormat="1" ht="12.6" customHeight="1" x14ac:dyDescent="0.2">
      <c r="A96" s="378"/>
      <c r="B96" s="224" t="s">
        <v>900</v>
      </c>
      <c r="C96" s="449" t="s">
        <v>899</v>
      </c>
      <c r="D96" s="358"/>
      <c r="E96" s="461">
        <v>0</v>
      </c>
      <c r="F96" s="461">
        <v>0</v>
      </c>
      <c r="G96" s="461">
        <v>0</v>
      </c>
      <c r="H96" s="461">
        <v>0</v>
      </c>
      <c r="I96" s="461">
        <v>6315000</v>
      </c>
      <c r="J96" s="461">
        <v>6315000</v>
      </c>
      <c r="K96" s="461">
        <v>6315000</v>
      </c>
      <c r="L96" s="461">
        <v>6315000</v>
      </c>
      <c r="M96" s="461">
        <v>6315000</v>
      </c>
      <c r="N96" s="461">
        <v>6315000</v>
      </c>
      <c r="O96" s="461">
        <v>6315000</v>
      </c>
      <c r="P96" s="461">
        <v>6315000</v>
      </c>
      <c r="Q96" s="461">
        <v>6315000</v>
      </c>
      <c r="R96" s="461">
        <v>6315000</v>
      </c>
      <c r="S96" s="461">
        <v>6315000</v>
      </c>
      <c r="T96" s="461">
        <v>6315000</v>
      </c>
      <c r="U96" s="461">
        <v>6315000</v>
      </c>
      <c r="V96" s="461">
        <v>6315000</v>
      </c>
      <c r="W96" s="461">
        <v>6315000</v>
      </c>
      <c r="X96" s="461">
        <v>6315000</v>
      </c>
      <c r="Y96" s="461">
        <v>6315000</v>
      </c>
      <c r="Z96" s="461">
        <v>6315000</v>
      </c>
      <c r="AA96" s="461">
        <v>6315000</v>
      </c>
      <c r="AB96" s="461">
        <v>6315000</v>
      </c>
      <c r="AC96" s="461">
        <v>6315000</v>
      </c>
      <c r="AD96" s="461">
        <v>6315000</v>
      </c>
      <c r="AE96" s="461">
        <v>6315000</v>
      </c>
      <c r="AF96" s="461">
        <v>6315000</v>
      </c>
      <c r="AG96" s="461">
        <v>6315000</v>
      </c>
      <c r="AH96" s="461">
        <v>6315000</v>
      </c>
      <c r="AI96" s="461">
        <v>6315000</v>
      </c>
      <c r="AJ96" s="461">
        <v>6315000</v>
      </c>
      <c r="AK96" s="461">
        <v>6315000</v>
      </c>
      <c r="AL96" s="461">
        <v>6315000</v>
      </c>
      <c r="AM96" s="461">
        <v>6315000</v>
      </c>
      <c r="AN96" s="461">
        <v>6315000</v>
      </c>
      <c r="AO96" s="461">
        <v>6315000</v>
      </c>
      <c r="AP96" s="461">
        <v>6300000</v>
      </c>
      <c r="AQ96" s="461">
        <v>530425000</v>
      </c>
      <c r="AR96" s="461">
        <v>0</v>
      </c>
      <c r="AS96" s="461">
        <v>0</v>
      </c>
      <c r="AT96" s="358"/>
      <c r="AU96" s="358"/>
      <c r="AV96" s="358"/>
      <c r="AW96" s="358"/>
      <c r="AX96" s="358"/>
      <c r="AY96" s="358"/>
      <c r="AZ96" s="358"/>
      <c r="BA96" s="358"/>
      <c r="BB96" s="358"/>
      <c r="BC96" s="358"/>
      <c r="BD96" s="358"/>
      <c r="BE96" s="358"/>
      <c r="BF96" s="358"/>
      <c r="BG96" s="358"/>
      <c r="BH96" s="358"/>
      <c r="BI96" s="358"/>
      <c r="BJ96" s="358"/>
      <c r="BK96" s="358"/>
      <c r="BL96" s="358"/>
      <c r="BM96" s="358"/>
      <c r="BN96" s="358"/>
      <c r="BO96" s="358"/>
      <c r="BP96" s="358"/>
      <c r="BQ96" s="358"/>
      <c r="BR96" s="358"/>
      <c r="BS96" s="358"/>
      <c r="BT96" s="358"/>
      <c r="BU96" s="358"/>
      <c r="BV96" s="358"/>
      <c r="BW96" s="358"/>
      <c r="BX96" s="358"/>
      <c r="BY96" s="358"/>
      <c r="BZ96" s="358"/>
      <c r="CA96" s="358"/>
      <c r="CB96" s="358"/>
      <c r="CC96" s="358"/>
      <c r="CD96" s="358"/>
      <c r="CE96" s="358"/>
      <c r="CF96" s="225"/>
      <c r="CG96" s="225"/>
      <c r="CH96" s="225"/>
      <c r="CI96" s="225"/>
      <c r="CJ96" s="324">
        <f t="shared" ref="CJ96:CJ98" si="1">SUM(D96:CI96)</f>
        <v>745120000</v>
      </c>
    </row>
    <row r="97" spans="1:88" s="223" customFormat="1" ht="12.6" customHeight="1" x14ac:dyDescent="0.2">
      <c r="A97" s="378"/>
      <c r="B97" s="224" t="s">
        <v>902</v>
      </c>
      <c r="C97" s="449" t="s">
        <v>901</v>
      </c>
      <c r="D97" s="358">
        <v>0</v>
      </c>
      <c r="E97" s="461">
        <v>0</v>
      </c>
      <c r="F97" s="461">
        <v>0</v>
      </c>
      <c r="G97" s="461">
        <v>0</v>
      </c>
      <c r="H97" s="461">
        <v>0</v>
      </c>
      <c r="I97" s="461">
        <v>4910000</v>
      </c>
      <c r="J97" s="461">
        <v>4910000</v>
      </c>
      <c r="K97" s="461">
        <v>4910000</v>
      </c>
      <c r="L97" s="461">
        <v>4910000</v>
      </c>
      <c r="M97" s="461">
        <v>4910000</v>
      </c>
      <c r="N97" s="461">
        <v>4910000</v>
      </c>
      <c r="O97" s="461">
        <v>4910000</v>
      </c>
      <c r="P97" s="461">
        <v>4910000</v>
      </c>
      <c r="Q97" s="461">
        <v>4910000</v>
      </c>
      <c r="R97" s="461">
        <v>4910000</v>
      </c>
      <c r="S97" s="461">
        <v>4910000</v>
      </c>
      <c r="T97" s="461">
        <v>4910000</v>
      </c>
      <c r="U97" s="461">
        <v>4910000</v>
      </c>
      <c r="V97" s="461">
        <v>4910000</v>
      </c>
      <c r="W97" s="461">
        <v>4910000</v>
      </c>
      <c r="X97" s="461">
        <v>4910000</v>
      </c>
      <c r="Y97" s="461">
        <v>4910000</v>
      </c>
      <c r="Z97" s="461">
        <v>4910000</v>
      </c>
      <c r="AA97" s="461">
        <v>4910000</v>
      </c>
      <c r="AB97" s="461">
        <v>4910000</v>
      </c>
      <c r="AC97" s="461">
        <v>4910000</v>
      </c>
      <c r="AD97" s="461">
        <v>4910000</v>
      </c>
      <c r="AE97" s="461">
        <v>4910000</v>
      </c>
      <c r="AF97" s="461">
        <v>4910000</v>
      </c>
      <c r="AG97" s="461">
        <v>4910000</v>
      </c>
      <c r="AH97" s="461">
        <v>4910000</v>
      </c>
      <c r="AI97" s="461">
        <v>4910000</v>
      </c>
      <c r="AJ97" s="461">
        <v>4910000</v>
      </c>
      <c r="AK97" s="461">
        <v>4910000</v>
      </c>
      <c r="AL97" s="461">
        <v>4910000</v>
      </c>
      <c r="AM97" s="461">
        <v>4910000</v>
      </c>
      <c r="AN97" s="461">
        <v>4910000</v>
      </c>
      <c r="AO97" s="461">
        <v>4792000</v>
      </c>
      <c r="AP97" s="461">
        <v>435288000</v>
      </c>
      <c r="AQ97" s="461">
        <v>0</v>
      </c>
      <c r="AR97" s="461">
        <v>0</v>
      </c>
      <c r="AS97" s="461">
        <v>0</v>
      </c>
      <c r="AT97" s="358"/>
      <c r="AU97" s="358"/>
      <c r="AV97" s="358"/>
      <c r="AW97" s="358"/>
      <c r="AX97" s="358"/>
      <c r="AY97" s="358"/>
      <c r="AZ97" s="358"/>
      <c r="BA97" s="358"/>
      <c r="BB97" s="358"/>
      <c r="BC97" s="358"/>
      <c r="BD97" s="358"/>
      <c r="BE97" s="358"/>
      <c r="BF97" s="358"/>
      <c r="BG97" s="358"/>
      <c r="BH97" s="358"/>
      <c r="BI97" s="358"/>
      <c r="BJ97" s="358"/>
      <c r="BK97" s="358"/>
      <c r="BL97" s="358"/>
      <c r="BM97" s="358"/>
      <c r="BN97" s="358"/>
      <c r="BO97" s="358"/>
      <c r="BP97" s="358"/>
      <c r="BQ97" s="358"/>
      <c r="BR97" s="358"/>
      <c r="BS97" s="358"/>
      <c r="BT97" s="358"/>
      <c r="BU97" s="358"/>
      <c r="BV97" s="358"/>
      <c r="BW97" s="358"/>
      <c r="BX97" s="358"/>
      <c r="BY97" s="358"/>
      <c r="BZ97" s="358"/>
      <c r="CA97" s="358"/>
      <c r="CB97" s="358"/>
      <c r="CC97" s="358"/>
      <c r="CD97" s="358"/>
      <c r="CE97" s="358"/>
      <c r="CF97" s="225"/>
      <c r="CG97" s="225"/>
      <c r="CH97" s="225"/>
      <c r="CI97" s="225"/>
      <c r="CJ97" s="324">
        <f t="shared" si="1"/>
        <v>597200000</v>
      </c>
    </row>
    <row r="98" spans="1:88" s="223" customFormat="1" ht="12.6" customHeight="1" x14ac:dyDescent="0.2">
      <c r="A98" s="378"/>
      <c r="B98" s="224" t="s">
        <v>840</v>
      </c>
      <c r="C98" s="449" t="s">
        <v>854</v>
      </c>
      <c r="D98" s="358">
        <v>0</v>
      </c>
      <c r="E98" s="461">
        <v>0</v>
      </c>
      <c r="F98" s="461">
        <v>0</v>
      </c>
      <c r="G98" s="461">
        <v>0</v>
      </c>
      <c r="H98" s="461">
        <v>0</v>
      </c>
      <c r="I98" s="461">
        <v>3500000</v>
      </c>
      <c r="J98" s="461">
        <v>3500000</v>
      </c>
      <c r="K98" s="461">
        <v>3500000</v>
      </c>
      <c r="L98" s="461">
        <v>3500000</v>
      </c>
      <c r="M98" s="461">
        <v>3500000</v>
      </c>
      <c r="N98" s="461">
        <v>3500000</v>
      </c>
      <c r="O98" s="461">
        <v>3500000</v>
      </c>
      <c r="P98" s="461">
        <v>3500000</v>
      </c>
      <c r="Q98" s="461">
        <v>3500000</v>
      </c>
      <c r="R98" s="461">
        <v>3500000</v>
      </c>
      <c r="S98" s="461">
        <v>3500000</v>
      </c>
      <c r="T98" s="461">
        <v>3500000</v>
      </c>
      <c r="U98" s="461">
        <v>3500000</v>
      </c>
      <c r="V98" s="461">
        <v>3500000</v>
      </c>
      <c r="W98" s="461">
        <v>3500000</v>
      </c>
      <c r="X98" s="461">
        <v>3500000</v>
      </c>
      <c r="Y98" s="461">
        <v>3500000</v>
      </c>
      <c r="Z98" s="461">
        <v>3500000</v>
      </c>
      <c r="AA98" s="461">
        <v>3500000</v>
      </c>
      <c r="AB98" s="461">
        <v>3500000</v>
      </c>
      <c r="AC98" s="461">
        <v>3500000</v>
      </c>
      <c r="AD98" s="461">
        <v>3500000</v>
      </c>
      <c r="AE98" s="461">
        <v>3500000</v>
      </c>
      <c r="AF98" s="461">
        <v>3500000</v>
      </c>
      <c r="AG98" s="461">
        <v>3500000</v>
      </c>
      <c r="AH98" s="461">
        <v>3500000</v>
      </c>
      <c r="AI98" s="461">
        <v>10455000</v>
      </c>
      <c r="AJ98" s="461">
        <v>10455000</v>
      </c>
      <c r="AK98" s="461">
        <v>10455000</v>
      </c>
      <c r="AL98" s="461">
        <v>10455000</v>
      </c>
      <c r="AM98" s="461">
        <v>10455000</v>
      </c>
      <c r="AN98" s="461">
        <v>10455000</v>
      </c>
      <c r="AO98" s="461">
        <v>10455000</v>
      </c>
      <c r="AP98" s="461">
        <v>10455000</v>
      </c>
      <c r="AQ98" s="461">
        <v>440160000</v>
      </c>
      <c r="AR98" s="461">
        <v>0</v>
      </c>
      <c r="AS98" s="461">
        <v>0</v>
      </c>
      <c r="AT98" s="358"/>
      <c r="AU98" s="358"/>
      <c r="AV98" s="358"/>
      <c r="AW98" s="358"/>
      <c r="AX98" s="358"/>
      <c r="AY98" s="358"/>
      <c r="AZ98" s="358"/>
      <c r="BA98" s="358"/>
      <c r="BB98" s="358"/>
      <c r="BC98" s="358"/>
      <c r="BD98" s="358"/>
      <c r="BE98" s="358"/>
      <c r="BF98" s="358"/>
      <c r="BG98" s="358"/>
      <c r="BH98" s="358"/>
      <c r="BI98" s="358"/>
      <c r="BJ98" s="358"/>
      <c r="BK98" s="358"/>
      <c r="BL98" s="358"/>
      <c r="BM98" s="358"/>
      <c r="BN98" s="358"/>
      <c r="BO98" s="358"/>
      <c r="BP98" s="358"/>
      <c r="BQ98" s="358"/>
      <c r="BR98" s="358"/>
      <c r="BS98" s="358"/>
      <c r="BT98" s="358"/>
      <c r="BU98" s="358"/>
      <c r="BV98" s="358"/>
      <c r="BW98" s="358"/>
      <c r="BX98" s="358"/>
      <c r="BY98" s="358"/>
      <c r="BZ98" s="358"/>
      <c r="CA98" s="358"/>
      <c r="CB98" s="358"/>
      <c r="CC98" s="358"/>
      <c r="CD98" s="358"/>
      <c r="CE98" s="358"/>
      <c r="CF98" s="225"/>
      <c r="CG98" s="225"/>
      <c r="CH98" s="225"/>
      <c r="CI98" s="225"/>
      <c r="CJ98" s="324">
        <f t="shared" si="1"/>
        <v>614800000</v>
      </c>
    </row>
    <row r="99" spans="1:88" x14ac:dyDescent="0.2">
      <c r="A99" s="278"/>
      <c r="B99" s="279"/>
      <c r="C99" s="278">
        <f>COUNTA(C4:C98)</f>
        <v>95</v>
      </c>
      <c r="D99" s="278">
        <f t="shared" ref="D99:AR99" si="2">SUM(D4:D98)</f>
        <v>0</v>
      </c>
      <c r="E99" s="278">
        <f t="shared" si="2"/>
        <v>5550000</v>
      </c>
      <c r="F99" s="278">
        <f t="shared" si="2"/>
        <v>5550649</v>
      </c>
      <c r="G99" s="278">
        <f t="shared" si="2"/>
        <v>10775000</v>
      </c>
      <c r="H99" s="278">
        <f t="shared" si="2"/>
        <v>32141000</v>
      </c>
      <c r="I99" s="278">
        <f t="shared" si="2"/>
        <v>214588255</v>
      </c>
      <c r="J99" s="278">
        <f t="shared" si="2"/>
        <v>430126362</v>
      </c>
      <c r="K99" s="278">
        <f t="shared" si="2"/>
        <v>442546000</v>
      </c>
      <c r="L99" s="278">
        <f t="shared" si="2"/>
        <v>441046000</v>
      </c>
      <c r="M99" s="278">
        <f t="shared" si="2"/>
        <v>494764480</v>
      </c>
      <c r="N99" s="278">
        <f t="shared" si="2"/>
        <v>447639000</v>
      </c>
      <c r="O99" s="278">
        <f t="shared" si="2"/>
        <v>442777000</v>
      </c>
      <c r="P99" s="278">
        <f t="shared" si="2"/>
        <v>486609000</v>
      </c>
      <c r="Q99" s="278">
        <f t="shared" si="2"/>
        <v>452109000</v>
      </c>
      <c r="R99" s="278">
        <f t="shared" si="2"/>
        <v>802858000</v>
      </c>
      <c r="S99" s="278">
        <f t="shared" si="2"/>
        <v>494464768</v>
      </c>
      <c r="T99" s="278">
        <f t="shared" si="2"/>
        <v>455859000</v>
      </c>
      <c r="U99" s="278">
        <f t="shared" si="2"/>
        <v>446109000</v>
      </c>
      <c r="V99" s="278">
        <f t="shared" si="2"/>
        <v>446109000</v>
      </c>
      <c r="W99" s="278">
        <f t="shared" si="2"/>
        <v>447109000</v>
      </c>
      <c r="X99" s="278">
        <f t="shared" si="2"/>
        <v>447861129</v>
      </c>
      <c r="Y99" s="278">
        <f t="shared" si="2"/>
        <v>498242927</v>
      </c>
      <c r="Z99" s="278">
        <f t="shared" si="2"/>
        <v>460859000</v>
      </c>
      <c r="AA99" s="278">
        <f t="shared" si="2"/>
        <v>449838011</v>
      </c>
      <c r="AB99" s="278">
        <f t="shared" si="2"/>
        <v>490338011</v>
      </c>
      <c r="AC99" s="278">
        <f t="shared" si="2"/>
        <v>456338011</v>
      </c>
      <c r="AD99" s="278">
        <f t="shared" si="2"/>
        <v>456338011</v>
      </c>
      <c r="AE99" s="278">
        <f t="shared" si="2"/>
        <v>493693779</v>
      </c>
      <c r="AF99" s="278">
        <f t="shared" si="2"/>
        <v>461088011</v>
      </c>
      <c r="AG99" s="278">
        <f t="shared" si="2"/>
        <v>450338011</v>
      </c>
      <c r="AH99" s="278">
        <f t="shared" si="2"/>
        <v>450338011</v>
      </c>
      <c r="AI99" s="278">
        <f t="shared" si="2"/>
        <v>467292911</v>
      </c>
      <c r="AJ99" s="278">
        <f t="shared" si="2"/>
        <v>467123801</v>
      </c>
      <c r="AK99" s="278">
        <f t="shared" si="2"/>
        <v>517919668</v>
      </c>
      <c r="AL99" s="278">
        <f t="shared" si="2"/>
        <v>481313900</v>
      </c>
      <c r="AM99" s="278">
        <f t="shared" si="2"/>
        <v>471563900</v>
      </c>
      <c r="AN99" s="278">
        <f t="shared" si="2"/>
        <v>509563900</v>
      </c>
      <c r="AO99" s="278">
        <f t="shared" si="2"/>
        <v>576447232</v>
      </c>
      <c r="AP99" s="278">
        <f t="shared" si="2"/>
        <v>27583579409</v>
      </c>
      <c r="AQ99" s="278">
        <f t="shared" si="2"/>
        <v>10564301405</v>
      </c>
      <c r="AR99" s="278">
        <f t="shared" si="2"/>
        <v>2153082000</v>
      </c>
      <c r="AS99" s="278">
        <f t="shared" ref="AS99" si="3">SUM(AS4:AS98)</f>
        <v>475469400</v>
      </c>
      <c r="AT99" s="278"/>
      <c r="AU99" s="278"/>
      <c r="AV99" s="278"/>
      <c r="AW99" s="278"/>
      <c r="AX99" s="278"/>
      <c r="AY99" s="278"/>
      <c r="AZ99" s="278"/>
      <c r="BA99" s="278"/>
      <c r="BB99" s="278"/>
      <c r="BC99" s="278"/>
      <c r="BD99" s="278"/>
      <c r="BE99" s="278"/>
      <c r="BF99" s="278"/>
      <c r="BG99" s="278"/>
      <c r="BH99" s="278"/>
      <c r="BI99" s="278"/>
      <c r="BJ99" s="278"/>
      <c r="BK99" s="278"/>
      <c r="BL99" s="278"/>
      <c r="BM99" s="278"/>
      <c r="BN99" s="278"/>
      <c r="BO99" s="278"/>
      <c r="BP99" s="278"/>
      <c r="BQ99" s="278"/>
      <c r="BR99" s="278"/>
      <c r="BS99" s="278"/>
      <c r="BT99" s="278"/>
      <c r="BU99" s="278"/>
      <c r="BV99" s="278"/>
      <c r="BW99" s="278"/>
      <c r="BX99" s="278"/>
      <c r="BY99" s="278"/>
      <c r="BZ99" s="278"/>
      <c r="CA99" s="278"/>
      <c r="CB99" s="278"/>
      <c r="CC99" s="278"/>
      <c r="CD99" s="278"/>
      <c r="CE99" s="278"/>
      <c r="CF99" s="278">
        <f>SUM(CF4:CF98)</f>
        <v>0</v>
      </c>
      <c r="CG99" s="278">
        <f>SUM(CG4:CG98)</f>
        <v>0</v>
      </c>
      <c r="CH99" s="278">
        <f>SUM(CH4:CH98)</f>
        <v>0</v>
      </c>
      <c r="CI99" s="278">
        <f>SUM(CI4:CI98)</f>
        <v>0</v>
      </c>
      <c r="CJ99" s="278">
        <f>SUM(CJ4:CJ98)</f>
        <v>56381660952</v>
      </c>
    </row>
    <row r="100" spans="1:88" s="359" customFormat="1" x14ac:dyDescent="0.2">
      <c r="C100" s="36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0"/>
      <c r="P100" s="450"/>
      <c r="Q100" s="450"/>
      <c r="R100" s="450"/>
      <c r="S100" s="450"/>
      <c r="T100" s="450"/>
      <c r="U100" s="450"/>
      <c r="V100" s="450"/>
      <c r="W100" s="450"/>
      <c r="X100" s="450"/>
      <c r="Y100" s="450"/>
      <c r="Z100" s="450"/>
      <c r="AA100" s="450"/>
      <c r="AB100" s="450"/>
      <c r="AC100" s="450"/>
      <c r="AD100" s="450"/>
      <c r="AE100" s="450"/>
      <c r="AF100" s="450"/>
      <c r="AG100" s="450"/>
      <c r="AH100" s="450"/>
      <c r="AI100" s="450"/>
      <c r="AJ100" s="450"/>
      <c r="AK100" s="450"/>
      <c r="AL100" s="450"/>
      <c r="AM100" s="450"/>
      <c r="AN100" s="450"/>
      <c r="AO100" s="450"/>
      <c r="AP100" s="450"/>
      <c r="AQ100" s="450"/>
      <c r="AR100" s="450"/>
      <c r="AS100" s="450"/>
      <c r="AT100" s="450"/>
      <c r="AU100" s="450"/>
      <c r="AV100" s="450"/>
      <c r="AW100" s="450"/>
      <c r="AX100" s="450"/>
      <c r="AY100" s="450"/>
      <c r="AZ100" s="450"/>
      <c r="BA100" s="450"/>
      <c r="BB100" s="450"/>
      <c r="BC100" s="450"/>
      <c r="BD100" s="450"/>
      <c r="BE100" s="450"/>
      <c r="BF100" s="450"/>
      <c r="BG100" s="450"/>
      <c r="BH100" s="450"/>
      <c r="BI100" s="450"/>
      <c r="BJ100" s="450"/>
      <c r="BK100" s="450"/>
      <c r="BL100" s="450"/>
      <c r="BM100" s="450"/>
      <c r="BN100" s="450"/>
      <c r="BO100" s="450"/>
      <c r="BP100" s="450"/>
      <c r="BQ100" s="450"/>
      <c r="BR100" s="450"/>
      <c r="BS100" s="450"/>
      <c r="BT100" s="450"/>
      <c r="BU100" s="450"/>
      <c r="BV100" s="450"/>
      <c r="BW100" s="450"/>
      <c r="BX100" s="450"/>
      <c r="BY100" s="450"/>
      <c r="BZ100" s="450"/>
      <c r="CA100" s="450"/>
      <c r="CB100" s="450"/>
      <c r="CC100" s="450"/>
      <c r="CD100" s="450"/>
      <c r="CE100" s="450"/>
      <c r="CF100" s="450"/>
      <c r="CG100" s="450"/>
      <c r="CH100" s="450"/>
      <c r="CI100" s="450"/>
      <c r="CJ100" s="437"/>
    </row>
  </sheetData>
  <autoFilter ref="B3:CJ3" xr:uid="{00000000-0001-0000-0500-000000000000}"/>
  <printOptions horizontalCentered="1" verticalCentered="1"/>
  <pageMargins left="0.31496062992125984" right="0.31496062992125984" top="0.35433070866141736" bottom="0.35433070866141736" header="0.31496062992125984" footer="0.31496062992125984"/>
  <pageSetup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pageSetUpPr fitToPage="1"/>
  </sheetPr>
  <dimension ref="A1:CA95"/>
  <sheetViews>
    <sheetView showGridLines="0" zoomScale="80" zoomScaleNormal="80" workbookViewId="0">
      <pane xSplit="1" ySplit="18" topLeftCell="B19" activePane="bottomRight" state="frozen"/>
      <selection activeCell="F3" sqref="F3"/>
      <selection pane="topRight" activeCell="F3" sqref="F3"/>
      <selection pane="bottomLeft" activeCell="F3" sqref="F3"/>
      <selection pane="bottomRight" activeCell="B8" sqref="B8"/>
    </sheetView>
  </sheetViews>
  <sheetFormatPr baseColWidth="10" defaultColWidth="0" defaultRowHeight="12.75" x14ac:dyDescent="0.2"/>
  <cols>
    <col min="1" max="1" width="22.5703125" style="235" bestFit="1" customWidth="1"/>
    <col min="2" max="2" width="17.28515625" style="235" customWidth="1"/>
    <col min="3" max="3" width="24.140625" style="235" bestFit="1" customWidth="1"/>
    <col min="4" max="4" width="17.140625" style="235" hidden="1" customWidth="1"/>
    <col min="5" max="5" width="13" style="235" bestFit="1" customWidth="1"/>
    <col min="6" max="6" width="13.85546875" style="235" hidden="1" customWidth="1"/>
    <col min="7" max="7" width="18.140625" style="235" hidden="1" customWidth="1"/>
    <col min="8" max="8" width="24.85546875" style="235" hidden="1" customWidth="1"/>
    <col min="9" max="9" width="17" style="235" hidden="1" customWidth="1"/>
    <col min="10" max="10" width="19.140625" style="235" hidden="1" customWidth="1"/>
    <col min="11" max="11" width="18.42578125" style="235" bestFit="1" customWidth="1"/>
    <col min="12" max="12" width="12.7109375" style="235" customWidth="1"/>
    <col min="13" max="19" width="12.7109375" style="235" hidden="1" customWidth="1"/>
    <col min="20" max="20" width="14.7109375" style="235" hidden="1" customWidth="1"/>
    <col min="21" max="21" width="0.5703125" style="235" hidden="1" customWidth="1"/>
    <col min="22" max="23" width="13.7109375" style="235" hidden="1" customWidth="1"/>
    <col min="24" max="24" width="13.42578125" style="235" hidden="1" customWidth="1"/>
    <col min="25" max="26" width="12.140625" style="235" hidden="1" customWidth="1"/>
    <col min="27" max="28" width="10.85546875" style="235" hidden="1" customWidth="1"/>
    <col min="29" max="31" width="12.140625" style="235" hidden="1" customWidth="1"/>
    <col min="32" max="32" width="14" style="235" hidden="1" customWidth="1"/>
    <col min="33" max="33" width="12.140625" style="235" hidden="1" customWidth="1"/>
    <col min="34" max="34" width="8.140625" style="235" hidden="1" customWidth="1"/>
    <col min="35" max="37" width="10.140625" style="235" hidden="1" customWidth="1"/>
    <col min="38" max="38" width="11.42578125" style="235" hidden="1" customWidth="1"/>
    <col min="39" max="41" width="10.140625" style="235" hidden="1" customWidth="1"/>
    <col min="42" max="42" width="6.28515625" style="235" hidden="1" customWidth="1"/>
    <col min="43" max="43" width="0.140625" style="235" hidden="1" customWidth="1"/>
    <col min="44" max="44" width="8.140625" style="235" hidden="1" customWidth="1"/>
    <col min="45" max="45" width="6.28515625" style="235" hidden="1" customWidth="1"/>
    <col min="46" max="49" width="10.140625" style="235" hidden="1" customWidth="1"/>
    <col min="50" max="73" width="15.7109375" style="235" hidden="1" customWidth="1"/>
    <col min="74" max="74" width="19.85546875" style="235" hidden="1" customWidth="1"/>
    <col min="75" max="75" width="15.7109375" style="235" hidden="1" customWidth="1"/>
    <col min="76" max="77" width="16.5703125" style="235" hidden="1" customWidth="1"/>
    <col min="78" max="78" width="1" style="271" hidden="1" customWidth="1"/>
    <col min="79" max="79" width="1" style="235" hidden="1" customWidth="1"/>
    <col min="80" max="16384" width="11.42578125" style="235" hidden="1"/>
  </cols>
  <sheetData>
    <row r="1" spans="1:11" s="180" customFormat="1" ht="10.5" customHeight="1" x14ac:dyDescent="0.25">
      <c r="A1" s="280"/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1" s="168" customFormat="1" ht="20.25" customHeight="1" x14ac:dyDescent="0.25">
      <c r="A2" s="361" t="s">
        <v>46</v>
      </c>
      <c r="B2" s="361"/>
      <c r="C2" s="281"/>
      <c r="D2" s="282"/>
      <c r="E2" s="282"/>
      <c r="F2" s="282"/>
      <c r="G2" s="282"/>
      <c r="H2" s="282"/>
      <c r="I2" s="282"/>
      <c r="J2" s="282"/>
      <c r="K2" s="282"/>
    </row>
    <row r="3" spans="1:11" s="168" customFormat="1" ht="2.25" customHeight="1" x14ac:dyDescent="0.25">
      <c r="A3" s="283"/>
      <c r="B3" s="284"/>
      <c r="C3" s="284"/>
      <c r="D3" s="284"/>
      <c r="E3" s="285"/>
      <c r="F3" s="285"/>
      <c r="G3" s="285"/>
      <c r="H3" s="285"/>
      <c r="I3" s="285"/>
      <c r="J3" s="285"/>
      <c r="K3" s="285"/>
    </row>
    <row r="4" spans="1:11" s="287" customFormat="1" ht="12" customHeight="1" x14ac:dyDescent="0.25">
      <c r="A4" s="478">
        <v>45900</v>
      </c>
      <c r="B4" s="478"/>
      <c r="C4" s="372"/>
      <c r="D4" s="372"/>
      <c r="E4" s="286"/>
      <c r="F4" s="286"/>
      <c r="G4" s="286"/>
      <c r="H4" s="286"/>
      <c r="I4" s="286"/>
      <c r="J4" s="286"/>
      <c r="K4" s="286"/>
    </row>
    <row r="5" spans="1:11" s="180" customFormat="1" ht="7.5" customHeight="1" x14ac:dyDescent="0.25">
      <c r="A5" s="176"/>
      <c r="B5" s="288"/>
      <c r="C5" s="288"/>
      <c r="D5" s="288"/>
      <c r="E5" s="176"/>
      <c r="F5" s="176"/>
      <c r="G5" s="286"/>
      <c r="H5" s="286"/>
      <c r="I5" s="286"/>
      <c r="J5" s="286"/>
      <c r="K5" s="286"/>
    </row>
    <row r="6" spans="1:11" s="180" customFormat="1" ht="15" customHeight="1" x14ac:dyDescent="0.25">
      <c r="A6" s="303" t="s">
        <v>29</v>
      </c>
      <c r="B6" s="303" t="s">
        <v>159</v>
      </c>
      <c r="C6" s="351"/>
      <c r="D6" s="288"/>
      <c r="E6" s="286"/>
      <c r="F6" s="286"/>
      <c r="G6" s="286"/>
      <c r="H6" s="286"/>
      <c r="I6" s="286"/>
      <c r="J6" s="286"/>
      <c r="K6" s="286"/>
    </row>
    <row r="7" spans="1:11" s="180" customFormat="1" ht="18.75" x14ac:dyDescent="0.25">
      <c r="A7" s="289" t="s">
        <v>36</v>
      </c>
      <c r="B7" s="290">
        <v>2107995094</v>
      </c>
      <c r="C7" s="351"/>
      <c r="D7" s="288"/>
      <c r="E7" s="286"/>
      <c r="F7" s="286"/>
      <c r="G7" s="286"/>
      <c r="H7" s="286"/>
      <c r="I7" s="286"/>
      <c r="J7" s="286"/>
      <c r="K7" s="286"/>
    </row>
    <row r="8" spans="1:11" s="180" customFormat="1" ht="18.75" x14ac:dyDescent="0.25">
      <c r="A8" s="289" t="s">
        <v>161</v>
      </c>
      <c r="B8" s="290">
        <v>0</v>
      </c>
      <c r="C8" s="351"/>
      <c r="D8" s="288"/>
      <c r="E8" s="286"/>
      <c r="F8" s="286"/>
      <c r="G8" s="286"/>
      <c r="H8" s="286"/>
      <c r="I8" s="286"/>
      <c r="J8" s="286"/>
      <c r="K8" s="286"/>
    </row>
    <row r="9" spans="1:11" s="180" customFormat="1" ht="18.75" x14ac:dyDescent="0.25">
      <c r="A9" s="289" t="s">
        <v>91</v>
      </c>
      <c r="B9" s="290">
        <v>0</v>
      </c>
      <c r="C9" s="352"/>
      <c r="D9" s="288"/>
      <c r="E9" s="286"/>
      <c r="F9" s="286"/>
      <c r="G9" s="286"/>
      <c r="H9" s="286"/>
      <c r="I9" s="286"/>
      <c r="J9" s="286"/>
      <c r="K9" s="286"/>
    </row>
    <row r="10" spans="1:11" s="180" customFormat="1" ht="18.75" hidden="1" x14ac:dyDescent="0.25">
      <c r="A10" s="291" t="s">
        <v>162</v>
      </c>
      <c r="B10" s="290">
        <v>11991276</v>
      </c>
      <c r="C10" s="351"/>
      <c r="D10" s="288"/>
      <c r="E10" s="286"/>
      <c r="F10" s="286"/>
      <c r="G10" s="286"/>
      <c r="H10" s="286"/>
      <c r="I10" s="286"/>
      <c r="J10" s="286"/>
      <c r="K10" s="286"/>
    </row>
    <row r="11" spans="1:11" s="180" customFormat="1" ht="18.75" x14ac:dyDescent="0.25">
      <c r="A11" s="289" t="s">
        <v>47</v>
      </c>
      <c r="B11" s="357">
        <v>0</v>
      </c>
      <c r="C11" s="351"/>
      <c r="D11" s="288"/>
      <c r="E11" s="286"/>
      <c r="F11" s="286"/>
      <c r="G11" s="286"/>
      <c r="H11" s="286"/>
      <c r="I11" s="286"/>
      <c r="J11" s="286"/>
      <c r="K11" s="286"/>
    </row>
    <row r="12" spans="1:11" s="180" customFormat="1" ht="18.75" hidden="1" x14ac:dyDescent="0.25">
      <c r="A12" s="289" t="s">
        <v>168</v>
      </c>
      <c r="B12" s="357">
        <v>0</v>
      </c>
      <c r="C12" s="351"/>
      <c r="D12" s="288"/>
      <c r="E12" s="286"/>
      <c r="F12" s="286"/>
      <c r="G12" s="286"/>
      <c r="H12" s="286"/>
      <c r="I12" s="286"/>
      <c r="J12" s="286"/>
      <c r="K12" s="286"/>
    </row>
    <row r="13" spans="1:11" s="180" customFormat="1" ht="18.75" hidden="1" x14ac:dyDescent="0.25">
      <c r="A13" s="289" t="s">
        <v>167</v>
      </c>
      <c r="B13" s="290">
        <v>0</v>
      </c>
      <c r="C13" s="351"/>
      <c r="D13" s="288"/>
      <c r="E13" s="286"/>
      <c r="F13" s="286"/>
      <c r="G13" s="286"/>
      <c r="H13" s="286"/>
      <c r="I13" s="286"/>
      <c r="J13" s="286"/>
      <c r="K13" s="286"/>
    </row>
    <row r="14" spans="1:11" s="180" customFormat="1" ht="18.75" hidden="1" x14ac:dyDescent="0.25">
      <c r="A14" s="289" t="s">
        <v>48</v>
      </c>
      <c r="B14" s="290">
        <v>0</v>
      </c>
      <c r="C14" s="351"/>
      <c r="D14" s="288"/>
      <c r="E14" s="286"/>
      <c r="F14" s="286"/>
      <c r="G14" s="286"/>
      <c r="H14" s="286"/>
      <c r="I14" s="286"/>
      <c r="J14" s="286"/>
      <c r="K14" s="286"/>
    </row>
    <row r="15" spans="1:11" s="180" customFormat="1" ht="18.75" hidden="1" x14ac:dyDescent="0.25">
      <c r="A15" s="291" t="s">
        <v>174</v>
      </c>
      <c r="B15" s="290">
        <v>0</v>
      </c>
      <c r="C15" s="351"/>
      <c r="D15" s="288"/>
      <c r="E15" s="286"/>
      <c r="F15" s="286"/>
      <c r="G15" s="286"/>
      <c r="H15" s="286"/>
      <c r="I15" s="286"/>
      <c r="J15" s="286"/>
      <c r="K15" s="286"/>
    </row>
    <row r="16" spans="1:11" s="180" customFormat="1" ht="18.75" x14ac:dyDescent="0.25">
      <c r="A16" s="300" t="s">
        <v>49</v>
      </c>
      <c r="B16" s="301">
        <v>2119986370</v>
      </c>
      <c r="C16" s="351"/>
      <c r="D16" s="288"/>
      <c r="E16" s="286"/>
      <c r="F16" s="286"/>
      <c r="G16" s="286"/>
      <c r="H16" s="286"/>
      <c r="I16" s="286"/>
      <c r="J16" s="286"/>
      <c r="K16" s="286"/>
    </row>
    <row r="17" spans="1:11" s="180" customFormat="1" ht="6.75" customHeight="1" x14ac:dyDescent="0.25">
      <c r="A17" s="292"/>
      <c r="B17" s="292"/>
      <c r="C17" s="292"/>
      <c r="D17" s="292"/>
      <c r="E17" s="292"/>
      <c r="F17" s="292"/>
      <c r="G17" s="292"/>
      <c r="H17" s="292"/>
      <c r="I17" s="292"/>
      <c r="J17" s="292"/>
      <c r="K17" s="292"/>
    </row>
    <row r="18" spans="1:11" s="294" customFormat="1" x14ac:dyDescent="0.25">
      <c r="A18" s="293"/>
      <c r="B18" s="303" t="s">
        <v>137</v>
      </c>
      <c r="C18" s="318" t="s">
        <v>161</v>
      </c>
      <c r="D18" s="318" t="s">
        <v>91</v>
      </c>
      <c r="E18" s="318" t="s">
        <v>162</v>
      </c>
      <c r="F18" s="318" t="s">
        <v>167</v>
      </c>
      <c r="G18" s="318" t="s">
        <v>147</v>
      </c>
      <c r="H18" s="318" t="s">
        <v>168</v>
      </c>
      <c r="I18" s="318" t="s">
        <v>174</v>
      </c>
      <c r="J18" s="318" t="s">
        <v>158</v>
      </c>
      <c r="K18" s="302" t="s">
        <v>37</v>
      </c>
    </row>
    <row r="19" spans="1:11" s="295" customFormat="1" x14ac:dyDescent="0.25">
      <c r="A19" s="296">
        <v>45716</v>
      </c>
      <c r="B19" s="297">
        <v>0</v>
      </c>
      <c r="C19" s="297">
        <v>0</v>
      </c>
      <c r="D19" s="297">
        <v>0</v>
      </c>
      <c r="E19" s="297">
        <v>0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304">
        <v>0</v>
      </c>
    </row>
    <row r="20" spans="1:11" s="295" customFormat="1" x14ac:dyDescent="0.25">
      <c r="A20" s="296">
        <v>45744</v>
      </c>
      <c r="B20" s="297">
        <v>0</v>
      </c>
      <c r="C20" s="297">
        <v>0</v>
      </c>
      <c r="D20" s="297">
        <v>0</v>
      </c>
      <c r="E20" s="297">
        <v>0</v>
      </c>
      <c r="F20" s="297">
        <v>0</v>
      </c>
      <c r="G20" s="297">
        <v>0</v>
      </c>
      <c r="H20" s="297">
        <v>0</v>
      </c>
      <c r="I20" s="297">
        <v>0</v>
      </c>
      <c r="J20" s="297">
        <v>0</v>
      </c>
      <c r="K20" s="304">
        <v>0</v>
      </c>
    </row>
    <row r="21" spans="1:11" s="295" customFormat="1" x14ac:dyDescent="0.25">
      <c r="A21" s="296">
        <v>45775</v>
      </c>
      <c r="B21" s="297">
        <v>53000000</v>
      </c>
      <c r="C21" s="297">
        <v>0</v>
      </c>
      <c r="D21" s="297">
        <v>0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304">
        <v>53000000</v>
      </c>
    </row>
    <row r="22" spans="1:11" s="295" customFormat="1" x14ac:dyDescent="0.25">
      <c r="A22" s="296">
        <v>45805</v>
      </c>
      <c r="B22" s="297">
        <v>312722800</v>
      </c>
      <c r="C22" s="297">
        <v>0</v>
      </c>
      <c r="D22" s="297">
        <v>0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304">
        <v>312722800</v>
      </c>
    </row>
    <row r="23" spans="1:11" s="295" customFormat="1" x14ac:dyDescent="0.25">
      <c r="A23" s="296">
        <v>45836</v>
      </c>
      <c r="B23" s="297">
        <v>304183232</v>
      </c>
      <c r="C23" s="297">
        <v>0</v>
      </c>
      <c r="D23" s="297">
        <v>0</v>
      </c>
      <c r="E23" s="297">
        <v>2278420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304">
        <v>306461652</v>
      </c>
    </row>
    <row r="24" spans="1:11" s="295" customFormat="1" x14ac:dyDescent="0.25">
      <c r="A24" s="296">
        <v>45866</v>
      </c>
      <c r="B24" s="297">
        <v>854830678</v>
      </c>
      <c r="C24" s="297">
        <v>0</v>
      </c>
      <c r="D24" s="297">
        <v>0</v>
      </c>
      <c r="E24" s="297">
        <v>1698602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304">
        <v>856529280</v>
      </c>
    </row>
    <row r="25" spans="1:11" s="295" customFormat="1" x14ac:dyDescent="0.25">
      <c r="A25" s="296">
        <v>45897</v>
      </c>
      <c r="B25" s="297">
        <v>583258384</v>
      </c>
      <c r="C25" s="297">
        <v>0</v>
      </c>
      <c r="D25" s="297">
        <v>0</v>
      </c>
      <c r="E25" s="297">
        <v>8014254</v>
      </c>
      <c r="F25" s="297">
        <v>0</v>
      </c>
      <c r="G25" s="297">
        <v>0</v>
      </c>
      <c r="H25" s="297">
        <v>0</v>
      </c>
      <c r="I25" s="297">
        <v>0</v>
      </c>
      <c r="J25" s="297">
        <v>0</v>
      </c>
      <c r="K25" s="304">
        <v>591272638</v>
      </c>
    </row>
    <row r="26" spans="1:11" s="295" customFormat="1" hidden="1" x14ac:dyDescent="0.25">
      <c r="A26" s="296">
        <v>45928</v>
      </c>
      <c r="B26" s="297">
        <v>0</v>
      </c>
      <c r="C26" s="297">
        <v>0</v>
      </c>
      <c r="D26" s="297">
        <v>0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304">
        <v>0</v>
      </c>
    </row>
    <row r="27" spans="1:11" s="295" customFormat="1" hidden="1" x14ac:dyDescent="0.25">
      <c r="A27" s="296">
        <v>45958</v>
      </c>
      <c r="B27" s="297">
        <v>0</v>
      </c>
      <c r="C27" s="297">
        <v>0</v>
      </c>
      <c r="D27" s="297">
        <v>0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304">
        <v>0</v>
      </c>
    </row>
    <row r="28" spans="1:11" s="295" customFormat="1" hidden="1" x14ac:dyDescent="0.25">
      <c r="A28" s="296">
        <v>45989</v>
      </c>
      <c r="B28" s="297">
        <v>0</v>
      </c>
      <c r="C28" s="297">
        <v>0</v>
      </c>
      <c r="D28" s="297">
        <v>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304">
        <v>0</v>
      </c>
    </row>
    <row r="29" spans="1:11" s="295" customFormat="1" hidden="1" x14ac:dyDescent="0.25">
      <c r="A29" s="296">
        <v>46019</v>
      </c>
      <c r="B29" s="297">
        <v>0</v>
      </c>
      <c r="C29" s="297">
        <v>0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304">
        <v>0</v>
      </c>
    </row>
    <row r="30" spans="1:11" s="295" customFormat="1" hidden="1" x14ac:dyDescent="0.25">
      <c r="A30" s="296">
        <v>46050</v>
      </c>
      <c r="B30" s="297">
        <v>0</v>
      </c>
      <c r="C30" s="297">
        <v>0</v>
      </c>
      <c r="D30" s="297">
        <v>0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304">
        <v>0</v>
      </c>
    </row>
    <row r="31" spans="1:11" s="295" customFormat="1" hidden="1" x14ac:dyDescent="0.25">
      <c r="A31" s="296">
        <v>46081</v>
      </c>
      <c r="B31" s="297">
        <v>0</v>
      </c>
      <c r="C31" s="297">
        <v>0</v>
      </c>
      <c r="D31" s="297">
        <v>0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304">
        <v>0</v>
      </c>
    </row>
    <row r="32" spans="1:11" s="295" customFormat="1" hidden="1" x14ac:dyDescent="0.25">
      <c r="A32" s="296">
        <v>46109</v>
      </c>
      <c r="B32" s="297">
        <v>0</v>
      </c>
      <c r="C32" s="297">
        <v>0</v>
      </c>
      <c r="D32" s="297">
        <v>0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304">
        <v>0</v>
      </c>
    </row>
    <row r="33" spans="1:11" hidden="1" x14ac:dyDescent="0.2">
      <c r="A33" s="296">
        <v>46140</v>
      </c>
      <c r="B33" s="297">
        <v>0</v>
      </c>
      <c r="C33" s="297">
        <v>0</v>
      </c>
      <c r="D33" s="297">
        <v>0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304">
        <v>0</v>
      </c>
    </row>
    <row r="34" spans="1:11" hidden="1" x14ac:dyDescent="0.2">
      <c r="A34" s="296">
        <v>46170</v>
      </c>
      <c r="B34" s="297">
        <v>0</v>
      </c>
      <c r="C34" s="297">
        <v>0</v>
      </c>
      <c r="D34" s="297">
        <v>0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0</v>
      </c>
      <c r="K34" s="304">
        <v>0</v>
      </c>
    </row>
    <row r="35" spans="1:11" hidden="1" x14ac:dyDescent="0.2">
      <c r="A35" s="296">
        <v>46201</v>
      </c>
      <c r="B35" s="297">
        <v>0</v>
      </c>
      <c r="C35" s="297">
        <v>0</v>
      </c>
      <c r="D35" s="297">
        <v>0</v>
      </c>
      <c r="E35" s="297">
        <v>0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304">
        <v>0</v>
      </c>
    </row>
    <row r="36" spans="1:11" hidden="1" x14ac:dyDescent="0.2">
      <c r="A36" s="296">
        <v>46231</v>
      </c>
      <c r="B36" s="297">
        <v>0</v>
      </c>
      <c r="C36" s="297">
        <v>0</v>
      </c>
      <c r="D36" s="297">
        <v>0</v>
      </c>
      <c r="E36" s="297">
        <v>0</v>
      </c>
      <c r="F36" s="297">
        <v>0</v>
      </c>
      <c r="G36" s="297">
        <v>0</v>
      </c>
      <c r="H36" s="297">
        <v>0</v>
      </c>
      <c r="I36" s="297">
        <v>0</v>
      </c>
      <c r="J36" s="297">
        <v>0</v>
      </c>
      <c r="K36" s="304">
        <v>0</v>
      </c>
    </row>
    <row r="37" spans="1:11" hidden="1" x14ac:dyDescent="0.2">
      <c r="A37" s="296">
        <v>46262</v>
      </c>
      <c r="B37" s="297">
        <v>0</v>
      </c>
      <c r="C37" s="297">
        <v>0</v>
      </c>
      <c r="D37" s="297">
        <v>0</v>
      </c>
      <c r="E37" s="297">
        <v>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304">
        <v>0</v>
      </c>
    </row>
    <row r="38" spans="1:11" hidden="1" x14ac:dyDescent="0.2">
      <c r="A38" s="296">
        <v>46293</v>
      </c>
      <c r="B38" s="297">
        <v>0</v>
      </c>
      <c r="C38" s="297">
        <v>0</v>
      </c>
      <c r="D38" s="297">
        <v>0</v>
      </c>
      <c r="E38" s="297">
        <v>0</v>
      </c>
      <c r="F38" s="297">
        <v>0</v>
      </c>
      <c r="G38" s="297">
        <v>0</v>
      </c>
      <c r="H38" s="297">
        <v>0</v>
      </c>
      <c r="I38" s="297">
        <v>0</v>
      </c>
      <c r="J38" s="297">
        <v>0</v>
      </c>
      <c r="K38" s="304">
        <v>0</v>
      </c>
    </row>
    <row r="39" spans="1:11" hidden="1" x14ac:dyDescent="0.2">
      <c r="A39" s="296">
        <v>46323</v>
      </c>
      <c r="B39" s="297">
        <v>0</v>
      </c>
      <c r="C39" s="297">
        <v>0</v>
      </c>
      <c r="D39" s="297">
        <v>0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304">
        <v>0</v>
      </c>
    </row>
    <row r="40" spans="1:11" hidden="1" x14ac:dyDescent="0.2">
      <c r="A40" s="296">
        <v>46354</v>
      </c>
      <c r="B40" s="297">
        <v>0</v>
      </c>
      <c r="C40" s="297">
        <v>0</v>
      </c>
      <c r="D40" s="297">
        <v>0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304">
        <v>0</v>
      </c>
    </row>
    <row r="41" spans="1:11" hidden="1" x14ac:dyDescent="0.2">
      <c r="A41" s="296">
        <v>46384</v>
      </c>
      <c r="B41" s="297">
        <v>0</v>
      </c>
      <c r="C41" s="297">
        <v>0</v>
      </c>
      <c r="D41" s="297">
        <v>0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304">
        <v>0</v>
      </c>
    </row>
    <row r="42" spans="1:11" hidden="1" x14ac:dyDescent="0.2">
      <c r="A42" s="296">
        <v>46415</v>
      </c>
      <c r="B42" s="297">
        <v>0</v>
      </c>
      <c r="C42" s="297">
        <v>0</v>
      </c>
      <c r="D42" s="297">
        <v>0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304">
        <v>0</v>
      </c>
    </row>
    <row r="43" spans="1:11" hidden="1" x14ac:dyDescent="0.2">
      <c r="A43" s="296">
        <v>46446</v>
      </c>
      <c r="B43" s="297">
        <v>0</v>
      </c>
      <c r="C43" s="297">
        <v>0</v>
      </c>
      <c r="D43" s="297">
        <v>0</v>
      </c>
      <c r="E43" s="297"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304">
        <v>0</v>
      </c>
    </row>
    <row r="44" spans="1:11" hidden="1" x14ac:dyDescent="0.2">
      <c r="A44" s="296">
        <v>46474</v>
      </c>
      <c r="B44" s="297">
        <v>0</v>
      </c>
      <c r="C44" s="297">
        <v>0</v>
      </c>
      <c r="D44" s="297">
        <v>0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304">
        <v>0</v>
      </c>
    </row>
    <row r="45" spans="1:11" hidden="1" x14ac:dyDescent="0.2">
      <c r="A45" s="296">
        <v>46505</v>
      </c>
      <c r="B45" s="297">
        <v>0</v>
      </c>
      <c r="C45" s="297">
        <v>0</v>
      </c>
      <c r="D45" s="297">
        <v>0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304">
        <v>0</v>
      </c>
    </row>
    <row r="46" spans="1:11" hidden="1" x14ac:dyDescent="0.2">
      <c r="A46" s="296">
        <v>46535</v>
      </c>
      <c r="B46" s="297">
        <v>0</v>
      </c>
      <c r="C46" s="297">
        <v>0</v>
      </c>
      <c r="D46" s="297">
        <v>0</v>
      </c>
      <c r="E46" s="297">
        <v>0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304">
        <v>0</v>
      </c>
    </row>
    <row r="47" spans="1:11" hidden="1" x14ac:dyDescent="0.2">
      <c r="A47" s="296">
        <v>46566</v>
      </c>
      <c r="B47" s="297">
        <v>0</v>
      </c>
      <c r="C47" s="297">
        <v>0</v>
      </c>
      <c r="D47" s="297">
        <v>0</v>
      </c>
      <c r="E47" s="297">
        <v>0</v>
      </c>
      <c r="F47" s="297">
        <v>0</v>
      </c>
      <c r="G47" s="297">
        <v>0</v>
      </c>
      <c r="H47" s="297">
        <v>0</v>
      </c>
      <c r="I47" s="297">
        <v>0</v>
      </c>
      <c r="J47" s="297">
        <v>0</v>
      </c>
      <c r="K47" s="304">
        <v>0</v>
      </c>
    </row>
    <row r="48" spans="1:11" hidden="1" x14ac:dyDescent="0.2">
      <c r="A48" s="296">
        <v>46596</v>
      </c>
      <c r="B48" s="297">
        <v>0</v>
      </c>
      <c r="C48" s="297">
        <v>0</v>
      </c>
      <c r="D48" s="297">
        <v>0</v>
      </c>
      <c r="E48" s="297">
        <v>0</v>
      </c>
      <c r="F48" s="297">
        <v>0</v>
      </c>
      <c r="G48" s="297">
        <v>0</v>
      </c>
      <c r="H48" s="297">
        <v>0</v>
      </c>
      <c r="I48" s="297">
        <v>0</v>
      </c>
      <c r="J48" s="297">
        <v>0</v>
      </c>
      <c r="K48" s="304">
        <v>0</v>
      </c>
    </row>
    <row r="49" spans="1:11" hidden="1" x14ac:dyDescent="0.2">
      <c r="A49" s="296">
        <v>46627</v>
      </c>
      <c r="B49" s="297">
        <v>0</v>
      </c>
      <c r="C49" s="297">
        <v>0</v>
      </c>
      <c r="D49" s="297">
        <v>0</v>
      </c>
      <c r="E49" s="297">
        <v>0</v>
      </c>
      <c r="F49" s="297">
        <v>0</v>
      </c>
      <c r="G49" s="297">
        <v>0</v>
      </c>
      <c r="H49" s="297">
        <v>0</v>
      </c>
      <c r="I49" s="297">
        <v>0</v>
      </c>
      <c r="J49" s="297">
        <v>0</v>
      </c>
      <c r="K49" s="304">
        <v>0</v>
      </c>
    </row>
    <row r="50" spans="1:11" hidden="1" x14ac:dyDescent="0.2">
      <c r="A50" s="296">
        <v>46658</v>
      </c>
      <c r="B50" s="297">
        <v>0</v>
      </c>
      <c r="C50" s="297">
        <v>0</v>
      </c>
      <c r="D50" s="297">
        <v>0</v>
      </c>
      <c r="E50" s="297">
        <v>0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304">
        <v>0</v>
      </c>
    </row>
    <row r="51" spans="1:11" hidden="1" x14ac:dyDescent="0.2">
      <c r="A51" s="296">
        <v>46688</v>
      </c>
      <c r="B51" s="297">
        <v>0</v>
      </c>
      <c r="C51" s="297">
        <v>0</v>
      </c>
      <c r="D51" s="297">
        <v>0</v>
      </c>
      <c r="E51" s="297">
        <v>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K51" s="304">
        <v>0</v>
      </c>
    </row>
    <row r="52" spans="1:11" hidden="1" x14ac:dyDescent="0.2">
      <c r="A52" s="296">
        <v>46719</v>
      </c>
      <c r="B52" s="297">
        <v>0</v>
      </c>
      <c r="C52" s="297">
        <v>0</v>
      </c>
      <c r="D52" s="297">
        <v>0</v>
      </c>
      <c r="E52" s="297">
        <v>0</v>
      </c>
      <c r="F52" s="297">
        <v>0</v>
      </c>
      <c r="G52" s="297">
        <v>0</v>
      </c>
      <c r="H52" s="297">
        <v>0</v>
      </c>
      <c r="I52" s="297">
        <v>0</v>
      </c>
      <c r="J52" s="297">
        <v>0</v>
      </c>
      <c r="K52" s="304">
        <v>0</v>
      </c>
    </row>
    <row r="53" spans="1:11" hidden="1" x14ac:dyDescent="0.2">
      <c r="A53" s="296">
        <v>46749</v>
      </c>
      <c r="B53" s="297">
        <v>0</v>
      </c>
      <c r="C53" s="297">
        <v>0</v>
      </c>
      <c r="D53" s="297">
        <v>0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304">
        <v>0</v>
      </c>
    </row>
    <row r="54" spans="1:11" hidden="1" x14ac:dyDescent="0.2">
      <c r="A54" s="296">
        <v>46780</v>
      </c>
      <c r="B54" s="297">
        <v>0</v>
      </c>
      <c r="C54" s="297">
        <v>0</v>
      </c>
      <c r="D54" s="297">
        <v>0</v>
      </c>
      <c r="E54" s="297">
        <v>0</v>
      </c>
      <c r="F54" s="297">
        <v>0</v>
      </c>
      <c r="G54" s="297">
        <v>0</v>
      </c>
      <c r="H54" s="297">
        <v>0</v>
      </c>
      <c r="I54" s="297">
        <v>0</v>
      </c>
      <c r="J54" s="297">
        <v>0</v>
      </c>
      <c r="K54" s="304">
        <v>0</v>
      </c>
    </row>
    <row r="55" spans="1:11" hidden="1" x14ac:dyDescent="0.2">
      <c r="A55" s="296">
        <v>46811</v>
      </c>
      <c r="B55" s="297">
        <v>0</v>
      </c>
      <c r="C55" s="297">
        <v>0</v>
      </c>
      <c r="D55" s="297">
        <v>0</v>
      </c>
      <c r="E55" s="297">
        <v>0</v>
      </c>
      <c r="F55" s="297">
        <v>0</v>
      </c>
      <c r="G55" s="297">
        <v>0</v>
      </c>
      <c r="H55" s="297">
        <v>0</v>
      </c>
      <c r="I55" s="297">
        <v>0</v>
      </c>
      <c r="J55" s="297">
        <v>0</v>
      </c>
      <c r="K55" s="304">
        <v>0</v>
      </c>
    </row>
    <row r="56" spans="1:11" hidden="1" x14ac:dyDescent="0.2">
      <c r="A56" s="296">
        <v>46840</v>
      </c>
      <c r="B56" s="297">
        <v>0</v>
      </c>
      <c r="C56" s="297">
        <v>0</v>
      </c>
      <c r="D56" s="297">
        <v>0</v>
      </c>
      <c r="E56" s="297">
        <v>0</v>
      </c>
      <c r="F56" s="297">
        <v>0</v>
      </c>
      <c r="G56" s="297">
        <v>0</v>
      </c>
      <c r="H56" s="297">
        <v>0</v>
      </c>
      <c r="I56" s="297">
        <v>0</v>
      </c>
      <c r="J56" s="297">
        <v>0</v>
      </c>
      <c r="K56" s="304">
        <v>0</v>
      </c>
    </row>
    <row r="57" spans="1:11" hidden="1" x14ac:dyDescent="0.2">
      <c r="A57" s="296">
        <v>46871</v>
      </c>
      <c r="B57" s="297">
        <v>0</v>
      </c>
      <c r="C57" s="297">
        <v>0</v>
      </c>
      <c r="D57" s="297">
        <v>0</v>
      </c>
      <c r="E57" s="297">
        <v>0</v>
      </c>
      <c r="F57" s="297">
        <v>0</v>
      </c>
      <c r="G57" s="297">
        <v>0</v>
      </c>
      <c r="H57" s="297">
        <v>0</v>
      </c>
      <c r="I57" s="297">
        <v>0</v>
      </c>
      <c r="J57" s="297">
        <v>0</v>
      </c>
      <c r="K57" s="304">
        <v>0</v>
      </c>
    </row>
    <row r="58" spans="1:11" hidden="1" x14ac:dyDescent="0.2">
      <c r="A58" s="296">
        <v>46901</v>
      </c>
      <c r="B58" s="297">
        <v>0</v>
      </c>
      <c r="C58" s="297">
        <v>0</v>
      </c>
      <c r="D58" s="297">
        <v>0</v>
      </c>
      <c r="E58" s="297">
        <v>0</v>
      </c>
      <c r="F58" s="297">
        <v>0</v>
      </c>
      <c r="G58" s="297">
        <v>0</v>
      </c>
      <c r="H58" s="297">
        <v>0</v>
      </c>
      <c r="I58" s="297">
        <v>0</v>
      </c>
      <c r="J58" s="297">
        <v>0</v>
      </c>
      <c r="K58" s="304">
        <v>0</v>
      </c>
    </row>
    <row r="59" spans="1:11" hidden="1" x14ac:dyDescent="0.2">
      <c r="A59" s="296">
        <v>46932</v>
      </c>
      <c r="B59" s="297">
        <v>0</v>
      </c>
      <c r="C59" s="297">
        <v>0</v>
      </c>
      <c r="D59" s="297">
        <v>0</v>
      </c>
      <c r="E59" s="297">
        <v>0</v>
      </c>
      <c r="F59" s="297">
        <v>0</v>
      </c>
      <c r="G59" s="297">
        <v>0</v>
      </c>
      <c r="H59" s="297">
        <v>0</v>
      </c>
      <c r="I59" s="297">
        <v>0</v>
      </c>
      <c r="J59" s="297">
        <v>0</v>
      </c>
      <c r="K59" s="304">
        <v>0</v>
      </c>
    </row>
    <row r="60" spans="1:11" hidden="1" x14ac:dyDescent="0.2">
      <c r="A60" s="296">
        <v>46962</v>
      </c>
      <c r="B60" s="297">
        <v>0</v>
      </c>
      <c r="C60" s="297">
        <v>0</v>
      </c>
      <c r="D60" s="297">
        <v>0</v>
      </c>
      <c r="E60" s="297">
        <v>0</v>
      </c>
      <c r="F60" s="297">
        <v>0</v>
      </c>
      <c r="G60" s="297">
        <v>0</v>
      </c>
      <c r="H60" s="297">
        <v>0</v>
      </c>
      <c r="I60" s="297">
        <v>0</v>
      </c>
      <c r="J60" s="297">
        <v>0</v>
      </c>
      <c r="K60" s="304">
        <v>0</v>
      </c>
    </row>
    <row r="61" spans="1:11" hidden="1" x14ac:dyDescent="0.2">
      <c r="A61" s="296">
        <v>46993</v>
      </c>
      <c r="B61" s="297">
        <v>0</v>
      </c>
      <c r="C61" s="297">
        <v>0</v>
      </c>
      <c r="D61" s="297">
        <v>0</v>
      </c>
      <c r="E61" s="297">
        <v>0</v>
      </c>
      <c r="F61" s="297">
        <v>0</v>
      </c>
      <c r="G61" s="297">
        <v>0</v>
      </c>
      <c r="H61" s="297">
        <v>0</v>
      </c>
      <c r="I61" s="297">
        <v>0</v>
      </c>
      <c r="J61" s="297">
        <v>0</v>
      </c>
      <c r="K61" s="304">
        <v>0</v>
      </c>
    </row>
    <row r="62" spans="1:11" hidden="1" x14ac:dyDescent="0.2">
      <c r="A62" s="296">
        <v>47024</v>
      </c>
      <c r="B62" s="297">
        <v>0</v>
      </c>
      <c r="C62" s="297">
        <v>0</v>
      </c>
      <c r="D62" s="297">
        <v>0</v>
      </c>
      <c r="E62" s="297">
        <v>0</v>
      </c>
      <c r="F62" s="297">
        <v>0</v>
      </c>
      <c r="G62" s="297">
        <v>0</v>
      </c>
      <c r="H62" s="297">
        <v>0</v>
      </c>
      <c r="I62" s="297">
        <v>0</v>
      </c>
      <c r="J62" s="297">
        <v>0</v>
      </c>
      <c r="K62" s="304">
        <v>0</v>
      </c>
    </row>
    <row r="63" spans="1:11" hidden="1" x14ac:dyDescent="0.2">
      <c r="A63" s="296">
        <v>47054</v>
      </c>
      <c r="B63" s="297">
        <v>0</v>
      </c>
      <c r="C63" s="297">
        <v>0</v>
      </c>
      <c r="D63" s="297">
        <v>0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304">
        <v>0</v>
      </c>
    </row>
    <row r="64" spans="1:11" hidden="1" x14ac:dyDescent="0.2">
      <c r="A64" s="296">
        <v>47085</v>
      </c>
      <c r="B64" s="297">
        <v>0</v>
      </c>
      <c r="C64" s="297">
        <v>0</v>
      </c>
      <c r="D64" s="297">
        <v>0</v>
      </c>
      <c r="E64" s="297">
        <v>0</v>
      </c>
      <c r="F64" s="297">
        <v>0</v>
      </c>
      <c r="G64" s="297">
        <v>0</v>
      </c>
      <c r="H64" s="297">
        <v>0</v>
      </c>
      <c r="I64" s="297">
        <v>0</v>
      </c>
      <c r="J64" s="297">
        <v>0</v>
      </c>
      <c r="K64" s="304">
        <v>0</v>
      </c>
    </row>
    <row r="65" spans="1:11" hidden="1" x14ac:dyDescent="0.2">
      <c r="A65" s="296">
        <v>47115</v>
      </c>
      <c r="B65" s="297">
        <v>0</v>
      </c>
      <c r="C65" s="297">
        <v>0</v>
      </c>
      <c r="D65" s="297">
        <v>0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304">
        <v>0</v>
      </c>
    </row>
    <row r="66" spans="1:11" hidden="1" x14ac:dyDescent="0.2">
      <c r="A66" s="296">
        <v>47146</v>
      </c>
      <c r="B66" s="297">
        <v>0</v>
      </c>
      <c r="C66" s="297">
        <v>0</v>
      </c>
      <c r="D66" s="297">
        <v>0</v>
      </c>
      <c r="E66" s="297">
        <v>0</v>
      </c>
      <c r="F66" s="297">
        <v>0</v>
      </c>
      <c r="G66" s="297">
        <v>0</v>
      </c>
      <c r="H66" s="297">
        <v>0</v>
      </c>
      <c r="I66" s="297">
        <v>0</v>
      </c>
      <c r="J66" s="297">
        <v>0</v>
      </c>
      <c r="K66" s="304">
        <v>0</v>
      </c>
    </row>
    <row r="67" spans="1:11" hidden="1" x14ac:dyDescent="0.2">
      <c r="A67" s="296">
        <v>47177</v>
      </c>
      <c r="B67" s="297">
        <v>0</v>
      </c>
      <c r="C67" s="297">
        <v>0</v>
      </c>
      <c r="D67" s="297">
        <v>0</v>
      </c>
      <c r="E67" s="297">
        <v>0</v>
      </c>
      <c r="F67" s="297">
        <v>0</v>
      </c>
      <c r="G67" s="297">
        <v>0</v>
      </c>
      <c r="H67" s="297">
        <v>0</v>
      </c>
      <c r="I67" s="297">
        <v>0</v>
      </c>
      <c r="J67" s="297">
        <v>0</v>
      </c>
      <c r="K67" s="304">
        <v>0</v>
      </c>
    </row>
    <row r="68" spans="1:11" hidden="1" x14ac:dyDescent="0.2">
      <c r="A68" s="296">
        <v>47205</v>
      </c>
      <c r="B68" s="297">
        <v>0</v>
      </c>
      <c r="C68" s="297">
        <v>0</v>
      </c>
      <c r="D68" s="297">
        <v>0</v>
      </c>
      <c r="E68" s="297">
        <v>0</v>
      </c>
      <c r="F68" s="297">
        <v>0</v>
      </c>
      <c r="G68" s="297">
        <v>0</v>
      </c>
      <c r="H68" s="297">
        <v>0</v>
      </c>
      <c r="I68" s="297">
        <v>0</v>
      </c>
      <c r="J68" s="297">
        <v>0</v>
      </c>
      <c r="K68" s="304">
        <v>0</v>
      </c>
    </row>
    <row r="69" spans="1:11" hidden="1" x14ac:dyDescent="0.2">
      <c r="A69" s="296">
        <v>47236</v>
      </c>
      <c r="B69" s="297">
        <v>0</v>
      </c>
      <c r="C69" s="297">
        <v>0</v>
      </c>
      <c r="D69" s="297">
        <v>0</v>
      </c>
      <c r="E69" s="297">
        <v>0</v>
      </c>
      <c r="F69" s="297">
        <v>0</v>
      </c>
      <c r="G69" s="297">
        <v>0</v>
      </c>
      <c r="H69" s="297">
        <v>0</v>
      </c>
      <c r="I69" s="297">
        <v>0</v>
      </c>
      <c r="J69" s="297">
        <v>0</v>
      </c>
      <c r="K69" s="304">
        <v>0</v>
      </c>
    </row>
    <row r="70" spans="1:11" hidden="1" x14ac:dyDescent="0.2">
      <c r="A70" s="296">
        <v>47266</v>
      </c>
      <c r="B70" s="297">
        <v>0</v>
      </c>
      <c r="C70" s="297">
        <v>0</v>
      </c>
      <c r="D70" s="297">
        <v>0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304">
        <v>0</v>
      </c>
    </row>
    <row r="71" spans="1:11" hidden="1" x14ac:dyDescent="0.2">
      <c r="A71" s="296">
        <v>47297</v>
      </c>
      <c r="B71" s="297">
        <v>0</v>
      </c>
      <c r="C71" s="297">
        <v>0</v>
      </c>
      <c r="D71" s="297">
        <v>0</v>
      </c>
      <c r="E71" s="297">
        <v>0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304">
        <v>0</v>
      </c>
    </row>
    <row r="72" spans="1:11" hidden="1" x14ac:dyDescent="0.2">
      <c r="A72" s="296">
        <v>47327</v>
      </c>
      <c r="B72" s="297">
        <v>0</v>
      </c>
      <c r="C72" s="297">
        <v>0</v>
      </c>
      <c r="D72" s="297">
        <v>0</v>
      </c>
      <c r="E72" s="297">
        <v>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304">
        <v>0</v>
      </c>
    </row>
    <row r="73" spans="1:11" hidden="1" x14ac:dyDescent="0.2">
      <c r="A73" s="296">
        <v>47358</v>
      </c>
      <c r="B73" s="297">
        <v>0</v>
      </c>
      <c r="C73" s="297">
        <v>0</v>
      </c>
      <c r="D73" s="297">
        <v>0</v>
      </c>
      <c r="E73" s="297">
        <v>0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304">
        <v>0</v>
      </c>
    </row>
    <row r="74" spans="1:11" hidden="1" x14ac:dyDescent="0.2">
      <c r="A74" s="296">
        <v>47389</v>
      </c>
      <c r="B74" s="297">
        <v>0</v>
      </c>
      <c r="C74" s="297">
        <v>0</v>
      </c>
      <c r="D74" s="297">
        <v>0</v>
      </c>
      <c r="E74" s="297">
        <v>0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304">
        <v>0</v>
      </c>
    </row>
    <row r="75" spans="1:11" hidden="1" x14ac:dyDescent="0.2">
      <c r="A75" s="296">
        <v>47419</v>
      </c>
      <c r="B75" s="297">
        <v>0</v>
      </c>
      <c r="C75" s="297">
        <v>0</v>
      </c>
      <c r="D75" s="297">
        <v>0</v>
      </c>
      <c r="E75" s="297">
        <v>0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304">
        <v>0</v>
      </c>
    </row>
    <row r="76" spans="1:11" hidden="1" x14ac:dyDescent="0.2">
      <c r="A76" s="296">
        <v>47450</v>
      </c>
      <c r="B76" s="297">
        <v>0</v>
      </c>
      <c r="C76" s="297">
        <v>0</v>
      </c>
      <c r="D76" s="297">
        <v>0</v>
      </c>
      <c r="E76" s="297">
        <v>0</v>
      </c>
      <c r="F76" s="297">
        <v>0</v>
      </c>
      <c r="G76" s="297">
        <v>0</v>
      </c>
      <c r="H76" s="297">
        <v>0</v>
      </c>
      <c r="I76" s="297">
        <v>0</v>
      </c>
      <c r="J76" s="297">
        <v>0</v>
      </c>
      <c r="K76" s="304">
        <v>0</v>
      </c>
    </row>
    <row r="77" spans="1:11" hidden="1" x14ac:dyDescent="0.2">
      <c r="A77" s="296">
        <v>47480</v>
      </c>
      <c r="B77" s="297">
        <v>0</v>
      </c>
      <c r="C77" s="297">
        <v>0</v>
      </c>
      <c r="D77" s="297">
        <v>0</v>
      </c>
      <c r="E77" s="297">
        <v>0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304">
        <v>0</v>
      </c>
    </row>
    <row r="78" spans="1:11" hidden="1" x14ac:dyDescent="0.2">
      <c r="A78" s="296">
        <v>47511</v>
      </c>
      <c r="B78" s="297">
        <v>0</v>
      </c>
      <c r="C78" s="297">
        <v>0</v>
      </c>
      <c r="D78" s="297">
        <v>0</v>
      </c>
      <c r="E78" s="297">
        <v>0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304">
        <v>0</v>
      </c>
    </row>
    <row r="79" spans="1:11" hidden="1" x14ac:dyDescent="0.2">
      <c r="A79" s="296">
        <v>47542</v>
      </c>
      <c r="B79" s="297">
        <v>0</v>
      </c>
      <c r="C79" s="297">
        <v>0</v>
      </c>
      <c r="D79" s="297">
        <v>0</v>
      </c>
      <c r="E79" s="297">
        <v>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304">
        <v>0</v>
      </c>
    </row>
    <row r="80" spans="1:11" hidden="1" x14ac:dyDescent="0.2">
      <c r="A80" s="296">
        <v>47570</v>
      </c>
      <c r="B80" s="297">
        <v>0</v>
      </c>
      <c r="C80" s="297">
        <v>0</v>
      </c>
      <c r="D80" s="297">
        <v>0</v>
      </c>
      <c r="E80" s="297">
        <v>0</v>
      </c>
      <c r="F80" s="297">
        <v>0</v>
      </c>
      <c r="G80" s="297">
        <v>0</v>
      </c>
      <c r="H80" s="297">
        <v>0</v>
      </c>
      <c r="I80" s="297">
        <v>0</v>
      </c>
      <c r="J80" s="297">
        <v>0</v>
      </c>
      <c r="K80" s="304">
        <v>0</v>
      </c>
    </row>
    <row r="81" spans="1:11" hidden="1" x14ac:dyDescent="0.2">
      <c r="A81" s="296">
        <v>47601</v>
      </c>
      <c r="B81" s="297">
        <v>0</v>
      </c>
      <c r="C81" s="297">
        <v>0</v>
      </c>
      <c r="D81" s="297">
        <v>0</v>
      </c>
      <c r="E81" s="297">
        <v>0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304">
        <v>0</v>
      </c>
    </row>
    <row r="82" spans="1:11" hidden="1" x14ac:dyDescent="0.2">
      <c r="A82" s="296">
        <v>47631</v>
      </c>
      <c r="B82" s="297">
        <v>0</v>
      </c>
      <c r="C82" s="297">
        <v>0</v>
      </c>
      <c r="D82" s="297">
        <v>0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304">
        <v>0</v>
      </c>
    </row>
    <row r="83" spans="1:11" hidden="1" x14ac:dyDescent="0.2">
      <c r="A83" s="296">
        <v>47662</v>
      </c>
      <c r="B83" s="297">
        <v>0</v>
      </c>
      <c r="C83" s="297">
        <v>0</v>
      </c>
      <c r="D83" s="297">
        <v>0</v>
      </c>
      <c r="E83" s="297">
        <v>0</v>
      </c>
      <c r="F83" s="297">
        <v>0</v>
      </c>
      <c r="G83" s="297">
        <v>0</v>
      </c>
      <c r="H83" s="297">
        <v>0</v>
      </c>
      <c r="I83" s="297">
        <v>0</v>
      </c>
      <c r="J83" s="297">
        <v>0</v>
      </c>
      <c r="K83" s="304">
        <v>0</v>
      </c>
    </row>
    <row r="84" spans="1:11" hidden="1" x14ac:dyDescent="0.2">
      <c r="A84" s="296">
        <v>47692</v>
      </c>
      <c r="B84" s="297">
        <v>0</v>
      </c>
      <c r="C84" s="297">
        <v>0</v>
      </c>
      <c r="D84" s="297">
        <v>0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304">
        <v>0</v>
      </c>
    </row>
    <row r="85" spans="1:11" hidden="1" x14ac:dyDescent="0.2">
      <c r="A85" s="296">
        <v>47723</v>
      </c>
      <c r="B85" s="297">
        <v>0</v>
      </c>
      <c r="C85" s="297">
        <v>0</v>
      </c>
      <c r="D85" s="297">
        <v>0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304">
        <v>0</v>
      </c>
    </row>
    <row r="86" spans="1:11" hidden="1" x14ac:dyDescent="0.2">
      <c r="A86" s="296">
        <v>47754</v>
      </c>
      <c r="B86" s="297">
        <v>0</v>
      </c>
      <c r="C86" s="297">
        <v>0</v>
      </c>
      <c r="D86" s="297">
        <v>0</v>
      </c>
      <c r="E86" s="297">
        <v>0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304">
        <v>0</v>
      </c>
    </row>
    <row r="87" spans="1:11" hidden="1" x14ac:dyDescent="0.2">
      <c r="A87" s="296">
        <v>47784</v>
      </c>
      <c r="B87" s="297">
        <v>0</v>
      </c>
      <c r="C87" s="297">
        <v>0</v>
      </c>
      <c r="D87" s="297">
        <v>0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304">
        <v>0</v>
      </c>
    </row>
    <row r="88" spans="1:11" hidden="1" x14ac:dyDescent="0.2">
      <c r="A88" s="296">
        <v>47815</v>
      </c>
      <c r="B88" s="297">
        <v>0</v>
      </c>
      <c r="C88" s="297">
        <v>0</v>
      </c>
      <c r="D88" s="297">
        <v>0</v>
      </c>
      <c r="E88" s="297">
        <v>0</v>
      </c>
      <c r="F88" s="297">
        <v>0</v>
      </c>
      <c r="G88" s="297">
        <v>0</v>
      </c>
      <c r="H88" s="297">
        <v>0</v>
      </c>
      <c r="I88" s="297">
        <v>0</v>
      </c>
      <c r="J88" s="297">
        <v>0</v>
      </c>
      <c r="K88" s="304">
        <v>0</v>
      </c>
    </row>
    <row r="89" spans="1:11" hidden="1" x14ac:dyDescent="0.2">
      <c r="A89" s="296">
        <v>47845</v>
      </c>
      <c r="B89" s="297">
        <v>0</v>
      </c>
      <c r="C89" s="297">
        <v>0</v>
      </c>
      <c r="D89" s="297">
        <v>0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304">
        <v>0</v>
      </c>
    </row>
    <row r="90" spans="1:11" hidden="1" x14ac:dyDescent="0.2">
      <c r="A90" s="296">
        <v>47876</v>
      </c>
      <c r="B90" s="297">
        <v>0</v>
      </c>
      <c r="C90" s="297">
        <v>0</v>
      </c>
      <c r="D90" s="297">
        <v>0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304">
        <v>0</v>
      </c>
    </row>
    <row r="91" spans="1:11" hidden="1" x14ac:dyDescent="0.2">
      <c r="A91" s="296">
        <v>47907</v>
      </c>
      <c r="B91" s="297">
        <v>0</v>
      </c>
      <c r="C91" s="297">
        <v>0</v>
      </c>
      <c r="D91" s="297">
        <v>0</v>
      </c>
      <c r="E91" s="297">
        <v>0</v>
      </c>
      <c r="F91" s="297">
        <v>0</v>
      </c>
      <c r="G91" s="297">
        <v>0</v>
      </c>
      <c r="H91" s="297">
        <v>0</v>
      </c>
      <c r="I91" s="297">
        <v>0</v>
      </c>
      <c r="J91" s="297">
        <v>0</v>
      </c>
      <c r="K91" s="304">
        <v>0</v>
      </c>
    </row>
    <row r="92" spans="1:11" hidden="1" x14ac:dyDescent="0.2">
      <c r="A92" s="296">
        <v>47935</v>
      </c>
      <c r="B92" s="297">
        <v>0</v>
      </c>
      <c r="C92" s="297">
        <v>0</v>
      </c>
      <c r="D92" s="297">
        <v>0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304">
        <v>0</v>
      </c>
    </row>
    <row r="93" spans="1:11" s="295" customFormat="1" ht="13.5" thickBot="1" x14ac:dyDescent="0.25">
      <c r="A93" s="298" t="s">
        <v>37</v>
      </c>
      <c r="B93" s="299">
        <v>2107995094</v>
      </c>
      <c r="C93" s="299">
        <v>0</v>
      </c>
      <c r="D93" s="299">
        <v>0</v>
      </c>
      <c r="E93" s="299">
        <v>11991276</v>
      </c>
      <c r="F93" s="299">
        <v>0</v>
      </c>
      <c r="G93" s="299">
        <v>0</v>
      </c>
      <c r="H93" s="299">
        <v>0</v>
      </c>
      <c r="I93" s="299">
        <v>0</v>
      </c>
      <c r="J93" s="299">
        <v>0</v>
      </c>
      <c r="K93" s="299">
        <v>2119986370</v>
      </c>
    </row>
    <row r="94" spans="1:11" x14ac:dyDescent="0.2">
      <c r="B94" s="462"/>
      <c r="E94" s="462"/>
    </row>
    <row r="95" spans="1:11" ht="15" x14ac:dyDescent="0.25">
      <c r="B95" s="464"/>
      <c r="E95" s="464"/>
    </row>
  </sheetData>
  <mergeCells count="1">
    <mergeCell ref="A4:B4"/>
  </mergeCells>
  <printOptions horizontalCentered="1" verticalCentered="1"/>
  <pageMargins left="0.70866141732283472" right="0.47244094488188981" top="0.55118110236220474" bottom="0.98425196850393704" header="0" footer="0"/>
  <pageSetup scale="56"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XFC774"/>
  <sheetViews>
    <sheetView zoomScale="84" zoomScaleNormal="84" zoomScaleSheetLayoutView="85" workbookViewId="0">
      <pane xSplit="4" ySplit="4" topLeftCell="E5" activePane="bottomRight" state="frozen"/>
      <selection activeCell="F3" sqref="F3"/>
      <selection pane="topRight" activeCell="F3" sqref="F3"/>
      <selection pane="bottomLeft" activeCell="F3" sqref="F3"/>
      <selection pane="bottomRight" activeCell="E12" sqref="E12"/>
    </sheetView>
  </sheetViews>
  <sheetFormatPr baseColWidth="10" defaultColWidth="0" defaultRowHeight="15" zeroHeight="1" x14ac:dyDescent="0.25"/>
  <cols>
    <col min="1" max="1" width="0.85546875" style="162" customWidth="1"/>
    <col min="2" max="2" width="24.5703125" style="162" customWidth="1"/>
    <col min="3" max="3" width="15.140625" style="163" customWidth="1"/>
    <col min="4" max="4" width="18.140625" style="162" bestFit="1" customWidth="1"/>
    <col min="5" max="5" width="19.42578125" style="162" bestFit="1" customWidth="1"/>
    <col min="6" max="6" width="20" style="162" customWidth="1"/>
    <col min="7" max="7" width="1.140625" style="162" customWidth="1"/>
    <col min="8" max="8" width="14.5703125" style="162" customWidth="1"/>
    <col min="9" max="9" width="8.7109375" style="162" customWidth="1"/>
    <col min="10" max="10" width="11.28515625" style="162" hidden="1" customWidth="1"/>
    <col min="11" max="11" width="15.28515625" style="162" hidden="1" customWidth="1"/>
    <col min="12" max="13" width="11.42578125" style="162" hidden="1" customWidth="1"/>
    <col min="14" max="37" width="11.42578125" style="162" hidden="1"/>
    <col min="38" max="47" width="11.5703125" style="162" hidden="1"/>
    <col min="48" max="16377" width="20" style="162" hidden="1"/>
    <col min="16378" max="16379" width="11.5703125" style="162" hidden="1"/>
    <col min="16380" max="16380" width="6.5703125" style="162" hidden="1"/>
    <col min="16381" max="16381" width="9.140625" style="162" hidden="1"/>
    <col min="16382" max="16382" width="11.5703125" style="162" hidden="1"/>
    <col min="16383" max="16383" width="0.7109375" style="162" hidden="1"/>
    <col min="16384" max="16384" width="3.85546875" style="162" hidden="1"/>
  </cols>
  <sheetData>
    <row r="1" spans="2:12" ht="21" x14ac:dyDescent="0.25">
      <c r="C1" s="481" t="s">
        <v>39</v>
      </c>
      <c r="D1" s="481"/>
      <c r="E1" s="481"/>
      <c r="F1" s="481"/>
      <c r="G1" s="348"/>
      <c r="H1" s="348"/>
      <c r="I1" s="348"/>
      <c r="J1" s="348"/>
    </row>
    <row r="2" spans="2:12" ht="21" customHeight="1" x14ac:dyDescent="0.25">
      <c r="C2" s="482">
        <v>45900</v>
      </c>
      <c r="D2" s="482"/>
      <c r="E2" s="482"/>
      <c r="F2" s="482"/>
      <c r="G2" s="349"/>
      <c r="H2" s="349"/>
      <c r="I2" s="349"/>
      <c r="J2" s="349"/>
    </row>
    <row r="3" spans="2:12" ht="4.5" customHeight="1" x14ac:dyDescent="0.25">
      <c r="F3" s="305"/>
      <c r="G3" s="306"/>
      <c r="H3" s="306"/>
      <c r="I3" s="306"/>
    </row>
    <row r="4" spans="2:12" ht="25.5" x14ac:dyDescent="0.25">
      <c r="B4" s="413"/>
      <c r="C4" s="412" t="s">
        <v>182</v>
      </c>
      <c r="D4" s="412" t="s">
        <v>183</v>
      </c>
      <c r="E4" s="412" t="s">
        <v>184</v>
      </c>
      <c r="F4" s="412" t="s">
        <v>154</v>
      </c>
      <c r="G4" s="407"/>
      <c r="H4" s="413"/>
      <c r="I4" s="413"/>
      <c r="J4" s="413"/>
      <c r="K4" s="413"/>
      <c r="L4" s="413"/>
    </row>
    <row r="5" spans="2:12" x14ac:dyDescent="0.25">
      <c r="B5" s="414" t="s">
        <v>191</v>
      </c>
      <c r="C5" s="445">
        <v>95</v>
      </c>
      <c r="D5" s="447">
        <v>4729.5999999999958</v>
      </c>
      <c r="E5" s="446">
        <v>53323037322</v>
      </c>
      <c r="F5" s="416">
        <v>608295129.70526314</v>
      </c>
      <c r="G5" s="407"/>
      <c r="H5" s="413"/>
      <c r="I5" s="413"/>
      <c r="J5" s="413"/>
      <c r="K5" s="413"/>
      <c r="L5" s="413"/>
    </row>
    <row r="6" spans="2:12" x14ac:dyDescent="0.25">
      <c r="B6" s="414" t="s">
        <v>197</v>
      </c>
      <c r="C6" s="415">
        <v>64</v>
      </c>
      <c r="D6" s="417"/>
      <c r="E6" s="433">
        <v>2560000000</v>
      </c>
      <c r="F6" s="407"/>
      <c r="G6" s="407"/>
      <c r="H6" s="413"/>
      <c r="I6" s="413"/>
      <c r="J6" s="413"/>
      <c r="K6" s="413"/>
      <c r="L6" s="413"/>
    </row>
    <row r="7" spans="2:12" x14ac:dyDescent="0.25">
      <c r="B7" s="414" t="s">
        <v>201</v>
      </c>
      <c r="C7" s="415">
        <v>31</v>
      </c>
      <c r="D7" s="419"/>
      <c r="E7" s="433">
        <v>1457000000</v>
      </c>
      <c r="F7" s="407"/>
      <c r="G7" s="407"/>
      <c r="H7" s="413"/>
      <c r="I7" s="413"/>
      <c r="J7" s="413"/>
      <c r="K7" s="413"/>
      <c r="L7" s="413"/>
    </row>
    <row r="8" spans="2:12" ht="19.5" customHeight="1" x14ac:dyDescent="0.25">
      <c r="B8" s="418" t="s">
        <v>177</v>
      </c>
      <c r="C8" s="415">
        <v>64</v>
      </c>
      <c r="D8" s="419"/>
      <c r="E8" s="434">
        <v>448000000</v>
      </c>
      <c r="F8" s="407"/>
      <c r="G8" s="407"/>
      <c r="H8" s="413"/>
      <c r="I8" s="413"/>
      <c r="J8" s="413"/>
      <c r="K8" s="413"/>
      <c r="L8" s="413"/>
    </row>
    <row r="9" spans="2:12" x14ac:dyDescent="0.25">
      <c r="B9" s="401" t="s">
        <v>185</v>
      </c>
      <c r="C9" s="420">
        <v>254</v>
      </c>
      <c r="D9" s="420">
        <v>4729.5999999999958</v>
      </c>
      <c r="E9" s="460">
        <v>57788037322</v>
      </c>
      <c r="F9" s="421">
        <v>608295129.70526314</v>
      </c>
      <c r="G9" s="413"/>
      <c r="H9" s="413"/>
      <c r="I9" s="413"/>
      <c r="J9" s="413"/>
      <c r="K9" s="413"/>
      <c r="L9" s="413"/>
    </row>
    <row r="10" spans="2:12" ht="3" customHeight="1" x14ac:dyDescent="0.25"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</row>
    <row r="11" spans="2:12" ht="17.45" customHeight="1" x14ac:dyDescent="0.25">
      <c r="B11" s="483" t="s">
        <v>163</v>
      </c>
      <c r="C11" s="484"/>
      <c r="D11" s="484"/>
      <c r="E11" s="484"/>
      <c r="F11" s="485"/>
      <c r="G11" s="407"/>
    </row>
    <row r="12" spans="2:12" ht="20.45" customHeight="1" x14ac:dyDescent="0.25">
      <c r="B12" s="408" t="s">
        <v>40</v>
      </c>
      <c r="C12" s="408" t="s">
        <v>41</v>
      </c>
      <c r="D12" s="408" t="s">
        <v>42</v>
      </c>
      <c r="E12" s="408" t="s">
        <v>43</v>
      </c>
      <c r="F12" s="409" t="s">
        <v>186</v>
      </c>
      <c r="G12" s="407"/>
    </row>
    <row r="13" spans="2:12" ht="13.5" customHeight="1" x14ac:dyDescent="0.25">
      <c r="B13" s="422" t="s">
        <v>227</v>
      </c>
      <c r="C13" s="427">
        <v>60.35</v>
      </c>
      <c r="D13" s="411" t="s">
        <v>149</v>
      </c>
      <c r="E13" s="427">
        <v>656475000</v>
      </c>
      <c r="F13" s="427">
        <v>0</v>
      </c>
      <c r="G13" s="407"/>
    </row>
    <row r="14" spans="2:12" x14ac:dyDescent="0.25">
      <c r="B14" s="422" t="s">
        <v>228</v>
      </c>
      <c r="C14" s="427">
        <v>47.4</v>
      </c>
      <c r="D14" s="411" t="s">
        <v>149</v>
      </c>
      <c r="E14" s="427">
        <v>562690000</v>
      </c>
      <c r="F14" s="427">
        <v>0</v>
      </c>
      <c r="G14" s="407"/>
    </row>
    <row r="15" spans="2:12" x14ac:dyDescent="0.25">
      <c r="B15" s="422" t="s">
        <v>229</v>
      </c>
      <c r="C15" s="427">
        <v>48</v>
      </c>
      <c r="D15" s="411" t="s">
        <v>149</v>
      </c>
      <c r="E15" s="427">
        <v>569800000</v>
      </c>
      <c r="F15" s="427">
        <v>0</v>
      </c>
      <c r="G15" s="407"/>
    </row>
    <row r="16" spans="2:12" x14ac:dyDescent="0.25">
      <c r="B16" s="422" t="s">
        <v>230</v>
      </c>
      <c r="C16" s="427">
        <v>60.35</v>
      </c>
      <c r="D16" s="411" t="s">
        <v>149</v>
      </c>
      <c r="E16" s="427">
        <v>656475000</v>
      </c>
      <c r="F16" s="427">
        <v>0</v>
      </c>
      <c r="G16" s="407"/>
    </row>
    <row r="17" spans="2:7" x14ac:dyDescent="0.25">
      <c r="B17" s="422" t="s">
        <v>233</v>
      </c>
      <c r="C17" s="427">
        <v>57.5</v>
      </c>
      <c r="D17" s="411" t="s">
        <v>149</v>
      </c>
      <c r="E17" s="427">
        <v>654625000</v>
      </c>
      <c r="F17" s="427">
        <v>0</v>
      </c>
      <c r="G17" s="407"/>
    </row>
    <row r="18" spans="2:7" x14ac:dyDescent="0.25">
      <c r="B18" s="422" t="s">
        <v>234</v>
      </c>
      <c r="C18" s="427">
        <v>47.4</v>
      </c>
      <c r="D18" s="411" t="s">
        <v>149</v>
      </c>
      <c r="E18" s="427">
        <v>563690000</v>
      </c>
      <c r="F18" s="427">
        <v>0</v>
      </c>
      <c r="G18" s="407"/>
    </row>
    <row r="19" spans="2:7" x14ac:dyDescent="0.25">
      <c r="B19" s="422" t="s">
        <v>235</v>
      </c>
      <c r="C19" s="427">
        <v>48</v>
      </c>
      <c r="D19" s="411" t="s">
        <v>149</v>
      </c>
      <c r="E19" s="427">
        <v>570800000</v>
      </c>
      <c r="F19" s="427">
        <v>0</v>
      </c>
      <c r="G19" s="407"/>
    </row>
    <row r="20" spans="2:7" x14ac:dyDescent="0.25">
      <c r="B20" s="422" t="s">
        <v>236</v>
      </c>
      <c r="C20" s="427">
        <v>57.5</v>
      </c>
      <c r="D20" s="411" t="s">
        <v>149</v>
      </c>
      <c r="E20" s="427">
        <v>654625000</v>
      </c>
      <c r="F20" s="427">
        <v>0</v>
      </c>
      <c r="G20" s="407"/>
    </row>
    <row r="21" spans="2:7" x14ac:dyDescent="0.25">
      <c r="B21" s="422" t="s">
        <v>239</v>
      </c>
      <c r="C21" s="427">
        <v>59.7</v>
      </c>
      <c r="D21" s="411" t="s">
        <v>149</v>
      </c>
      <c r="E21" s="427">
        <v>680595000</v>
      </c>
      <c r="F21" s="427">
        <v>0</v>
      </c>
      <c r="G21" s="407"/>
    </row>
    <row r="22" spans="2:7" x14ac:dyDescent="0.25">
      <c r="B22" s="422" t="s">
        <v>240</v>
      </c>
      <c r="C22" s="427">
        <v>57.5</v>
      </c>
      <c r="D22" s="411" t="s">
        <v>149</v>
      </c>
      <c r="E22" s="427">
        <v>655625000</v>
      </c>
      <c r="F22" s="427">
        <v>0</v>
      </c>
      <c r="G22" s="407"/>
    </row>
    <row r="23" spans="2:7" x14ac:dyDescent="0.25">
      <c r="B23" s="422" t="s">
        <v>241</v>
      </c>
      <c r="C23" s="427">
        <v>47.4</v>
      </c>
      <c r="D23" s="411" t="s">
        <v>149</v>
      </c>
      <c r="E23" s="427">
        <v>564690000</v>
      </c>
      <c r="F23" s="427">
        <v>0</v>
      </c>
      <c r="G23" s="407"/>
    </row>
    <row r="24" spans="2:7" x14ac:dyDescent="0.25">
      <c r="B24" s="422" t="s">
        <v>242</v>
      </c>
      <c r="C24" s="427">
        <v>48</v>
      </c>
      <c r="D24" s="411" t="s">
        <v>149</v>
      </c>
      <c r="E24" s="427">
        <v>571800000</v>
      </c>
      <c r="F24" s="427">
        <v>0</v>
      </c>
      <c r="G24" s="407"/>
    </row>
    <row r="25" spans="2:7" x14ac:dyDescent="0.25">
      <c r="B25" s="422" t="s">
        <v>243</v>
      </c>
      <c r="C25" s="427">
        <v>57.5</v>
      </c>
      <c r="D25" s="411" t="s">
        <v>149</v>
      </c>
      <c r="E25" s="427">
        <v>655625000</v>
      </c>
      <c r="F25" s="427">
        <v>0</v>
      </c>
      <c r="G25" s="407"/>
    </row>
    <row r="26" spans="2:7" x14ac:dyDescent="0.25">
      <c r="B26" s="422" t="s">
        <v>244</v>
      </c>
      <c r="C26" s="427">
        <v>59.7</v>
      </c>
      <c r="D26" s="411" t="s">
        <v>149</v>
      </c>
      <c r="E26" s="427">
        <v>680595000</v>
      </c>
      <c r="F26" s="427">
        <v>0</v>
      </c>
      <c r="G26" s="407"/>
    </row>
    <row r="27" spans="2:7" x14ac:dyDescent="0.25">
      <c r="B27" s="422" t="s">
        <v>245</v>
      </c>
      <c r="C27" s="427">
        <v>59.7</v>
      </c>
      <c r="D27" s="411" t="s">
        <v>149</v>
      </c>
      <c r="E27" s="427">
        <v>681595000</v>
      </c>
      <c r="F27" s="427">
        <v>0</v>
      </c>
      <c r="G27" s="407"/>
    </row>
    <row r="28" spans="2:7" x14ac:dyDescent="0.25">
      <c r="B28" s="422" t="s">
        <v>246</v>
      </c>
      <c r="C28" s="427">
        <v>57.5</v>
      </c>
      <c r="D28" s="411" t="s">
        <v>149</v>
      </c>
      <c r="E28" s="427">
        <v>656625000</v>
      </c>
      <c r="F28" s="427">
        <v>0</v>
      </c>
      <c r="G28" s="407"/>
    </row>
    <row r="29" spans="2:7" x14ac:dyDescent="0.25">
      <c r="B29" s="422" t="s">
        <v>247</v>
      </c>
      <c r="C29" s="427">
        <v>47.4</v>
      </c>
      <c r="D29" s="411" t="s">
        <v>149</v>
      </c>
      <c r="E29" s="427">
        <v>565690000</v>
      </c>
      <c r="F29" s="427">
        <v>0</v>
      </c>
      <c r="G29" s="407"/>
    </row>
    <row r="30" spans="2:7" x14ac:dyDescent="0.25">
      <c r="B30" s="422" t="s">
        <v>248</v>
      </c>
      <c r="C30" s="427">
        <v>48</v>
      </c>
      <c r="D30" s="411" t="s">
        <v>149</v>
      </c>
      <c r="E30" s="427">
        <v>572800000</v>
      </c>
      <c r="F30" s="427">
        <v>0</v>
      </c>
      <c r="G30" s="407"/>
    </row>
    <row r="31" spans="2:7" x14ac:dyDescent="0.25">
      <c r="B31" s="422" t="s">
        <v>249</v>
      </c>
      <c r="C31" s="427">
        <v>57.5</v>
      </c>
      <c r="D31" s="411" t="s">
        <v>149</v>
      </c>
      <c r="E31" s="427">
        <v>656625000</v>
      </c>
      <c r="F31" s="427">
        <v>0</v>
      </c>
      <c r="G31" s="407"/>
    </row>
    <row r="32" spans="2:7" x14ac:dyDescent="0.25">
      <c r="B32" s="422" t="s">
        <v>250</v>
      </c>
      <c r="C32" s="427">
        <v>59.7</v>
      </c>
      <c r="D32" s="411" t="s">
        <v>149</v>
      </c>
      <c r="E32" s="427">
        <v>681595000</v>
      </c>
      <c r="F32" s="427">
        <v>0</v>
      </c>
      <c r="G32" s="407"/>
    </row>
    <row r="33" spans="2:7" x14ac:dyDescent="0.25">
      <c r="B33" s="422" t="s">
        <v>253</v>
      </c>
      <c r="C33" s="427">
        <v>57.5</v>
      </c>
      <c r="D33" s="411" t="s">
        <v>149</v>
      </c>
      <c r="E33" s="427">
        <v>643250000</v>
      </c>
      <c r="F33" s="427">
        <v>0</v>
      </c>
      <c r="G33" s="407"/>
    </row>
    <row r="34" spans="2:7" x14ac:dyDescent="0.25">
      <c r="B34" s="422" t="s">
        <v>255</v>
      </c>
      <c r="C34" s="427">
        <v>48</v>
      </c>
      <c r="D34" s="411" t="s">
        <v>149</v>
      </c>
      <c r="E34" s="427">
        <v>573800000</v>
      </c>
      <c r="F34" s="427">
        <v>0</v>
      </c>
      <c r="G34" s="407"/>
    </row>
    <row r="35" spans="2:7" x14ac:dyDescent="0.25">
      <c r="B35" s="422" t="s">
        <v>256</v>
      </c>
      <c r="C35" s="427">
        <v>57.5</v>
      </c>
      <c r="D35" s="411" t="s">
        <v>149</v>
      </c>
      <c r="E35" s="427">
        <v>657625000</v>
      </c>
      <c r="F35" s="427">
        <v>0</v>
      </c>
      <c r="G35" s="407"/>
    </row>
    <row r="36" spans="2:7" x14ac:dyDescent="0.25">
      <c r="B36" s="422" t="s">
        <v>257</v>
      </c>
      <c r="C36" s="427">
        <v>59.7</v>
      </c>
      <c r="D36" s="411" t="s">
        <v>149</v>
      </c>
      <c r="E36" s="427">
        <v>682595000</v>
      </c>
      <c r="F36" s="427">
        <v>0</v>
      </c>
      <c r="G36" s="407"/>
    </row>
    <row r="37" spans="2:7" x14ac:dyDescent="0.25">
      <c r="B37" s="422" t="s">
        <v>260</v>
      </c>
      <c r="C37" s="427">
        <v>59.7</v>
      </c>
      <c r="D37" s="411" t="s">
        <v>149</v>
      </c>
      <c r="E37" s="427">
        <v>683595000</v>
      </c>
      <c r="F37" s="427">
        <v>0</v>
      </c>
      <c r="G37" s="407"/>
    </row>
    <row r="38" spans="2:7" x14ac:dyDescent="0.25">
      <c r="B38" s="422" t="s">
        <v>261</v>
      </c>
      <c r="C38" s="427">
        <v>57.5</v>
      </c>
      <c r="D38" s="411" t="s">
        <v>149</v>
      </c>
      <c r="E38" s="427">
        <v>658625000</v>
      </c>
      <c r="F38" s="427">
        <v>0</v>
      </c>
      <c r="G38" s="407"/>
    </row>
    <row r="39" spans="2:7" x14ac:dyDescent="0.25">
      <c r="B39" s="422" t="s">
        <v>263</v>
      </c>
      <c r="C39" s="427">
        <v>48</v>
      </c>
      <c r="D39" s="411" t="s">
        <v>149</v>
      </c>
      <c r="E39" s="427">
        <v>574800000</v>
      </c>
      <c r="F39" s="427">
        <v>0</v>
      </c>
      <c r="G39" s="407"/>
    </row>
    <row r="40" spans="2:7" x14ac:dyDescent="0.25">
      <c r="B40" s="422" t="s">
        <v>264</v>
      </c>
      <c r="C40" s="427">
        <v>57.5</v>
      </c>
      <c r="D40" s="411" t="s">
        <v>149</v>
      </c>
      <c r="E40" s="427">
        <v>658625000</v>
      </c>
      <c r="F40" s="427">
        <v>0</v>
      </c>
      <c r="G40" s="407"/>
    </row>
    <row r="41" spans="2:7" x14ac:dyDescent="0.25">
      <c r="B41" s="422" t="s">
        <v>265</v>
      </c>
      <c r="C41" s="427">
        <v>59.7</v>
      </c>
      <c r="D41" s="411" t="s">
        <v>149</v>
      </c>
      <c r="E41" s="427">
        <v>683595000</v>
      </c>
      <c r="F41" s="427">
        <v>0</v>
      </c>
      <c r="G41" s="407"/>
    </row>
    <row r="42" spans="2:7" x14ac:dyDescent="0.25">
      <c r="B42" s="422" t="s">
        <v>266</v>
      </c>
      <c r="C42" s="427">
        <v>36.200000000000003</v>
      </c>
      <c r="D42" s="411" t="s">
        <v>149</v>
      </c>
      <c r="E42" s="427">
        <v>453070000</v>
      </c>
      <c r="F42" s="427">
        <v>0</v>
      </c>
      <c r="G42" s="407"/>
    </row>
    <row r="43" spans="2:7" x14ac:dyDescent="0.25">
      <c r="B43" s="422" t="s">
        <v>269</v>
      </c>
      <c r="C43" s="427">
        <v>57.5</v>
      </c>
      <c r="D43" s="411" t="s">
        <v>149</v>
      </c>
      <c r="E43" s="427">
        <v>659625000</v>
      </c>
      <c r="F43" s="427">
        <v>0</v>
      </c>
      <c r="G43" s="407"/>
    </row>
    <row r="44" spans="2:7" x14ac:dyDescent="0.25">
      <c r="B44" s="422" t="s">
        <v>270</v>
      </c>
      <c r="C44" s="427">
        <v>47.4</v>
      </c>
      <c r="D44" s="411" t="s">
        <v>149</v>
      </c>
      <c r="E44" s="427">
        <v>568690000</v>
      </c>
      <c r="F44" s="427">
        <v>0</v>
      </c>
      <c r="G44" s="407"/>
    </row>
    <row r="45" spans="2:7" x14ac:dyDescent="0.25">
      <c r="B45" s="422" t="s">
        <v>271</v>
      </c>
      <c r="C45" s="427">
        <v>48</v>
      </c>
      <c r="D45" s="411" t="s">
        <v>149</v>
      </c>
      <c r="E45" s="427">
        <v>575800000</v>
      </c>
      <c r="F45" s="427">
        <v>0</v>
      </c>
      <c r="G45" s="407"/>
    </row>
    <row r="46" spans="2:7" x14ac:dyDescent="0.25">
      <c r="B46" s="422" t="s">
        <v>272</v>
      </c>
      <c r="C46" s="427">
        <v>57.5</v>
      </c>
      <c r="D46" s="411" t="s">
        <v>149</v>
      </c>
      <c r="E46" s="427">
        <v>659625000</v>
      </c>
      <c r="F46" s="427">
        <v>0</v>
      </c>
      <c r="G46" s="407"/>
    </row>
    <row r="47" spans="2:7" x14ac:dyDescent="0.25">
      <c r="B47" s="422" t="s">
        <v>273</v>
      </c>
      <c r="C47" s="427">
        <v>59.7</v>
      </c>
      <c r="D47" s="411" t="s">
        <v>149</v>
      </c>
      <c r="E47" s="427">
        <v>684595000</v>
      </c>
      <c r="F47" s="427">
        <v>0</v>
      </c>
      <c r="G47" s="407"/>
    </row>
    <row r="48" spans="2:7" x14ac:dyDescent="0.25">
      <c r="B48" s="422" t="s">
        <v>276</v>
      </c>
      <c r="C48" s="427">
        <v>57.5</v>
      </c>
      <c r="D48" s="411" t="s">
        <v>149</v>
      </c>
      <c r="E48" s="427">
        <v>660625000</v>
      </c>
      <c r="F48" s="427">
        <v>0</v>
      </c>
      <c r="G48" s="407"/>
    </row>
    <row r="49" spans="2:7" x14ac:dyDescent="0.25">
      <c r="B49" s="422" t="s">
        <v>277</v>
      </c>
      <c r="C49" s="427">
        <v>48</v>
      </c>
      <c r="D49" s="411" t="s">
        <v>149</v>
      </c>
      <c r="E49" s="427">
        <v>576800000</v>
      </c>
      <c r="F49" s="427">
        <v>0</v>
      </c>
      <c r="G49" s="407"/>
    </row>
    <row r="50" spans="2:7" x14ac:dyDescent="0.25">
      <c r="B50" s="422" t="s">
        <v>278</v>
      </c>
      <c r="C50" s="427">
        <v>57.5</v>
      </c>
      <c r="D50" s="411" t="s">
        <v>149</v>
      </c>
      <c r="E50" s="427">
        <v>660625000</v>
      </c>
      <c r="F50" s="427">
        <v>0</v>
      </c>
      <c r="G50" s="407"/>
    </row>
    <row r="51" spans="2:7" x14ac:dyDescent="0.25">
      <c r="B51" s="422" t="s">
        <v>279</v>
      </c>
      <c r="C51" s="427">
        <v>59.7</v>
      </c>
      <c r="D51" s="411" t="s">
        <v>149</v>
      </c>
      <c r="E51" s="427">
        <v>685595000</v>
      </c>
      <c r="F51" s="427">
        <v>0</v>
      </c>
      <c r="G51" s="407"/>
    </row>
    <row r="52" spans="2:7" x14ac:dyDescent="0.25">
      <c r="B52" s="422" t="s">
        <v>282</v>
      </c>
      <c r="C52" s="427">
        <v>57.5</v>
      </c>
      <c r="D52" s="411" t="s">
        <v>149</v>
      </c>
      <c r="E52" s="427">
        <v>661625000</v>
      </c>
      <c r="F52" s="427">
        <v>0</v>
      </c>
      <c r="G52" s="407"/>
    </row>
    <row r="53" spans="2:7" x14ac:dyDescent="0.25">
      <c r="B53" s="422" t="s">
        <v>283</v>
      </c>
      <c r="C53" s="427">
        <v>48</v>
      </c>
      <c r="D53" s="411" t="s">
        <v>149</v>
      </c>
      <c r="E53" s="427">
        <v>577800000</v>
      </c>
      <c r="F53" s="427">
        <v>0</v>
      </c>
      <c r="G53" s="407"/>
    </row>
    <row r="54" spans="2:7" x14ac:dyDescent="0.25">
      <c r="B54" s="422" t="s">
        <v>284</v>
      </c>
      <c r="C54" s="427">
        <v>57.5</v>
      </c>
      <c r="D54" s="411" t="s">
        <v>149</v>
      </c>
      <c r="E54" s="427">
        <v>661625000</v>
      </c>
      <c r="F54" s="427">
        <v>0</v>
      </c>
      <c r="G54" s="407"/>
    </row>
    <row r="55" spans="2:7" x14ac:dyDescent="0.25">
      <c r="B55" s="422" t="s">
        <v>288</v>
      </c>
      <c r="C55" s="427">
        <v>57.5</v>
      </c>
      <c r="D55" s="411" t="s">
        <v>149</v>
      </c>
      <c r="E55" s="427">
        <v>662625000</v>
      </c>
      <c r="F55" s="427">
        <v>0</v>
      </c>
      <c r="G55" s="407"/>
    </row>
    <row r="56" spans="2:7" x14ac:dyDescent="0.25">
      <c r="B56" s="422" t="s">
        <v>292</v>
      </c>
      <c r="C56" s="427">
        <v>59.7</v>
      </c>
      <c r="D56" s="411" t="s">
        <v>149</v>
      </c>
      <c r="E56" s="427">
        <v>687595000</v>
      </c>
      <c r="F56" s="427">
        <v>0</v>
      </c>
      <c r="G56" s="407"/>
    </row>
    <row r="57" spans="2:7" x14ac:dyDescent="0.25">
      <c r="B57" s="422" t="s">
        <v>300</v>
      </c>
      <c r="C57" s="427">
        <v>59.7</v>
      </c>
      <c r="D57" s="411" t="s">
        <v>149</v>
      </c>
      <c r="E57" s="427">
        <v>688595000</v>
      </c>
      <c r="F57" s="427">
        <v>0</v>
      </c>
      <c r="G57" s="407"/>
    </row>
    <row r="58" spans="2:7" x14ac:dyDescent="0.25">
      <c r="B58" s="422" t="s">
        <v>304</v>
      </c>
      <c r="C58" s="427">
        <v>47.4</v>
      </c>
      <c r="D58" s="411" t="s">
        <v>149</v>
      </c>
      <c r="E58" s="427">
        <v>573690000</v>
      </c>
      <c r="F58" s="427">
        <v>0</v>
      </c>
      <c r="G58" s="407"/>
    </row>
    <row r="59" spans="2:7" x14ac:dyDescent="0.25">
      <c r="B59" s="422" t="s">
        <v>305</v>
      </c>
      <c r="C59" s="427">
        <v>48</v>
      </c>
      <c r="D59" s="411" t="s">
        <v>149</v>
      </c>
      <c r="E59" s="427">
        <v>580800000</v>
      </c>
      <c r="F59" s="427">
        <v>0</v>
      </c>
      <c r="G59" s="407"/>
    </row>
    <row r="60" spans="2:7" x14ac:dyDescent="0.25">
      <c r="B60" s="422" t="s">
        <v>306</v>
      </c>
      <c r="C60" s="427">
        <v>57.5</v>
      </c>
      <c r="D60" s="411" t="s">
        <v>149</v>
      </c>
      <c r="E60" s="427">
        <v>664625000</v>
      </c>
      <c r="F60" s="427">
        <v>0</v>
      </c>
      <c r="G60" s="407"/>
    </row>
    <row r="61" spans="2:7" x14ac:dyDescent="0.25">
      <c r="B61" s="422" t="s">
        <v>307</v>
      </c>
      <c r="C61" s="427">
        <v>59.7</v>
      </c>
      <c r="D61" s="411" t="s">
        <v>149</v>
      </c>
      <c r="E61" s="427">
        <v>689595000</v>
      </c>
      <c r="F61" s="427">
        <v>0</v>
      </c>
      <c r="G61" s="407"/>
    </row>
    <row r="62" spans="2:7" x14ac:dyDescent="0.25">
      <c r="B62" s="422" t="s">
        <v>310</v>
      </c>
      <c r="C62" s="427">
        <v>59.7</v>
      </c>
      <c r="D62" s="411" t="s">
        <v>149</v>
      </c>
      <c r="E62" s="427">
        <v>690595000</v>
      </c>
      <c r="F62" s="427">
        <v>0</v>
      </c>
      <c r="G62" s="407"/>
    </row>
    <row r="63" spans="2:7" x14ac:dyDescent="0.25">
      <c r="B63" s="422" t="s">
        <v>312</v>
      </c>
      <c r="C63" s="427">
        <v>48</v>
      </c>
      <c r="D63" s="411" t="s">
        <v>149</v>
      </c>
      <c r="E63" s="427">
        <v>581800000</v>
      </c>
      <c r="F63" s="427">
        <v>0</v>
      </c>
      <c r="G63" s="407"/>
    </row>
    <row r="64" spans="2:7" x14ac:dyDescent="0.25">
      <c r="B64" s="422" t="s">
        <v>313</v>
      </c>
      <c r="C64" s="427">
        <v>57.5</v>
      </c>
      <c r="D64" s="411" t="s">
        <v>149</v>
      </c>
      <c r="E64" s="427">
        <v>665625000</v>
      </c>
      <c r="F64" s="427">
        <v>0</v>
      </c>
      <c r="G64" s="407"/>
    </row>
    <row r="65" spans="2:7" x14ac:dyDescent="0.25">
      <c r="B65" s="422" t="s">
        <v>320</v>
      </c>
      <c r="C65" s="427">
        <v>48</v>
      </c>
      <c r="D65" s="411" t="s">
        <v>149</v>
      </c>
      <c r="E65" s="427">
        <v>582800000</v>
      </c>
      <c r="F65" s="427">
        <v>0</v>
      </c>
      <c r="G65" s="407"/>
    </row>
    <row r="66" spans="2:7" x14ac:dyDescent="0.25">
      <c r="B66" s="422" t="s">
        <v>321</v>
      </c>
      <c r="C66" s="427">
        <v>57.5</v>
      </c>
      <c r="D66" s="411" t="s">
        <v>149</v>
      </c>
      <c r="E66" s="427">
        <v>666625000</v>
      </c>
      <c r="F66" s="427">
        <v>0</v>
      </c>
      <c r="G66" s="407"/>
    </row>
    <row r="67" spans="2:7" x14ac:dyDescent="0.25">
      <c r="B67" s="422" t="s">
        <v>322</v>
      </c>
      <c r="C67" s="427">
        <v>59.7</v>
      </c>
      <c r="D67" s="411" t="s">
        <v>149</v>
      </c>
      <c r="E67" s="427">
        <v>691595000</v>
      </c>
      <c r="F67" s="427">
        <v>0</v>
      </c>
      <c r="G67" s="407"/>
    </row>
    <row r="68" spans="2:7" x14ac:dyDescent="0.25">
      <c r="B68" s="422" t="s">
        <v>325</v>
      </c>
      <c r="C68" s="427">
        <v>59.7</v>
      </c>
      <c r="D68" s="411" t="s">
        <v>149</v>
      </c>
      <c r="E68" s="427">
        <v>692595000</v>
      </c>
      <c r="F68" s="427">
        <v>0</v>
      </c>
      <c r="G68" s="407"/>
    </row>
    <row r="69" spans="2:7" x14ac:dyDescent="0.25">
      <c r="B69" s="422" t="s">
        <v>326</v>
      </c>
      <c r="C69" s="427">
        <v>57.5</v>
      </c>
      <c r="D69" s="411" t="s">
        <v>149</v>
      </c>
      <c r="E69" s="427">
        <v>667625000</v>
      </c>
      <c r="F69" s="427">
        <v>0</v>
      </c>
      <c r="G69" s="407"/>
    </row>
    <row r="70" spans="2:7" x14ac:dyDescent="0.25">
      <c r="B70" s="422" t="s">
        <v>336</v>
      </c>
      <c r="C70" s="427">
        <v>48</v>
      </c>
      <c r="D70" s="411" t="s">
        <v>149</v>
      </c>
      <c r="E70" s="427">
        <v>584800000</v>
      </c>
      <c r="F70" s="427">
        <v>0</v>
      </c>
      <c r="G70" s="407"/>
    </row>
    <row r="71" spans="2:7" x14ac:dyDescent="0.25">
      <c r="B71" s="422" t="s">
        <v>337</v>
      </c>
      <c r="C71" s="427">
        <v>57.5</v>
      </c>
      <c r="D71" s="411" t="s">
        <v>149</v>
      </c>
      <c r="E71" s="427">
        <v>668625000</v>
      </c>
      <c r="F71" s="427">
        <v>0</v>
      </c>
      <c r="G71" s="407"/>
    </row>
    <row r="72" spans="2:7" x14ac:dyDescent="0.25">
      <c r="B72" s="422" t="s">
        <v>338</v>
      </c>
      <c r="C72" s="427">
        <v>59.7</v>
      </c>
      <c r="D72" s="411" t="s">
        <v>149</v>
      </c>
      <c r="E72" s="427">
        <v>693595000</v>
      </c>
      <c r="F72" s="427">
        <v>0</v>
      </c>
      <c r="G72" s="407"/>
    </row>
    <row r="73" spans="2:7" x14ac:dyDescent="0.25">
      <c r="B73" s="422" t="s">
        <v>341</v>
      </c>
      <c r="C73" s="427">
        <v>59.7</v>
      </c>
      <c r="D73" s="411" t="s">
        <v>149</v>
      </c>
      <c r="E73" s="427">
        <v>694595000</v>
      </c>
      <c r="F73" s="427">
        <v>0</v>
      </c>
      <c r="G73" s="407"/>
    </row>
    <row r="74" spans="2:7" x14ac:dyDescent="0.25">
      <c r="B74" s="422" t="s">
        <v>344</v>
      </c>
      <c r="C74" s="427">
        <v>48</v>
      </c>
      <c r="D74" s="411" t="s">
        <v>149</v>
      </c>
      <c r="E74" s="427">
        <v>585800000</v>
      </c>
      <c r="F74" s="427">
        <v>0</v>
      </c>
      <c r="G74" s="407"/>
    </row>
    <row r="75" spans="2:7" x14ac:dyDescent="0.25">
      <c r="B75" s="422" t="s">
        <v>345</v>
      </c>
      <c r="C75" s="427">
        <v>57.5</v>
      </c>
      <c r="D75" s="411" t="s">
        <v>149</v>
      </c>
      <c r="E75" s="427">
        <v>669625000</v>
      </c>
      <c r="F75" s="427">
        <v>0</v>
      </c>
      <c r="G75" s="407"/>
    </row>
    <row r="76" spans="2:7" x14ac:dyDescent="0.25">
      <c r="B76" s="422" t="s">
        <v>346</v>
      </c>
      <c r="C76" s="427">
        <v>59.7</v>
      </c>
      <c r="D76" s="411" t="s">
        <v>149</v>
      </c>
      <c r="E76" s="427">
        <v>694595000</v>
      </c>
      <c r="F76" s="427">
        <v>0</v>
      </c>
      <c r="G76" s="407"/>
    </row>
    <row r="77" spans="2:7" x14ac:dyDescent="0.25">
      <c r="B77" s="422" t="s">
        <v>349</v>
      </c>
      <c r="C77" s="427">
        <v>59.7</v>
      </c>
      <c r="D77" s="411" t="s">
        <v>149</v>
      </c>
      <c r="E77" s="427">
        <v>695595000</v>
      </c>
      <c r="F77" s="427">
        <v>0</v>
      </c>
      <c r="G77" s="407"/>
    </row>
    <row r="78" spans="2:7" x14ac:dyDescent="0.25">
      <c r="B78" s="422" t="s">
        <v>351</v>
      </c>
      <c r="C78" s="427">
        <v>47.4</v>
      </c>
      <c r="D78" s="411" t="s">
        <v>149</v>
      </c>
      <c r="E78" s="427">
        <v>579690000</v>
      </c>
      <c r="F78" s="427">
        <v>0</v>
      </c>
      <c r="G78" s="407"/>
    </row>
    <row r="79" spans="2:7" x14ac:dyDescent="0.25">
      <c r="B79" s="422" t="s">
        <v>352</v>
      </c>
      <c r="C79" s="427">
        <v>48</v>
      </c>
      <c r="D79" s="411" t="s">
        <v>149</v>
      </c>
      <c r="E79" s="427">
        <v>586800000</v>
      </c>
      <c r="F79" s="427">
        <v>0</v>
      </c>
      <c r="G79" s="407"/>
    </row>
    <row r="80" spans="2:7" x14ac:dyDescent="0.25">
      <c r="B80" s="422" t="s">
        <v>353</v>
      </c>
      <c r="C80" s="427">
        <v>57.5</v>
      </c>
      <c r="D80" s="411" t="s">
        <v>149</v>
      </c>
      <c r="E80" s="427">
        <v>670625000</v>
      </c>
      <c r="F80" s="427">
        <v>0</v>
      </c>
      <c r="G80" s="407"/>
    </row>
    <row r="81" spans="2:7" x14ac:dyDescent="0.25">
      <c r="B81" s="422" t="s">
        <v>354</v>
      </c>
      <c r="C81" s="427">
        <v>59.7</v>
      </c>
      <c r="D81" s="411" t="s">
        <v>149</v>
      </c>
      <c r="E81" s="427">
        <v>695595000</v>
      </c>
      <c r="F81" s="427">
        <v>0</v>
      </c>
      <c r="G81" s="407"/>
    </row>
    <row r="82" spans="2:7" x14ac:dyDescent="0.25">
      <c r="B82" s="422" t="s">
        <v>355</v>
      </c>
      <c r="C82" s="427">
        <v>36.200000000000003</v>
      </c>
      <c r="D82" s="411" t="s">
        <v>149</v>
      </c>
      <c r="E82" s="427">
        <v>465070000</v>
      </c>
      <c r="F82" s="427">
        <v>0</v>
      </c>
      <c r="G82" s="407"/>
    </row>
    <row r="83" spans="2:7" x14ac:dyDescent="0.25">
      <c r="B83" s="422" t="s">
        <v>357</v>
      </c>
      <c r="C83" s="427">
        <v>59.7</v>
      </c>
      <c r="D83" s="411" t="s">
        <v>149</v>
      </c>
      <c r="E83" s="427">
        <v>696595000</v>
      </c>
      <c r="F83" s="427">
        <v>0</v>
      </c>
      <c r="G83" s="407"/>
    </row>
    <row r="84" spans="2:7" x14ac:dyDescent="0.25">
      <c r="B84" s="422" t="s">
        <v>359</v>
      </c>
      <c r="C84" s="427">
        <v>47.4</v>
      </c>
      <c r="D84" s="411" t="s">
        <v>149</v>
      </c>
      <c r="E84" s="427">
        <v>580690000</v>
      </c>
      <c r="F84" s="427">
        <v>0</v>
      </c>
      <c r="G84" s="407"/>
    </row>
    <row r="85" spans="2:7" x14ac:dyDescent="0.25">
      <c r="B85" s="422" t="s">
        <v>360</v>
      </c>
      <c r="C85" s="427">
        <v>48</v>
      </c>
      <c r="D85" s="411" t="s">
        <v>149</v>
      </c>
      <c r="E85" s="427">
        <v>587800000</v>
      </c>
      <c r="F85" s="427">
        <v>0</v>
      </c>
      <c r="G85" s="407"/>
    </row>
    <row r="86" spans="2:7" x14ac:dyDescent="0.25">
      <c r="B86" s="422" t="s">
        <v>361</v>
      </c>
      <c r="C86" s="427">
        <v>57.5</v>
      </c>
      <c r="D86" s="411" t="s">
        <v>149</v>
      </c>
      <c r="E86" s="427">
        <v>671625000</v>
      </c>
      <c r="F86" s="427">
        <v>0</v>
      </c>
      <c r="G86" s="407"/>
    </row>
    <row r="87" spans="2:7" x14ac:dyDescent="0.25">
      <c r="B87" s="422" t="s">
        <v>362</v>
      </c>
      <c r="C87" s="427">
        <v>59.7</v>
      </c>
      <c r="D87" s="411" t="s">
        <v>149</v>
      </c>
      <c r="E87" s="427">
        <v>696595000</v>
      </c>
      <c r="F87" s="427">
        <v>0</v>
      </c>
      <c r="G87" s="407"/>
    </row>
    <row r="88" spans="2:7" x14ac:dyDescent="0.25">
      <c r="B88" s="422" t="s">
        <v>363</v>
      </c>
      <c r="C88" s="427">
        <v>36.200000000000003</v>
      </c>
      <c r="D88" s="411" t="s">
        <v>149</v>
      </c>
      <c r="E88" s="427">
        <v>466070000</v>
      </c>
      <c r="F88" s="427">
        <v>0</v>
      </c>
      <c r="G88" s="407"/>
    </row>
    <row r="89" spans="2:7" x14ac:dyDescent="0.25">
      <c r="B89" s="422" t="s">
        <v>365</v>
      </c>
      <c r="C89" s="427">
        <v>59.7</v>
      </c>
      <c r="D89" s="411" t="s">
        <v>149</v>
      </c>
      <c r="E89" s="427">
        <v>697595000</v>
      </c>
      <c r="F89" s="427">
        <v>0</v>
      </c>
      <c r="G89" s="407"/>
    </row>
    <row r="90" spans="2:7" x14ac:dyDescent="0.25">
      <c r="B90" s="422" t="s">
        <v>366</v>
      </c>
      <c r="C90" s="427">
        <v>57.5</v>
      </c>
      <c r="D90" s="411" t="s">
        <v>149</v>
      </c>
      <c r="E90" s="427">
        <v>672625000</v>
      </c>
      <c r="F90" s="427">
        <v>0</v>
      </c>
      <c r="G90" s="407"/>
    </row>
    <row r="91" spans="2:7" x14ac:dyDescent="0.25">
      <c r="B91" s="422" t="s">
        <v>367</v>
      </c>
      <c r="C91" s="427">
        <v>47.4</v>
      </c>
      <c r="D91" s="411" t="s">
        <v>149</v>
      </c>
      <c r="E91" s="427">
        <v>581690000</v>
      </c>
      <c r="F91" s="427">
        <v>0</v>
      </c>
      <c r="G91" s="407"/>
    </row>
    <row r="92" spans="2:7" x14ac:dyDescent="0.25">
      <c r="B92" s="422" t="s">
        <v>368</v>
      </c>
      <c r="C92" s="427">
        <v>48</v>
      </c>
      <c r="D92" s="411" t="s">
        <v>149</v>
      </c>
      <c r="E92" s="427">
        <v>588800000</v>
      </c>
      <c r="F92" s="427">
        <v>0</v>
      </c>
      <c r="G92" s="407"/>
    </row>
    <row r="93" spans="2:7" x14ac:dyDescent="0.25">
      <c r="B93" s="422" t="s">
        <v>369</v>
      </c>
      <c r="C93" s="427">
        <v>57.5</v>
      </c>
      <c r="D93" s="411" t="s">
        <v>149</v>
      </c>
      <c r="E93" s="427">
        <v>672625000</v>
      </c>
      <c r="F93" s="427">
        <v>0</v>
      </c>
      <c r="G93" s="407"/>
    </row>
    <row r="94" spans="2:7" x14ac:dyDescent="0.25">
      <c r="B94" s="422" t="s">
        <v>370</v>
      </c>
      <c r="C94" s="427">
        <v>59.7</v>
      </c>
      <c r="D94" s="411" t="s">
        <v>149</v>
      </c>
      <c r="E94" s="427">
        <v>697595000</v>
      </c>
      <c r="F94" s="427">
        <v>0</v>
      </c>
      <c r="G94" s="407"/>
    </row>
    <row r="95" spans="2:7" x14ac:dyDescent="0.25">
      <c r="B95" s="422" t="s">
        <v>371</v>
      </c>
      <c r="C95" s="427">
        <v>36.200000000000003</v>
      </c>
      <c r="D95" s="411" t="s">
        <v>149</v>
      </c>
      <c r="E95" s="427">
        <v>467070000</v>
      </c>
      <c r="F95" s="427">
        <v>0</v>
      </c>
      <c r="G95" s="407"/>
    </row>
    <row r="96" spans="2:7" x14ac:dyDescent="0.25">
      <c r="B96" s="422" t="s">
        <v>373</v>
      </c>
      <c r="C96" s="427">
        <v>59.7</v>
      </c>
      <c r="D96" s="411" t="s">
        <v>149</v>
      </c>
      <c r="E96" s="427">
        <v>698595000</v>
      </c>
      <c r="F96" s="427">
        <v>0</v>
      </c>
      <c r="G96" s="407"/>
    </row>
    <row r="97" spans="2:7" x14ac:dyDescent="0.25">
      <c r="B97" s="422" t="s">
        <v>374</v>
      </c>
      <c r="C97" s="427">
        <v>57.5</v>
      </c>
      <c r="D97" s="411" t="s">
        <v>149</v>
      </c>
      <c r="E97" s="427">
        <v>673625000</v>
      </c>
      <c r="F97" s="427">
        <v>0</v>
      </c>
      <c r="G97" s="407"/>
    </row>
    <row r="98" spans="2:7" x14ac:dyDescent="0.25">
      <c r="B98" s="422" t="s">
        <v>376</v>
      </c>
      <c r="C98" s="427">
        <v>48</v>
      </c>
      <c r="D98" s="411" t="s">
        <v>149</v>
      </c>
      <c r="E98" s="427">
        <v>589800000</v>
      </c>
      <c r="F98" s="427">
        <v>0</v>
      </c>
      <c r="G98" s="407"/>
    </row>
    <row r="99" spans="2:7" x14ac:dyDescent="0.25">
      <c r="B99" s="422" t="s">
        <v>378</v>
      </c>
      <c r="C99" s="427">
        <v>59.7</v>
      </c>
      <c r="D99" s="411" t="s">
        <v>149</v>
      </c>
      <c r="E99" s="427">
        <v>698595000</v>
      </c>
      <c r="F99" s="427">
        <v>0</v>
      </c>
      <c r="G99" s="407"/>
    </row>
    <row r="100" spans="2:7" x14ac:dyDescent="0.25">
      <c r="B100" s="422" t="s">
        <v>379</v>
      </c>
      <c r="C100" s="427">
        <v>36.200000000000003</v>
      </c>
      <c r="D100" s="411" t="s">
        <v>149</v>
      </c>
      <c r="E100" s="427">
        <v>468070000</v>
      </c>
      <c r="F100" s="427">
        <v>0</v>
      </c>
      <c r="G100" s="407"/>
    </row>
    <row r="101" spans="2:7" x14ac:dyDescent="0.25">
      <c r="B101" s="422" t="s">
        <v>381</v>
      </c>
      <c r="C101" s="427">
        <v>57.5</v>
      </c>
      <c r="D101" s="411" t="s">
        <v>149</v>
      </c>
      <c r="E101" s="427">
        <v>674625000</v>
      </c>
      <c r="F101" s="427">
        <v>0</v>
      </c>
      <c r="G101" s="407"/>
    </row>
    <row r="102" spans="2:7" x14ac:dyDescent="0.25">
      <c r="B102" s="422" t="s">
        <v>385</v>
      </c>
      <c r="C102" s="427">
        <v>59.7</v>
      </c>
      <c r="D102" s="411" t="s">
        <v>149</v>
      </c>
      <c r="E102" s="427">
        <v>699595000</v>
      </c>
      <c r="F102" s="427">
        <v>0</v>
      </c>
      <c r="G102" s="407"/>
    </row>
    <row r="103" spans="2:7" x14ac:dyDescent="0.25">
      <c r="B103" s="422" t="s">
        <v>387</v>
      </c>
      <c r="C103" s="427">
        <v>36.200000000000003</v>
      </c>
      <c r="D103" s="411" t="s">
        <v>149</v>
      </c>
      <c r="E103" s="427">
        <v>470070000</v>
      </c>
      <c r="F103" s="427">
        <v>0</v>
      </c>
      <c r="G103" s="407"/>
    </row>
    <row r="104" spans="2:7" x14ac:dyDescent="0.25">
      <c r="B104" s="422" t="s">
        <v>388</v>
      </c>
      <c r="C104" s="427">
        <v>59.7</v>
      </c>
      <c r="D104" s="411" t="s">
        <v>149</v>
      </c>
      <c r="E104" s="427">
        <v>700595000</v>
      </c>
      <c r="F104" s="427">
        <v>0</v>
      </c>
      <c r="G104" s="407"/>
    </row>
    <row r="105" spans="2:7" x14ac:dyDescent="0.25">
      <c r="B105" s="422" t="s">
        <v>393</v>
      </c>
      <c r="C105" s="427">
        <v>59.7</v>
      </c>
      <c r="D105" s="411" t="s">
        <v>149</v>
      </c>
      <c r="E105" s="427">
        <v>700595000</v>
      </c>
      <c r="F105" s="427">
        <v>0</v>
      </c>
      <c r="G105" s="407"/>
    </row>
    <row r="106" spans="2:7" x14ac:dyDescent="0.25">
      <c r="B106" s="422" t="s">
        <v>394</v>
      </c>
      <c r="C106" s="427">
        <v>36.200000000000003</v>
      </c>
      <c r="D106" s="411" t="s">
        <v>149</v>
      </c>
      <c r="E106" s="427">
        <v>470070000</v>
      </c>
      <c r="F106" s="427">
        <v>0</v>
      </c>
      <c r="G106" s="407"/>
    </row>
    <row r="107" spans="2:7" x14ac:dyDescent="0.25">
      <c r="B107" s="422" t="s">
        <v>398</v>
      </c>
      <c r="C107" s="427">
        <v>47.4</v>
      </c>
      <c r="D107" s="411" t="s">
        <v>149</v>
      </c>
      <c r="E107" s="427">
        <v>585690000</v>
      </c>
      <c r="F107" s="427">
        <v>0</v>
      </c>
      <c r="G107" s="407"/>
    </row>
    <row r="108" spans="2:7" x14ac:dyDescent="0.25">
      <c r="B108" s="422" t="s">
        <v>402</v>
      </c>
      <c r="C108" s="427">
        <v>36.200000000000003</v>
      </c>
      <c r="D108" s="411" t="s">
        <v>149</v>
      </c>
      <c r="E108" s="427">
        <v>471070000</v>
      </c>
      <c r="F108" s="427">
        <v>0</v>
      </c>
      <c r="G108" s="407"/>
    </row>
    <row r="109" spans="2:7" x14ac:dyDescent="0.25">
      <c r="B109" s="422" t="s">
        <v>403</v>
      </c>
      <c r="C109" s="427">
        <v>36.200000000000003</v>
      </c>
      <c r="D109" s="411" t="s">
        <v>149</v>
      </c>
      <c r="E109" s="427">
        <v>472070000</v>
      </c>
      <c r="F109" s="427">
        <v>0</v>
      </c>
      <c r="G109" s="407"/>
    </row>
    <row r="110" spans="2:7" x14ac:dyDescent="0.25">
      <c r="B110" s="422" t="s">
        <v>404</v>
      </c>
      <c r="C110" s="427">
        <v>59.7</v>
      </c>
      <c r="D110" s="411" t="s">
        <v>149</v>
      </c>
      <c r="E110" s="427">
        <v>702595000</v>
      </c>
      <c r="F110" s="427">
        <v>0</v>
      </c>
      <c r="G110" s="407"/>
    </row>
    <row r="111" spans="2:7" x14ac:dyDescent="0.25">
      <c r="B111" s="422" t="s">
        <v>408</v>
      </c>
      <c r="C111" s="427">
        <v>57.5</v>
      </c>
      <c r="D111" s="411" t="s">
        <v>149</v>
      </c>
      <c r="E111" s="427">
        <v>677625000</v>
      </c>
      <c r="F111" s="427">
        <v>0</v>
      </c>
      <c r="G111" s="407"/>
    </row>
    <row r="112" spans="2:7" x14ac:dyDescent="0.25">
      <c r="B112" s="422" t="s">
        <v>409</v>
      </c>
      <c r="C112" s="427">
        <v>59.7</v>
      </c>
      <c r="D112" s="411" t="s">
        <v>149</v>
      </c>
      <c r="E112" s="427">
        <v>702595000</v>
      </c>
      <c r="F112" s="427">
        <v>0</v>
      </c>
      <c r="G112" s="407"/>
    </row>
    <row r="113" spans="2:7" x14ac:dyDescent="0.25">
      <c r="B113" s="422" t="s">
        <v>410</v>
      </c>
      <c r="C113" s="427">
        <v>36.200000000000003</v>
      </c>
      <c r="D113" s="411" t="s">
        <v>149</v>
      </c>
      <c r="E113" s="427">
        <v>472070000</v>
      </c>
      <c r="F113" s="427">
        <v>0</v>
      </c>
      <c r="G113" s="407"/>
    </row>
    <row r="114" spans="2:7" x14ac:dyDescent="0.25">
      <c r="B114" s="422" t="s">
        <v>231</v>
      </c>
      <c r="C114" s="427">
        <v>92.7</v>
      </c>
      <c r="D114" s="411" t="s">
        <v>412</v>
      </c>
      <c r="E114" s="427">
        <v>0</v>
      </c>
      <c r="F114" s="427">
        <v>509501894</v>
      </c>
      <c r="G114" s="407"/>
    </row>
    <row r="115" spans="2:7" x14ac:dyDescent="0.25">
      <c r="B115" s="422" t="s">
        <v>232</v>
      </c>
      <c r="C115" s="427">
        <v>139.4</v>
      </c>
      <c r="D115" s="411" t="s">
        <v>412</v>
      </c>
      <c r="E115" s="427">
        <v>0</v>
      </c>
      <c r="F115" s="427">
        <v>735795000</v>
      </c>
      <c r="G115" s="407"/>
    </row>
    <row r="116" spans="2:7" x14ac:dyDescent="0.25">
      <c r="B116" s="422" t="s">
        <v>237</v>
      </c>
      <c r="C116" s="427">
        <v>124.1</v>
      </c>
      <c r="D116" s="411" t="s">
        <v>412</v>
      </c>
      <c r="E116" s="427">
        <v>0</v>
      </c>
      <c r="F116" s="427">
        <v>729070000</v>
      </c>
      <c r="G116" s="407"/>
    </row>
    <row r="117" spans="2:7" x14ac:dyDescent="0.25">
      <c r="B117" s="422" t="s">
        <v>238</v>
      </c>
      <c r="C117" s="427">
        <v>92.7</v>
      </c>
      <c r="D117" s="411" t="s">
        <v>412</v>
      </c>
      <c r="E117" s="427">
        <v>0</v>
      </c>
      <c r="F117" s="427">
        <v>499772800</v>
      </c>
      <c r="G117" s="407"/>
    </row>
    <row r="118" spans="2:7" x14ac:dyDescent="0.25">
      <c r="B118" s="422" t="s">
        <v>411</v>
      </c>
      <c r="C118" s="427">
        <v>36.200000000000003</v>
      </c>
      <c r="D118" s="411" t="s">
        <v>412</v>
      </c>
      <c r="E118" s="427">
        <v>0</v>
      </c>
      <c r="F118" s="427">
        <v>450070000</v>
      </c>
      <c r="G118" s="407"/>
    </row>
    <row r="119" spans="2:7" x14ac:dyDescent="0.25">
      <c r="B119" s="422" t="s">
        <v>413</v>
      </c>
      <c r="C119" s="427">
        <v>36.200000000000003</v>
      </c>
      <c r="D119" s="411" t="s">
        <v>412</v>
      </c>
      <c r="E119" s="427">
        <v>0</v>
      </c>
      <c r="F119" s="427">
        <v>441020000</v>
      </c>
      <c r="G119" s="407"/>
    </row>
    <row r="120" spans="2:7" x14ac:dyDescent="0.25">
      <c r="B120" s="422" t="s">
        <v>414</v>
      </c>
      <c r="C120" s="427">
        <v>36.200000000000003</v>
      </c>
      <c r="D120" s="411" t="s">
        <v>412</v>
      </c>
      <c r="E120" s="427">
        <v>0</v>
      </c>
      <c r="F120" s="427">
        <v>442020000</v>
      </c>
      <c r="G120" s="407"/>
    </row>
    <row r="121" spans="2:7" x14ac:dyDescent="0.25">
      <c r="B121" s="422" t="s">
        <v>251</v>
      </c>
      <c r="C121" s="427">
        <v>36.200000000000003</v>
      </c>
      <c r="D121" s="411" t="s">
        <v>412</v>
      </c>
      <c r="E121" s="427">
        <v>0</v>
      </c>
      <c r="F121" s="427">
        <v>451070000</v>
      </c>
      <c r="G121" s="407"/>
    </row>
    <row r="122" spans="2:7" x14ac:dyDescent="0.25">
      <c r="B122" s="422" t="s">
        <v>415</v>
      </c>
      <c r="C122" s="427">
        <v>36.200000000000003</v>
      </c>
      <c r="D122" s="411" t="s">
        <v>412</v>
      </c>
      <c r="E122" s="427">
        <v>0</v>
      </c>
      <c r="F122" s="427">
        <v>447000000</v>
      </c>
      <c r="G122" s="407"/>
    </row>
    <row r="123" spans="2:7" x14ac:dyDescent="0.25">
      <c r="B123" s="422" t="s">
        <v>252</v>
      </c>
      <c r="C123" s="427">
        <v>59.7</v>
      </c>
      <c r="D123" s="411" t="s">
        <v>412</v>
      </c>
      <c r="E123" s="427">
        <v>0</v>
      </c>
      <c r="F123" s="427">
        <v>645747550</v>
      </c>
      <c r="G123" s="407"/>
    </row>
    <row r="124" spans="2:7" x14ac:dyDescent="0.25">
      <c r="B124" s="422" t="s">
        <v>254</v>
      </c>
      <c r="C124" s="427">
        <v>47.4</v>
      </c>
      <c r="D124" s="411" t="s">
        <v>412</v>
      </c>
      <c r="E124" s="427">
        <v>0</v>
      </c>
      <c r="F124" s="427">
        <v>537090100</v>
      </c>
      <c r="G124" s="407"/>
    </row>
    <row r="125" spans="2:7" x14ac:dyDescent="0.25">
      <c r="B125" s="422" t="s">
        <v>258</v>
      </c>
      <c r="C125" s="427">
        <v>36.200000000000003</v>
      </c>
      <c r="D125" s="411" t="s">
        <v>412</v>
      </c>
      <c r="E125" s="427">
        <v>0</v>
      </c>
      <c r="F125" s="427">
        <v>429160000</v>
      </c>
      <c r="G125" s="407"/>
    </row>
    <row r="126" spans="2:7" x14ac:dyDescent="0.25">
      <c r="B126" s="422" t="s">
        <v>259</v>
      </c>
      <c r="C126" s="427">
        <v>36.200000000000003</v>
      </c>
      <c r="D126" s="411" t="s">
        <v>412</v>
      </c>
      <c r="E126" s="427">
        <v>0</v>
      </c>
      <c r="F126" s="427">
        <v>453070000</v>
      </c>
      <c r="G126" s="407"/>
    </row>
    <row r="127" spans="2:7" x14ac:dyDescent="0.25">
      <c r="B127" s="422" t="s">
        <v>262</v>
      </c>
      <c r="C127" s="427">
        <v>47.4</v>
      </c>
      <c r="D127" s="411" t="s">
        <v>412</v>
      </c>
      <c r="E127" s="427">
        <v>0</v>
      </c>
      <c r="F127" s="427">
        <v>567690000</v>
      </c>
      <c r="G127" s="407"/>
    </row>
    <row r="128" spans="2:7" x14ac:dyDescent="0.25">
      <c r="B128" s="422" t="s">
        <v>267</v>
      </c>
      <c r="C128" s="427">
        <v>36.200000000000003</v>
      </c>
      <c r="D128" s="411" t="s">
        <v>412</v>
      </c>
      <c r="E128" s="427">
        <v>0</v>
      </c>
      <c r="F128" s="427">
        <v>454070000</v>
      </c>
      <c r="G128" s="407"/>
    </row>
    <row r="129" spans="2:7" x14ac:dyDescent="0.25">
      <c r="B129" s="422" t="s">
        <v>268</v>
      </c>
      <c r="C129" s="427">
        <v>59.7</v>
      </c>
      <c r="D129" s="411" t="s">
        <v>412</v>
      </c>
      <c r="E129" s="427">
        <v>0</v>
      </c>
      <c r="F129" s="427">
        <v>684595000</v>
      </c>
      <c r="G129" s="407"/>
    </row>
    <row r="130" spans="2:7" x14ac:dyDescent="0.25">
      <c r="B130" s="422" t="s">
        <v>274</v>
      </c>
      <c r="C130" s="427">
        <v>36.200000000000003</v>
      </c>
      <c r="D130" s="411" t="s">
        <v>412</v>
      </c>
      <c r="E130" s="427">
        <v>0</v>
      </c>
      <c r="F130" s="427">
        <v>445020000</v>
      </c>
      <c r="G130" s="407"/>
    </row>
    <row r="131" spans="2:7" x14ac:dyDescent="0.25">
      <c r="B131" s="422" t="s">
        <v>416</v>
      </c>
      <c r="C131" s="427">
        <v>36.200000000000003</v>
      </c>
      <c r="D131" s="411" t="s">
        <v>412</v>
      </c>
      <c r="E131" s="427">
        <v>0</v>
      </c>
      <c r="F131" s="427">
        <v>455070000</v>
      </c>
      <c r="G131" s="407"/>
    </row>
    <row r="132" spans="2:7" x14ac:dyDescent="0.25">
      <c r="B132" s="422" t="s">
        <v>275</v>
      </c>
      <c r="C132" s="427">
        <v>59.7</v>
      </c>
      <c r="D132" s="411" t="s">
        <v>412</v>
      </c>
      <c r="E132" s="427">
        <v>0</v>
      </c>
      <c r="F132" s="427">
        <v>670670000</v>
      </c>
      <c r="G132" s="407"/>
    </row>
    <row r="133" spans="2:7" x14ac:dyDescent="0.25">
      <c r="B133" s="422" t="s">
        <v>417</v>
      </c>
      <c r="C133" s="427">
        <v>47.4</v>
      </c>
      <c r="D133" s="411" t="s">
        <v>412</v>
      </c>
      <c r="E133" s="427">
        <v>0</v>
      </c>
      <c r="F133" s="427">
        <v>581540000</v>
      </c>
      <c r="G133" s="407"/>
    </row>
    <row r="134" spans="2:7" x14ac:dyDescent="0.25">
      <c r="B134" s="422" t="s">
        <v>280</v>
      </c>
      <c r="C134" s="427">
        <v>36.200000000000003</v>
      </c>
      <c r="D134" s="411" t="s">
        <v>412</v>
      </c>
      <c r="E134" s="427">
        <v>0</v>
      </c>
      <c r="F134" s="427">
        <v>455070000</v>
      </c>
      <c r="G134" s="407"/>
    </row>
    <row r="135" spans="2:7" x14ac:dyDescent="0.25">
      <c r="B135" s="422" t="s">
        <v>281</v>
      </c>
      <c r="C135" s="427">
        <v>36.200000000000003</v>
      </c>
      <c r="D135" s="411" t="s">
        <v>412</v>
      </c>
      <c r="E135" s="427">
        <v>0</v>
      </c>
      <c r="F135" s="427">
        <v>447020000</v>
      </c>
      <c r="G135" s="407"/>
    </row>
    <row r="136" spans="2:7" x14ac:dyDescent="0.25">
      <c r="B136" s="422" t="s">
        <v>418</v>
      </c>
      <c r="C136" s="427">
        <v>59.7</v>
      </c>
      <c r="D136" s="411" t="s">
        <v>412</v>
      </c>
      <c r="E136" s="427">
        <v>0</v>
      </c>
      <c r="F136" s="427">
        <v>671670000</v>
      </c>
      <c r="G136" s="407"/>
    </row>
    <row r="137" spans="2:7" x14ac:dyDescent="0.25">
      <c r="B137" s="422" t="s">
        <v>419</v>
      </c>
      <c r="C137" s="427">
        <v>47.4</v>
      </c>
      <c r="D137" s="411" t="s">
        <v>412</v>
      </c>
      <c r="E137" s="427">
        <v>0</v>
      </c>
      <c r="F137" s="427">
        <v>561640778</v>
      </c>
      <c r="G137" s="407"/>
    </row>
    <row r="138" spans="2:7" x14ac:dyDescent="0.25">
      <c r="B138" s="422" t="s">
        <v>285</v>
      </c>
      <c r="C138" s="427">
        <v>59.7</v>
      </c>
      <c r="D138" s="411" t="s">
        <v>412</v>
      </c>
      <c r="E138" s="427">
        <v>0</v>
      </c>
      <c r="F138" s="427">
        <v>649707550</v>
      </c>
      <c r="G138" s="407"/>
    </row>
    <row r="139" spans="2:7" x14ac:dyDescent="0.25">
      <c r="B139" s="422" t="s">
        <v>286</v>
      </c>
      <c r="C139" s="427">
        <v>36.200000000000003</v>
      </c>
      <c r="D139" s="411" t="s">
        <v>412</v>
      </c>
      <c r="E139" s="427">
        <v>0</v>
      </c>
      <c r="F139" s="427">
        <v>433120300</v>
      </c>
      <c r="G139" s="407"/>
    </row>
    <row r="140" spans="2:7" x14ac:dyDescent="0.25">
      <c r="B140" s="422" t="s">
        <v>287</v>
      </c>
      <c r="C140" s="427">
        <v>36.200000000000003</v>
      </c>
      <c r="D140" s="411" t="s">
        <v>412</v>
      </c>
      <c r="E140" s="427">
        <v>0</v>
      </c>
      <c r="F140" s="427">
        <v>457070000</v>
      </c>
      <c r="G140" s="407"/>
    </row>
    <row r="141" spans="2:7" x14ac:dyDescent="0.25">
      <c r="B141" s="422" t="s">
        <v>420</v>
      </c>
      <c r="C141" s="427">
        <v>59.7</v>
      </c>
      <c r="D141" s="411" t="s">
        <v>412</v>
      </c>
      <c r="E141" s="427">
        <v>0</v>
      </c>
      <c r="F141" s="427">
        <v>650697550</v>
      </c>
      <c r="G141" s="407"/>
    </row>
    <row r="142" spans="2:7" x14ac:dyDescent="0.25">
      <c r="B142" s="422" t="s">
        <v>289</v>
      </c>
      <c r="C142" s="427">
        <v>47.4</v>
      </c>
      <c r="D142" s="411" t="s">
        <v>412</v>
      </c>
      <c r="E142" s="427">
        <v>0</v>
      </c>
      <c r="F142" s="427">
        <v>571690000</v>
      </c>
      <c r="G142" s="407"/>
    </row>
    <row r="143" spans="2:7" x14ac:dyDescent="0.25">
      <c r="B143" s="422" t="s">
        <v>290</v>
      </c>
      <c r="C143" s="427">
        <v>48</v>
      </c>
      <c r="D143" s="411" t="s">
        <v>412</v>
      </c>
      <c r="E143" s="427">
        <v>0</v>
      </c>
      <c r="F143" s="427">
        <v>578800000</v>
      </c>
      <c r="G143" s="407"/>
    </row>
    <row r="144" spans="2:7" x14ac:dyDescent="0.25">
      <c r="B144" s="422" t="s">
        <v>291</v>
      </c>
      <c r="C144" s="427">
        <v>57.5</v>
      </c>
      <c r="D144" s="411" t="s">
        <v>412</v>
      </c>
      <c r="E144" s="427">
        <v>0</v>
      </c>
      <c r="F144" s="427">
        <v>662625000</v>
      </c>
      <c r="G144" s="407"/>
    </row>
    <row r="145" spans="2:7" x14ac:dyDescent="0.25">
      <c r="B145" s="422" t="s">
        <v>293</v>
      </c>
      <c r="C145" s="427">
        <v>36.200000000000003</v>
      </c>
      <c r="D145" s="411" t="s">
        <v>412</v>
      </c>
      <c r="E145" s="427">
        <v>0</v>
      </c>
      <c r="F145" s="427">
        <v>457070000</v>
      </c>
      <c r="G145" s="407"/>
    </row>
    <row r="146" spans="2:7" x14ac:dyDescent="0.25">
      <c r="B146" s="422" t="s">
        <v>294</v>
      </c>
      <c r="C146" s="427">
        <v>36.200000000000003</v>
      </c>
      <c r="D146" s="411" t="s">
        <v>412</v>
      </c>
      <c r="E146" s="427">
        <v>0</v>
      </c>
      <c r="F146" s="427">
        <v>458070000</v>
      </c>
      <c r="G146" s="407"/>
    </row>
    <row r="147" spans="2:7" x14ac:dyDescent="0.25">
      <c r="B147" s="422" t="s">
        <v>295</v>
      </c>
      <c r="C147" s="427">
        <v>59.7</v>
      </c>
      <c r="D147" s="411" t="s">
        <v>412</v>
      </c>
      <c r="E147" s="427">
        <v>0</v>
      </c>
      <c r="F147" s="427">
        <v>673670000</v>
      </c>
      <c r="G147" s="407"/>
    </row>
    <row r="148" spans="2:7" x14ac:dyDescent="0.25">
      <c r="B148" s="422" t="s">
        <v>296</v>
      </c>
      <c r="C148" s="427">
        <v>57.5</v>
      </c>
      <c r="D148" s="411" t="s">
        <v>412</v>
      </c>
      <c r="E148" s="427">
        <v>0</v>
      </c>
      <c r="F148" s="427">
        <v>663625000</v>
      </c>
      <c r="G148" s="407"/>
    </row>
    <row r="149" spans="2:7" x14ac:dyDescent="0.25">
      <c r="B149" s="422" t="s">
        <v>297</v>
      </c>
      <c r="C149" s="427">
        <v>47.4</v>
      </c>
      <c r="D149" s="411" t="s">
        <v>412</v>
      </c>
      <c r="E149" s="427">
        <v>0</v>
      </c>
      <c r="F149" s="427">
        <v>543030100</v>
      </c>
      <c r="G149" s="407"/>
    </row>
    <row r="150" spans="2:7" x14ac:dyDescent="0.25">
      <c r="B150" s="422" t="s">
        <v>298</v>
      </c>
      <c r="C150" s="427">
        <v>48</v>
      </c>
      <c r="D150" s="411" t="s">
        <v>412</v>
      </c>
      <c r="E150" s="427">
        <v>0</v>
      </c>
      <c r="F150" s="427">
        <v>579800000</v>
      </c>
      <c r="G150" s="407"/>
    </row>
    <row r="151" spans="2:7" x14ac:dyDescent="0.25">
      <c r="B151" s="422" t="s">
        <v>299</v>
      </c>
      <c r="C151" s="427">
        <v>57.5</v>
      </c>
      <c r="D151" s="411" t="s">
        <v>412</v>
      </c>
      <c r="E151" s="427">
        <v>0</v>
      </c>
      <c r="F151" s="427">
        <v>628050000</v>
      </c>
      <c r="G151" s="407"/>
    </row>
    <row r="152" spans="2:7" x14ac:dyDescent="0.25">
      <c r="B152" s="422" t="s">
        <v>301</v>
      </c>
      <c r="C152" s="427">
        <v>36.200000000000003</v>
      </c>
      <c r="D152" s="411" t="s">
        <v>412</v>
      </c>
      <c r="E152" s="427">
        <v>0</v>
      </c>
      <c r="F152" s="427">
        <v>435100000</v>
      </c>
      <c r="G152" s="407"/>
    </row>
    <row r="153" spans="2:7" x14ac:dyDescent="0.25">
      <c r="B153" s="422" t="s">
        <v>302</v>
      </c>
      <c r="C153" s="427">
        <v>36.200000000000003</v>
      </c>
      <c r="D153" s="411" t="s">
        <v>412</v>
      </c>
      <c r="E153" s="427">
        <v>0</v>
      </c>
      <c r="F153" s="427">
        <v>459070000</v>
      </c>
      <c r="G153" s="407"/>
    </row>
    <row r="154" spans="2:7" x14ac:dyDescent="0.25">
      <c r="B154" s="422" t="s">
        <v>421</v>
      </c>
      <c r="C154" s="427">
        <v>59.7</v>
      </c>
      <c r="D154" s="411" t="s">
        <v>412</v>
      </c>
      <c r="E154" s="427">
        <v>0</v>
      </c>
      <c r="F154" s="427">
        <v>674670000</v>
      </c>
      <c r="G154" s="407"/>
    </row>
    <row r="155" spans="2:7" x14ac:dyDescent="0.25">
      <c r="B155" s="422" t="s">
        <v>303</v>
      </c>
      <c r="C155" s="427">
        <v>57.5</v>
      </c>
      <c r="D155" s="411" t="s">
        <v>412</v>
      </c>
      <c r="E155" s="427">
        <v>0</v>
      </c>
      <c r="F155" s="427">
        <v>664625000</v>
      </c>
      <c r="G155" s="407"/>
    </row>
    <row r="156" spans="2:7" x14ac:dyDescent="0.25">
      <c r="B156" s="422" t="s">
        <v>308</v>
      </c>
      <c r="C156" s="427">
        <v>36.200000000000003</v>
      </c>
      <c r="D156" s="411" t="s">
        <v>412</v>
      </c>
      <c r="E156" s="427">
        <v>0</v>
      </c>
      <c r="F156" s="427">
        <v>459070000</v>
      </c>
      <c r="G156" s="407"/>
    </row>
    <row r="157" spans="2:7" x14ac:dyDescent="0.25">
      <c r="B157" s="422" t="s">
        <v>309</v>
      </c>
      <c r="C157" s="427">
        <v>36.200000000000003</v>
      </c>
      <c r="D157" s="411" t="s">
        <v>412</v>
      </c>
      <c r="E157" s="427">
        <v>0</v>
      </c>
      <c r="F157" s="427">
        <v>460070000</v>
      </c>
      <c r="G157" s="407"/>
    </row>
    <row r="158" spans="2:7" x14ac:dyDescent="0.25">
      <c r="B158" s="422" t="s">
        <v>311</v>
      </c>
      <c r="C158" s="427">
        <v>57.5</v>
      </c>
      <c r="D158" s="411" t="s">
        <v>412</v>
      </c>
      <c r="E158" s="427">
        <v>0</v>
      </c>
      <c r="F158" s="427">
        <v>665625000</v>
      </c>
      <c r="G158" s="407"/>
    </row>
    <row r="159" spans="2:7" x14ac:dyDescent="0.25">
      <c r="B159" s="422" t="s">
        <v>422</v>
      </c>
      <c r="C159" s="427">
        <v>47.4</v>
      </c>
      <c r="D159" s="411" t="s">
        <v>412</v>
      </c>
      <c r="E159" s="427">
        <v>0</v>
      </c>
      <c r="F159" s="427">
        <v>562840000</v>
      </c>
      <c r="G159" s="407"/>
    </row>
    <row r="160" spans="2:7" x14ac:dyDescent="0.25">
      <c r="B160" s="422" t="s">
        <v>314</v>
      </c>
      <c r="C160" s="427">
        <v>59.7</v>
      </c>
      <c r="D160" s="411" t="s">
        <v>412</v>
      </c>
      <c r="E160" s="427">
        <v>0</v>
      </c>
      <c r="F160" s="427">
        <v>683219000</v>
      </c>
      <c r="G160" s="407"/>
    </row>
    <row r="161" spans="2:7" x14ac:dyDescent="0.25">
      <c r="B161" s="422" t="s">
        <v>315</v>
      </c>
      <c r="C161" s="427">
        <v>36.200000000000003</v>
      </c>
      <c r="D161" s="411" t="s">
        <v>412</v>
      </c>
      <c r="E161" s="427">
        <v>0</v>
      </c>
      <c r="F161" s="427">
        <v>450420000</v>
      </c>
      <c r="G161" s="407"/>
    </row>
    <row r="162" spans="2:7" x14ac:dyDescent="0.25">
      <c r="B162" s="422" t="s">
        <v>316</v>
      </c>
      <c r="C162" s="427">
        <v>36.200000000000003</v>
      </c>
      <c r="D162" s="411" t="s">
        <v>412</v>
      </c>
      <c r="E162" s="427">
        <v>0</v>
      </c>
      <c r="F162" s="427">
        <v>461070000</v>
      </c>
      <c r="G162" s="407"/>
    </row>
    <row r="163" spans="2:7" x14ac:dyDescent="0.25">
      <c r="B163" s="422" t="s">
        <v>317</v>
      </c>
      <c r="C163" s="427">
        <v>59.7</v>
      </c>
      <c r="D163" s="411" t="s">
        <v>412</v>
      </c>
      <c r="E163" s="427">
        <v>0</v>
      </c>
      <c r="F163" s="427">
        <v>691595000</v>
      </c>
      <c r="G163" s="407"/>
    </row>
    <row r="164" spans="2:7" x14ac:dyDescent="0.25">
      <c r="B164" s="422" t="s">
        <v>318</v>
      </c>
      <c r="C164" s="427">
        <v>57.5</v>
      </c>
      <c r="D164" s="411" t="s">
        <v>412</v>
      </c>
      <c r="E164" s="427">
        <v>0</v>
      </c>
      <c r="F164" s="427">
        <v>631095000</v>
      </c>
      <c r="G164" s="407"/>
    </row>
    <row r="165" spans="2:7" x14ac:dyDescent="0.25">
      <c r="B165" s="422" t="s">
        <v>319</v>
      </c>
      <c r="C165" s="427">
        <v>47.4</v>
      </c>
      <c r="D165" s="411" t="s">
        <v>412</v>
      </c>
      <c r="E165" s="427">
        <v>0</v>
      </c>
      <c r="F165" s="427">
        <v>563840000</v>
      </c>
      <c r="G165" s="407"/>
    </row>
    <row r="166" spans="2:7" x14ac:dyDescent="0.25">
      <c r="B166" s="422" t="s">
        <v>323</v>
      </c>
      <c r="C166" s="427">
        <v>36.200000000000003</v>
      </c>
      <c r="D166" s="411" t="s">
        <v>412</v>
      </c>
      <c r="E166" s="427">
        <v>0</v>
      </c>
      <c r="F166" s="427">
        <v>461070000</v>
      </c>
      <c r="G166" s="407"/>
    </row>
    <row r="167" spans="2:7" x14ac:dyDescent="0.25">
      <c r="B167" s="422" t="s">
        <v>324</v>
      </c>
      <c r="C167" s="427">
        <v>36.200000000000003</v>
      </c>
      <c r="D167" s="411" t="s">
        <v>412</v>
      </c>
      <c r="E167" s="427">
        <v>0</v>
      </c>
      <c r="F167" s="427">
        <v>439060000</v>
      </c>
      <c r="G167" s="407"/>
    </row>
    <row r="168" spans="2:7" x14ac:dyDescent="0.25">
      <c r="B168" s="422" t="s">
        <v>327</v>
      </c>
      <c r="C168" s="427">
        <v>47.4</v>
      </c>
      <c r="D168" s="411" t="s">
        <v>412</v>
      </c>
      <c r="E168" s="427">
        <v>0</v>
      </c>
      <c r="F168" s="427">
        <v>546990000</v>
      </c>
      <c r="G168" s="407"/>
    </row>
    <row r="169" spans="2:7" x14ac:dyDescent="0.25">
      <c r="B169" s="422" t="s">
        <v>328</v>
      </c>
      <c r="C169" s="427">
        <v>48</v>
      </c>
      <c r="D169" s="411" t="s">
        <v>412</v>
      </c>
      <c r="E169" s="427">
        <v>0</v>
      </c>
      <c r="F169" s="427">
        <v>553732000</v>
      </c>
      <c r="G169" s="407"/>
    </row>
    <row r="170" spans="2:7" x14ac:dyDescent="0.25">
      <c r="B170" s="422" t="s">
        <v>329</v>
      </c>
      <c r="C170" s="427">
        <v>57.5</v>
      </c>
      <c r="D170" s="411" t="s">
        <v>412</v>
      </c>
      <c r="E170" s="427">
        <v>0</v>
      </c>
      <c r="F170" s="427">
        <v>632242000</v>
      </c>
      <c r="G170" s="407"/>
    </row>
    <row r="171" spans="2:7" x14ac:dyDescent="0.25">
      <c r="B171" s="422" t="s">
        <v>330</v>
      </c>
      <c r="C171" s="427">
        <v>59.7</v>
      </c>
      <c r="D171" s="411" t="s">
        <v>412</v>
      </c>
      <c r="E171" s="427">
        <v>0</v>
      </c>
      <c r="F171" s="427">
        <v>692595000</v>
      </c>
      <c r="G171" s="407"/>
    </row>
    <row r="172" spans="2:7" x14ac:dyDescent="0.25">
      <c r="B172" s="422" t="s">
        <v>331</v>
      </c>
      <c r="C172" s="427">
        <v>36.200000000000003</v>
      </c>
      <c r="D172" s="411" t="s">
        <v>412</v>
      </c>
      <c r="E172" s="427">
        <v>0</v>
      </c>
      <c r="F172" s="427">
        <v>439060000</v>
      </c>
      <c r="G172" s="407"/>
    </row>
    <row r="173" spans="2:7" x14ac:dyDescent="0.25">
      <c r="B173" s="422" t="s">
        <v>332</v>
      </c>
      <c r="C173" s="427">
        <v>36.200000000000003</v>
      </c>
      <c r="D173" s="411" t="s">
        <v>412</v>
      </c>
      <c r="E173" s="427">
        <v>0</v>
      </c>
      <c r="F173" s="427">
        <v>453850000</v>
      </c>
      <c r="G173" s="407"/>
    </row>
    <row r="174" spans="2:7" x14ac:dyDescent="0.25">
      <c r="B174" s="422" t="s">
        <v>333</v>
      </c>
      <c r="C174" s="427">
        <v>59.7</v>
      </c>
      <c r="D174" s="411" t="s">
        <v>412</v>
      </c>
      <c r="E174" s="427">
        <v>0</v>
      </c>
      <c r="F174" s="427">
        <v>656637500</v>
      </c>
      <c r="G174" s="407"/>
    </row>
    <row r="175" spans="2:7" x14ac:dyDescent="0.25">
      <c r="B175" s="422" t="s">
        <v>334</v>
      </c>
      <c r="C175" s="427">
        <v>57.5</v>
      </c>
      <c r="D175" s="411" t="s">
        <v>412</v>
      </c>
      <c r="E175" s="427">
        <v>0</v>
      </c>
      <c r="F175" s="427">
        <v>668650000</v>
      </c>
      <c r="G175" s="407"/>
    </row>
    <row r="176" spans="2:7" x14ac:dyDescent="0.25">
      <c r="B176" s="422" t="s">
        <v>335</v>
      </c>
      <c r="C176" s="427">
        <v>47.4</v>
      </c>
      <c r="D176" s="411" t="s">
        <v>412</v>
      </c>
      <c r="E176" s="427">
        <v>0</v>
      </c>
      <c r="F176" s="427">
        <v>577690000</v>
      </c>
      <c r="G176" s="407"/>
    </row>
    <row r="177" spans="2:7" x14ac:dyDescent="0.25">
      <c r="B177" s="422" t="s">
        <v>339</v>
      </c>
      <c r="C177" s="427">
        <v>36.200000000000003</v>
      </c>
      <c r="D177" s="411" t="s">
        <v>412</v>
      </c>
      <c r="E177" s="427">
        <v>0</v>
      </c>
      <c r="F177" s="427">
        <v>459450000</v>
      </c>
      <c r="G177" s="407"/>
    </row>
    <row r="178" spans="2:7" x14ac:dyDescent="0.25">
      <c r="B178" s="422" t="s">
        <v>340</v>
      </c>
      <c r="C178" s="427">
        <v>36.200000000000003</v>
      </c>
      <c r="D178" s="411" t="s">
        <v>412</v>
      </c>
      <c r="E178" s="427">
        <v>0</v>
      </c>
      <c r="F178" s="427">
        <v>464070000</v>
      </c>
      <c r="G178" s="407"/>
    </row>
    <row r="179" spans="2:7" x14ac:dyDescent="0.25">
      <c r="B179" s="422" t="s">
        <v>342</v>
      </c>
      <c r="C179" s="427">
        <v>57.5</v>
      </c>
      <c r="D179" s="411" t="s">
        <v>412</v>
      </c>
      <c r="E179" s="427">
        <v>0</v>
      </c>
      <c r="F179" s="427">
        <v>655250000</v>
      </c>
      <c r="G179" s="407"/>
    </row>
    <row r="180" spans="2:7" x14ac:dyDescent="0.25">
      <c r="B180" s="422" t="s">
        <v>343</v>
      </c>
      <c r="C180" s="427">
        <v>47.4</v>
      </c>
      <c r="D180" s="411" t="s">
        <v>412</v>
      </c>
      <c r="E180" s="427">
        <v>0</v>
      </c>
      <c r="F180" s="427">
        <v>578690000</v>
      </c>
      <c r="G180" s="407"/>
    </row>
    <row r="181" spans="2:7" x14ac:dyDescent="0.25">
      <c r="B181" s="422" t="s">
        <v>347</v>
      </c>
      <c r="C181" s="427">
        <v>36.200000000000003</v>
      </c>
      <c r="D181" s="411" t="s">
        <v>412</v>
      </c>
      <c r="E181" s="427">
        <v>0</v>
      </c>
      <c r="F181" s="427">
        <v>456051000</v>
      </c>
      <c r="G181" s="407"/>
    </row>
    <row r="182" spans="2:7" x14ac:dyDescent="0.25">
      <c r="B182" s="422" t="s">
        <v>348</v>
      </c>
      <c r="C182" s="427">
        <v>36.200000000000003</v>
      </c>
      <c r="D182" s="411" t="s">
        <v>412</v>
      </c>
      <c r="E182" s="427">
        <v>0</v>
      </c>
      <c r="F182" s="427">
        <v>465070000</v>
      </c>
      <c r="G182" s="407"/>
    </row>
    <row r="183" spans="2:7" x14ac:dyDescent="0.25">
      <c r="B183" s="422" t="s">
        <v>350</v>
      </c>
      <c r="C183" s="427">
        <v>57.5</v>
      </c>
      <c r="D183" s="411" t="s">
        <v>412</v>
      </c>
      <c r="E183" s="427">
        <v>0</v>
      </c>
      <c r="F183" s="427">
        <v>658102000</v>
      </c>
      <c r="G183" s="407"/>
    </row>
    <row r="184" spans="2:7" x14ac:dyDescent="0.25">
      <c r="B184" s="422" t="s">
        <v>356</v>
      </c>
      <c r="C184" s="427">
        <v>36.200000000000003</v>
      </c>
      <c r="D184" s="411" t="s">
        <v>412</v>
      </c>
      <c r="E184" s="427">
        <v>0</v>
      </c>
      <c r="F184" s="427">
        <v>460420000</v>
      </c>
      <c r="G184" s="407"/>
    </row>
    <row r="185" spans="2:7" x14ac:dyDescent="0.25">
      <c r="B185" s="422" t="s">
        <v>358</v>
      </c>
      <c r="C185" s="427">
        <v>57.5</v>
      </c>
      <c r="D185" s="411" t="s">
        <v>412</v>
      </c>
      <c r="E185" s="427">
        <v>0</v>
      </c>
      <c r="F185" s="427">
        <v>663000000</v>
      </c>
      <c r="G185" s="407"/>
    </row>
    <row r="186" spans="2:7" x14ac:dyDescent="0.25">
      <c r="B186" s="422" t="s">
        <v>364</v>
      </c>
      <c r="C186" s="427">
        <v>36.200000000000003</v>
      </c>
      <c r="D186" s="411" t="s">
        <v>412</v>
      </c>
      <c r="E186" s="427">
        <v>0</v>
      </c>
      <c r="F186" s="427">
        <v>467070000</v>
      </c>
      <c r="G186" s="407"/>
    </row>
    <row r="187" spans="2:7" x14ac:dyDescent="0.25">
      <c r="B187" s="422" t="s">
        <v>372</v>
      </c>
      <c r="C187" s="427">
        <v>36.200000000000003</v>
      </c>
      <c r="D187" s="411" t="s">
        <v>412</v>
      </c>
      <c r="E187" s="427">
        <v>0</v>
      </c>
      <c r="F187" s="427">
        <v>475531600</v>
      </c>
      <c r="G187" s="407"/>
    </row>
    <row r="188" spans="2:7" x14ac:dyDescent="0.25">
      <c r="B188" s="422" t="s">
        <v>375</v>
      </c>
      <c r="C188" s="427">
        <v>47.4</v>
      </c>
      <c r="D188" s="411" t="s">
        <v>412</v>
      </c>
      <c r="E188" s="427">
        <v>0</v>
      </c>
      <c r="F188" s="427">
        <v>582690000</v>
      </c>
      <c r="G188" s="407"/>
    </row>
    <row r="189" spans="2:7" x14ac:dyDescent="0.25">
      <c r="B189" s="422" t="s">
        <v>377</v>
      </c>
      <c r="C189" s="427">
        <v>57.5</v>
      </c>
      <c r="D189" s="411" t="s">
        <v>412</v>
      </c>
      <c r="E189" s="427">
        <v>0</v>
      </c>
      <c r="F189" s="427">
        <v>666250000</v>
      </c>
      <c r="G189" s="407"/>
    </row>
    <row r="190" spans="2:7" x14ac:dyDescent="0.25">
      <c r="B190" s="422" t="s">
        <v>380</v>
      </c>
      <c r="C190" s="427">
        <v>36.200000000000003</v>
      </c>
      <c r="D190" s="411" t="s">
        <v>412</v>
      </c>
      <c r="E190" s="427">
        <v>0</v>
      </c>
      <c r="F190" s="427">
        <v>445990300</v>
      </c>
      <c r="G190" s="407"/>
    </row>
    <row r="191" spans="2:7" x14ac:dyDescent="0.25">
      <c r="B191" s="422" t="s">
        <v>423</v>
      </c>
      <c r="C191" s="427">
        <v>59.7</v>
      </c>
      <c r="D191" s="411" t="s">
        <v>412</v>
      </c>
      <c r="E191" s="427">
        <v>0</v>
      </c>
      <c r="F191" s="427">
        <v>693000000</v>
      </c>
      <c r="G191" s="407"/>
    </row>
    <row r="192" spans="2:7" x14ac:dyDescent="0.25">
      <c r="B192" s="422" t="s">
        <v>382</v>
      </c>
      <c r="C192" s="427">
        <v>47.4</v>
      </c>
      <c r="D192" s="411" t="s">
        <v>412</v>
      </c>
      <c r="E192" s="427">
        <v>0</v>
      </c>
      <c r="F192" s="427">
        <v>571840000</v>
      </c>
      <c r="G192" s="407"/>
    </row>
    <row r="193" spans="2:7" x14ac:dyDescent="0.25">
      <c r="B193" s="422" t="s">
        <v>383</v>
      </c>
      <c r="C193" s="427">
        <v>48</v>
      </c>
      <c r="D193" s="411" t="s">
        <v>412</v>
      </c>
      <c r="E193" s="427">
        <v>0</v>
      </c>
      <c r="F193" s="427">
        <v>578800000</v>
      </c>
      <c r="G193" s="407"/>
    </row>
    <row r="194" spans="2:7" x14ac:dyDescent="0.25">
      <c r="B194" s="422" t="s">
        <v>384</v>
      </c>
      <c r="C194" s="427">
        <v>57.5</v>
      </c>
      <c r="D194" s="411" t="s">
        <v>412</v>
      </c>
      <c r="E194" s="427">
        <v>0</v>
      </c>
      <c r="F194" s="427">
        <v>674625000</v>
      </c>
      <c r="G194" s="407"/>
    </row>
    <row r="195" spans="2:7" x14ac:dyDescent="0.25">
      <c r="B195" s="422" t="s">
        <v>386</v>
      </c>
      <c r="C195" s="427">
        <v>36.200000000000003</v>
      </c>
      <c r="D195" s="411" t="s">
        <v>412</v>
      </c>
      <c r="E195" s="427">
        <v>0</v>
      </c>
      <c r="F195" s="427">
        <v>460020000</v>
      </c>
      <c r="G195" s="407"/>
    </row>
    <row r="196" spans="2:7" x14ac:dyDescent="0.25">
      <c r="B196" s="422" t="s">
        <v>389</v>
      </c>
      <c r="C196" s="427">
        <v>57.5</v>
      </c>
      <c r="D196" s="411" t="s">
        <v>412</v>
      </c>
      <c r="E196" s="427">
        <v>0</v>
      </c>
      <c r="F196" s="427">
        <v>668398000</v>
      </c>
      <c r="G196" s="407"/>
    </row>
    <row r="197" spans="2:7" x14ac:dyDescent="0.25">
      <c r="B197" s="422" t="s">
        <v>390</v>
      </c>
      <c r="C197" s="427">
        <v>47.4</v>
      </c>
      <c r="D197" s="411" t="s">
        <v>412</v>
      </c>
      <c r="E197" s="427">
        <v>0</v>
      </c>
      <c r="F197" s="427">
        <v>572840000</v>
      </c>
      <c r="G197" s="407"/>
    </row>
    <row r="198" spans="2:7" x14ac:dyDescent="0.25">
      <c r="B198" s="422" t="s">
        <v>391</v>
      </c>
      <c r="C198" s="427">
        <v>48</v>
      </c>
      <c r="D198" s="411" t="s">
        <v>412</v>
      </c>
      <c r="E198" s="427">
        <v>0</v>
      </c>
      <c r="F198" s="427">
        <v>579800000</v>
      </c>
      <c r="G198" s="407"/>
    </row>
    <row r="199" spans="2:7" x14ac:dyDescent="0.25">
      <c r="B199" s="422" t="s">
        <v>392</v>
      </c>
      <c r="C199" s="427">
        <v>57.5</v>
      </c>
      <c r="D199" s="411" t="s">
        <v>412</v>
      </c>
      <c r="E199" s="427">
        <v>0</v>
      </c>
      <c r="F199" s="427">
        <v>675625000</v>
      </c>
      <c r="G199" s="407"/>
    </row>
    <row r="200" spans="2:7" x14ac:dyDescent="0.25">
      <c r="B200" s="422" t="s">
        <v>395</v>
      </c>
      <c r="C200" s="427">
        <v>36.200000000000003</v>
      </c>
      <c r="D200" s="411" t="s">
        <v>412</v>
      </c>
      <c r="E200" s="427">
        <v>0</v>
      </c>
      <c r="F200" s="427">
        <v>447970300</v>
      </c>
      <c r="G200" s="407"/>
    </row>
    <row r="201" spans="2:7" x14ac:dyDescent="0.25">
      <c r="B201" s="422" t="s">
        <v>396</v>
      </c>
      <c r="C201" s="427">
        <v>59.7</v>
      </c>
      <c r="D201" s="411" t="s">
        <v>412</v>
      </c>
      <c r="E201" s="427">
        <v>0</v>
      </c>
      <c r="F201" s="427">
        <v>701595000</v>
      </c>
      <c r="G201" s="407"/>
    </row>
    <row r="202" spans="2:7" x14ac:dyDescent="0.25">
      <c r="B202" s="422" t="s">
        <v>397</v>
      </c>
      <c r="C202" s="427">
        <v>57.5</v>
      </c>
      <c r="D202" s="411" t="s">
        <v>412</v>
      </c>
      <c r="E202" s="427">
        <v>0</v>
      </c>
      <c r="F202" s="427">
        <v>662250000</v>
      </c>
      <c r="G202" s="407"/>
    </row>
    <row r="203" spans="2:7" x14ac:dyDescent="0.25">
      <c r="B203" s="422" t="s">
        <v>399</v>
      </c>
      <c r="C203" s="427">
        <v>48</v>
      </c>
      <c r="D203" s="411" t="s">
        <v>412</v>
      </c>
      <c r="E203" s="427">
        <v>0</v>
      </c>
      <c r="F203" s="427">
        <v>580800000</v>
      </c>
      <c r="G203" s="407"/>
    </row>
    <row r="204" spans="2:7" x14ac:dyDescent="0.25">
      <c r="B204" s="422" t="s">
        <v>400</v>
      </c>
      <c r="C204" s="427">
        <v>57.5</v>
      </c>
      <c r="D204" s="411" t="s">
        <v>412</v>
      </c>
      <c r="E204" s="427">
        <v>0</v>
      </c>
      <c r="F204" s="427">
        <v>676625000</v>
      </c>
      <c r="G204" s="407"/>
    </row>
    <row r="205" spans="2:7" x14ac:dyDescent="0.25">
      <c r="B205" s="422" t="s">
        <v>401</v>
      </c>
      <c r="C205" s="427">
        <v>59.7</v>
      </c>
      <c r="D205" s="411" t="s">
        <v>412</v>
      </c>
      <c r="E205" s="427">
        <v>0</v>
      </c>
      <c r="F205" s="427">
        <v>701595000</v>
      </c>
      <c r="G205" s="407"/>
    </row>
    <row r="206" spans="2:7" x14ac:dyDescent="0.25">
      <c r="B206" s="422" t="s">
        <v>405</v>
      </c>
      <c r="C206" s="427">
        <v>57.5</v>
      </c>
      <c r="D206" s="411" t="s">
        <v>412</v>
      </c>
      <c r="E206" s="427">
        <v>0</v>
      </c>
      <c r="F206" s="427">
        <v>667625000</v>
      </c>
      <c r="G206" s="407"/>
    </row>
    <row r="207" spans="2:7" x14ac:dyDescent="0.25">
      <c r="B207" s="422" t="s">
        <v>406</v>
      </c>
      <c r="C207" s="427">
        <v>47.4</v>
      </c>
      <c r="D207" s="411" t="s">
        <v>412</v>
      </c>
      <c r="E207" s="427">
        <v>0</v>
      </c>
      <c r="F207" s="427">
        <v>574840000</v>
      </c>
      <c r="G207" s="407"/>
    </row>
    <row r="208" spans="2:7" x14ac:dyDescent="0.25">
      <c r="B208" s="422" t="s">
        <v>407</v>
      </c>
      <c r="C208" s="427">
        <v>48</v>
      </c>
      <c r="D208" s="411" t="s">
        <v>412</v>
      </c>
      <c r="E208" s="427">
        <v>0</v>
      </c>
      <c r="F208" s="427">
        <v>581800000</v>
      </c>
      <c r="G208" s="407"/>
    </row>
    <row r="209" spans="2:7" x14ac:dyDescent="0.25">
      <c r="B209" s="410" t="s">
        <v>25</v>
      </c>
      <c r="C209" s="426">
        <v>10125.999999999995</v>
      </c>
      <c r="D209" s="426">
        <v>196</v>
      </c>
      <c r="E209" s="426">
        <v>63492770000</v>
      </c>
      <c r="F209" s="426">
        <v>53323037322</v>
      </c>
      <c r="G209" s="407"/>
    </row>
    <row r="210" spans="2:7" x14ac:dyDescent="0.25">
      <c r="B210" s="425"/>
      <c r="C210" s="425"/>
      <c r="D210" s="425"/>
      <c r="E210" s="428">
        <v>0</v>
      </c>
      <c r="F210" s="428">
        <v>0</v>
      </c>
      <c r="G210" s="407"/>
    </row>
    <row r="211" spans="2:7" x14ac:dyDescent="0.25">
      <c r="G211" s="407"/>
    </row>
    <row r="212" spans="2:7" x14ac:dyDescent="0.25">
      <c r="B212" s="483" t="s">
        <v>197</v>
      </c>
      <c r="C212" s="484"/>
      <c r="D212" s="484"/>
      <c r="E212" s="484"/>
      <c r="F212" s="485"/>
      <c r="G212" s="407"/>
    </row>
    <row r="213" spans="2:7" x14ac:dyDescent="0.25">
      <c r="B213" s="408" t="s">
        <v>40</v>
      </c>
      <c r="C213" s="408" t="s">
        <v>41</v>
      </c>
      <c r="D213" s="408" t="s">
        <v>42</v>
      </c>
      <c r="E213" s="408" t="s">
        <v>43</v>
      </c>
      <c r="F213" s="409" t="s">
        <v>187</v>
      </c>
      <c r="G213" s="407"/>
    </row>
    <row r="214" spans="2:7" x14ac:dyDescent="0.25">
      <c r="B214" s="422" t="s">
        <v>431</v>
      </c>
      <c r="C214" s="427">
        <v>0</v>
      </c>
      <c r="D214" s="411" t="s">
        <v>149</v>
      </c>
      <c r="E214" s="423">
        <v>40000000</v>
      </c>
      <c r="F214" s="427">
        <v>0</v>
      </c>
      <c r="G214" s="407"/>
    </row>
    <row r="215" spans="2:7" x14ac:dyDescent="0.25">
      <c r="B215" s="422" t="s">
        <v>432</v>
      </c>
      <c r="C215" s="427">
        <v>0</v>
      </c>
      <c r="D215" s="411" t="s">
        <v>149</v>
      </c>
      <c r="E215" s="423">
        <v>40000000</v>
      </c>
      <c r="F215" s="427">
        <v>0</v>
      </c>
      <c r="G215" s="407"/>
    </row>
    <row r="216" spans="2:7" x14ac:dyDescent="0.25">
      <c r="B216" s="422" t="s">
        <v>437</v>
      </c>
      <c r="C216" s="427">
        <v>0</v>
      </c>
      <c r="D216" s="411" t="s">
        <v>149</v>
      </c>
      <c r="E216" s="423">
        <v>40000000</v>
      </c>
      <c r="F216" s="427">
        <v>0</v>
      </c>
      <c r="G216" s="407"/>
    </row>
    <row r="217" spans="2:7" x14ac:dyDescent="0.25">
      <c r="B217" s="422" t="s">
        <v>439</v>
      </c>
      <c r="C217" s="427">
        <v>0</v>
      </c>
      <c r="D217" s="411" t="s">
        <v>149</v>
      </c>
      <c r="E217" s="423">
        <v>40000000</v>
      </c>
      <c r="F217" s="427">
        <v>0</v>
      </c>
      <c r="G217" s="407"/>
    </row>
    <row r="218" spans="2:7" x14ac:dyDescent="0.25">
      <c r="B218" s="422" t="s">
        <v>441</v>
      </c>
      <c r="C218" s="427">
        <v>0</v>
      </c>
      <c r="D218" s="411" t="s">
        <v>149</v>
      </c>
      <c r="E218" s="423">
        <v>40000000</v>
      </c>
      <c r="F218" s="427">
        <v>0</v>
      </c>
      <c r="G218" s="407"/>
    </row>
    <row r="219" spans="2:7" x14ac:dyDescent="0.25">
      <c r="B219" s="422" t="s">
        <v>443</v>
      </c>
      <c r="C219" s="427">
        <v>0</v>
      </c>
      <c r="D219" s="411" t="s">
        <v>149</v>
      </c>
      <c r="E219" s="423">
        <v>40000000</v>
      </c>
      <c r="F219" s="427">
        <v>0</v>
      </c>
      <c r="G219" s="407"/>
    </row>
    <row r="220" spans="2:7" x14ac:dyDescent="0.25">
      <c r="B220" s="422" t="s">
        <v>444</v>
      </c>
      <c r="C220" s="427">
        <v>0</v>
      </c>
      <c r="D220" s="411" t="s">
        <v>149</v>
      </c>
      <c r="E220" s="423">
        <v>40000000</v>
      </c>
      <c r="F220" s="427">
        <v>0</v>
      </c>
      <c r="G220" s="407"/>
    </row>
    <row r="221" spans="2:7" x14ac:dyDescent="0.25">
      <c r="B221" s="422" t="s">
        <v>451</v>
      </c>
      <c r="C221" s="427">
        <v>0</v>
      </c>
      <c r="D221" s="411" t="s">
        <v>149</v>
      </c>
      <c r="E221" s="423">
        <v>40000000</v>
      </c>
      <c r="F221" s="427">
        <v>0</v>
      </c>
      <c r="G221" s="407"/>
    </row>
    <row r="222" spans="2:7" x14ac:dyDescent="0.25">
      <c r="B222" s="422" t="s">
        <v>453</v>
      </c>
      <c r="C222" s="427">
        <v>0</v>
      </c>
      <c r="D222" s="411" t="s">
        <v>149</v>
      </c>
      <c r="E222" s="423">
        <v>40000000</v>
      </c>
      <c r="F222" s="427">
        <v>0</v>
      </c>
      <c r="G222" s="407"/>
    </row>
    <row r="223" spans="2:7" x14ac:dyDescent="0.25">
      <c r="B223" s="422" t="s">
        <v>454</v>
      </c>
      <c r="C223" s="427">
        <v>0</v>
      </c>
      <c r="D223" s="411" t="s">
        <v>149</v>
      </c>
      <c r="E223" s="423">
        <v>40000000</v>
      </c>
      <c r="F223" s="427">
        <v>0</v>
      </c>
      <c r="G223" s="407"/>
    </row>
    <row r="224" spans="2:7" x14ac:dyDescent="0.25">
      <c r="B224" s="422" t="s">
        <v>455</v>
      </c>
      <c r="C224" s="427">
        <v>0</v>
      </c>
      <c r="D224" s="411" t="s">
        <v>149</v>
      </c>
      <c r="E224" s="423">
        <v>40000000</v>
      </c>
      <c r="F224" s="427">
        <v>0</v>
      </c>
      <c r="G224" s="407"/>
    </row>
    <row r="225" spans="2:7" x14ac:dyDescent="0.25">
      <c r="B225" s="422" t="s">
        <v>456</v>
      </c>
      <c r="C225" s="427">
        <v>0</v>
      </c>
      <c r="D225" s="411" t="s">
        <v>149</v>
      </c>
      <c r="E225" s="423">
        <v>40000000</v>
      </c>
      <c r="F225" s="427">
        <v>0</v>
      </c>
      <c r="G225" s="407"/>
    </row>
    <row r="226" spans="2:7" x14ac:dyDescent="0.25">
      <c r="B226" s="422" t="s">
        <v>457</v>
      </c>
      <c r="C226" s="427">
        <v>0</v>
      </c>
      <c r="D226" s="411" t="s">
        <v>149</v>
      </c>
      <c r="E226" s="423">
        <v>40000000</v>
      </c>
      <c r="F226" s="427">
        <v>0</v>
      </c>
      <c r="G226" s="407"/>
    </row>
    <row r="227" spans="2:7" x14ac:dyDescent="0.25">
      <c r="B227" s="422" t="s">
        <v>458</v>
      </c>
      <c r="C227" s="427">
        <v>0</v>
      </c>
      <c r="D227" s="411" t="s">
        <v>149</v>
      </c>
      <c r="E227" s="423">
        <v>40000000</v>
      </c>
      <c r="F227" s="427">
        <v>0</v>
      </c>
      <c r="G227" s="407"/>
    </row>
    <row r="228" spans="2:7" x14ac:dyDescent="0.25">
      <c r="B228" s="422" t="s">
        <v>459</v>
      </c>
      <c r="C228" s="427">
        <v>0</v>
      </c>
      <c r="D228" s="411" t="s">
        <v>149</v>
      </c>
      <c r="E228" s="423">
        <v>40000000</v>
      </c>
      <c r="F228" s="427">
        <v>0</v>
      </c>
      <c r="G228" s="407"/>
    </row>
    <row r="229" spans="2:7" x14ac:dyDescent="0.25">
      <c r="B229" s="422" t="s">
        <v>460</v>
      </c>
      <c r="C229" s="427">
        <v>0</v>
      </c>
      <c r="D229" s="411" t="s">
        <v>149</v>
      </c>
      <c r="E229" s="423">
        <v>40000000</v>
      </c>
      <c r="F229" s="427">
        <v>0</v>
      </c>
      <c r="G229" s="407"/>
    </row>
    <row r="230" spans="2:7" x14ac:dyDescent="0.25">
      <c r="B230" s="422" t="s">
        <v>461</v>
      </c>
      <c r="C230" s="427">
        <v>0</v>
      </c>
      <c r="D230" s="411" t="s">
        <v>149</v>
      </c>
      <c r="E230" s="423">
        <v>40000000</v>
      </c>
      <c r="F230" s="427">
        <v>0</v>
      </c>
      <c r="G230" s="407"/>
    </row>
    <row r="231" spans="2:7" x14ac:dyDescent="0.25">
      <c r="B231" s="422" t="s">
        <v>472</v>
      </c>
      <c r="C231" s="427">
        <v>0</v>
      </c>
      <c r="D231" s="411" t="s">
        <v>149</v>
      </c>
      <c r="E231" s="423">
        <v>40000000</v>
      </c>
      <c r="F231" s="427">
        <v>0</v>
      </c>
      <c r="G231" s="407"/>
    </row>
    <row r="232" spans="2:7" x14ac:dyDescent="0.25">
      <c r="B232" s="422" t="s">
        <v>474</v>
      </c>
      <c r="C232" s="427">
        <v>0</v>
      </c>
      <c r="D232" s="411" t="s">
        <v>149</v>
      </c>
      <c r="E232" s="423">
        <v>40000000</v>
      </c>
      <c r="F232" s="427">
        <v>0</v>
      </c>
      <c r="G232" s="407"/>
    </row>
    <row r="233" spans="2:7" x14ac:dyDescent="0.25">
      <c r="B233" s="422" t="s">
        <v>480</v>
      </c>
      <c r="C233" s="427">
        <v>0</v>
      </c>
      <c r="D233" s="411" t="s">
        <v>149</v>
      </c>
      <c r="E233" s="423">
        <v>40000000</v>
      </c>
      <c r="F233" s="427">
        <v>0</v>
      </c>
      <c r="G233" s="407"/>
    </row>
    <row r="234" spans="2:7" x14ac:dyDescent="0.25">
      <c r="B234" s="422" t="s">
        <v>481</v>
      </c>
      <c r="C234" s="427">
        <v>0</v>
      </c>
      <c r="D234" s="411" t="s">
        <v>149</v>
      </c>
      <c r="E234" s="423">
        <v>40000000</v>
      </c>
      <c r="F234" s="427">
        <v>0</v>
      </c>
      <c r="G234" s="407"/>
    </row>
    <row r="235" spans="2:7" x14ac:dyDescent="0.25">
      <c r="B235" s="422" t="s">
        <v>482</v>
      </c>
      <c r="C235" s="427">
        <v>0</v>
      </c>
      <c r="D235" s="411" t="s">
        <v>149</v>
      </c>
      <c r="E235" s="423">
        <v>40000000</v>
      </c>
      <c r="F235" s="427">
        <v>0</v>
      </c>
      <c r="G235" s="407"/>
    </row>
    <row r="236" spans="2:7" x14ac:dyDescent="0.25">
      <c r="B236" s="422" t="s">
        <v>484</v>
      </c>
      <c r="C236" s="427">
        <v>0</v>
      </c>
      <c r="D236" s="411" t="s">
        <v>149</v>
      </c>
      <c r="E236" s="423">
        <v>40000000</v>
      </c>
      <c r="F236" s="427">
        <v>0</v>
      </c>
      <c r="G236" s="407"/>
    </row>
    <row r="237" spans="2:7" x14ac:dyDescent="0.25">
      <c r="B237" s="422" t="s">
        <v>486</v>
      </c>
      <c r="C237" s="427">
        <v>0</v>
      </c>
      <c r="D237" s="411" t="s">
        <v>149</v>
      </c>
      <c r="E237" s="423">
        <v>40000000</v>
      </c>
      <c r="F237" s="427">
        <v>0</v>
      </c>
      <c r="G237" s="407"/>
    </row>
    <row r="238" spans="2:7" x14ac:dyDescent="0.25">
      <c r="B238" s="422" t="s">
        <v>487</v>
      </c>
      <c r="C238" s="427">
        <v>0</v>
      </c>
      <c r="D238" s="411" t="s">
        <v>149</v>
      </c>
      <c r="E238" s="423">
        <v>40000000</v>
      </c>
      <c r="F238" s="427">
        <v>0</v>
      </c>
      <c r="G238" s="407"/>
    </row>
    <row r="239" spans="2:7" x14ac:dyDescent="0.25">
      <c r="B239" s="422" t="s">
        <v>492</v>
      </c>
      <c r="C239" s="427">
        <v>0</v>
      </c>
      <c r="D239" s="411" t="s">
        <v>149</v>
      </c>
      <c r="E239" s="423">
        <v>40000000</v>
      </c>
      <c r="F239" s="427">
        <v>0</v>
      </c>
      <c r="G239" s="407"/>
    </row>
    <row r="240" spans="2:7" x14ac:dyDescent="0.25">
      <c r="B240" s="422" t="s">
        <v>493</v>
      </c>
      <c r="C240" s="427">
        <v>0</v>
      </c>
      <c r="D240" s="411" t="s">
        <v>149</v>
      </c>
      <c r="E240" s="423">
        <v>40000000</v>
      </c>
      <c r="F240" s="427">
        <v>0</v>
      </c>
      <c r="G240" s="407"/>
    </row>
    <row r="241" spans="2:7" x14ac:dyDescent="0.25">
      <c r="B241" s="422" t="s">
        <v>494</v>
      </c>
      <c r="C241" s="427">
        <v>0</v>
      </c>
      <c r="D241" s="411" t="s">
        <v>149</v>
      </c>
      <c r="E241" s="423">
        <v>40000000</v>
      </c>
      <c r="F241" s="427">
        <v>0</v>
      </c>
      <c r="G241" s="407"/>
    </row>
    <row r="242" spans="2:7" x14ac:dyDescent="0.25">
      <c r="B242" s="422" t="s">
        <v>495</v>
      </c>
      <c r="C242" s="427">
        <v>0</v>
      </c>
      <c r="D242" s="411" t="s">
        <v>149</v>
      </c>
      <c r="E242" s="423">
        <v>40000000</v>
      </c>
      <c r="F242" s="427">
        <v>0</v>
      </c>
      <c r="G242" s="407"/>
    </row>
    <row r="243" spans="2:7" x14ac:dyDescent="0.25">
      <c r="B243" s="422" t="s">
        <v>496</v>
      </c>
      <c r="C243" s="427">
        <v>0</v>
      </c>
      <c r="D243" s="411" t="s">
        <v>149</v>
      </c>
      <c r="E243" s="423">
        <v>40000000</v>
      </c>
      <c r="F243" s="427">
        <v>0</v>
      </c>
      <c r="G243" s="407"/>
    </row>
    <row r="244" spans="2:7" x14ac:dyDescent="0.25">
      <c r="B244" s="422" t="s">
        <v>497</v>
      </c>
      <c r="C244" s="427">
        <v>0</v>
      </c>
      <c r="D244" s="411" t="s">
        <v>149</v>
      </c>
      <c r="E244" s="423">
        <v>40000000</v>
      </c>
      <c r="F244" s="427">
        <v>0</v>
      </c>
      <c r="G244" s="407"/>
    </row>
    <row r="245" spans="2:7" x14ac:dyDescent="0.25">
      <c r="B245" s="422" t="s">
        <v>498</v>
      </c>
      <c r="C245" s="427">
        <v>0</v>
      </c>
      <c r="D245" s="411" t="s">
        <v>149</v>
      </c>
      <c r="E245" s="423">
        <v>40000000</v>
      </c>
      <c r="F245" s="427">
        <v>0</v>
      </c>
      <c r="G245" s="407"/>
    </row>
    <row r="246" spans="2:7" x14ac:dyDescent="0.25">
      <c r="B246" s="422" t="s">
        <v>499</v>
      </c>
      <c r="C246" s="427">
        <v>0</v>
      </c>
      <c r="D246" s="411" t="s">
        <v>149</v>
      </c>
      <c r="E246" s="423">
        <v>40000000</v>
      </c>
      <c r="F246" s="427">
        <v>0</v>
      </c>
      <c r="G246" s="407"/>
    </row>
    <row r="247" spans="2:7" x14ac:dyDescent="0.25">
      <c r="B247" s="422" t="s">
        <v>500</v>
      </c>
      <c r="C247" s="427">
        <v>0</v>
      </c>
      <c r="D247" s="411" t="s">
        <v>149</v>
      </c>
      <c r="E247" s="423">
        <v>40000000</v>
      </c>
      <c r="F247" s="427">
        <v>0</v>
      </c>
      <c r="G247" s="407"/>
    </row>
    <row r="248" spans="2:7" x14ac:dyDescent="0.25">
      <c r="B248" s="422" t="s">
        <v>501</v>
      </c>
      <c r="C248" s="427">
        <v>0</v>
      </c>
      <c r="D248" s="411" t="s">
        <v>149</v>
      </c>
      <c r="E248" s="423">
        <v>40000000</v>
      </c>
      <c r="F248" s="427">
        <v>0</v>
      </c>
      <c r="G248" s="407"/>
    </row>
    <row r="249" spans="2:7" x14ac:dyDescent="0.25">
      <c r="B249" s="422" t="s">
        <v>502</v>
      </c>
      <c r="C249" s="427">
        <v>0</v>
      </c>
      <c r="D249" s="411" t="s">
        <v>149</v>
      </c>
      <c r="E249" s="423">
        <v>40000000</v>
      </c>
      <c r="F249" s="427">
        <v>0</v>
      </c>
      <c r="G249" s="407"/>
    </row>
    <row r="250" spans="2:7" x14ac:dyDescent="0.25">
      <c r="B250" s="422" t="s">
        <v>503</v>
      </c>
      <c r="C250" s="427">
        <v>0</v>
      </c>
      <c r="D250" s="411" t="s">
        <v>149</v>
      </c>
      <c r="E250" s="423">
        <v>40000000</v>
      </c>
      <c r="F250" s="427">
        <v>0</v>
      </c>
      <c r="G250" s="407"/>
    </row>
    <row r="251" spans="2:7" x14ac:dyDescent="0.25">
      <c r="B251" s="422" t="s">
        <v>504</v>
      </c>
      <c r="C251" s="427">
        <v>0</v>
      </c>
      <c r="D251" s="411" t="s">
        <v>149</v>
      </c>
      <c r="E251" s="423">
        <v>40000000</v>
      </c>
      <c r="F251" s="427">
        <v>0</v>
      </c>
      <c r="G251" s="407"/>
    </row>
    <row r="252" spans="2:7" x14ac:dyDescent="0.25">
      <c r="B252" s="422" t="s">
        <v>508</v>
      </c>
      <c r="C252" s="427">
        <v>0</v>
      </c>
      <c r="D252" s="411" t="s">
        <v>149</v>
      </c>
      <c r="E252" s="423">
        <v>40000000</v>
      </c>
      <c r="F252" s="427">
        <v>0</v>
      </c>
      <c r="G252" s="407"/>
    </row>
    <row r="253" spans="2:7" x14ac:dyDescent="0.25">
      <c r="B253" s="422" t="s">
        <v>509</v>
      </c>
      <c r="C253" s="427">
        <v>0</v>
      </c>
      <c r="D253" s="411" t="s">
        <v>149</v>
      </c>
      <c r="E253" s="423">
        <v>40000000</v>
      </c>
      <c r="F253" s="427">
        <v>0</v>
      </c>
      <c r="G253" s="407"/>
    </row>
    <row r="254" spans="2:7" x14ac:dyDescent="0.25">
      <c r="B254" s="422" t="s">
        <v>510</v>
      </c>
      <c r="C254" s="427">
        <v>0</v>
      </c>
      <c r="D254" s="411" t="s">
        <v>149</v>
      </c>
      <c r="E254" s="423">
        <v>40000000</v>
      </c>
      <c r="F254" s="427">
        <v>0</v>
      </c>
      <c r="G254" s="407"/>
    </row>
    <row r="255" spans="2:7" x14ac:dyDescent="0.25">
      <c r="B255" s="422" t="s">
        <v>511</v>
      </c>
      <c r="C255" s="427">
        <v>0</v>
      </c>
      <c r="D255" s="411" t="s">
        <v>149</v>
      </c>
      <c r="E255" s="423">
        <v>40000000</v>
      </c>
      <c r="F255" s="427">
        <v>0</v>
      </c>
      <c r="G255" s="407"/>
    </row>
    <row r="256" spans="2:7" x14ac:dyDescent="0.25">
      <c r="B256" s="422" t="s">
        <v>512</v>
      </c>
      <c r="C256" s="427">
        <v>0</v>
      </c>
      <c r="D256" s="411" t="s">
        <v>149</v>
      </c>
      <c r="E256" s="423">
        <v>40000000</v>
      </c>
      <c r="F256" s="427">
        <v>0</v>
      </c>
      <c r="G256" s="407"/>
    </row>
    <row r="257" spans="2:7" x14ac:dyDescent="0.25">
      <c r="B257" s="422" t="s">
        <v>513</v>
      </c>
      <c r="C257" s="427">
        <v>0</v>
      </c>
      <c r="D257" s="411" t="s">
        <v>149</v>
      </c>
      <c r="E257" s="423">
        <v>40000000</v>
      </c>
      <c r="F257" s="427">
        <v>0</v>
      </c>
      <c r="G257" s="407"/>
    </row>
    <row r="258" spans="2:7" x14ac:dyDescent="0.25">
      <c r="B258" s="422" t="s">
        <v>514</v>
      </c>
      <c r="C258" s="427">
        <v>0</v>
      </c>
      <c r="D258" s="411" t="s">
        <v>149</v>
      </c>
      <c r="E258" s="423">
        <v>40000000</v>
      </c>
      <c r="F258" s="427">
        <v>0</v>
      </c>
      <c r="G258" s="407"/>
    </row>
    <row r="259" spans="2:7" x14ac:dyDescent="0.25">
      <c r="B259" s="422" t="s">
        <v>515</v>
      </c>
      <c r="C259" s="427">
        <v>0</v>
      </c>
      <c r="D259" s="411" t="s">
        <v>149</v>
      </c>
      <c r="E259" s="423">
        <v>40000000</v>
      </c>
      <c r="F259" s="427">
        <v>0</v>
      </c>
      <c r="G259" s="407"/>
    </row>
    <row r="260" spans="2:7" x14ac:dyDescent="0.25">
      <c r="B260" s="422" t="s">
        <v>516</v>
      </c>
      <c r="C260" s="427">
        <v>0</v>
      </c>
      <c r="D260" s="411" t="s">
        <v>149</v>
      </c>
      <c r="E260" s="423">
        <v>40000000</v>
      </c>
      <c r="F260" s="427">
        <v>0</v>
      </c>
      <c r="G260" s="407"/>
    </row>
    <row r="261" spans="2:7" x14ac:dyDescent="0.25">
      <c r="B261" s="422" t="s">
        <v>517</v>
      </c>
      <c r="C261" s="427">
        <v>0</v>
      </c>
      <c r="D261" s="411" t="s">
        <v>149</v>
      </c>
      <c r="E261" s="423">
        <v>40000000</v>
      </c>
      <c r="F261" s="427">
        <v>0</v>
      </c>
      <c r="G261" s="407"/>
    </row>
    <row r="262" spans="2:7" x14ac:dyDescent="0.25">
      <c r="B262" s="422" t="s">
        <v>519</v>
      </c>
      <c r="C262" s="427">
        <v>0</v>
      </c>
      <c r="D262" s="411" t="s">
        <v>149</v>
      </c>
      <c r="E262" s="423">
        <v>40000000</v>
      </c>
      <c r="F262" s="427">
        <v>0</v>
      </c>
      <c r="G262" s="407"/>
    </row>
    <row r="263" spans="2:7" x14ac:dyDescent="0.25">
      <c r="B263" s="422" t="s">
        <v>520</v>
      </c>
      <c r="C263" s="427">
        <v>0</v>
      </c>
      <c r="D263" s="411" t="s">
        <v>149</v>
      </c>
      <c r="E263" s="423">
        <v>40000000</v>
      </c>
      <c r="F263" s="427">
        <v>0</v>
      </c>
      <c r="G263" s="407"/>
    </row>
    <row r="264" spans="2:7" x14ac:dyDescent="0.25">
      <c r="B264" s="422" t="s">
        <v>521</v>
      </c>
      <c r="C264" s="427">
        <v>0</v>
      </c>
      <c r="D264" s="411" t="s">
        <v>149</v>
      </c>
      <c r="E264" s="423">
        <v>40000000</v>
      </c>
      <c r="F264" s="427">
        <v>0</v>
      </c>
      <c r="G264" s="407"/>
    </row>
    <row r="265" spans="2:7" x14ac:dyDescent="0.25">
      <c r="B265" s="422" t="s">
        <v>522</v>
      </c>
      <c r="C265" s="427">
        <v>0</v>
      </c>
      <c r="D265" s="411" t="s">
        <v>149</v>
      </c>
      <c r="E265" s="423">
        <v>40000000</v>
      </c>
      <c r="F265" s="427">
        <v>0</v>
      </c>
      <c r="G265" s="407"/>
    </row>
    <row r="266" spans="2:7" x14ac:dyDescent="0.25">
      <c r="B266" s="422" t="s">
        <v>523</v>
      </c>
      <c r="C266" s="427">
        <v>0</v>
      </c>
      <c r="D266" s="411" t="s">
        <v>149</v>
      </c>
      <c r="E266" s="423">
        <v>40000000</v>
      </c>
      <c r="F266" s="427">
        <v>0</v>
      </c>
      <c r="G266" s="407"/>
    </row>
    <row r="267" spans="2:7" x14ac:dyDescent="0.25">
      <c r="B267" s="422" t="s">
        <v>524</v>
      </c>
      <c r="C267" s="427">
        <v>0</v>
      </c>
      <c r="D267" s="411" t="s">
        <v>149</v>
      </c>
      <c r="E267" s="423">
        <v>40000000</v>
      </c>
      <c r="F267" s="427">
        <v>0</v>
      </c>
      <c r="G267" s="407"/>
    </row>
    <row r="268" spans="2:7" x14ac:dyDescent="0.25">
      <c r="B268" s="422" t="s">
        <v>525</v>
      </c>
      <c r="C268" s="427">
        <v>0</v>
      </c>
      <c r="D268" s="411" t="s">
        <v>149</v>
      </c>
      <c r="E268" s="423">
        <v>40000000</v>
      </c>
      <c r="F268" s="427">
        <v>0</v>
      </c>
      <c r="G268" s="407"/>
    </row>
    <row r="269" spans="2:7" x14ac:dyDescent="0.25">
      <c r="B269" s="422" t="s">
        <v>526</v>
      </c>
      <c r="C269" s="427">
        <v>0</v>
      </c>
      <c r="D269" s="411" t="s">
        <v>149</v>
      </c>
      <c r="E269" s="423">
        <v>40000000</v>
      </c>
      <c r="F269" s="427">
        <v>0</v>
      </c>
      <c r="G269" s="407"/>
    </row>
    <row r="270" spans="2:7" x14ac:dyDescent="0.25">
      <c r="B270" s="422" t="s">
        <v>527</v>
      </c>
      <c r="C270" s="427">
        <v>0</v>
      </c>
      <c r="D270" s="411" t="s">
        <v>149</v>
      </c>
      <c r="E270" s="423">
        <v>40000000</v>
      </c>
      <c r="F270" s="427">
        <v>0</v>
      </c>
      <c r="G270" s="407"/>
    </row>
    <row r="271" spans="2:7" x14ac:dyDescent="0.25">
      <c r="B271" s="422" t="s">
        <v>529</v>
      </c>
      <c r="C271" s="427">
        <v>0</v>
      </c>
      <c r="D271" s="411" t="s">
        <v>149</v>
      </c>
      <c r="E271" s="423">
        <v>40000000</v>
      </c>
      <c r="F271" s="427">
        <v>0</v>
      </c>
      <c r="G271" s="407"/>
    </row>
    <row r="272" spans="2:7" x14ac:dyDescent="0.25">
      <c r="B272" s="422" t="s">
        <v>532</v>
      </c>
      <c r="C272" s="427">
        <v>0</v>
      </c>
      <c r="D272" s="411" t="s">
        <v>149</v>
      </c>
      <c r="E272" s="423">
        <v>40000000</v>
      </c>
      <c r="F272" s="427">
        <v>0</v>
      </c>
      <c r="G272" s="407"/>
    </row>
    <row r="273" spans="2:7" x14ac:dyDescent="0.25">
      <c r="B273" s="422" t="s">
        <v>533</v>
      </c>
      <c r="C273" s="427">
        <v>0</v>
      </c>
      <c r="D273" s="411" t="s">
        <v>149</v>
      </c>
      <c r="E273" s="423">
        <v>40000000</v>
      </c>
      <c r="F273" s="427">
        <v>0</v>
      </c>
      <c r="G273" s="407"/>
    </row>
    <row r="274" spans="2:7" x14ac:dyDescent="0.25">
      <c r="B274" s="422" t="s">
        <v>536</v>
      </c>
      <c r="C274" s="427">
        <v>0</v>
      </c>
      <c r="D274" s="411" t="s">
        <v>149</v>
      </c>
      <c r="E274" s="423">
        <v>40000000</v>
      </c>
      <c r="F274" s="427">
        <v>0</v>
      </c>
      <c r="G274" s="407"/>
    </row>
    <row r="275" spans="2:7" x14ac:dyDescent="0.25">
      <c r="B275" s="422" t="s">
        <v>539</v>
      </c>
      <c r="C275" s="427">
        <v>0</v>
      </c>
      <c r="D275" s="411" t="s">
        <v>149</v>
      </c>
      <c r="E275" s="423">
        <v>40000000</v>
      </c>
      <c r="F275" s="427">
        <v>0</v>
      </c>
      <c r="G275" s="407"/>
    </row>
    <row r="276" spans="2:7" x14ac:dyDescent="0.25">
      <c r="B276" s="422" t="s">
        <v>424</v>
      </c>
      <c r="C276" s="427">
        <v>0</v>
      </c>
      <c r="D276" s="411" t="s">
        <v>412</v>
      </c>
      <c r="E276" s="423">
        <v>0</v>
      </c>
      <c r="F276" s="427">
        <v>40000000</v>
      </c>
      <c r="G276" s="407"/>
    </row>
    <row r="277" spans="2:7" x14ac:dyDescent="0.25">
      <c r="B277" s="422" t="s">
        <v>425</v>
      </c>
      <c r="C277" s="427">
        <v>0</v>
      </c>
      <c r="D277" s="411" t="s">
        <v>412</v>
      </c>
      <c r="E277" s="423">
        <v>0</v>
      </c>
      <c r="F277" s="427">
        <v>40000000</v>
      </c>
      <c r="G277" s="407"/>
    </row>
    <row r="278" spans="2:7" x14ac:dyDescent="0.25">
      <c r="B278" s="422" t="s">
        <v>426</v>
      </c>
      <c r="C278" s="427">
        <v>0</v>
      </c>
      <c r="D278" s="411" t="s">
        <v>412</v>
      </c>
      <c r="E278" s="423">
        <v>0</v>
      </c>
      <c r="F278" s="427">
        <v>40000000</v>
      </c>
      <c r="G278" s="407"/>
    </row>
    <row r="279" spans="2:7" x14ac:dyDescent="0.25">
      <c r="B279" s="422" t="s">
        <v>427</v>
      </c>
      <c r="C279" s="427">
        <v>0</v>
      </c>
      <c r="D279" s="411" t="s">
        <v>412</v>
      </c>
      <c r="E279" s="423">
        <v>0</v>
      </c>
      <c r="F279" s="427">
        <v>40000000</v>
      </c>
      <c r="G279" s="407"/>
    </row>
    <row r="280" spans="2:7" x14ac:dyDescent="0.25">
      <c r="B280" s="422" t="s">
        <v>428</v>
      </c>
      <c r="C280" s="427">
        <v>0</v>
      </c>
      <c r="D280" s="411" t="s">
        <v>412</v>
      </c>
      <c r="E280" s="423">
        <v>0</v>
      </c>
      <c r="F280" s="427">
        <v>40000000</v>
      </c>
      <c r="G280" s="407"/>
    </row>
    <row r="281" spans="2:7" x14ac:dyDescent="0.25">
      <c r="B281" s="422" t="s">
        <v>429</v>
      </c>
      <c r="C281" s="427">
        <v>0</v>
      </c>
      <c r="D281" s="411" t="s">
        <v>412</v>
      </c>
      <c r="E281" s="423">
        <v>0</v>
      </c>
      <c r="F281" s="427">
        <v>40000000</v>
      </c>
      <c r="G281" s="407"/>
    </row>
    <row r="282" spans="2:7" x14ac:dyDescent="0.25">
      <c r="B282" s="422" t="s">
        <v>430</v>
      </c>
      <c r="C282" s="427">
        <v>0</v>
      </c>
      <c r="D282" s="411" t="s">
        <v>412</v>
      </c>
      <c r="E282" s="423">
        <v>0</v>
      </c>
      <c r="F282" s="427">
        <v>40000000</v>
      </c>
      <c r="G282" s="407"/>
    </row>
    <row r="283" spans="2:7" x14ac:dyDescent="0.25">
      <c r="B283" s="422" t="s">
        <v>433</v>
      </c>
      <c r="C283" s="427">
        <v>0</v>
      </c>
      <c r="D283" s="411" t="s">
        <v>412</v>
      </c>
      <c r="E283" s="423">
        <v>0</v>
      </c>
      <c r="F283" s="427">
        <v>40000000</v>
      </c>
      <c r="G283" s="407"/>
    </row>
    <row r="284" spans="2:7" x14ac:dyDescent="0.25">
      <c r="B284" s="422" t="s">
        <v>608</v>
      </c>
      <c r="C284" s="427">
        <v>0</v>
      </c>
      <c r="D284" s="411" t="s">
        <v>412</v>
      </c>
      <c r="E284" s="423">
        <v>0</v>
      </c>
      <c r="F284" s="427">
        <v>40000000</v>
      </c>
      <c r="G284" s="407"/>
    </row>
    <row r="285" spans="2:7" x14ac:dyDescent="0.25">
      <c r="B285" s="422" t="s">
        <v>434</v>
      </c>
      <c r="C285" s="427">
        <v>0</v>
      </c>
      <c r="D285" s="411" t="s">
        <v>412</v>
      </c>
      <c r="E285" s="423">
        <v>0</v>
      </c>
      <c r="F285" s="427">
        <v>40000000</v>
      </c>
      <c r="G285" s="407"/>
    </row>
    <row r="286" spans="2:7" x14ac:dyDescent="0.25">
      <c r="B286" s="422" t="s">
        <v>435</v>
      </c>
      <c r="C286" s="427">
        <v>0</v>
      </c>
      <c r="D286" s="411" t="s">
        <v>412</v>
      </c>
      <c r="E286" s="423">
        <v>0</v>
      </c>
      <c r="F286" s="427">
        <v>40000000</v>
      </c>
      <c r="G286" s="407"/>
    </row>
    <row r="287" spans="2:7" x14ac:dyDescent="0.25">
      <c r="B287" s="422" t="s">
        <v>436</v>
      </c>
      <c r="C287" s="427">
        <v>0</v>
      </c>
      <c r="D287" s="411" t="s">
        <v>412</v>
      </c>
      <c r="E287" s="423">
        <v>0</v>
      </c>
      <c r="F287" s="427">
        <v>40000000</v>
      </c>
      <c r="G287" s="407"/>
    </row>
    <row r="288" spans="2:7" x14ac:dyDescent="0.25">
      <c r="B288" s="422" t="s">
        <v>609</v>
      </c>
      <c r="C288" s="427">
        <v>0</v>
      </c>
      <c r="D288" s="411" t="s">
        <v>412</v>
      </c>
      <c r="E288" s="423">
        <v>0</v>
      </c>
      <c r="F288" s="427">
        <v>40000000</v>
      </c>
      <c r="G288" s="407"/>
    </row>
    <row r="289" spans="2:7" x14ac:dyDescent="0.25">
      <c r="B289" s="422" t="s">
        <v>610</v>
      </c>
      <c r="C289" s="427">
        <v>0</v>
      </c>
      <c r="D289" s="411" t="s">
        <v>412</v>
      </c>
      <c r="E289" s="423">
        <v>0</v>
      </c>
      <c r="F289" s="427">
        <v>40000000</v>
      </c>
      <c r="G289" s="407"/>
    </row>
    <row r="290" spans="2:7" x14ac:dyDescent="0.25">
      <c r="B290" s="422" t="s">
        <v>438</v>
      </c>
      <c r="C290" s="427">
        <v>0</v>
      </c>
      <c r="D290" s="411" t="s">
        <v>412</v>
      </c>
      <c r="E290" s="423">
        <v>0</v>
      </c>
      <c r="F290" s="427">
        <v>40000000</v>
      </c>
      <c r="G290" s="407"/>
    </row>
    <row r="291" spans="2:7" x14ac:dyDescent="0.25">
      <c r="B291" s="422" t="s">
        <v>440</v>
      </c>
      <c r="C291" s="427">
        <v>0</v>
      </c>
      <c r="D291" s="411" t="s">
        <v>412</v>
      </c>
      <c r="E291" s="423">
        <v>0</v>
      </c>
      <c r="F291" s="427">
        <v>40000000</v>
      </c>
      <c r="G291" s="407"/>
    </row>
    <row r="292" spans="2:7" x14ac:dyDescent="0.25">
      <c r="B292" s="422" t="s">
        <v>442</v>
      </c>
      <c r="C292" s="427">
        <v>0</v>
      </c>
      <c r="D292" s="411" t="s">
        <v>412</v>
      </c>
      <c r="E292" s="423">
        <v>0</v>
      </c>
      <c r="F292" s="427">
        <v>40000000</v>
      </c>
      <c r="G292" s="407"/>
    </row>
    <row r="293" spans="2:7" x14ac:dyDescent="0.25">
      <c r="B293" s="422" t="s">
        <v>445</v>
      </c>
      <c r="C293" s="427">
        <v>0</v>
      </c>
      <c r="D293" s="411" t="s">
        <v>412</v>
      </c>
      <c r="E293" s="423">
        <v>0</v>
      </c>
      <c r="F293" s="427">
        <v>40000000</v>
      </c>
      <c r="G293" s="407"/>
    </row>
    <row r="294" spans="2:7" x14ac:dyDescent="0.25">
      <c r="B294" s="422" t="s">
        <v>446</v>
      </c>
      <c r="C294" s="427">
        <v>0</v>
      </c>
      <c r="D294" s="411" t="s">
        <v>412</v>
      </c>
      <c r="E294" s="423">
        <v>0</v>
      </c>
      <c r="F294" s="427">
        <v>40000000</v>
      </c>
      <c r="G294" s="407"/>
    </row>
    <row r="295" spans="2:7" x14ac:dyDescent="0.25">
      <c r="B295" s="422" t="s">
        <v>447</v>
      </c>
      <c r="C295" s="427">
        <v>0</v>
      </c>
      <c r="D295" s="411" t="s">
        <v>412</v>
      </c>
      <c r="E295" s="423">
        <v>0</v>
      </c>
      <c r="F295" s="427">
        <v>40000000</v>
      </c>
      <c r="G295" s="407"/>
    </row>
    <row r="296" spans="2:7" x14ac:dyDescent="0.25">
      <c r="B296" s="422" t="s">
        <v>448</v>
      </c>
      <c r="C296" s="427">
        <v>0</v>
      </c>
      <c r="D296" s="411" t="s">
        <v>412</v>
      </c>
      <c r="E296" s="423">
        <v>0</v>
      </c>
      <c r="F296" s="427">
        <v>40000000</v>
      </c>
      <c r="G296" s="407"/>
    </row>
    <row r="297" spans="2:7" x14ac:dyDescent="0.25">
      <c r="B297" s="422" t="s">
        <v>449</v>
      </c>
      <c r="C297" s="427">
        <v>0</v>
      </c>
      <c r="D297" s="411" t="s">
        <v>412</v>
      </c>
      <c r="E297" s="423">
        <v>0</v>
      </c>
      <c r="F297" s="427">
        <v>40000000</v>
      </c>
      <c r="G297" s="407"/>
    </row>
    <row r="298" spans="2:7" x14ac:dyDescent="0.25">
      <c r="B298" s="422" t="s">
        <v>450</v>
      </c>
      <c r="C298" s="427">
        <v>0</v>
      </c>
      <c r="D298" s="411" t="s">
        <v>412</v>
      </c>
      <c r="E298" s="423">
        <v>0</v>
      </c>
      <c r="F298" s="427">
        <v>40000000</v>
      </c>
      <c r="G298" s="407"/>
    </row>
    <row r="299" spans="2:7" x14ac:dyDescent="0.25">
      <c r="B299" s="422" t="s">
        <v>452</v>
      </c>
      <c r="C299" s="427">
        <v>0</v>
      </c>
      <c r="D299" s="411" t="s">
        <v>412</v>
      </c>
      <c r="E299" s="423">
        <v>0</v>
      </c>
      <c r="F299" s="427">
        <v>40000000</v>
      </c>
      <c r="G299" s="407"/>
    </row>
    <row r="300" spans="2:7" x14ac:dyDescent="0.25">
      <c r="B300" s="422" t="s">
        <v>462</v>
      </c>
      <c r="C300" s="427">
        <v>0</v>
      </c>
      <c r="D300" s="411" t="s">
        <v>412</v>
      </c>
      <c r="E300" s="423">
        <v>0</v>
      </c>
      <c r="F300" s="427">
        <v>40000000</v>
      </c>
      <c r="G300" s="407"/>
    </row>
    <row r="301" spans="2:7" x14ac:dyDescent="0.25">
      <c r="B301" s="422" t="s">
        <v>463</v>
      </c>
      <c r="C301" s="427">
        <v>0</v>
      </c>
      <c r="D301" s="411" t="s">
        <v>412</v>
      </c>
      <c r="E301" s="423">
        <v>0</v>
      </c>
      <c r="F301" s="427">
        <v>40000000</v>
      </c>
      <c r="G301" s="407"/>
    </row>
    <row r="302" spans="2:7" x14ac:dyDescent="0.25">
      <c r="B302" s="422" t="s">
        <v>464</v>
      </c>
      <c r="C302" s="427">
        <v>0</v>
      </c>
      <c r="D302" s="411" t="s">
        <v>412</v>
      </c>
      <c r="E302" s="423">
        <v>0</v>
      </c>
      <c r="F302" s="427">
        <v>40000000</v>
      </c>
      <c r="G302" s="407"/>
    </row>
    <row r="303" spans="2:7" x14ac:dyDescent="0.25">
      <c r="B303" s="422" t="s">
        <v>465</v>
      </c>
      <c r="C303" s="427">
        <v>0</v>
      </c>
      <c r="D303" s="411" t="s">
        <v>412</v>
      </c>
      <c r="E303" s="423">
        <v>0</v>
      </c>
      <c r="F303" s="427">
        <v>40000000</v>
      </c>
      <c r="G303" s="407"/>
    </row>
    <row r="304" spans="2:7" x14ac:dyDescent="0.25">
      <c r="B304" s="422" t="s">
        <v>466</v>
      </c>
      <c r="C304" s="427">
        <v>0</v>
      </c>
      <c r="D304" s="411" t="s">
        <v>412</v>
      </c>
      <c r="E304" s="423">
        <v>0</v>
      </c>
      <c r="F304" s="427">
        <v>40000000</v>
      </c>
      <c r="G304" s="407"/>
    </row>
    <row r="305" spans="2:7" x14ac:dyDescent="0.25">
      <c r="B305" s="422" t="s">
        <v>467</v>
      </c>
      <c r="C305" s="427">
        <v>0</v>
      </c>
      <c r="D305" s="411" t="s">
        <v>412</v>
      </c>
      <c r="E305" s="423">
        <v>0</v>
      </c>
      <c r="F305" s="427">
        <v>40000000</v>
      </c>
      <c r="G305" s="407"/>
    </row>
    <row r="306" spans="2:7" x14ac:dyDescent="0.25">
      <c r="B306" s="422" t="s">
        <v>468</v>
      </c>
      <c r="C306" s="427">
        <v>0</v>
      </c>
      <c r="D306" s="411" t="s">
        <v>412</v>
      </c>
      <c r="E306" s="423">
        <v>0</v>
      </c>
      <c r="F306" s="427">
        <v>40000000</v>
      </c>
      <c r="G306" s="407"/>
    </row>
    <row r="307" spans="2:7" x14ac:dyDescent="0.25">
      <c r="B307" s="422" t="s">
        <v>469</v>
      </c>
      <c r="C307" s="427">
        <v>0</v>
      </c>
      <c r="D307" s="411" t="s">
        <v>412</v>
      </c>
      <c r="E307" s="423">
        <v>0</v>
      </c>
      <c r="F307" s="427">
        <v>40000000</v>
      </c>
      <c r="G307" s="407"/>
    </row>
    <row r="308" spans="2:7" x14ac:dyDescent="0.25">
      <c r="B308" s="422" t="s">
        <v>470</v>
      </c>
      <c r="C308" s="427">
        <v>0</v>
      </c>
      <c r="D308" s="411" t="s">
        <v>412</v>
      </c>
      <c r="E308" s="423">
        <v>0</v>
      </c>
      <c r="F308" s="427">
        <v>40000000</v>
      </c>
      <c r="G308" s="407"/>
    </row>
    <row r="309" spans="2:7" x14ac:dyDescent="0.25">
      <c r="B309" s="422" t="s">
        <v>471</v>
      </c>
      <c r="C309" s="427">
        <v>0</v>
      </c>
      <c r="D309" s="411" t="s">
        <v>412</v>
      </c>
      <c r="E309" s="423">
        <v>0</v>
      </c>
      <c r="F309" s="427">
        <v>40000000</v>
      </c>
      <c r="G309" s="407"/>
    </row>
    <row r="310" spans="2:7" x14ac:dyDescent="0.25">
      <c r="B310" s="422" t="s">
        <v>473</v>
      </c>
      <c r="C310" s="427">
        <v>0</v>
      </c>
      <c r="D310" s="411" t="s">
        <v>412</v>
      </c>
      <c r="E310" s="423">
        <v>0</v>
      </c>
      <c r="F310" s="427">
        <v>40000000</v>
      </c>
      <c r="G310" s="407"/>
    </row>
    <row r="311" spans="2:7" x14ac:dyDescent="0.25">
      <c r="B311" s="422" t="s">
        <v>611</v>
      </c>
      <c r="C311" s="427">
        <v>0</v>
      </c>
      <c r="D311" s="411" t="s">
        <v>412</v>
      </c>
      <c r="E311" s="423">
        <v>0</v>
      </c>
      <c r="F311" s="427">
        <v>40000000</v>
      </c>
      <c r="G311" s="407"/>
    </row>
    <row r="312" spans="2:7" x14ac:dyDescent="0.25">
      <c r="B312" s="422" t="s">
        <v>612</v>
      </c>
      <c r="C312" s="427">
        <v>0</v>
      </c>
      <c r="D312" s="411" t="s">
        <v>412</v>
      </c>
      <c r="E312" s="423">
        <v>0</v>
      </c>
      <c r="F312" s="427">
        <v>40000000</v>
      </c>
      <c r="G312" s="407"/>
    </row>
    <row r="313" spans="2:7" x14ac:dyDescent="0.25">
      <c r="B313" s="422" t="s">
        <v>475</v>
      </c>
      <c r="C313" s="427">
        <v>0</v>
      </c>
      <c r="D313" s="411" t="s">
        <v>412</v>
      </c>
      <c r="E313" s="423">
        <v>0</v>
      </c>
      <c r="F313" s="427">
        <v>40000000</v>
      </c>
      <c r="G313" s="407"/>
    </row>
    <row r="314" spans="2:7" x14ac:dyDescent="0.25">
      <c r="B314" s="422" t="s">
        <v>476</v>
      </c>
      <c r="C314" s="427">
        <v>0</v>
      </c>
      <c r="D314" s="411" t="s">
        <v>412</v>
      </c>
      <c r="E314" s="423">
        <v>0</v>
      </c>
      <c r="F314" s="427">
        <v>40000000</v>
      </c>
      <c r="G314" s="407"/>
    </row>
    <row r="315" spans="2:7" x14ac:dyDescent="0.25">
      <c r="B315" s="422" t="s">
        <v>477</v>
      </c>
      <c r="C315" s="427">
        <v>0</v>
      </c>
      <c r="D315" s="411" t="s">
        <v>412</v>
      </c>
      <c r="E315" s="423">
        <v>0</v>
      </c>
      <c r="F315" s="427">
        <v>40000000</v>
      </c>
      <c r="G315" s="407"/>
    </row>
    <row r="316" spans="2:7" x14ac:dyDescent="0.25">
      <c r="B316" s="422" t="s">
        <v>478</v>
      </c>
      <c r="C316" s="427">
        <v>0</v>
      </c>
      <c r="D316" s="411" t="s">
        <v>412</v>
      </c>
      <c r="E316" s="423">
        <v>0</v>
      </c>
      <c r="F316" s="427">
        <v>40000000</v>
      </c>
      <c r="G316" s="407"/>
    </row>
    <row r="317" spans="2:7" x14ac:dyDescent="0.25">
      <c r="B317" s="422" t="s">
        <v>479</v>
      </c>
      <c r="C317" s="427">
        <v>0</v>
      </c>
      <c r="D317" s="411" t="s">
        <v>412</v>
      </c>
      <c r="E317" s="423">
        <v>0</v>
      </c>
      <c r="F317" s="427">
        <v>40000000</v>
      </c>
      <c r="G317" s="407"/>
    </row>
    <row r="318" spans="2:7" x14ac:dyDescent="0.25">
      <c r="B318" s="422" t="s">
        <v>483</v>
      </c>
      <c r="C318" s="427">
        <v>0</v>
      </c>
      <c r="D318" s="411" t="s">
        <v>412</v>
      </c>
      <c r="E318" s="423">
        <v>0</v>
      </c>
      <c r="F318" s="427">
        <v>40000000</v>
      </c>
      <c r="G318" s="407"/>
    </row>
    <row r="319" spans="2:7" x14ac:dyDescent="0.25">
      <c r="B319" s="422" t="s">
        <v>613</v>
      </c>
      <c r="C319" s="427">
        <v>0</v>
      </c>
      <c r="D319" s="411" t="s">
        <v>412</v>
      </c>
      <c r="E319" s="423">
        <v>0</v>
      </c>
      <c r="F319" s="427">
        <v>40000000</v>
      </c>
      <c r="G319" s="407"/>
    </row>
    <row r="320" spans="2:7" x14ac:dyDescent="0.25">
      <c r="B320" s="422" t="s">
        <v>485</v>
      </c>
      <c r="C320" s="427">
        <v>0</v>
      </c>
      <c r="D320" s="411" t="s">
        <v>412</v>
      </c>
      <c r="E320" s="423">
        <v>0</v>
      </c>
      <c r="F320" s="427">
        <v>40000000</v>
      </c>
      <c r="G320" s="407"/>
    </row>
    <row r="321" spans="2:7" x14ac:dyDescent="0.25">
      <c r="B321" s="422" t="s">
        <v>488</v>
      </c>
      <c r="C321" s="427">
        <v>0</v>
      </c>
      <c r="D321" s="411" t="s">
        <v>412</v>
      </c>
      <c r="E321" s="423">
        <v>0</v>
      </c>
      <c r="F321" s="427">
        <v>40000000</v>
      </c>
      <c r="G321" s="407"/>
    </row>
    <row r="322" spans="2:7" x14ac:dyDescent="0.25">
      <c r="B322" s="422" t="s">
        <v>489</v>
      </c>
      <c r="C322" s="427">
        <v>0</v>
      </c>
      <c r="D322" s="411" t="s">
        <v>412</v>
      </c>
      <c r="E322" s="423">
        <v>0</v>
      </c>
      <c r="F322" s="427">
        <v>40000000</v>
      </c>
      <c r="G322" s="407"/>
    </row>
    <row r="323" spans="2:7" x14ac:dyDescent="0.25">
      <c r="B323" s="422" t="s">
        <v>490</v>
      </c>
      <c r="C323" s="427">
        <v>0</v>
      </c>
      <c r="D323" s="411" t="s">
        <v>412</v>
      </c>
      <c r="E323" s="423">
        <v>0</v>
      </c>
      <c r="F323" s="427">
        <v>40000000</v>
      </c>
      <c r="G323" s="407"/>
    </row>
    <row r="324" spans="2:7" x14ac:dyDescent="0.25">
      <c r="B324" s="422" t="s">
        <v>491</v>
      </c>
      <c r="C324" s="427">
        <v>0</v>
      </c>
      <c r="D324" s="411" t="s">
        <v>412</v>
      </c>
      <c r="E324" s="423">
        <v>0</v>
      </c>
      <c r="F324" s="427">
        <v>40000000</v>
      </c>
      <c r="G324" s="407"/>
    </row>
    <row r="325" spans="2:7" x14ac:dyDescent="0.25">
      <c r="B325" s="422" t="s">
        <v>505</v>
      </c>
      <c r="C325" s="427">
        <v>0</v>
      </c>
      <c r="D325" s="411" t="s">
        <v>412</v>
      </c>
      <c r="E325" s="423">
        <v>0</v>
      </c>
      <c r="F325" s="427">
        <v>40000000</v>
      </c>
      <c r="G325" s="407"/>
    </row>
    <row r="326" spans="2:7" x14ac:dyDescent="0.25">
      <c r="B326" s="422" t="s">
        <v>506</v>
      </c>
      <c r="C326" s="427">
        <v>0</v>
      </c>
      <c r="D326" s="411" t="s">
        <v>412</v>
      </c>
      <c r="E326" s="423">
        <v>0</v>
      </c>
      <c r="F326" s="427">
        <v>40000000</v>
      </c>
      <c r="G326" s="407"/>
    </row>
    <row r="327" spans="2:7" x14ac:dyDescent="0.25">
      <c r="B327" s="422" t="s">
        <v>507</v>
      </c>
      <c r="C327" s="427">
        <v>0</v>
      </c>
      <c r="D327" s="411" t="s">
        <v>412</v>
      </c>
      <c r="E327" s="423">
        <v>0</v>
      </c>
      <c r="F327" s="427">
        <v>40000000</v>
      </c>
      <c r="G327" s="407"/>
    </row>
    <row r="328" spans="2:7" x14ac:dyDescent="0.25">
      <c r="B328" s="422" t="s">
        <v>614</v>
      </c>
      <c r="C328" s="427">
        <v>0</v>
      </c>
      <c r="D328" s="411" t="s">
        <v>412</v>
      </c>
      <c r="E328" s="423">
        <v>0</v>
      </c>
      <c r="F328" s="427">
        <v>40000000</v>
      </c>
      <c r="G328" s="407"/>
    </row>
    <row r="329" spans="2:7" x14ac:dyDescent="0.25">
      <c r="B329" s="422" t="s">
        <v>518</v>
      </c>
      <c r="C329" s="427">
        <v>0</v>
      </c>
      <c r="D329" s="411" t="s">
        <v>412</v>
      </c>
      <c r="E329" s="423">
        <v>0</v>
      </c>
      <c r="F329" s="427">
        <v>40000000</v>
      </c>
      <c r="G329" s="407"/>
    </row>
    <row r="330" spans="2:7" x14ac:dyDescent="0.25">
      <c r="B330" s="422" t="s">
        <v>615</v>
      </c>
      <c r="C330" s="427">
        <v>0</v>
      </c>
      <c r="D330" s="411" t="s">
        <v>412</v>
      </c>
      <c r="E330" s="423">
        <v>0</v>
      </c>
      <c r="F330" s="427">
        <v>40000000</v>
      </c>
      <c r="G330" s="407"/>
    </row>
    <row r="331" spans="2:7" x14ac:dyDescent="0.25">
      <c r="B331" s="422" t="s">
        <v>528</v>
      </c>
      <c r="C331" s="427">
        <v>0</v>
      </c>
      <c r="D331" s="411" t="s">
        <v>412</v>
      </c>
      <c r="E331" s="423">
        <v>0</v>
      </c>
      <c r="F331" s="427">
        <v>40000000</v>
      </c>
      <c r="G331" s="407"/>
    </row>
    <row r="332" spans="2:7" x14ac:dyDescent="0.25">
      <c r="B332" s="422" t="s">
        <v>530</v>
      </c>
      <c r="C332" s="427">
        <v>0</v>
      </c>
      <c r="D332" s="411" t="s">
        <v>412</v>
      </c>
      <c r="E332" s="423">
        <v>0</v>
      </c>
      <c r="F332" s="427">
        <v>40000000</v>
      </c>
      <c r="G332" s="407"/>
    </row>
    <row r="333" spans="2:7" x14ac:dyDescent="0.25">
      <c r="B333" s="422" t="s">
        <v>531</v>
      </c>
      <c r="C333" s="427">
        <v>0</v>
      </c>
      <c r="D333" s="411" t="s">
        <v>412</v>
      </c>
      <c r="E333" s="423">
        <v>0</v>
      </c>
      <c r="F333" s="427">
        <v>40000000</v>
      </c>
      <c r="G333" s="407"/>
    </row>
    <row r="334" spans="2:7" x14ac:dyDescent="0.25">
      <c r="B334" s="422" t="s">
        <v>534</v>
      </c>
      <c r="C334" s="427">
        <v>0</v>
      </c>
      <c r="D334" s="411" t="s">
        <v>412</v>
      </c>
      <c r="E334" s="423">
        <v>0</v>
      </c>
      <c r="F334" s="427">
        <v>40000000</v>
      </c>
      <c r="G334" s="407"/>
    </row>
    <row r="335" spans="2:7" x14ac:dyDescent="0.25">
      <c r="B335" s="422" t="s">
        <v>535</v>
      </c>
      <c r="C335" s="427">
        <v>0</v>
      </c>
      <c r="D335" s="411" t="s">
        <v>412</v>
      </c>
      <c r="E335" s="423">
        <v>0</v>
      </c>
      <c r="F335" s="427">
        <v>40000000</v>
      </c>
      <c r="G335" s="407"/>
    </row>
    <row r="336" spans="2:7" x14ac:dyDescent="0.25">
      <c r="B336" s="422" t="s">
        <v>537</v>
      </c>
      <c r="C336" s="427">
        <v>0</v>
      </c>
      <c r="D336" s="411" t="s">
        <v>412</v>
      </c>
      <c r="E336" s="423">
        <v>0</v>
      </c>
      <c r="F336" s="427">
        <v>40000000</v>
      </c>
      <c r="G336" s="407"/>
    </row>
    <row r="337" spans="2:7" x14ac:dyDescent="0.25">
      <c r="B337" s="422" t="s">
        <v>538</v>
      </c>
      <c r="C337" s="427">
        <v>0</v>
      </c>
      <c r="D337" s="411" t="s">
        <v>412</v>
      </c>
      <c r="E337" s="423">
        <v>0</v>
      </c>
      <c r="F337" s="427">
        <v>40000000</v>
      </c>
      <c r="G337" s="407"/>
    </row>
    <row r="338" spans="2:7" x14ac:dyDescent="0.25">
      <c r="B338" s="422" t="s">
        <v>540</v>
      </c>
      <c r="C338" s="427">
        <v>0</v>
      </c>
      <c r="D338" s="411" t="s">
        <v>412</v>
      </c>
      <c r="E338" s="423">
        <v>0</v>
      </c>
      <c r="F338" s="427">
        <v>40000000</v>
      </c>
      <c r="G338" s="407"/>
    </row>
    <row r="339" spans="2:7" x14ac:dyDescent="0.25">
      <c r="B339" s="422" t="s">
        <v>541</v>
      </c>
      <c r="C339" s="427">
        <v>0</v>
      </c>
      <c r="D339" s="411" t="s">
        <v>412</v>
      </c>
      <c r="E339" s="423">
        <v>0</v>
      </c>
      <c r="F339" s="427">
        <v>40000000</v>
      </c>
      <c r="G339" s="407"/>
    </row>
    <row r="340" spans="2:7" x14ac:dyDescent="0.25">
      <c r="B340" s="410" t="s">
        <v>25</v>
      </c>
      <c r="C340" s="426">
        <v>126</v>
      </c>
      <c r="D340" s="426">
        <v>126</v>
      </c>
      <c r="E340" s="426">
        <v>2480000000</v>
      </c>
      <c r="F340" s="426">
        <v>2560000000</v>
      </c>
      <c r="G340" s="407"/>
    </row>
    <row r="341" spans="2:7" x14ac:dyDescent="0.25">
      <c r="C341" s="162"/>
    </row>
    <row r="342" spans="2:7" x14ac:dyDescent="0.25">
      <c r="B342" s="483" t="s">
        <v>197</v>
      </c>
      <c r="C342" s="484"/>
      <c r="D342" s="484"/>
      <c r="E342" s="484"/>
      <c r="F342" s="485"/>
      <c r="G342" s="407"/>
    </row>
    <row r="343" spans="2:7" x14ac:dyDescent="0.25">
      <c r="B343" s="408" t="s">
        <v>40</v>
      </c>
      <c r="C343" s="408" t="s">
        <v>41</v>
      </c>
      <c r="D343" s="408" t="s">
        <v>42</v>
      </c>
      <c r="E343" s="408" t="s">
        <v>43</v>
      </c>
      <c r="F343" s="409" t="s">
        <v>187</v>
      </c>
      <c r="G343" s="407"/>
    </row>
    <row r="344" spans="2:7" x14ac:dyDescent="0.25">
      <c r="B344" s="422" t="s">
        <v>542</v>
      </c>
      <c r="C344" s="427">
        <v>0</v>
      </c>
      <c r="D344" s="411" t="s">
        <v>149</v>
      </c>
      <c r="E344" s="423">
        <v>47000000</v>
      </c>
      <c r="F344" s="427">
        <v>0</v>
      </c>
      <c r="G344" s="407"/>
    </row>
    <row r="345" spans="2:7" x14ac:dyDescent="0.25">
      <c r="B345" s="422" t="s">
        <v>544</v>
      </c>
      <c r="C345" s="427">
        <v>0</v>
      </c>
      <c r="D345" s="411" t="s">
        <v>149</v>
      </c>
      <c r="E345" s="423">
        <v>47000000</v>
      </c>
      <c r="F345" s="427">
        <v>0</v>
      </c>
      <c r="G345" s="407"/>
    </row>
    <row r="346" spans="2:7" x14ac:dyDescent="0.25">
      <c r="B346" s="422" t="s">
        <v>547</v>
      </c>
      <c r="C346" s="427">
        <v>0</v>
      </c>
      <c r="D346" s="411" t="s">
        <v>149</v>
      </c>
      <c r="E346" s="423">
        <v>47000000</v>
      </c>
      <c r="F346" s="427">
        <v>0</v>
      </c>
      <c r="G346" s="407"/>
    </row>
    <row r="347" spans="2:7" x14ac:dyDescent="0.25">
      <c r="B347" s="422" t="s">
        <v>548</v>
      </c>
      <c r="C347" s="427">
        <v>0</v>
      </c>
      <c r="D347" s="411" t="s">
        <v>149</v>
      </c>
      <c r="E347" s="423">
        <v>47000000</v>
      </c>
      <c r="F347" s="427">
        <v>0</v>
      </c>
      <c r="G347" s="407"/>
    </row>
    <row r="348" spans="2:7" x14ac:dyDescent="0.25">
      <c r="B348" s="422" t="s">
        <v>554</v>
      </c>
      <c r="C348" s="427">
        <v>0</v>
      </c>
      <c r="D348" s="411" t="s">
        <v>149</v>
      </c>
      <c r="E348" s="423">
        <v>47000000</v>
      </c>
      <c r="F348" s="427">
        <v>0</v>
      </c>
      <c r="G348" s="407"/>
    </row>
    <row r="349" spans="2:7" x14ac:dyDescent="0.25">
      <c r="B349" s="422" t="s">
        <v>556</v>
      </c>
      <c r="C349" s="427">
        <v>0</v>
      </c>
      <c r="D349" s="411" t="s">
        <v>149</v>
      </c>
      <c r="E349" s="423">
        <v>47000000</v>
      </c>
      <c r="F349" s="427">
        <v>0</v>
      </c>
      <c r="G349" s="407"/>
    </row>
    <row r="350" spans="2:7" x14ac:dyDescent="0.25">
      <c r="B350" s="422" t="s">
        <v>557</v>
      </c>
      <c r="C350" s="427">
        <v>0</v>
      </c>
      <c r="D350" s="411" t="s">
        <v>149</v>
      </c>
      <c r="E350" s="423">
        <v>47000000</v>
      </c>
      <c r="F350" s="427">
        <v>0</v>
      </c>
      <c r="G350" s="407"/>
    </row>
    <row r="351" spans="2:7" x14ac:dyDescent="0.25">
      <c r="B351" s="422" t="s">
        <v>559</v>
      </c>
      <c r="C351" s="427">
        <v>0</v>
      </c>
      <c r="D351" s="411" t="s">
        <v>149</v>
      </c>
      <c r="E351" s="423">
        <v>47000000</v>
      </c>
      <c r="F351" s="427">
        <v>0</v>
      </c>
      <c r="G351" s="407"/>
    </row>
    <row r="352" spans="2:7" x14ac:dyDescent="0.25">
      <c r="B352" s="422" t="s">
        <v>560</v>
      </c>
      <c r="C352" s="427">
        <v>0</v>
      </c>
      <c r="D352" s="411" t="s">
        <v>149</v>
      </c>
      <c r="E352" s="423">
        <v>47000000</v>
      </c>
      <c r="F352" s="427">
        <v>0</v>
      </c>
      <c r="G352" s="407"/>
    </row>
    <row r="353" spans="2:7" x14ac:dyDescent="0.25">
      <c r="B353" s="422" t="s">
        <v>562</v>
      </c>
      <c r="C353" s="427">
        <v>0</v>
      </c>
      <c r="D353" s="411" t="s">
        <v>149</v>
      </c>
      <c r="E353" s="423">
        <v>47000000</v>
      </c>
      <c r="F353" s="427">
        <v>0</v>
      </c>
      <c r="G353" s="407"/>
    </row>
    <row r="354" spans="2:7" x14ac:dyDescent="0.25">
      <c r="B354" s="422" t="s">
        <v>564</v>
      </c>
      <c r="C354" s="427">
        <v>0</v>
      </c>
      <c r="D354" s="411" t="s">
        <v>149</v>
      </c>
      <c r="E354" s="423">
        <v>47000000</v>
      </c>
      <c r="F354" s="427">
        <v>0</v>
      </c>
      <c r="G354" s="407"/>
    </row>
    <row r="355" spans="2:7" x14ac:dyDescent="0.25">
      <c r="B355" s="422" t="s">
        <v>565</v>
      </c>
      <c r="C355" s="427">
        <v>0</v>
      </c>
      <c r="D355" s="411" t="s">
        <v>149</v>
      </c>
      <c r="E355" s="423">
        <v>47000000</v>
      </c>
      <c r="F355" s="427">
        <v>0</v>
      </c>
      <c r="G355" s="407"/>
    </row>
    <row r="356" spans="2:7" x14ac:dyDescent="0.25">
      <c r="B356" s="422" t="s">
        <v>566</v>
      </c>
      <c r="C356" s="427">
        <v>0</v>
      </c>
      <c r="D356" s="411" t="s">
        <v>149</v>
      </c>
      <c r="E356" s="423">
        <v>47000000</v>
      </c>
      <c r="F356" s="427">
        <v>0</v>
      </c>
      <c r="G356" s="407"/>
    </row>
    <row r="357" spans="2:7" x14ac:dyDescent="0.25">
      <c r="B357" s="422" t="s">
        <v>569</v>
      </c>
      <c r="C357" s="427">
        <v>0</v>
      </c>
      <c r="D357" s="411" t="s">
        <v>149</v>
      </c>
      <c r="E357" s="423">
        <v>47000000</v>
      </c>
      <c r="F357" s="427">
        <v>0</v>
      </c>
      <c r="G357" s="407"/>
    </row>
    <row r="358" spans="2:7" x14ac:dyDescent="0.25">
      <c r="B358" s="422" t="s">
        <v>570</v>
      </c>
      <c r="C358" s="427">
        <v>0</v>
      </c>
      <c r="D358" s="411" t="s">
        <v>149</v>
      </c>
      <c r="E358" s="423">
        <v>47000000</v>
      </c>
      <c r="F358" s="427">
        <v>0</v>
      </c>
      <c r="G358" s="407"/>
    </row>
    <row r="359" spans="2:7" x14ac:dyDescent="0.25">
      <c r="B359" s="422" t="s">
        <v>571</v>
      </c>
      <c r="C359" s="427">
        <v>0</v>
      </c>
      <c r="D359" s="411" t="s">
        <v>149</v>
      </c>
      <c r="E359" s="423">
        <v>47000000</v>
      </c>
      <c r="F359" s="427">
        <v>0</v>
      </c>
      <c r="G359" s="407"/>
    </row>
    <row r="360" spans="2:7" x14ac:dyDescent="0.25">
      <c r="B360" s="422" t="s">
        <v>572</v>
      </c>
      <c r="C360" s="427">
        <v>0</v>
      </c>
      <c r="D360" s="411" t="s">
        <v>149</v>
      </c>
      <c r="E360" s="423">
        <v>47000000</v>
      </c>
      <c r="F360" s="427">
        <v>0</v>
      </c>
      <c r="G360" s="407"/>
    </row>
    <row r="361" spans="2:7" x14ac:dyDescent="0.25">
      <c r="B361" s="422" t="s">
        <v>573</v>
      </c>
      <c r="C361" s="427">
        <v>0</v>
      </c>
      <c r="D361" s="411" t="s">
        <v>149</v>
      </c>
      <c r="E361" s="423">
        <v>47000000</v>
      </c>
      <c r="F361" s="427">
        <v>0</v>
      </c>
      <c r="G361" s="407"/>
    </row>
    <row r="362" spans="2:7" x14ac:dyDescent="0.25">
      <c r="B362" s="422" t="s">
        <v>575</v>
      </c>
      <c r="C362" s="427">
        <v>0</v>
      </c>
      <c r="D362" s="411" t="s">
        <v>149</v>
      </c>
      <c r="E362" s="423">
        <v>47000000</v>
      </c>
      <c r="F362" s="427">
        <v>0</v>
      </c>
      <c r="G362" s="407"/>
    </row>
    <row r="363" spans="2:7" x14ac:dyDescent="0.25">
      <c r="B363" s="422" t="s">
        <v>576</v>
      </c>
      <c r="C363" s="427">
        <v>0</v>
      </c>
      <c r="D363" s="411" t="s">
        <v>149</v>
      </c>
      <c r="E363" s="423">
        <v>47000000</v>
      </c>
      <c r="F363" s="427">
        <v>0</v>
      </c>
      <c r="G363" s="407"/>
    </row>
    <row r="364" spans="2:7" x14ac:dyDescent="0.25">
      <c r="B364" s="422" t="s">
        <v>577</v>
      </c>
      <c r="C364" s="427">
        <v>0</v>
      </c>
      <c r="D364" s="411" t="s">
        <v>149</v>
      </c>
      <c r="E364" s="423">
        <v>47000000</v>
      </c>
      <c r="F364" s="427">
        <v>0</v>
      </c>
      <c r="G364" s="407"/>
    </row>
    <row r="365" spans="2:7" x14ac:dyDescent="0.25">
      <c r="B365" s="422" t="s">
        <v>578</v>
      </c>
      <c r="C365" s="427">
        <v>0</v>
      </c>
      <c r="D365" s="411" t="s">
        <v>149</v>
      </c>
      <c r="E365" s="423">
        <v>47000000</v>
      </c>
      <c r="F365" s="427">
        <v>0</v>
      </c>
      <c r="G365" s="407"/>
    </row>
    <row r="366" spans="2:7" x14ac:dyDescent="0.25">
      <c r="B366" s="422" t="s">
        <v>579</v>
      </c>
      <c r="C366" s="427">
        <v>0</v>
      </c>
      <c r="D366" s="411" t="s">
        <v>149</v>
      </c>
      <c r="E366" s="423">
        <v>47000000</v>
      </c>
      <c r="F366" s="427">
        <v>0</v>
      </c>
      <c r="G366" s="407"/>
    </row>
    <row r="367" spans="2:7" x14ac:dyDescent="0.25">
      <c r="B367" s="422" t="s">
        <v>580</v>
      </c>
      <c r="C367" s="427">
        <v>0</v>
      </c>
      <c r="D367" s="411" t="s">
        <v>149</v>
      </c>
      <c r="E367" s="423">
        <v>47000000</v>
      </c>
      <c r="F367" s="427">
        <v>0</v>
      </c>
      <c r="G367" s="407"/>
    </row>
    <row r="368" spans="2:7" x14ac:dyDescent="0.25">
      <c r="B368" s="422" t="s">
        <v>581</v>
      </c>
      <c r="C368" s="427">
        <v>0</v>
      </c>
      <c r="D368" s="411" t="s">
        <v>149</v>
      </c>
      <c r="E368" s="423">
        <v>47000000</v>
      </c>
      <c r="F368" s="427">
        <v>0</v>
      </c>
      <c r="G368" s="407"/>
    </row>
    <row r="369" spans="2:7" x14ac:dyDescent="0.25">
      <c r="B369" s="422" t="s">
        <v>582</v>
      </c>
      <c r="C369" s="427">
        <v>0</v>
      </c>
      <c r="D369" s="411" t="s">
        <v>149</v>
      </c>
      <c r="E369" s="423">
        <v>47000000</v>
      </c>
      <c r="F369" s="427">
        <v>0</v>
      </c>
      <c r="G369" s="407"/>
    </row>
    <row r="370" spans="2:7" x14ac:dyDescent="0.25">
      <c r="B370" s="422" t="s">
        <v>583</v>
      </c>
      <c r="C370" s="427">
        <v>0</v>
      </c>
      <c r="D370" s="411" t="s">
        <v>149</v>
      </c>
      <c r="E370" s="423">
        <v>47000000</v>
      </c>
      <c r="F370" s="427">
        <v>0</v>
      </c>
      <c r="G370" s="407"/>
    </row>
    <row r="371" spans="2:7" x14ac:dyDescent="0.25">
      <c r="B371" s="422" t="s">
        <v>587</v>
      </c>
      <c r="C371" s="427">
        <v>0</v>
      </c>
      <c r="D371" s="411" t="s">
        <v>149</v>
      </c>
      <c r="E371" s="423">
        <v>47000000</v>
      </c>
      <c r="F371" s="427">
        <v>0</v>
      </c>
      <c r="G371" s="407"/>
    </row>
    <row r="372" spans="2:7" x14ac:dyDescent="0.25">
      <c r="B372" s="422" t="s">
        <v>596</v>
      </c>
      <c r="C372" s="427">
        <v>0</v>
      </c>
      <c r="D372" s="411" t="s">
        <v>149</v>
      </c>
      <c r="E372" s="423">
        <v>47000000</v>
      </c>
      <c r="F372" s="427">
        <v>0</v>
      </c>
      <c r="G372" s="407"/>
    </row>
    <row r="373" spans="2:7" x14ac:dyDescent="0.25">
      <c r="B373" s="422" t="s">
        <v>597</v>
      </c>
      <c r="C373" s="427">
        <v>0</v>
      </c>
      <c r="D373" s="411" t="s">
        <v>149</v>
      </c>
      <c r="E373" s="423">
        <v>47000000</v>
      </c>
      <c r="F373" s="427">
        <v>0</v>
      </c>
      <c r="G373" s="407"/>
    </row>
    <row r="374" spans="2:7" x14ac:dyDescent="0.25">
      <c r="B374" s="422" t="s">
        <v>598</v>
      </c>
      <c r="C374" s="427">
        <v>0</v>
      </c>
      <c r="D374" s="411" t="s">
        <v>149</v>
      </c>
      <c r="E374" s="423">
        <v>47000000</v>
      </c>
      <c r="F374" s="427">
        <v>0</v>
      </c>
      <c r="G374" s="407"/>
    </row>
    <row r="375" spans="2:7" x14ac:dyDescent="0.25">
      <c r="B375" s="422" t="s">
        <v>599</v>
      </c>
      <c r="C375" s="427">
        <v>0</v>
      </c>
      <c r="D375" s="411" t="s">
        <v>149</v>
      </c>
      <c r="E375" s="423">
        <v>47000000</v>
      </c>
      <c r="F375" s="427">
        <v>0</v>
      </c>
      <c r="G375" s="407"/>
    </row>
    <row r="376" spans="2:7" x14ac:dyDescent="0.25">
      <c r="B376" s="422" t="s">
        <v>600</v>
      </c>
      <c r="C376" s="427">
        <v>0</v>
      </c>
      <c r="D376" s="411" t="s">
        <v>149</v>
      </c>
      <c r="E376" s="423">
        <v>47000000</v>
      </c>
      <c r="F376" s="427">
        <v>0</v>
      </c>
      <c r="G376" s="407"/>
    </row>
    <row r="377" spans="2:7" x14ac:dyDescent="0.25">
      <c r="B377" s="422" t="s">
        <v>601</v>
      </c>
      <c r="C377" s="427">
        <v>0</v>
      </c>
      <c r="D377" s="411" t="s">
        <v>149</v>
      </c>
      <c r="E377" s="423">
        <v>47000000</v>
      </c>
      <c r="F377" s="427">
        <v>0</v>
      </c>
      <c r="G377" s="407"/>
    </row>
    <row r="378" spans="2:7" x14ac:dyDescent="0.25">
      <c r="B378" s="422" t="s">
        <v>602</v>
      </c>
      <c r="C378" s="427">
        <v>0</v>
      </c>
      <c r="D378" s="411" t="s">
        <v>149</v>
      </c>
      <c r="E378" s="423">
        <v>47000000</v>
      </c>
      <c r="F378" s="427">
        <v>0</v>
      </c>
      <c r="G378" s="407"/>
    </row>
    <row r="379" spans="2:7" x14ac:dyDescent="0.25">
      <c r="B379" s="422" t="s">
        <v>603</v>
      </c>
      <c r="C379" s="427">
        <v>0</v>
      </c>
      <c r="D379" s="411" t="s">
        <v>149</v>
      </c>
      <c r="E379" s="423">
        <v>47000000</v>
      </c>
      <c r="F379" s="427">
        <v>0</v>
      </c>
      <c r="G379" s="407"/>
    </row>
    <row r="380" spans="2:7" x14ac:dyDescent="0.25">
      <c r="B380" s="422" t="s">
        <v>604</v>
      </c>
      <c r="C380" s="427">
        <v>0</v>
      </c>
      <c r="D380" s="411" t="s">
        <v>149</v>
      </c>
      <c r="E380" s="423">
        <v>47000000</v>
      </c>
      <c r="F380" s="427">
        <v>0</v>
      </c>
      <c r="G380" s="407"/>
    </row>
    <row r="381" spans="2:7" x14ac:dyDescent="0.25">
      <c r="B381" s="422" t="s">
        <v>605</v>
      </c>
      <c r="C381" s="427">
        <v>0</v>
      </c>
      <c r="D381" s="411" t="s">
        <v>149</v>
      </c>
      <c r="E381" s="423">
        <v>47000000</v>
      </c>
      <c r="F381" s="427">
        <v>0</v>
      </c>
      <c r="G381" s="407"/>
    </row>
    <row r="382" spans="2:7" x14ac:dyDescent="0.25">
      <c r="B382" s="422" t="s">
        <v>606</v>
      </c>
      <c r="C382" s="427">
        <v>0</v>
      </c>
      <c r="D382" s="411" t="s">
        <v>149</v>
      </c>
      <c r="E382" s="423">
        <v>47000000</v>
      </c>
      <c r="F382" s="427">
        <v>0</v>
      </c>
      <c r="G382" s="407"/>
    </row>
    <row r="383" spans="2:7" x14ac:dyDescent="0.25">
      <c r="B383" s="422" t="s">
        <v>616</v>
      </c>
      <c r="C383" s="427">
        <v>0</v>
      </c>
      <c r="D383" s="411" t="s">
        <v>412</v>
      </c>
      <c r="E383" s="423">
        <v>0</v>
      </c>
      <c r="F383" s="427">
        <v>47000000</v>
      </c>
      <c r="G383" s="407"/>
    </row>
    <row r="384" spans="2:7" x14ac:dyDescent="0.25">
      <c r="B384" s="422" t="s">
        <v>543</v>
      </c>
      <c r="C384" s="427">
        <v>0</v>
      </c>
      <c r="D384" s="411" t="s">
        <v>412</v>
      </c>
      <c r="E384" s="423">
        <v>0</v>
      </c>
      <c r="F384" s="427">
        <v>47000000</v>
      </c>
      <c r="G384" s="407"/>
    </row>
    <row r="385" spans="2:6" x14ac:dyDescent="0.25">
      <c r="B385" s="422" t="s">
        <v>545</v>
      </c>
      <c r="C385" s="427">
        <v>0</v>
      </c>
      <c r="D385" s="411" t="s">
        <v>412</v>
      </c>
      <c r="E385" s="423">
        <v>0</v>
      </c>
      <c r="F385" s="427">
        <v>47000000</v>
      </c>
    </row>
    <row r="386" spans="2:6" x14ac:dyDescent="0.25">
      <c r="B386" s="422" t="s">
        <v>546</v>
      </c>
      <c r="C386" s="427">
        <v>0</v>
      </c>
      <c r="D386" s="411" t="s">
        <v>412</v>
      </c>
      <c r="E386" s="423">
        <v>0</v>
      </c>
      <c r="F386" s="427">
        <v>47000000</v>
      </c>
    </row>
    <row r="387" spans="2:6" x14ac:dyDescent="0.25">
      <c r="B387" s="422" t="s">
        <v>617</v>
      </c>
      <c r="C387" s="427">
        <v>0</v>
      </c>
      <c r="D387" s="411" t="s">
        <v>412</v>
      </c>
      <c r="E387" s="423">
        <v>0</v>
      </c>
      <c r="F387" s="427">
        <v>47000000</v>
      </c>
    </row>
    <row r="388" spans="2:6" x14ac:dyDescent="0.25">
      <c r="B388" s="422" t="s">
        <v>618</v>
      </c>
      <c r="C388" s="427">
        <v>0</v>
      </c>
      <c r="D388" s="411" t="s">
        <v>412</v>
      </c>
      <c r="E388" s="423">
        <v>0</v>
      </c>
      <c r="F388" s="427">
        <v>47000000</v>
      </c>
    </row>
    <row r="389" spans="2:6" x14ac:dyDescent="0.25">
      <c r="B389" s="422" t="s">
        <v>549</v>
      </c>
      <c r="C389" s="427">
        <v>0</v>
      </c>
      <c r="D389" s="411" t="s">
        <v>412</v>
      </c>
      <c r="E389" s="423">
        <v>0</v>
      </c>
      <c r="F389" s="427">
        <v>47000000</v>
      </c>
    </row>
    <row r="390" spans="2:6" x14ac:dyDescent="0.25">
      <c r="B390" s="422" t="s">
        <v>550</v>
      </c>
      <c r="C390" s="427">
        <v>0</v>
      </c>
      <c r="D390" s="411" t="s">
        <v>412</v>
      </c>
      <c r="E390" s="423">
        <v>0</v>
      </c>
      <c r="F390" s="427">
        <v>47000000</v>
      </c>
    </row>
    <row r="391" spans="2:6" x14ac:dyDescent="0.25">
      <c r="B391" s="422" t="s">
        <v>551</v>
      </c>
      <c r="C391" s="427">
        <v>0</v>
      </c>
      <c r="D391" s="411" t="s">
        <v>412</v>
      </c>
      <c r="E391" s="423">
        <v>0</v>
      </c>
      <c r="F391" s="427">
        <v>47000000</v>
      </c>
    </row>
    <row r="392" spans="2:6" x14ac:dyDescent="0.25">
      <c r="B392" s="422" t="s">
        <v>552</v>
      </c>
      <c r="C392" s="427">
        <v>0</v>
      </c>
      <c r="D392" s="411" t="s">
        <v>412</v>
      </c>
      <c r="E392" s="423">
        <v>0</v>
      </c>
      <c r="F392" s="427">
        <v>47000000</v>
      </c>
    </row>
    <row r="393" spans="2:6" x14ac:dyDescent="0.25">
      <c r="B393" s="422" t="s">
        <v>553</v>
      </c>
      <c r="C393" s="427">
        <v>0</v>
      </c>
      <c r="D393" s="411" t="s">
        <v>412</v>
      </c>
      <c r="E393" s="423">
        <v>0</v>
      </c>
      <c r="F393" s="427">
        <v>47000000</v>
      </c>
    </row>
    <row r="394" spans="2:6" x14ac:dyDescent="0.25">
      <c r="B394" s="422" t="s">
        <v>555</v>
      </c>
      <c r="C394" s="427">
        <v>0</v>
      </c>
      <c r="D394" s="411" t="s">
        <v>412</v>
      </c>
      <c r="E394" s="423">
        <v>0</v>
      </c>
      <c r="F394" s="427">
        <v>47000000</v>
      </c>
    </row>
    <row r="395" spans="2:6" x14ac:dyDescent="0.25">
      <c r="B395" s="422" t="s">
        <v>558</v>
      </c>
      <c r="C395" s="427">
        <v>0</v>
      </c>
      <c r="D395" s="411" t="s">
        <v>412</v>
      </c>
      <c r="E395" s="423">
        <v>0</v>
      </c>
      <c r="F395" s="427">
        <v>47000000</v>
      </c>
    </row>
    <row r="396" spans="2:6" x14ac:dyDescent="0.25">
      <c r="B396" s="422" t="s">
        <v>561</v>
      </c>
      <c r="C396" s="427">
        <v>0</v>
      </c>
      <c r="D396" s="411" t="s">
        <v>412</v>
      </c>
      <c r="E396" s="423">
        <v>0</v>
      </c>
      <c r="F396" s="427">
        <v>47000000</v>
      </c>
    </row>
    <row r="397" spans="2:6" x14ac:dyDescent="0.25">
      <c r="B397" s="422" t="s">
        <v>563</v>
      </c>
      <c r="C397" s="427">
        <v>0</v>
      </c>
      <c r="D397" s="411" t="s">
        <v>412</v>
      </c>
      <c r="E397" s="423">
        <v>0</v>
      </c>
      <c r="F397" s="427">
        <v>47000000</v>
      </c>
    </row>
    <row r="398" spans="2:6" x14ac:dyDescent="0.25">
      <c r="B398" s="422" t="s">
        <v>567</v>
      </c>
      <c r="C398" s="427">
        <v>0</v>
      </c>
      <c r="D398" s="411" t="s">
        <v>412</v>
      </c>
      <c r="E398" s="423">
        <v>0</v>
      </c>
      <c r="F398" s="427">
        <v>47000000</v>
      </c>
    </row>
    <row r="399" spans="2:6" x14ac:dyDescent="0.25">
      <c r="B399" s="422" t="s">
        <v>568</v>
      </c>
      <c r="C399" s="427">
        <v>0</v>
      </c>
      <c r="D399" s="411" t="s">
        <v>412</v>
      </c>
      <c r="E399" s="423">
        <v>0</v>
      </c>
      <c r="F399" s="427">
        <v>47000000</v>
      </c>
    </row>
    <row r="400" spans="2:6" x14ac:dyDescent="0.25">
      <c r="B400" s="422" t="s">
        <v>574</v>
      </c>
      <c r="C400" s="427">
        <v>0</v>
      </c>
      <c r="D400" s="411" t="s">
        <v>412</v>
      </c>
      <c r="E400" s="423">
        <v>0</v>
      </c>
      <c r="F400" s="427">
        <v>47000000</v>
      </c>
    </row>
    <row r="401" spans="2:6" x14ac:dyDescent="0.25">
      <c r="B401" s="422" t="s">
        <v>584</v>
      </c>
      <c r="C401" s="427">
        <v>0</v>
      </c>
      <c r="D401" s="411" t="s">
        <v>412</v>
      </c>
      <c r="E401" s="423">
        <v>0</v>
      </c>
      <c r="F401" s="427">
        <v>47000000</v>
      </c>
    </row>
    <row r="402" spans="2:6" x14ac:dyDescent="0.25">
      <c r="B402" s="422" t="s">
        <v>585</v>
      </c>
      <c r="C402" s="427">
        <v>0</v>
      </c>
      <c r="D402" s="411" t="s">
        <v>412</v>
      </c>
      <c r="E402" s="423">
        <v>0</v>
      </c>
      <c r="F402" s="427">
        <v>47000000</v>
      </c>
    </row>
    <row r="403" spans="2:6" x14ac:dyDescent="0.25">
      <c r="B403" s="422" t="s">
        <v>586</v>
      </c>
      <c r="C403" s="427">
        <v>0</v>
      </c>
      <c r="D403" s="411" t="s">
        <v>412</v>
      </c>
      <c r="E403" s="423">
        <v>0</v>
      </c>
      <c r="F403" s="427">
        <v>47000000</v>
      </c>
    </row>
    <row r="404" spans="2:6" x14ac:dyDescent="0.25">
      <c r="B404" s="422" t="s">
        <v>588</v>
      </c>
      <c r="C404" s="427">
        <v>0</v>
      </c>
      <c r="D404" s="411" t="s">
        <v>412</v>
      </c>
      <c r="E404" s="423">
        <v>0</v>
      </c>
      <c r="F404" s="427">
        <v>47000000</v>
      </c>
    </row>
    <row r="405" spans="2:6" x14ac:dyDescent="0.25">
      <c r="B405" s="422" t="s">
        <v>589</v>
      </c>
      <c r="C405" s="427">
        <v>0</v>
      </c>
      <c r="D405" s="411" t="s">
        <v>412</v>
      </c>
      <c r="E405" s="423">
        <v>0</v>
      </c>
      <c r="F405" s="427">
        <v>47000000</v>
      </c>
    </row>
    <row r="406" spans="2:6" x14ac:dyDescent="0.25">
      <c r="B406" s="422" t="s">
        <v>590</v>
      </c>
      <c r="C406" s="427">
        <v>0</v>
      </c>
      <c r="D406" s="411" t="s">
        <v>412</v>
      </c>
      <c r="E406" s="423">
        <v>0</v>
      </c>
      <c r="F406" s="427">
        <v>47000000</v>
      </c>
    </row>
    <row r="407" spans="2:6" x14ac:dyDescent="0.25">
      <c r="B407" s="422" t="s">
        <v>591</v>
      </c>
      <c r="C407" s="427">
        <v>0</v>
      </c>
      <c r="D407" s="411" t="s">
        <v>412</v>
      </c>
      <c r="E407" s="423">
        <v>0</v>
      </c>
      <c r="F407" s="427">
        <v>47000000</v>
      </c>
    </row>
    <row r="408" spans="2:6" x14ac:dyDescent="0.25">
      <c r="B408" s="422" t="s">
        <v>592</v>
      </c>
      <c r="C408" s="427">
        <v>0</v>
      </c>
      <c r="D408" s="411" t="s">
        <v>412</v>
      </c>
      <c r="E408" s="423">
        <v>0</v>
      </c>
      <c r="F408" s="427">
        <v>47000000</v>
      </c>
    </row>
    <row r="409" spans="2:6" x14ac:dyDescent="0.25">
      <c r="B409" s="422" t="s">
        <v>619</v>
      </c>
      <c r="C409" s="427">
        <v>0</v>
      </c>
      <c r="D409" s="411" t="s">
        <v>412</v>
      </c>
      <c r="E409" s="423">
        <v>0</v>
      </c>
      <c r="F409" s="427">
        <v>47000000</v>
      </c>
    </row>
    <row r="410" spans="2:6" x14ac:dyDescent="0.25">
      <c r="B410" s="422" t="s">
        <v>593</v>
      </c>
      <c r="C410" s="427">
        <v>0</v>
      </c>
      <c r="D410" s="411" t="s">
        <v>412</v>
      </c>
      <c r="E410" s="423">
        <v>0</v>
      </c>
      <c r="F410" s="427">
        <v>47000000</v>
      </c>
    </row>
    <row r="411" spans="2:6" x14ac:dyDescent="0.25">
      <c r="B411" s="422" t="s">
        <v>594</v>
      </c>
      <c r="C411" s="427">
        <v>0</v>
      </c>
      <c r="D411" s="411" t="s">
        <v>412</v>
      </c>
      <c r="E411" s="423">
        <v>0</v>
      </c>
      <c r="F411" s="427">
        <v>47000000</v>
      </c>
    </row>
    <row r="412" spans="2:6" x14ac:dyDescent="0.25">
      <c r="B412" s="422" t="s">
        <v>595</v>
      </c>
      <c r="C412" s="427">
        <v>0</v>
      </c>
      <c r="D412" s="411" t="s">
        <v>412</v>
      </c>
      <c r="E412" s="423">
        <v>0</v>
      </c>
      <c r="F412" s="427">
        <v>47000000</v>
      </c>
    </row>
    <row r="413" spans="2:6" x14ac:dyDescent="0.25">
      <c r="B413" s="422" t="s">
        <v>607</v>
      </c>
      <c r="C413" s="427">
        <v>0</v>
      </c>
      <c r="D413" s="411" t="s">
        <v>412</v>
      </c>
      <c r="E413" s="423">
        <v>0</v>
      </c>
      <c r="F413" s="427">
        <v>47000000</v>
      </c>
    </row>
    <row r="414" spans="2:6" x14ac:dyDescent="0.25">
      <c r="B414" s="424" t="s">
        <v>188</v>
      </c>
      <c r="C414" s="429">
        <v>126</v>
      </c>
      <c r="D414" s="429">
        <v>126</v>
      </c>
      <c r="E414" s="430">
        <v>1833000000</v>
      </c>
      <c r="F414" s="430">
        <v>1457000000</v>
      </c>
    </row>
    <row r="415" spans="2:6" x14ac:dyDescent="0.25">
      <c r="B415" s="407"/>
      <c r="C415" s="407"/>
      <c r="D415" s="407"/>
      <c r="E415" s="407"/>
    </row>
    <row r="416" spans="2:6" x14ac:dyDescent="0.25">
      <c r="B416" s="479" t="s">
        <v>177</v>
      </c>
      <c r="C416" s="480"/>
      <c r="D416" s="480"/>
      <c r="E416" s="480"/>
      <c r="F416" s="480"/>
    </row>
    <row r="417" spans="2:6" x14ac:dyDescent="0.25">
      <c r="B417" s="408" t="s">
        <v>40</v>
      </c>
      <c r="C417" s="408" t="s">
        <v>41</v>
      </c>
      <c r="D417" s="408" t="s">
        <v>42</v>
      </c>
      <c r="E417" s="408" t="s">
        <v>43</v>
      </c>
      <c r="F417" s="409" t="s">
        <v>187</v>
      </c>
    </row>
    <row r="418" spans="2:6" x14ac:dyDescent="0.25">
      <c r="B418" s="422" t="s">
        <v>627</v>
      </c>
      <c r="C418" s="427">
        <v>0</v>
      </c>
      <c r="D418" s="411" t="s">
        <v>149</v>
      </c>
      <c r="E418" s="423">
        <v>7000000</v>
      </c>
      <c r="F418" s="427">
        <v>0</v>
      </c>
    </row>
    <row r="419" spans="2:6" x14ac:dyDescent="0.25">
      <c r="B419" s="422" t="s">
        <v>628</v>
      </c>
      <c r="C419" s="427">
        <v>0</v>
      </c>
      <c r="D419" s="411" t="s">
        <v>149</v>
      </c>
      <c r="E419" s="423">
        <v>7000000</v>
      </c>
      <c r="F419" s="427">
        <v>0</v>
      </c>
    </row>
    <row r="420" spans="2:6" x14ac:dyDescent="0.25">
      <c r="B420" s="422" t="s">
        <v>633</v>
      </c>
      <c r="C420" s="427">
        <v>0</v>
      </c>
      <c r="D420" s="411" t="s">
        <v>149</v>
      </c>
      <c r="E420" s="423">
        <v>7000000</v>
      </c>
      <c r="F420" s="427">
        <v>0</v>
      </c>
    </row>
    <row r="421" spans="2:6" x14ac:dyDescent="0.25">
      <c r="B421" s="422" t="s">
        <v>635</v>
      </c>
      <c r="C421" s="427">
        <v>0</v>
      </c>
      <c r="D421" s="411" t="s">
        <v>149</v>
      </c>
      <c r="E421" s="423">
        <v>7000000</v>
      </c>
      <c r="F421" s="427">
        <v>0</v>
      </c>
    </row>
    <row r="422" spans="2:6" x14ac:dyDescent="0.25">
      <c r="B422" s="422" t="s">
        <v>637</v>
      </c>
      <c r="C422" s="427">
        <v>0</v>
      </c>
      <c r="D422" s="411" t="s">
        <v>149</v>
      </c>
      <c r="E422" s="423">
        <v>7000000</v>
      </c>
      <c r="F422" s="427">
        <v>0</v>
      </c>
    </row>
    <row r="423" spans="2:6" x14ac:dyDescent="0.25">
      <c r="B423" s="422" t="s">
        <v>639</v>
      </c>
      <c r="C423" s="427">
        <v>0</v>
      </c>
      <c r="D423" s="411" t="s">
        <v>149</v>
      </c>
      <c r="E423" s="423">
        <v>7000000</v>
      </c>
      <c r="F423" s="427">
        <v>0</v>
      </c>
    </row>
    <row r="424" spans="2:6" x14ac:dyDescent="0.25">
      <c r="B424" s="422" t="s">
        <v>640</v>
      </c>
      <c r="C424" s="427">
        <v>0</v>
      </c>
      <c r="D424" s="411" t="s">
        <v>149</v>
      </c>
      <c r="E424" s="423">
        <v>7000000</v>
      </c>
      <c r="F424" s="427">
        <v>0</v>
      </c>
    </row>
    <row r="425" spans="2:6" x14ac:dyDescent="0.25">
      <c r="B425" s="422" t="s">
        <v>645</v>
      </c>
      <c r="C425" s="427">
        <v>0</v>
      </c>
      <c r="D425" s="411" t="s">
        <v>149</v>
      </c>
      <c r="E425" s="423">
        <v>7000000</v>
      </c>
      <c r="F425" s="427">
        <v>0</v>
      </c>
    </row>
    <row r="426" spans="2:6" x14ac:dyDescent="0.25">
      <c r="B426" s="422" t="s">
        <v>647</v>
      </c>
      <c r="C426" s="427">
        <v>0</v>
      </c>
      <c r="D426" s="411" t="s">
        <v>149</v>
      </c>
      <c r="E426" s="423">
        <v>7000000</v>
      </c>
      <c r="F426" s="427">
        <v>0</v>
      </c>
    </row>
    <row r="427" spans="2:6" x14ac:dyDescent="0.25">
      <c r="B427" s="422" t="s">
        <v>648</v>
      </c>
      <c r="C427" s="427">
        <v>0</v>
      </c>
      <c r="D427" s="411" t="s">
        <v>149</v>
      </c>
      <c r="E427" s="423">
        <v>7000000</v>
      </c>
      <c r="F427" s="427">
        <v>0</v>
      </c>
    </row>
    <row r="428" spans="2:6" x14ac:dyDescent="0.25">
      <c r="B428" s="422" t="s">
        <v>649</v>
      </c>
      <c r="C428" s="427">
        <v>0</v>
      </c>
      <c r="D428" s="411" t="s">
        <v>149</v>
      </c>
      <c r="E428" s="423">
        <v>7000000</v>
      </c>
      <c r="F428" s="427">
        <v>0</v>
      </c>
    </row>
    <row r="429" spans="2:6" x14ac:dyDescent="0.25">
      <c r="B429" s="422" t="s">
        <v>652</v>
      </c>
      <c r="C429" s="427">
        <v>0</v>
      </c>
      <c r="D429" s="411" t="s">
        <v>149</v>
      </c>
      <c r="E429" s="423">
        <v>7000000</v>
      </c>
      <c r="F429" s="427">
        <v>0</v>
      </c>
    </row>
    <row r="430" spans="2:6" x14ac:dyDescent="0.25">
      <c r="B430" s="422" t="s">
        <v>655</v>
      </c>
      <c r="C430" s="427">
        <v>0</v>
      </c>
      <c r="D430" s="411" t="s">
        <v>149</v>
      </c>
      <c r="E430" s="423">
        <v>7000000</v>
      </c>
      <c r="F430" s="427">
        <v>0</v>
      </c>
    </row>
    <row r="431" spans="2:6" x14ac:dyDescent="0.25">
      <c r="B431" s="422" t="s">
        <v>656</v>
      </c>
      <c r="C431" s="427">
        <v>0</v>
      </c>
      <c r="D431" s="411" t="s">
        <v>149</v>
      </c>
      <c r="E431" s="423">
        <v>7000000</v>
      </c>
      <c r="F431" s="427">
        <v>0</v>
      </c>
    </row>
    <row r="432" spans="2:6" x14ac:dyDescent="0.25">
      <c r="B432" s="422" t="s">
        <v>657</v>
      </c>
      <c r="C432" s="427">
        <v>0</v>
      </c>
      <c r="D432" s="411" t="s">
        <v>149</v>
      </c>
      <c r="E432" s="423">
        <v>7000000</v>
      </c>
      <c r="F432" s="427">
        <v>0</v>
      </c>
    </row>
    <row r="433" spans="2:6" x14ac:dyDescent="0.25">
      <c r="B433" s="422" t="s">
        <v>658</v>
      </c>
      <c r="C433" s="427">
        <v>0</v>
      </c>
      <c r="D433" s="411" t="s">
        <v>149</v>
      </c>
      <c r="E433" s="423">
        <v>7000000</v>
      </c>
      <c r="F433" s="427">
        <v>0</v>
      </c>
    </row>
    <row r="434" spans="2:6" x14ac:dyDescent="0.25">
      <c r="B434" s="422" t="s">
        <v>659</v>
      </c>
      <c r="C434" s="427">
        <v>0</v>
      </c>
      <c r="D434" s="411" t="s">
        <v>149</v>
      </c>
      <c r="E434" s="423">
        <v>7000000</v>
      </c>
      <c r="F434" s="427">
        <v>0</v>
      </c>
    </row>
    <row r="435" spans="2:6" x14ac:dyDescent="0.25">
      <c r="B435" s="422" t="s">
        <v>661</v>
      </c>
      <c r="C435" s="427">
        <v>0</v>
      </c>
      <c r="D435" s="411" t="s">
        <v>149</v>
      </c>
      <c r="E435" s="423">
        <v>7000000</v>
      </c>
      <c r="F435" s="427">
        <v>0</v>
      </c>
    </row>
    <row r="436" spans="2:6" x14ac:dyDescent="0.25">
      <c r="B436" s="422" t="s">
        <v>663</v>
      </c>
      <c r="C436" s="427">
        <v>0</v>
      </c>
      <c r="D436" s="411" t="s">
        <v>149</v>
      </c>
      <c r="E436" s="423">
        <v>7000000</v>
      </c>
      <c r="F436" s="427">
        <v>0</v>
      </c>
    </row>
    <row r="437" spans="2:6" x14ac:dyDescent="0.25">
      <c r="B437" s="422" t="s">
        <v>664</v>
      </c>
      <c r="C437" s="427">
        <v>0</v>
      </c>
      <c r="D437" s="411" t="s">
        <v>149</v>
      </c>
      <c r="E437" s="423">
        <v>7000000</v>
      </c>
      <c r="F437" s="427">
        <v>0</v>
      </c>
    </row>
    <row r="438" spans="2:6" x14ac:dyDescent="0.25">
      <c r="B438" s="422" t="s">
        <v>665</v>
      </c>
      <c r="C438" s="427">
        <v>0</v>
      </c>
      <c r="D438" s="411" t="s">
        <v>149</v>
      </c>
      <c r="E438" s="423">
        <v>7000000</v>
      </c>
      <c r="F438" s="427">
        <v>0</v>
      </c>
    </row>
    <row r="439" spans="2:6" x14ac:dyDescent="0.25">
      <c r="B439" s="422" t="s">
        <v>666</v>
      </c>
      <c r="C439" s="427">
        <v>0</v>
      </c>
      <c r="D439" s="411" t="s">
        <v>149</v>
      </c>
      <c r="E439" s="423">
        <v>7000000</v>
      </c>
      <c r="F439" s="427">
        <v>0</v>
      </c>
    </row>
    <row r="440" spans="2:6" x14ac:dyDescent="0.25">
      <c r="B440" s="422" t="s">
        <v>667</v>
      </c>
      <c r="C440" s="427">
        <v>0</v>
      </c>
      <c r="D440" s="411" t="s">
        <v>149</v>
      </c>
      <c r="E440" s="423">
        <v>7000000</v>
      </c>
      <c r="F440" s="427">
        <v>0</v>
      </c>
    </row>
    <row r="441" spans="2:6" x14ac:dyDescent="0.25">
      <c r="B441" s="422" t="s">
        <v>668</v>
      </c>
      <c r="C441" s="427">
        <v>0</v>
      </c>
      <c r="D441" s="411" t="s">
        <v>149</v>
      </c>
      <c r="E441" s="423">
        <v>7000000</v>
      </c>
      <c r="F441" s="427">
        <v>0</v>
      </c>
    </row>
    <row r="442" spans="2:6" x14ac:dyDescent="0.25">
      <c r="B442" s="422" t="s">
        <v>669</v>
      </c>
      <c r="C442" s="427">
        <v>0</v>
      </c>
      <c r="D442" s="411" t="s">
        <v>149</v>
      </c>
      <c r="E442" s="423">
        <v>7000000</v>
      </c>
      <c r="F442" s="427">
        <v>0</v>
      </c>
    </row>
    <row r="443" spans="2:6" x14ac:dyDescent="0.25">
      <c r="B443" s="422" t="s">
        <v>670</v>
      </c>
      <c r="C443" s="427">
        <v>0</v>
      </c>
      <c r="D443" s="411" t="s">
        <v>149</v>
      </c>
      <c r="E443" s="423">
        <v>7000000</v>
      </c>
      <c r="F443" s="427">
        <v>0</v>
      </c>
    </row>
    <row r="444" spans="2:6" x14ac:dyDescent="0.25">
      <c r="B444" s="422" t="s">
        <v>671</v>
      </c>
      <c r="C444" s="427">
        <v>0</v>
      </c>
      <c r="D444" s="411" t="s">
        <v>149</v>
      </c>
      <c r="E444" s="423">
        <v>7000000</v>
      </c>
      <c r="F444" s="427">
        <v>0</v>
      </c>
    </row>
    <row r="445" spans="2:6" x14ac:dyDescent="0.25">
      <c r="B445" s="422" t="s">
        <v>672</v>
      </c>
      <c r="C445" s="427">
        <v>0</v>
      </c>
      <c r="D445" s="411" t="s">
        <v>149</v>
      </c>
      <c r="E445" s="423">
        <v>7000000</v>
      </c>
      <c r="F445" s="427">
        <v>0</v>
      </c>
    </row>
    <row r="446" spans="2:6" x14ac:dyDescent="0.25">
      <c r="B446" s="422" t="s">
        <v>673</v>
      </c>
      <c r="C446" s="427">
        <v>0</v>
      </c>
      <c r="D446" s="411" t="s">
        <v>149</v>
      </c>
      <c r="E446" s="423">
        <v>7000000</v>
      </c>
      <c r="F446" s="427">
        <v>0</v>
      </c>
    </row>
    <row r="447" spans="2:6" x14ac:dyDescent="0.25">
      <c r="B447" s="422" t="s">
        <v>674</v>
      </c>
      <c r="C447" s="427">
        <v>0</v>
      </c>
      <c r="D447" s="411" t="s">
        <v>149</v>
      </c>
      <c r="E447" s="423">
        <v>7000000</v>
      </c>
      <c r="F447" s="427">
        <v>0</v>
      </c>
    </row>
    <row r="448" spans="2:6" x14ac:dyDescent="0.25">
      <c r="B448" s="422" t="s">
        <v>675</v>
      </c>
      <c r="C448" s="427">
        <v>0</v>
      </c>
      <c r="D448" s="411" t="s">
        <v>149</v>
      </c>
      <c r="E448" s="423">
        <v>7000000</v>
      </c>
      <c r="F448" s="427">
        <v>0</v>
      </c>
    </row>
    <row r="449" spans="2:6" x14ac:dyDescent="0.25">
      <c r="B449" s="422" t="s">
        <v>676</v>
      </c>
      <c r="C449" s="427">
        <v>0</v>
      </c>
      <c r="D449" s="411" t="s">
        <v>149</v>
      </c>
      <c r="E449" s="423">
        <v>7000000</v>
      </c>
      <c r="F449" s="427">
        <v>0</v>
      </c>
    </row>
    <row r="450" spans="2:6" x14ac:dyDescent="0.25">
      <c r="B450" s="422" t="s">
        <v>677</v>
      </c>
      <c r="C450" s="427">
        <v>0</v>
      </c>
      <c r="D450" s="411" t="s">
        <v>149</v>
      </c>
      <c r="E450" s="423">
        <v>7000000</v>
      </c>
      <c r="F450" s="427">
        <v>0</v>
      </c>
    </row>
    <row r="451" spans="2:6" x14ac:dyDescent="0.25">
      <c r="B451" s="422" t="s">
        <v>678</v>
      </c>
      <c r="C451" s="427">
        <v>0</v>
      </c>
      <c r="D451" s="411" t="s">
        <v>149</v>
      </c>
      <c r="E451" s="423">
        <v>7000000</v>
      </c>
      <c r="F451" s="427">
        <v>0</v>
      </c>
    </row>
    <row r="452" spans="2:6" x14ac:dyDescent="0.25">
      <c r="B452" s="422" t="s">
        <v>679</v>
      </c>
      <c r="C452" s="427">
        <v>0</v>
      </c>
      <c r="D452" s="411" t="s">
        <v>149</v>
      </c>
      <c r="E452" s="423">
        <v>7000000</v>
      </c>
      <c r="F452" s="427">
        <v>0</v>
      </c>
    </row>
    <row r="453" spans="2:6" x14ac:dyDescent="0.25">
      <c r="B453" s="422" t="s">
        <v>680</v>
      </c>
      <c r="C453" s="427">
        <v>0</v>
      </c>
      <c r="D453" s="411" t="s">
        <v>149</v>
      </c>
      <c r="E453" s="423">
        <v>7000000</v>
      </c>
      <c r="F453" s="427">
        <v>0</v>
      </c>
    </row>
    <row r="454" spans="2:6" x14ac:dyDescent="0.25">
      <c r="B454" s="422" t="s">
        <v>684</v>
      </c>
      <c r="C454" s="427">
        <v>0</v>
      </c>
      <c r="D454" s="411" t="s">
        <v>149</v>
      </c>
      <c r="E454" s="423">
        <v>7000000</v>
      </c>
      <c r="F454" s="427">
        <v>0</v>
      </c>
    </row>
    <row r="455" spans="2:6" x14ac:dyDescent="0.25">
      <c r="B455" s="422" t="s">
        <v>685</v>
      </c>
      <c r="C455" s="427">
        <v>0</v>
      </c>
      <c r="D455" s="411" t="s">
        <v>149</v>
      </c>
      <c r="E455" s="423">
        <v>7000000</v>
      </c>
      <c r="F455" s="427">
        <v>0</v>
      </c>
    </row>
    <row r="456" spans="2:6" x14ac:dyDescent="0.25">
      <c r="B456" s="422" t="s">
        <v>686</v>
      </c>
      <c r="C456" s="427">
        <v>0</v>
      </c>
      <c r="D456" s="411" t="s">
        <v>149</v>
      </c>
      <c r="E456" s="423">
        <v>7000000</v>
      </c>
      <c r="F456" s="427">
        <v>0</v>
      </c>
    </row>
    <row r="457" spans="2:6" x14ac:dyDescent="0.25">
      <c r="B457" s="422" t="s">
        <v>687</v>
      </c>
      <c r="C457" s="427">
        <v>0</v>
      </c>
      <c r="D457" s="411" t="s">
        <v>149</v>
      </c>
      <c r="E457" s="423">
        <v>7000000</v>
      </c>
      <c r="F457" s="427">
        <v>0</v>
      </c>
    </row>
    <row r="458" spans="2:6" x14ac:dyDescent="0.25">
      <c r="B458" s="422" t="s">
        <v>688</v>
      </c>
      <c r="C458" s="427">
        <v>0</v>
      </c>
      <c r="D458" s="411" t="s">
        <v>149</v>
      </c>
      <c r="E458" s="423">
        <v>7000000</v>
      </c>
      <c r="F458" s="427">
        <v>0</v>
      </c>
    </row>
    <row r="459" spans="2:6" x14ac:dyDescent="0.25">
      <c r="B459" s="422" t="s">
        <v>690</v>
      </c>
      <c r="C459" s="427">
        <v>0</v>
      </c>
      <c r="D459" s="411" t="s">
        <v>149</v>
      </c>
      <c r="E459" s="423">
        <v>7000000</v>
      </c>
      <c r="F459" s="427">
        <v>0</v>
      </c>
    </row>
    <row r="460" spans="2:6" x14ac:dyDescent="0.25">
      <c r="B460" s="422" t="s">
        <v>691</v>
      </c>
      <c r="C460" s="427">
        <v>0</v>
      </c>
      <c r="D460" s="411" t="s">
        <v>149</v>
      </c>
      <c r="E460" s="423">
        <v>7000000</v>
      </c>
      <c r="F460" s="427">
        <v>0</v>
      </c>
    </row>
    <row r="461" spans="2:6" x14ac:dyDescent="0.25">
      <c r="B461" s="422" t="s">
        <v>695</v>
      </c>
      <c r="C461" s="427">
        <v>0</v>
      </c>
      <c r="D461" s="411" t="s">
        <v>149</v>
      </c>
      <c r="E461" s="423">
        <v>7000000</v>
      </c>
      <c r="F461" s="427">
        <v>0</v>
      </c>
    </row>
    <row r="462" spans="2:6" x14ac:dyDescent="0.25">
      <c r="B462" s="422" t="s">
        <v>697</v>
      </c>
      <c r="C462" s="427">
        <v>0</v>
      </c>
      <c r="D462" s="411" t="s">
        <v>149</v>
      </c>
      <c r="E462" s="423">
        <v>7000000</v>
      </c>
      <c r="F462" s="427">
        <v>0</v>
      </c>
    </row>
    <row r="463" spans="2:6" x14ac:dyDescent="0.25">
      <c r="B463" s="422" t="s">
        <v>700</v>
      </c>
      <c r="C463" s="427">
        <v>0</v>
      </c>
      <c r="D463" s="411" t="s">
        <v>149</v>
      </c>
      <c r="E463" s="423">
        <v>7000000</v>
      </c>
      <c r="F463" s="427">
        <v>0</v>
      </c>
    </row>
    <row r="464" spans="2:6" x14ac:dyDescent="0.25">
      <c r="B464" s="422" t="s">
        <v>701</v>
      </c>
      <c r="C464" s="427">
        <v>0</v>
      </c>
      <c r="D464" s="411" t="s">
        <v>149</v>
      </c>
      <c r="E464" s="423">
        <v>7000000</v>
      </c>
      <c r="F464" s="427">
        <v>0</v>
      </c>
    </row>
    <row r="465" spans="2:6" x14ac:dyDescent="0.25">
      <c r="B465" s="422" t="s">
        <v>704</v>
      </c>
      <c r="C465" s="427">
        <v>0</v>
      </c>
      <c r="D465" s="411" t="s">
        <v>149</v>
      </c>
      <c r="E465" s="423">
        <v>7000000</v>
      </c>
      <c r="F465" s="427">
        <v>0</v>
      </c>
    </row>
    <row r="466" spans="2:6" x14ac:dyDescent="0.25">
      <c r="B466" s="422" t="s">
        <v>715</v>
      </c>
      <c r="C466" s="427">
        <v>0</v>
      </c>
      <c r="D466" s="411" t="s">
        <v>149</v>
      </c>
      <c r="E466" s="423">
        <v>7000000</v>
      </c>
      <c r="F466" s="427">
        <v>0</v>
      </c>
    </row>
    <row r="467" spans="2:6" x14ac:dyDescent="0.25">
      <c r="B467" s="422" t="s">
        <v>717</v>
      </c>
      <c r="C467" s="427">
        <v>0</v>
      </c>
      <c r="D467" s="411" t="s">
        <v>149</v>
      </c>
      <c r="E467" s="423">
        <v>7000000</v>
      </c>
      <c r="F467" s="427">
        <v>0</v>
      </c>
    </row>
    <row r="468" spans="2:6" x14ac:dyDescent="0.25">
      <c r="B468" s="422" t="s">
        <v>720</v>
      </c>
      <c r="C468" s="427">
        <v>0</v>
      </c>
      <c r="D468" s="411" t="s">
        <v>149</v>
      </c>
      <c r="E468" s="423">
        <v>7000000</v>
      </c>
      <c r="F468" s="427">
        <v>0</v>
      </c>
    </row>
    <row r="469" spans="2:6" x14ac:dyDescent="0.25">
      <c r="B469" s="422" t="s">
        <v>721</v>
      </c>
      <c r="C469" s="427">
        <v>0</v>
      </c>
      <c r="D469" s="411" t="s">
        <v>149</v>
      </c>
      <c r="E469" s="423">
        <v>7000000</v>
      </c>
      <c r="F469" s="427">
        <v>0</v>
      </c>
    </row>
    <row r="470" spans="2:6" x14ac:dyDescent="0.25">
      <c r="B470" s="422" t="s">
        <v>724</v>
      </c>
      <c r="C470" s="427">
        <v>0</v>
      </c>
      <c r="D470" s="411" t="s">
        <v>149</v>
      </c>
      <c r="E470" s="423">
        <v>7000000</v>
      </c>
      <c r="F470" s="427">
        <v>0</v>
      </c>
    </row>
    <row r="471" spans="2:6" x14ac:dyDescent="0.25">
      <c r="B471" s="422" t="s">
        <v>725</v>
      </c>
      <c r="C471" s="427">
        <v>0</v>
      </c>
      <c r="D471" s="411" t="s">
        <v>149</v>
      </c>
      <c r="E471" s="423">
        <v>7000000</v>
      </c>
      <c r="F471" s="427">
        <v>0</v>
      </c>
    </row>
    <row r="472" spans="2:6" x14ac:dyDescent="0.25">
      <c r="B472" s="422" t="s">
        <v>726</v>
      </c>
      <c r="C472" s="427">
        <v>0</v>
      </c>
      <c r="D472" s="411" t="s">
        <v>149</v>
      </c>
      <c r="E472" s="423">
        <v>7000000</v>
      </c>
      <c r="F472" s="427">
        <v>0</v>
      </c>
    </row>
    <row r="473" spans="2:6" x14ac:dyDescent="0.25">
      <c r="B473" s="422" t="s">
        <v>729</v>
      </c>
      <c r="C473" s="427">
        <v>0</v>
      </c>
      <c r="D473" s="411" t="s">
        <v>149</v>
      </c>
      <c r="E473" s="423">
        <v>7000000</v>
      </c>
      <c r="F473" s="427">
        <v>0</v>
      </c>
    </row>
    <row r="474" spans="2:6" x14ac:dyDescent="0.25">
      <c r="B474" s="422" t="s">
        <v>730</v>
      </c>
      <c r="C474" s="427">
        <v>0</v>
      </c>
      <c r="D474" s="411" t="s">
        <v>149</v>
      </c>
      <c r="E474" s="423">
        <v>7000000</v>
      </c>
      <c r="F474" s="427">
        <v>0</v>
      </c>
    </row>
    <row r="475" spans="2:6" x14ac:dyDescent="0.25">
      <c r="B475" s="422" t="s">
        <v>731</v>
      </c>
      <c r="C475" s="427">
        <v>0</v>
      </c>
      <c r="D475" s="411" t="s">
        <v>149</v>
      </c>
      <c r="E475" s="423">
        <v>7000000</v>
      </c>
      <c r="F475" s="427">
        <v>0</v>
      </c>
    </row>
    <row r="476" spans="2:6" x14ac:dyDescent="0.25">
      <c r="B476" s="422" t="s">
        <v>732</v>
      </c>
      <c r="C476" s="427">
        <v>0</v>
      </c>
      <c r="D476" s="411" t="s">
        <v>149</v>
      </c>
      <c r="E476" s="423">
        <v>7000000</v>
      </c>
      <c r="F476" s="427">
        <v>0</v>
      </c>
    </row>
    <row r="477" spans="2:6" x14ac:dyDescent="0.25">
      <c r="B477" s="422" t="s">
        <v>733</v>
      </c>
      <c r="C477" s="427">
        <v>0</v>
      </c>
      <c r="D477" s="411" t="s">
        <v>149</v>
      </c>
      <c r="E477" s="423">
        <v>7000000</v>
      </c>
      <c r="F477" s="427">
        <v>0</v>
      </c>
    </row>
    <row r="478" spans="2:6" x14ac:dyDescent="0.25">
      <c r="B478" s="422" t="s">
        <v>734</v>
      </c>
      <c r="C478" s="427">
        <v>0</v>
      </c>
      <c r="D478" s="411" t="s">
        <v>149</v>
      </c>
      <c r="E478" s="423">
        <v>7000000</v>
      </c>
      <c r="F478" s="427">
        <v>0</v>
      </c>
    </row>
    <row r="479" spans="2:6" x14ac:dyDescent="0.25">
      <c r="B479" s="422" t="s">
        <v>737</v>
      </c>
      <c r="C479" s="427">
        <v>0</v>
      </c>
      <c r="D479" s="411" t="s">
        <v>149</v>
      </c>
      <c r="E479" s="423">
        <v>7000000</v>
      </c>
      <c r="F479" s="427">
        <v>0</v>
      </c>
    </row>
    <row r="480" spans="2:6" x14ac:dyDescent="0.25">
      <c r="B480" s="422" t="s">
        <v>620</v>
      </c>
      <c r="C480" s="427">
        <v>0</v>
      </c>
      <c r="D480" s="411" t="s">
        <v>412</v>
      </c>
      <c r="E480" s="423">
        <v>0</v>
      </c>
      <c r="F480" s="427">
        <v>7000000</v>
      </c>
    </row>
    <row r="481" spans="2:6" x14ac:dyDescent="0.25">
      <c r="B481" s="422" t="s">
        <v>621</v>
      </c>
      <c r="C481" s="427">
        <v>0</v>
      </c>
      <c r="D481" s="411" t="s">
        <v>412</v>
      </c>
      <c r="E481" s="423">
        <v>0</v>
      </c>
      <c r="F481" s="427">
        <v>7000000</v>
      </c>
    </row>
    <row r="482" spans="2:6" x14ac:dyDescent="0.25">
      <c r="B482" s="422" t="s">
        <v>622</v>
      </c>
      <c r="C482" s="427">
        <v>0</v>
      </c>
      <c r="D482" s="411" t="s">
        <v>412</v>
      </c>
      <c r="E482" s="423">
        <v>0</v>
      </c>
      <c r="F482" s="427">
        <v>7000000</v>
      </c>
    </row>
    <row r="483" spans="2:6" x14ac:dyDescent="0.25">
      <c r="B483" s="422" t="s">
        <v>623</v>
      </c>
      <c r="C483" s="427">
        <v>0</v>
      </c>
      <c r="D483" s="411" t="s">
        <v>412</v>
      </c>
      <c r="E483" s="423">
        <v>0</v>
      </c>
      <c r="F483" s="427">
        <v>7000000</v>
      </c>
    </row>
    <row r="484" spans="2:6" x14ac:dyDescent="0.25">
      <c r="B484" s="422" t="s">
        <v>624</v>
      </c>
      <c r="C484" s="427">
        <v>0</v>
      </c>
      <c r="D484" s="411" t="s">
        <v>412</v>
      </c>
      <c r="E484" s="423">
        <v>0</v>
      </c>
      <c r="F484" s="427">
        <v>7000000</v>
      </c>
    </row>
    <row r="485" spans="2:6" x14ac:dyDescent="0.25">
      <c r="B485" s="422" t="s">
        <v>625</v>
      </c>
      <c r="C485" s="427">
        <v>0</v>
      </c>
      <c r="D485" s="411" t="s">
        <v>412</v>
      </c>
      <c r="E485" s="423">
        <v>0</v>
      </c>
      <c r="F485" s="427">
        <v>7000000</v>
      </c>
    </row>
    <row r="486" spans="2:6" x14ac:dyDescent="0.25">
      <c r="B486" s="422" t="s">
        <v>626</v>
      </c>
      <c r="C486" s="427">
        <v>0</v>
      </c>
      <c r="D486" s="411" t="s">
        <v>412</v>
      </c>
      <c r="E486" s="423">
        <v>0</v>
      </c>
      <c r="F486" s="427">
        <v>7000000</v>
      </c>
    </row>
    <row r="487" spans="2:6" x14ac:dyDescent="0.25">
      <c r="B487" s="422" t="s">
        <v>629</v>
      </c>
      <c r="C487" s="427">
        <v>0</v>
      </c>
      <c r="D487" s="411" t="s">
        <v>412</v>
      </c>
      <c r="E487" s="423">
        <v>0</v>
      </c>
      <c r="F487" s="427">
        <v>7000000</v>
      </c>
    </row>
    <row r="488" spans="2:6" x14ac:dyDescent="0.25">
      <c r="B488" s="422" t="s">
        <v>738</v>
      </c>
      <c r="C488" s="427">
        <v>0</v>
      </c>
      <c r="D488" s="411" t="s">
        <v>412</v>
      </c>
      <c r="E488" s="423">
        <v>0</v>
      </c>
      <c r="F488" s="427">
        <v>7000000</v>
      </c>
    </row>
    <row r="489" spans="2:6" x14ac:dyDescent="0.25">
      <c r="B489" s="422" t="s">
        <v>630</v>
      </c>
      <c r="C489" s="427">
        <v>0</v>
      </c>
      <c r="D489" s="411" t="s">
        <v>412</v>
      </c>
      <c r="E489" s="423">
        <v>0</v>
      </c>
      <c r="F489" s="427">
        <v>7000000</v>
      </c>
    </row>
    <row r="490" spans="2:6" x14ac:dyDescent="0.25">
      <c r="B490" s="422" t="s">
        <v>631</v>
      </c>
      <c r="C490" s="427">
        <v>0</v>
      </c>
      <c r="D490" s="411" t="s">
        <v>412</v>
      </c>
      <c r="E490" s="423">
        <v>0</v>
      </c>
      <c r="F490" s="427">
        <v>7000000</v>
      </c>
    </row>
    <row r="491" spans="2:6" x14ac:dyDescent="0.25">
      <c r="B491" s="422" t="s">
        <v>632</v>
      </c>
      <c r="C491" s="427">
        <v>0</v>
      </c>
      <c r="D491" s="411" t="s">
        <v>412</v>
      </c>
      <c r="E491" s="423">
        <v>0</v>
      </c>
      <c r="F491" s="427">
        <v>7000000</v>
      </c>
    </row>
    <row r="492" spans="2:6" x14ac:dyDescent="0.25">
      <c r="B492" s="422" t="s">
        <v>739</v>
      </c>
      <c r="C492" s="427">
        <v>0</v>
      </c>
      <c r="D492" s="411" t="s">
        <v>412</v>
      </c>
      <c r="E492" s="423">
        <v>0</v>
      </c>
      <c r="F492" s="427">
        <v>7000000</v>
      </c>
    </row>
    <row r="493" spans="2:6" x14ac:dyDescent="0.25">
      <c r="B493" s="422" t="s">
        <v>740</v>
      </c>
      <c r="C493" s="427">
        <v>0</v>
      </c>
      <c r="D493" s="411" t="s">
        <v>412</v>
      </c>
      <c r="E493" s="423">
        <v>0</v>
      </c>
      <c r="F493" s="427">
        <v>7000000</v>
      </c>
    </row>
    <row r="494" spans="2:6" x14ac:dyDescent="0.25">
      <c r="B494" s="422" t="s">
        <v>634</v>
      </c>
      <c r="C494" s="427">
        <v>0</v>
      </c>
      <c r="D494" s="411" t="s">
        <v>412</v>
      </c>
      <c r="E494" s="423">
        <v>0</v>
      </c>
      <c r="F494" s="427">
        <v>7000000</v>
      </c>
    </row>
    <row r="495" spans="2:6" x14ac:dyDescent="0.25">
      <c r="B495" s="422" t="s">
        <v>636</v>
      </c>
      <c r="C495" s="427">
        <v>0</v>
      </c>
      <c r="D495" s="411" t="s">
        <v>412</v>
      </c>
      <c r="E495" s="423">
        <v>0</v>
      </c>
      <c r="F495" s="427">
        <v>7000000</v>
      </c>
    </row>
    <row r="496" spans="2:6" x14ac:dyDescent="0.25">
      <c r="B496" s="422" t="s">
        <v>638</v>
      </c>
      <c r="C496" s="427">
        <v>0</v>
      </c>
      <c r="D496" s="411" t="s">
        <v>412</v>
      </c>
      <c r="E496" s="423">
        <v>0</v>
      </c>
      <c r="F496" s="427">
        <v>7000000</v>
      </c>
    </row>
    <row r="497" spans="2:6" x14ac:dyDescent="0.25">
      <c r="B497" s="422" t="s">
        <v>641</v>
      </c>
      <c r="C497" s="427">
        <v>0</v>
      </c>
      <c r="D497" s="411" t="s">
        <v>412</v>
      </c>
      <c r="E497" s="423">
        <v>0</v>
      </c>
      <c r="F497" s="427">
        <v>7000000</v>
      </c>
    </row>
    <row r="498" spans="2:6" x14ac:dyDescent="0.25">
      <c r="B498" s="422" t="s">
        <v>642</v>
      </c>
      <c r="C498" s="427">
        <v>0</v>
      </c>
      <c r="D498" s="411" t="s">
        <v>412</v>
      </c>
      <c r="E498" s="423">
        <v>0</v>
      </c>
      <c r="F498" s="427">
        <v>7000000</v>
      </c>
    </row>
    <row r="499" spans="2:6" x14ac:dyDescent="0.25">
      <c r="B499" s="422" t="s">
        <v>643</v>
      </c>
      <c r="C499" s="427">
        <v>0</v>
      </c>
      <c r="D499" s="411" t="s">
        <v>412</v>
      </c>
      <c r="E499" s="423">
        <v>0</v>
      </c>
      <c r="F499" s="427">
        <v>7000000</v>
      </c>
    </row>
    <row r="500" spans="2:6" x14ac:dyDescent="0.25">
      <c r="B500" s="422" t="s">
        <v>644</v>
      </c>
      <c r="C500" s="427">
        <v>0</v>
      </c>
      <c r="D500" s="411" t="s">
        <v>412</v>
      </c>
      <c r="E500" s="423">
        <v>0</v>
      </c>
      <c r="F500" s="427">
        <v>7000000</v>
      </c>
    </row>
    <row r="501" spans="2:6" x14ac:dyDescent="0.25">
      <c r="B501" s="422" t="s">
        <v>646</v>
      </c>
      <c r="C501" s="427">
        <v>0</v>
      </c>
      <c r="D501" s="411" t="s">
        <v>412</v>
      </c>
      <c r="E501" s="423">
        <v>0</v>
      </c>
      <c r="F501" s="427">
        <v>7000000</v>
      </c>
    </row>
    <row r="502" spans="2:6" x14ac:dyDescent="0.25">
      <c r="B502" s="422" t="s">
        <v>650</v>
      </c>
      <c r="C502" s="427">
        <v>0</v>
      </c>
      <c r="D502" s="411" t="s">
        <v>412</v>
      </c>
      <c r="E502" s="423">
        <v>0</v>
      </c>
      <c r="F502" s="427">
        <v>7000000</v>
      </c>
    </row>
    <row r="503" spans="2:6" x14ac:dyDescent="0.25">
      <c r="B503" s="422" t="s">
        <v>651</v>
      </c>
      <c r="C503" s="427">
        <v>0</v>
      </c>
      <c r="D503" s="411" t="s">
        <v>412</v>
      </c>
      <c r="E503" s="423">
        <v>0</v>
      </c>
      <c r="F503" s="427">
        <v>7000000</v>
      </c>
    </row>
    <row r="504" spans="2:6" x14ac:dyDescent="0.25">
      <c r="B504" s="422" t="s">
        <v>653</v>
      </c>
      <c r="C504" s="427">
        <v>0</v>
      </c>
      <c r="D504" s="411" t="s">
        <v>412</v>
      </c>
      <c r="E504" s="423">
        <v>0</v>
      </c>
      <c r="F504" s="427">
        <v>7000000</v>
      </c>
    </row>
    <row r="505" spans="2:6" x14ac:dyDescent="0.25">
      <c r="B505" s="422" t="s">
        <v>654</v>
      </c>
      <c r="C505" s="427">
        <v>0</v>
      </c>
      <c r="D505" s="411" t="s">
        <v>412</v>
      </c>
      <c r="E505" s="423">
        <v>0</v>
      </c>
      <c r="F505" s="427">
        <v>7000000</v>
      </c>
    </row>
    <row r="506" spans="2:6" x14ac:dyDescent="0.25">
      <c r="B506" s="422" t="s">
        <v>660</v>
      </c>
      <c r="C506" s="427">
        <v>0</v>
      </c>
      <c r="D506" s="411" t="s">
        <v>412</v>
      </c>
      <c r="E506" s="423">
        <v>0</v>
      </c>
      <c r="F506" s="427">
        <v>7000000</v>
      </c>
    </row>
    <row r="507" spans="2:6" x14ac:dyDescent="0.25">
      <c r="B507" s="422" t="s">
        <v>662</v>
      </c>
      <c r="C507" s="427">
        <v>0</v>
      </c>
      <c r="D507" s="411" t="s">
        <v>412</v>
      </c>
      <c r="E507" s="423">
        <v>0</v>
      </c>
      <c r="F507" s="427">
        <v>7000000</v>
      </c>
    </row>
    <row r="508" spans="2:6" x14ac:dyDescent="0.25">
      <c r="B508" s="422" t="s">
        <v>681</v>
      </c>
      <c r="C508" s="427">
        <v>0</v>
      </c>
      <c r="D508" s="411" t="s">
        <v>412</v>
      </c>
      <c r="E508" s="423">
        <v>0</v>
      </c>
      <c r="F508" s="427">
        <v>7000000</v>
      </c>
    </row>
    <row r="509" spans="2:6" x14ac:dyDescent="0.25">
      <c r="B509" s="422" t="s">
        <v>682</v>
      </c>
      <c r="C509" s="427">
        <v>0</v>
      </c>
      <c r="D509" s="411" t="s">
        <v>412</v>
      </c>
      <c r="E509" s="423">
        <v>0</v>
      </c>
      <c r="F509" s="427">
        <v>7000000</v>
      </c>
    </row>
    <row r="510" spans="2:6" x14ac:dyDescent="0.25">
      <c r="B510" s="422" t="s">
        <v>683</v>
      </c>
      <c r="C510" s="427">
        <v>0</v>
      </c>
      <c r="D510" s="411" t="s">
        <v>412</v>
      </c>
      <c r="E510" s="423">
        <v>0</v>
      </c>
      <c r="F510" s="427">
        <v>7000000</v>
      </c>
    </row>
    <row r="511" spans="2:6" x14ac:dyDescent="0.25">
      <c r="B511" s="422" t="s">
        <v>689</v>
      </c>
      <c r="C511" s="427">
        <v>0</v>
      </c>
      <c r="D511" s="411" t="s">
        <v>412</v>
      </c>
      <c r="E511" s="423">
        <v>0</v>
      </c>
      <c r="F511" s="427">
        <v>7000000</v>
      </c>
    </row>
    <row r="512" spans="2:6" x14ac:dyDescent="0.25">
      <c r="B512" s="422" t="s">
        <v>692</v>
      </c>
      <c r="C512" s="427">
        <v>0</v>
      </c>
      <c r="D512" s="411" t="s">
        <v>412</v>
      </c>
      <c r="E512" s="423">
        <v>0</v>
      </c>
      <c r="F512" s="427">
        <v>7000000</v>
      </c>
    </row>
    <row r="513" spans="2:6" x14ac:dyDescent="0.25">
      <c r="B513" s="422" t="s">
        <v>693</v>
      </c>
      <c r="C513" s="427">
        <v>0</v>
      </c>
      <c r="D513" s="411" t="s">
        <v>412</v>
      </c>
      <c r="E513" s="423">
        <v>0</v>
      </c>
      <c r="F513" s="427">
        <v>7000000</v>
      </c>
    </row>
    <row r="514" spans="2:6" x14ac:dyDescent="0.25">
      <c r="B514" s="422" t="s">
        <v>694</v>
      </c>
      <c r="C514" s="427">
        <v>0</v>
      </c>
      <c r="D514" s="411" t="s">
        <v>412</v>
      </c>
      <c r="E514" s="423">
        <v>0</v>
      </c>
      <c r="F514" s="427">
        <v>7000000</v>
      </c>
    </row>
    <row r="515" spans="2:6" x14ac:dyDescent="0.25">
      <c r="B515" s="422" t="s">
        <v>741</v>
      </c>
      <c r="C515" s="427">
        <v>0</v>
      </c>
      <c r="D515" s="411" t="s">
        <v>412</v>
      </c>
      <c r="E515" s="423">
        <v>0</v>
      </c>
      <c r="F515" s="427">
        <v>7000000</v>
      </c>
    </row>
    <row r="516" spans="2:6" x14ac:dyDescent="0.25">
      <c r="B516" s="422" t="s">
        <v>742</v>
      </c>
      <c r="C516" s="427">
        <v>0</v>
      </c>
      <c r="D516" s="411" t="s">
        <v>412</v>
      </c>
      <c r="E516" s="423">
        <v>0</v>
      </c>
      <c r="F516" s="427">
        <v>7000000</v>
      </c>
    </row>
    <row r="517" spans="2:6" x14ac:dyDescent="0.25">
      <c r="B517" s="422" t="s">
        <v>696</v>
      </c>
      <c r="C517" s="427">
        <v>0</v>
      </c>
      <c r="D517" s="411" t="s">
        <v>412</v>
      </c>
      <c r="E517" s="423">
        <v>0</v>
      </c>
      <c r="F517" s="427">
        <v>7000000</v>
      </c>
    </row>
    <row r="518" spans="2:6" x14ac:dyDescent="0.25">
      <c r="B518" s="422" t="s">
        <v>698</v>
      </c>
      <c r="C518" s="427">
        <v>0</v>
      </c>
      <c r="D518" s="411" t="s">
        <v>412</v>
      </c>
      <c r="E518" s="423">
        <v>0</v>
      </c>
      <c r="F518" s="427">
        <v>7000000</v>
      </c>
    </row>
    <row r="519" spans="2:6" x14ac:dyDescent="0.25">
      <c r="B519" s="422" t="s">
        <v>699</v>
      </c>
      <c r="C519" s="427">
        <v>0</v>
      </c>
      <c r="D519" s="411" t="s">
        <v>412</v>
      </c>
      <c r="E519" s="423">
        <v>0</v>
      </c>
      <c r="F519" s="427">
        <v>7000000</v>
      </c>
    </row>
    <row r="520" spans="2:6" x14ac:dyDescent="0.25">
      <c r="B520" s="422" t="s">
        <v>702</v>
      </c>
      <c r="C520" s="427">
        <v>0</v>
      </c>
      <c r="D520" s="411" t="s">
        <v>412</v>
      </c>
      <c r="E520" s="423">
        <v>0</v>
      </c>
      <c r="F520" s="427">
        <v>7000000</v>
      </c>
    </row>
    <row r="521" spans="2:6" x14ac:dyDescent="0.25">
      <c r="B521" s="422" t="s">
        <v>703</v>
      </c>
      <c r="C521" s="427">
        <v>0</v>
      </c>
      <c r="D521" s="411" t="s">
        <v>412</v>
      </c>
      <c r="E521" s="423">
        <v>0</v>
      </c>
      <c r="F521" s="427">
        <v>7000000</v>
      </c>
    </row>
    <row r="522" spans="2:6" x14ac:dyDescent="0.25">
      <c r="B522" s="422" t="s">
        <v>705</v>
      </c>
      <c r="C522" s="427">
        <v>0</v>
      </c>
      <c r="D522" s="411" t="s">
        <v>412</v>
      </c>
      <c r="E522" s="423">
        <v>0</v>
      </c>
      <c r="F522" s="427">
        <v>7000000</v>
      </c>
    </row>
    <row r="523" spans="2:6" x14ac:dyDescent="0.25">
      <c r="B523" s="422" t="s">
        <v>706</v>
      </c>
      <c r="C523" s="427">
        <v>0</v>
      </c>
      <c r="D523" s="411" t="s">
        <v>412</v>
      </c>
      <c r="E523" s="423">
        <v>0</v>
      </c>
      <c r="F523" s="427">
        <v>7000000</v>
      </c>
    </row>
    <row r="524" spans="2:6" x14ac:dyDescent="0.25">
      <c r="B524" s="422" t="s">
        <v>707</v>
      </c>
      <c r="C524" s="427">
        <v>0</v>
      </c>
      <c r="D524" s="411" t="s">
        <v>412</v>
      </c>
      <c r="E524" s="423">
        <v>0</v>
      </c>
      <c r="F524" s="427">
        <v>7000000</v>
      </c>
    </row>
    <row r="525" spans="2:6" x14ac:dyDescent="0.25">
      <c r="B525" s="422" t="s">
        <v>708</v>
      </c>
      <c r="C525" s="427">
        <v>0</v>
      </c>
      <c r="D525" s="411" t="s">
        <v>412</v>
      </c>
      <c r="E525" s="423">
        <v>0</v>
      </c>
      <c r="F525" s="427">
        <v>7000000</v>
      </c>
    </row>
    <row r="526" spans="2:6" x14ac:dyDescent="0.25">
      <c r="B526" s="422" t="s">
        <v>709</v>
      </c>
      <c r="C526" s="427">
        <v>0</v>
      </c>
      <c r="D526" s="411" t="s">
        <v>412</v>
      </c>
      <c r="E526" s="423">
        <v>0</v>
      </c>
      <c r="F526" s="427">
        <v>7000000</v>
      </c>
    </row>
    <row r="527" spans="2:6" x14ac:dyDescent="0.25">
      <c r="B527" s="422" t="s">
        <v>710</v>
      </c>
      <c r="C527" s="427">
        <v>0</v>
      </c>
      <c r="D527" s="411" t="s">
        <v>412</v>
      </c>
      <c r="E527" s="423">
        <v>0</v>
      </c>
      <c r="F527" s="427">
        <v>7000000</v>
      </c>
    </row>
    <row r="528" spans="2:6" x14ac:dyDescent="0.25">
      <c r="B528" s="422" t="s">
        <v>711</v>
      </c>
      <c r="C528" s="427">
        <v>0</v>
      </c>
      <c r="D528" s="411" t="s">
        <v>412</v>
      </c>
      <c r="E528" s="423">
        <v>0</v>
      </c>
      <c r="F528" s="427">
        <v>7000000</v>
      </c>
    </row>
    <row r="529" spans="2:6" x14ac:dyDescent="0.25">
      <c r="B529" s="422" t="s">
        <v>712</v>
      </c>
      <c r="C529" s="427">
        <v>0</v>
      </c>
      <c r="D529" s="411" t="s">
        <v>412</v>
      </c>
      <c r="E529" s="423">
        <v>0</v>
      </c>
      <c r="F529" s="427">
        <v>7000000</v>
      </c>
    </row>
    <row r="530" spans="2:6" x14ac:dyDescent="0.25">
      <c r="B530" s="422" t="s">
        <v>713</v>
      </c>
      <c r="C530" s="427">
        <v>0</v>
      </c>
      <c r="D530" s="411" t="s">
        <v>412</v>
      </c>
      <c r="E530" s="423">
        <v>0</v>
      </c>
      <c r="F530" s="427">
        <v>7000000</v>
      </c>
    </row>
    <row r="531" spans="2:6" x14ac:dyDescent="0.25">
      <c r="B531" s="422" t="s">
        <v>714</v>
      </c>
      <c r="C531" s="427">
        <v>0</v>
      </c>
      <c r="D531" s="411" t="s">
        <v>412</v>
      </c>
      <c r="E531" s="423">
        <v>0</v>
      </c>
      <c r="F531" s="427">
        <v>7000000</v>
      </c>
    </row>
    <row r="532" spans="2:6" x14ac:dyDescent="0.25">
      <c r="B532" s="422" t="s">
        <v>716</v>
      </c>
      <c r="C532" s="427">
        <v>0</v>
      </c>
      <c r="D532" s="411" t="s">
        <v>412</v>
      </c>
      <c r="E532" s="423">
        <v>0</v>
      </c>
      <c r="F532" s="427">
        <v>7000000</v>
      </c>
    </row>
    <row r="533" spans="2:6" x14ac:dyDescent="0.25">
      <c r="B533" s="422" t="s">
        <v>743</v>
      </c>
      <c r="C533" s="427">
        <v>0</v>
      </c>
      <c r="D533" s="411" t="s">
        <v>412</v>
      </c>
      <c r="E533" s="423">
        <v>0</v>
      </c>
      <c r="F533" s="427">
        <v>7000000</v>
      </c>
    </row>
    <row r="534" spans="2:6" x14ac:dyDescent="0.25">
      <c r="B534" s="422" t="s">
        <v>744</v>
      </c>
      <c r="C534" s="427">
        <v>0</v>
      </c>
      <c r="D534" s="411" t="s">
        <v>412</v>
      </c>
      <c r="E534" s="423">
        <v>0</v>
      </c>
      <c r="F534" s="427">
        <v>7000000</v>
      </c>
    </row>
    <row r="535" spans="2:6" x14ac:dyDescent="0.25">
      <c r="B535" s="422" t="s">
        <v>718</v>
      </c>
      <c r="C535" s="427">
        <v>0</v>
      </c>
      <c r="D535" s="411" t="s">
        <v>412</v>
      </c>
      <c r="E535" s="423">
        <v>0</v>
      </c>
      <c r="F535" s="427">
        <v>7000000</v>
      </c>
    </row>
    <row r="536" spans="2:6" x14ac:dyDescent="0.25">
      <c r="B536" s="422" t="s">
        <v>719</v>
      </c>
      <c r="C536" s="427">
        <v>0</v>
      </c>
      <c r="D536" s="411" t="s">
        <v>412</v>
      </c>
      <c r="E536" s="423">
        <v>0</v>
      </c>
      <c r="F536" s="427">
        <v>7000000</v>
      </c>
    </row>
    <row r="537" spans="2:6" x14ac:dyDescent="0.25">
      <c r="B537" s="422" t="s">
        <v>745</v>
      </c>
      <c r="C537" s="427">
        <v>0</v>
      </c>
      <c r="D537" s="411" t="s">
        <v>412</v>
      </c>
      <c r="E537" s="423">
        <v>0</v>
      </c>
      <c r="F537" s="427">
        <v>7000000</v>
      </c>
    </row>
    <row r="538" spans="2:6" x14ac:dyDescent="0.25">
      <c r="B538" s="422" t="s">
        <v>722</v>
      </c>
      <c r="C538" s="427">
        <v>0</v>
      </c>
      <c r="D538" s="411" t="s">
        <v>412</v>
      </c>
      <c r="E538" s="423">
        <v>0</v>
      </c>
      <c r="F538" s="427">
        <v>7000000</v>
      </c>
    </row>
    <row r="539" spans="2:6" x14ac:dyDescent="0.25">
      <c r="B539" s="422" t="s">
        <v>723</v>
      </c>
      <c r="C539" s="427">
        <v>0</v>
      </c>
      <c r="D539" s="411" t="s">
        <v>412</v>
      </c>
      <c r="E539" s="423">
        <v>0</v>
      </c>
      <c r="F539" s="427">
        <v>7000000</v>
      </c>
    </row>
    <row r="540" spans="2:6" x14ac:dyDescent="0.25">
      <c r="B540" s="422" t="s">
        <v>727</v>
      </c>
      <c r="C540" s="427">
        <v>0</v>
      </c>
      <c r="D540" s="411" t="s">
        <v>412</v>
      </c>
      <c r="E540" s="423">
        <v>0</v>
      </c>
      <c r="F540" s="427">
        <v>7000000</v>
      </c>
    </row>
    <row r="541" spans="2:6" x14ac:dyDescent="0.25">
      <c r="B541" s="422" t="s">
        <v>728</v>
      </c>
      <c r="C541" s="427">
        <v>0</v>
      </c>
      <c r="D541" s="411" t="s">
        <v>412</v>
      </c>
      <c r="E541" s="423">
        <v>0</v>
      </c>
      <c r="F541" s="427">
        <v>7000000</v>
      </c>
    </row>
    <row r="542" spans="2:6" x14ac:dyDescent="0.25">
      <c r="B542" s="422" t="s">
        <v>735</v>
      </c>
      <c r="C542" s="427">
        <v>0</v>
      </c>
      <c r="D542" s="411" t="s">
        <v>412</v>
      </c>
      <c r="E542" s="423">
        <v>0</v>
      </c>
      <c r="F542" s="427">
        <v>7000000</v>
      </c>
    </row>
    <row r="543" spans="2:6" x14ac:dyDescent="0.25">
      <c r="B543" s="422" t="s">
        <v>736</v>
      </c>
      <c r="C543" s="427">
        <v>0</v>
      </c>
      <c r="D543" s="411" t="s">
        <v>412</v>
      </c>
      <c r="E543" s="423">
        <v>0</v>
      </c>
      <c r="F543" s="427">
        <v>7000000</v>
      </c>
    </row>
    <row r="544" spans="2:6" x14ac:dyDescent="0.25">
      <c r="B544" s="429" t="s">
        <v>189</v>
      </c>
      <c r="C544" s="431">
        <v>126</v>
      </c>
      <c r="D544" s="431">
        <v>126</v>
      </c>
      <c r="E544" s="432">
        <v>434000000</v>
      </c>
      <c r="F544" s="432">
        <v>448000000</v>
      </c>
    </row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</sheetData>
  <sortState xmlns:xlrd2="http://schemas.microsoft.com/office/spreadsheetml/2017/richdata2" ref="B10:F208">
    <sortCondition ref="D10:D208"/>
  </sortState>
  <mergeCells count="6">
    <mergeCell ref="B416:F416"/>
    <mergeCell ref="C1:F1"/>
    <mergeCell ref="C2:F2"/>
    <mergeCell ref="B11:F11"/>
    <mergeCell ref="B212:F212"/>
    <mergeCell ref="B342:F342"/>
  </mergeCells>
  <dataValidations count="1">
    <dataValidation type="list" allowBlank="1" showInputMessage="1" showErrorMessage="1" sqref="B9" xr:uid="{00000000-0002-0000-0700-000000000000}">
      <formula1>$B$9:$F$9</formula1>
    </dataValidation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/>
  <dimension ref="A1:W352"/>
  <sheetViews>
    <sheetView zoomScale="90" zoomScaleNormal="90" workbookViewId="0">
      <selection activeCell="B12" sqref="B12:E12"/>
    </sheetView>
  </sheetViews>
  <sheetFormatPr baseColWidth="10" defaultColWidth="0" defaultRowHeight="15" x14ac:dyDescent="0.25"/>
  <cols>
    <col min="1" max="1" width="2.42578125" style="176" customWidth="1"/>
    <col min="2" max="2" width="18.42578125" style="176" customWidth="1"/>
    <col min="3" max="3" width="16.5703125" style="307" customWidth="1"/>
    <col min="4" max="4" width="10.140625" style="307" bestFit="1" customWidth="1"/>
    <col min="5" max="5" width="17.28515625" style="313" bestFit="1" customWidth="1"/>
    <col min="6" max="6" width="1.5703125" style="176" customWidth="1"/>
    <col min="7" max="7" width="11.28515625" style="176" customWidth="1"/>
    <col min="8" max="9" width="11.28515625" style="176" hidden="1" customWidth="1"/>
    <col min="10" max="10" width="13.5703125" style="176" hidden="1" customWidth="1"/>
    <col min="11" max="11" width="1.42578125" style="176" customWidth="1"/>
    <col min="12" max="13" width="6.7109375" style="176" hidden="1" customWidth="1"/>
    <col min="14" max="15" width="0" style="176" hidden="1" customWidth="1"/>
    <col min="16" max="17" width="6.7109375" style="176" hidden="1" customWidth="1"/>
    <col min="18" max="19" width="0" style="176" hidden="1" customWidth="1"/>
    <col min="20" max="23" width="6.7109375" style="176" hidden="1" customWidth="1"/>
    <col min="24" max="16384" width="0" style="176" hidden="1"/>
  </cols>
  <sheetData>
    <row r="1" spans="1:13" ht="12.75" x14ac:dyDescent="0.25">
      <c r="E1" s="308"/>
    </row>
    <row r="2" spans="1:13" ht="21" x14ac:dyDescent="0.25">
      <c r="B2" s="492" t="s">
        <v>164</v>
      </c>
      <c r="C2" s="492"/>
      <c r="D2" s="492"/>
      <c r="E2" s="492"/>
      <c r="F2" s="346"/>
      <c r="G2" s="346"/>
      <c r="H2" s="346"/>
      <c r="I2" s="346"/>
      <c r="J2" s="346"/>
      <c r="K2" s="346"/>
      <c r="L2" s="309"/>
      <c r="M2" s="309"/>
    </row>
    <row r="3" spans="1:13" x14ac:dyDescent="0.25">
      <c r="B3" s="476">
        <v>45900</v>
      </c>
      <c r="C3" s="476"/>
      <c r="D3" s="476"/>
      <c r="E3" s="476"/>
      <c r="F3" s="347"/>
      <c r="G3" s="347"/>
      <c r="H3" s="347"/>
      <c r="I3" s="347"/>
      <c r="J3" s="347"/>
      <c r="K3" s="347"/>
      <c r="L3" s="310"/>
      <c r="M3" s="310"/>
    </row>
    <row r="4" spans="1:13" x14ac:dyDescent="0.25">
      <c r="A4" s="312"/>
      <c r="C4" s="176"/>
      <c r="D4" s="311"/>
      <c r="E4" s="311"/>
    </row>
    <row r="5" spans="1:13" ht="24" x14ac:dyDescent="0.25">
      <c r="B5" s="394" t="s">
        <v>175</v>
      </c>
      <c r="C5" s="395" t="s">
        <v>111</v>
      </c>
      <c r="D5" s="395" t="s">
        <v>51</v>
      </c>
      <c r="E5" s="395" t="s">
        <v>45</v>
      </c>
    </row>
    <row r="6" spans="1:13" ht="12.75" x14ac:dyDescent="0.25">
      <c r="B6" s="396" t="s">
        <v>160</v>
      </c>
      <c r="C6" s="444">
        <v>101</v>
      </c>
      <c r="D6" s="397">
        <v>5396.3999999999942</v>
      </c>
      <c r="E6" s="398">
        <v>63492770000</v>
      </c>
    </row>
    <row r="7" spans="1:13" ht="12.75" x14ac:dyDescent="0.25">
      <c r="B7" s="396" t="s">
        <v>176</v>
      </c>
      <c r="C7" s="399">
        <v>62</v>
      </c>
      <c r="D7" s="399">
        <v>0</v>
      </c>
      <c r="E7" s="398">
        <v>2480000000</v>
      </c>
    </row>
    <row r="8" spans="1:13" ht="12.75" x14ac:dyDescent="0.25">
      <c r="B8" s="396" t="s">
        <v>196</v>
      </c>
      <c r="C8" s="397">
        <v>39</v>
      </c>
      <c r="D8" s="397">
        <v>0</v>
      </c>
      <c r="E8" s="398">
        <v>1833000000</v>
      </c>
    </row>
    <row r="9" spans="1:13" ht="12.75" x14ac:dyDescent="0.25">
      <c r="B9" s="400" t="s">
        <v>177</v>
      </c>
      <c r="C9" s="397">
        <v>62</v>
      </c>
      <c r="D9" s="397">
        <v>0</v>
      </c>
      <c r="E9" s="398">
        <v>434000000</v>
      </c>
    </row>
    <row r="10" spans="1:13" x14ac:dyDescent="0.25">
      <c r="B10" s="401" t="s">
        <v>178</v>
      </c>
      <c r="C10" s="402">
        <v>264</v>
      </c>
      <c r="D10" s="402">
        <v>5396.3999999999942</v>
      </c>
      <c r="E10" s="403">
        <v>68239770000</v>
      </c>
    </row>
    <row r="11" spans="1:13" ht="3" customHeight="1" x14ac:dyDescent="0.25">
      <c r="B11" s="404"/>
      <c r="C11" s="404"/>
      <c r="D11" s="404"/>
      <c r="E11" s="404"/>
    </row>
    <row r="12" spans="1:13" ht="12.75" x14ac:dyDescent="0.25">
      <c r="B12" s="483" t="s">
        <v>163</v>
      </c>
      <c r="C12" s="484"/>
      <c r="D12" s="484"/>
      <c r="E12" s="484"/>
    </row>
    <row r="13" spans="1:13" ht="12.75" x14ac:dyDescent="0.25">
      <c r="B13" s="386" t="s">
        <v>175</v>
      </c>
      <c r="C13" s="387" t="s">
        <v>27</v>
      </c>
      <c r="D13" s="387" t="s">
        <v>41</v>
      </c>
      <c r="E13" s="405" t="s">
        <v>45</v>
      </c>
    </row>
    <row r="14" spans="1:13" s="314" customFormat="1" ht="12.75" x14ac:dyDescent="0.25">
      <c r="B14" s="490" t="s">
        <v>160</v>
      </c>
      <c r="C14" s="459" t="s">
        <v>227</v>
      </c>
      <c r="D14" s="316">
        <v>60.35</v>
      </c>
      <c r="E14" s="406">
        <v>656475000</v>
      </c>
    </row>
    <row r="15" spans="1:13" s="314" customFormat="1" ht="12.75" x14ac:dyDescent="0.25">
      <c r="B15" s="491"/>
      <c r="C15" s="459" t="s">
        <v>228</v>
      </c>
      <c r="D15" s="316">
        <v>47.4</v>
      </c>
      <c r="E15" s="406">
        <v>562690000</v>
      </c>
    </row>
    <row r="16" spans="1:13" s="314" customFormat="1" ht="12.75" x14ac:dyDescent="0.25">
      <c r="B16" s="491"/>
      <c r="C16" s="459" t="s">
        <v>229</v>
      </c>
      <c r="D16" s="316">
        <v>48</v>
      </c>
      <c r="E16" s="406">
        <v>569800000</v>
      </c>
    </row>
    <row r="17" spans="2:5" s="314" customFormat="1" ht="12.75" x14ac:dyDescent="0.25">
      <c r="B17" s="491"/>
      <c r="C17" s="459" t="s">
        <v>230</v>
      </c>
      <c r="D17" s="316">
        <v>60.35</v>
      </c>
      <c r="E17" s="406">
        <v>656475000</v>
      </c>
    </row>
    <row r="18" spans="2:5" s="314" customFormat="1" ht="12.75" x14ac:dyDescent="0.25">
      <c r="B18" s="491"/>
      <c r="C18" s="459" t="s">
        <v>233</v>
      </c>
      <c r="D18" s="316">
        <v>57.5</v>
      </c>
      <c r="E18" s="406">
        <v>654625000</v>
      </c>
    </row>
    <row r="19" spans="2:5" s="314" customFormat="1" ht="12.75" x14ac:dyDescent="0.25">
      <c r="B19" s="491"/>
      <c r="C19" s="459" t="s">
        <v>234</v>
      </c>
      <c r="D19" s="316">
        <v>47.4</v>
      </c>
      <c r="E19" s="406">
        <v>563690000</v>
      </c>
    </row>
    <row r="20" spans="2:5" s="314" customFormat="1" ht="12.75" x14ac:dyDescent="0.25">
      <c r="B20" s="491"/>
      <c r="C20" s="459" t="s">
        <v>235</v>
      </c>
      <c r="D20" s="316">
        <v>48</v>
      </c>
      <c r="E20" s="406">
        <v>570800000</v>
      </c>
    </row>
    <row r="21" spans="2:5" s="314" customFormat="1" ht="12.75" x14ac:dyDescent="0.25">
      <c r="B21" s="491"/>
      <c r="C21" s="459" t="s">
        <v>236</v>
      </c>
      <c r="D21" s="316">
        <v>57.5</v>
      </c>
      <c r="E21" s="406">
        <v>654625000</v>
      </c>
    </row>
    <row r="22" spans="2:5" s="314" customFormat="1" ht="12.75" x14ac:dyDescent="0.25">
      <c r="B22" s="491"/>
      <c r="C22" s="459" t="s">
        <v>239</v>
      </c>
      <c r="D22" s="316">
        <v>59.7</v>
      </c>
      <c r="E22" s="406">
        <v>680595000</v>
      </c>
    </row>
    <row r="23" spans="2:5" s="314" customFormat="1" ht="12.75" x14ac:dyDescent="0.25">
      <c r="B23" s="491"/>
      <c r="C23" s="459" t="s">
        <v>240</v>
      </c>
      <c r="D23" s="316">
        <v>57.5</v>
      </c>
      <c r="E23" s="406">
        <v>655625000</v>
      </c>
    </row>
    <row r="24" spans="2:5" s="314" customFormat="1" ht="12.75" x14ac:dyDescent="0.25">
      <c r="B24" s="491"/>
      <c r="C24" s="459" t="s">
        <v>241</v>
      </c>
      <c r="D24" s="316">
        <v>47.4</v>
      </c>
      <c r="E24" s="406">
        <v>564690000</v>
      </c>
    </row>
    <row r="25" spans="2:5" ht="12.75" x14ac:dyDescent="0.25">
      <c r="B25" s="491"/>
      <c r="C25" s="459" t="s">
        <v>242</v>
      </c>
      <c r="D25" s="316">
        <v>48</v>
      </c>
      <c r="E25" s="406">
        <v>571800000</v>
      </c>
    </row>
    <row r="26" spans="2:5" ht="12.75" x14ac:dyDescent="0.25">
      <c r="B26" s="491"/>
      <c r="C26" s="459" t="s">
        <v>243</v>
      </c>
      <c r="D26" s="316">
        <v>57.5</v>
      </c>
      <c r="E26" s="406">
        <v>655625000</v>
      </c>
    </row>
    <row r="27" spans="2:5" ht="12.75" x14ac:dyDescent="0.25">
      <c r="B27" s="491"/>
      <c r="C27" s="459" t="s">
        <v>244</v>
      </c>
      <c r="D27" s="316">
        <v>59.7</v>
      </c>
      <c r="E27" s="406">
        <v>680595000</v>
      </c>
    </row>
    <row r="28" spans="2:5" ht="12.75" x14ac:dyDescent="0.25">
      <c r="B28" s="491"/>
      <c r="C28" s="459" t="s">
        <v>245</v>
      </c>
      <c r="D28" s="316">
        <v>59.7</v>
      </c>
      <c r="E28" s="406">
        <v>681595000</v>
      </c>
    </row>
    <row r="29" spans="2:5" ht="12.75" x14ac:dyDescent="0.25">
      <c r="B29" s="491"/>
      <c r="C29" s="459" t="s">
        <v>246</v>
      </c>
      <c r="D29" s="316">
        <v>57.5</v>
      </c>
      <c r="E29" s="406">
        <v>656625000</v>
      </c>
    </row>
    <row r="30" spans="2:5" ht="12.75" x14ac:dyDescent="0.25">
      <c r="B30" s="491"/>
      <c r="C30" s="459" t="s">
        <v>247</v>
      </c>
      <c r="D30" s="316">
        <v>47.4</v>
      </c>
      <c r="E30" s="406">
        <v>565690000</v>
      </c>
    </row>
    <row r="31" spans="2:5" ht="12.75" x14ac:dyDescent="0.25">
      <c r="B31" s="491"/>
      <c r="C31" s="459" t="s">
        <v>248</v>
      </c>
      <c r="D31" s="316">
        <v>48</v>
      </c>
      <c r="E31" s="406">
        <v>572800000</v>
      </c>
    </row>
    <row r="32" spans="2:5" ht="12.75" x14ac:dyDescent="0.25">
      <c r="B32" s="491"/>
      <c r="C32" s="459" t="s">
        <v>249</v>
      </c>
      <c r="D32" s="316">
        <v>57.5</v>
      </c>
      <c r="E32" s="406">
        <v>656625000</v>
      </c>
    </row>
    <row r="33" spans="2:5" ht="12.75" x14ac:dyDescent="0.25">
      <c r="B33" s="491"/>
      <c r="C33" s="459" t="s">
        <v>250</v>
      </c>
      <c r="D33" s="316">
        <v>59.7</v>
      </c>
      <c r="E33" s="406">
        <v>681595000</v>
      </c>
    </row>
    <row r="34" spans="2:5" ht="12.75" x14ac:dyDescent="0.25">
      <c r="B34" s="491"/>
      <c r="C34" s="459" t="s">
        <v>253</v>
      </c>
      <c r="D34" s="316">
        <v>57.5</v>
      </c>
      <c r="E34" s="406">
        <v>643250000</v>
      </c>
    </row>
    <row r="35" spans="2:5" ht="12.75" x14ac:dyDescent="0.25">
      <c r="B35" s="491"/>
      <c r="C35" s="459" t="s">
        <v>255</v>
      </c>
      <c r="D35" s="316">
        <v>48</v>
      </c>
      <c r="E35" s="406">
        <v>573800000</v>
      </c>
    </row>
    <row r="36" spans="2:5" ht="12.75" x14ac:dyDescent="0.25">
      <c r="B36" s="491"/>
      <c r="C36" s="459" t="s">
        <v>256</v>
      </c>
      <c r="D36" s="316">
        <v>57.5</v>
      </c>
      <c r="E36" s="406">
        <v>657625000</v>
      </c>
    </row>
    <row r="37" spans="2:5" ht="12.75" x14ac:dyDescent="0.25">
      <c r="B37" s="491"/>
      <c r="C37" s="459" t="s">
        <v>257</v>
      </c>
      <c r="D37" s="316">
        <v>59.7</v>
      </c>
      <c r="E37" s="406">
        <v>682595000</v>
      </c>
    </row>
    <row r="38" spans="2:5" ht="12.75" x14ac:dyDescent="0.25">
      <c r="B38" s="491"/>
      <c r="C38" s="459" t="s">
        <v>260</v>
      </c>
      <c r="D38" s="316">
        <v>59.7</v>
      </c>
      <c r="E38" s="406">
        <v>683595000</v>
      </c>
    </row>
    <row r="39" spans="2:5" ht="12.75" x14ac:dyDescent="0.25">
      <c r="B39" s="491"/>
      <c r="C39" s="459" t="s">
        <v>261</v>
      </c>
      <c r="D39" s="316">
        <v>57.5</v>
      </c>
      <c r="E39" s="406">
        <v>658625000</v>
      </c>
    </row>
    <row r="40" spans="2:5" ht="12.75" x14ac:dyDescent="0.25">
      <c r="B40" s="491"/>
      <c r="C40" s="459" t="s">
        <v>263</v>
      </c>
      <c r="D40" s="316">
        <v>48</v>
      </c>
      <c r="E40" s="406">
        <v>574800000</v>
      </c>
    </row>
    <row r="41" spans="2:5" ht="12.75" x14ac:dyDescent="0.25">
      <c r="B41" s="491"/>
      <c r="C41" s="459" t="s">
        <v>264</v>
      </c>
      <c r="D41" s="316">
        <v>57.5</v>
      </c>
      <c r="E41" s="406">
        <v>658625000</v>
      </c>
    </row>
    <row r="42" spans="2:5" ht="12.75" x14ac:dyDescent="0.25">
      <c r="B42" s="491"/>
      <c r="C42" s="459" t="s">
        <v>265</v>
      </c>
      <c r="D42" s="316">
        <v>59.7</v>
      </c>
      <c r="E42" s="406">
        <v>683595000</v>
      </c>
    </row>
    <row r="43" spans="2:5" ht="12.75" x14ac:dyDescent="0.25">
      <c r="B43" s="491"/>
      <c r="C43" s="459" t="s">
        <v>266</v>
      </c>
      <c r="D43" s="316">
        <v>36.200000000000003</v>
      </c>
      <c r="E43" s="406">
        <v>453070000</v>
      </c>
    </row>
    <row r="44" spans="2:5" ht="12.75" x14ac:dyDescent="0.25">
      <c r="B44" s="491"/>
      <c r="C44" s="459" t="s">
        <v>269</v>
      </c>
      <c r="D44" s="316">
        <v>57.5</v>
      </c>
      <c r="E44" s="406">
        <v>659625000</v>
      </c>
    </row>
    <row r="45" spans="2:5" ht="12.75" x14ac:dyDescent="0.25">
      <c r="B45" s="491"/>
      <c r="C45" s="459" t="s">
        <v>270</v>
      </c>
      <c r="D45" s="316">
        <v>47.4</v>
      </c>
      <c r="E45" s="406">
        <v>568690000</v>
      </c>
    </row>
    <row r="46" spans="2:5" ht="12.75" x14ac:dyDescent="0.25">
      <c r="B46" s="491"/>
      <c r="C46" s="459" t="s">
        <v>271</v>
      </c>
      <c r="D46" s="316">
        <v>48</v>
      </c>
      <c r="E46" s="406">
        <v>575800000</v>
      </c>
    </row>
    <row r="47" spans="2:5" ht="12.75" x14ac:dyDescent="0.25">
      <c r="B47" s="491"/>
      <c r="C47" s="459" t="s">
        <v>272</v>
      </c>
      <c r="D47" s="316">
        <v>57.5</v>
      </c>
      <c r="E47" s="406">
        <v>659625000</v>
      </c>
    </row>
    <row r="48" spans="2:5" ht="12.75" x14ac:dyDescent="0.25">
      <c r="B48" s="491"/>
      <c r="C48" s="459" t="s">
        <v>273</v>
      </c>
      <c r="D48" s="316">
        <v>59.7</v>
      </c>
      <c r="E48" s="406">
        <v>684595000</v>
      </c>
    </row>
    <row r="49" spans="2:5" ht="12.75" x14ac:dyDescent="0.25">
      <c r="B49" s="491"/>
      <c r="C49" s="459" t="s">
        <v>276</v>
      </c>
      <c r="D49" s="316">
        <v>57.5</v>
      </c>
      <c r="E49" s="406">
        <v>660625000</v>
      </c>
    </row>
    <row r="50" spans="2:5" ht="12.75" x14ac:dyDescent="0.25">
      <c r="B50" s="491"/>
      <c r="C50" s="459" t="s">
        <v>277</v>
      </c>
      <c r="D50" s="316">
        <v>48</v>
      </c>
      <c r="E50" s="406">
        <v>576800000</v>
      </c>
    </row>
    <row r="51" spans="2:5" ht="12.75" x14ac:dyDescent="0.25">
      <c r="B51" s="491"/>
      <c r="C51" s="459" t="s">
        <v>278</v>
      </c>
      <c r="D51" s="316">
        <v>57.5</v>
      </c>
      <c r="E51" s="406">
        <v>660625000</v>
      </c>
    </row>
    <row r="52" spans="2:5" ht="12.75" x14ac:dyDescent="0.25">
      <c r="B52" s="491"/>
      <c r="C52" s="459" t="s">
        <v>279</v>
      </c>
      <c r="D52" s="316">
        <v>59.7</v>
      </c>
      <c r="E52" s="406">
        <v>685595000</v>
      </c>
    </row>
    <row r="53" spans="2:5" ht="12.75" x14ac:dyDescent="0.25">
      <c r="B53" s="491"/>
      <c r="C53" s="459" t="s">
        <v>282</v>
      </c>
      <c r="D53" s="316">
        <v>57.5</v>
      </c>
      <c r="E53" s="406">
        <v>661625000</v>
      </c>
    </row>
    <row r="54" spans="2:5" ht="12.75" x14ac:dyDescent="0.25">
      <c r="B54" s="491"/>
      <c r="C54" s="459" t="s">
        <v>283</v>
      </c>
      <c r="D54" s="316">
        <v>48</v>
      </c>
      <c r="E54" s="406">
        <v>577800000</v>
      </c>
    </row>
    <row r="55" spans="2:5" ht="12.75" x14ac:dyDescent="0.25">
      <c r="B55" s="491"/>
      <c r="C55" s="459" t="s">
        <v>284</v>
      </c>
      <c r="D55" s="316">
        <v>57.5</v>
      </c>
      <c r="E55" s="406">
        <v>661625000</v>
      </c>
    </row>
    <row r="56" spans="2:5" ht="12.75" x14ac:dyDescent="0.25">
      <c r="B56" s="491"/>
      <c r="C56" s="459" t="s">
        <v>288</v>
      </c>
      <c r="D56" s="316">
        <v>57.5</v>
      </c>
      <c r="E56" s="406">
        <v>662625000</v>
      </c>
    </row>
    <row r="57" spans="2:5" ht="12.75" x14ac:dyDescent="0.25">
      <c r="B57" s="491"/>
      <c r="C57" s="459" t="s">
        <v>292</v>
      </c>
      <c r="D57" s="316">
        <v>59.7</v>
      </c>
      <c r="E57" s="406">
        <v>687595000</v>
      </c>
    </row>
    <row r="58" spans="2:5" ht="12.75" x14ac:dyDescent="0.25">
      <c r="B58" s="491"/>
      <c r="C58" s="459" t="s">
        <v>300</v>
      </c>
      <c r="D58" s="316">
        <v>59.7</v>
      </c>
      <c r="E58" s="406">
        <v>688595000</v>
      </c>
    </row>
    <row r="59" spans="2:5" ht="12.75" x14ac:dyDescent="0.25">
      <c r="B59" s="491"/>
      <c r="C59" s="459" t="s">
        <v>304</v>
      </c>
      <c r="D59" s="316">
        <v>47.4</v>
      </c>
      <c r="E59" s="406">
        <v>573690000</v>
      </c>
    </row>
    <row r="60" spans="2:5" ht="12.75" x14ac:dyDescent="0.25">
      <c r="B60" s="491"/>
      <c r="C60" s="459" t="s">
        <v>305</v>
      </c>
      <c r="D60" s="316">
        <v>48</v>
      </c>
      <c r="E60" s="406">
        <v>580800000</v>
      </c>
    </row>
    <row r="61" spans="2:5" ht="12.75" x14ac:dyDescent="0.25">
      <c r="B61" s="491"/>
      <c r="C61" s="459" t="s">
        <v>306</v>
      </c>
      <c r="D61" s="316">
        <v>57.5</v>
      </c>
      <c r="E61" s="406">
        <v>664625000</v>
      </c>
    </row>
    <row r="62" spans="2:5" ht="12.75" x14ac:dyDescent="0.25">
      <c r="B62" s="491"/>
      <c r="C62" s="459" t="s">
        <v>307</v>
      </c>
      <c r="D62" s="316">
        <v>59.7</v>
      </c>
      <c r="E62" s="406">
        <v>689595000</v>
      </c>
    </row>
    <row r="63" spans="2:5" ht="12.75" x14ac:dyDescent="0.25">
      <c r="B63" s="491"/>
      <c r="C63" s="459" t="s">
        <v>310</v>
      </c>
      <c r="D63" s="316">
        <v>59.7</v>
      </c>
      <c r="E63" s="406">
        <v>690595000</v>
      </c>
    </row>
    <row r="64" spans="2:5" ht="12.75" x14ac:dyDescent="0.25">
      <c r="B64" s="491"/>
      <c r="C64" s="459" t="s">
        <v>312</v>
      </c>
      <c r="D64" s="316">
        <v>48</v>
      </c>
      <c r="E64" s="406">
        <v>581800000</v>
      </c>
    </row>
    <row r="65" spans="2:5" ht="12.75" x14ac:dyDescent="0.25">
      <c r="B65" s="491"/>
      <c r="C65" s="459" t="s">
        <v>313</v>
      </c>
      <c r="D65" s="316">
        <v>57.5</v>
      </c>
      <c r="E65" s="406">
        <v>665625000</v>
      </c>
    </row>
    <row r="66" spans="2:5" ht="12.75" x14ac:dyDescent="0.25">
      <c r="B66" s="491"/>
      <c r="C66" s="459" t="s">
        <v>320</v>
      </c>
      <c r="D66" s="316">
        <v>48</v>
      </c>
      <c r="E66" s="406">
        <v>582800000</v>
      </c>
    </row>
    <row r="67" spans="2:5" ht="12.75" x14ac:dyDescent="0.25">
      <c r="B67" s="491"/>
      <c r="C67" s="459" t="s">
        <v>321</v>
      </c>
      <c r="D67" s="316">
        <v>57.5</v>
      </c>
      <c r="E67" s="406">
        <v>666625000</v>
      </c>
    </row>
    <row r="68" spans="2:5" ht="12.75" x14ac:dyDescent="0.25">
      <c r="B68" s="491"/>
      <c r="C68" s="459" t="s">
        <v>322</v>
      </c>
      <c r="D68" s="316">
        <v>59.7</v>
      </c>
      <c r="E68" s="406">
        <v>691595000</v>
      </c>
    </row>
    <row r="69" spans="2:5" ht="12.75" x14ac:dyDescent="0.25">
      <c r="B69" s="491"/>
      <c r="C69" s="459" t="s">
        <v>325</v>
      </c>
      <c r="D69" s="316">
        <v>59.7</v>
      </c>
      <c r="E69" s="406">
        <v>692595000</v>
      </c>
    </row>
    <row r="70" spans="2:5" ht="12.75" x14ac:dyDescent="0.25">
      <c r="B70" s="491"/>
      <c r="C70" s="459" t="s">
        <v>326</v>
      </c>
      <c r="D70" s="316">
        <v>57.5</v>
      </c>
      <c r="E70" s="406">
        <v>667625000</v>
      </c>
    </row>
    <row r="71" spans="2:5" ht="12.75" x14ac:dyDescent="0.25">
      <c r="B71" s="491"/>
      <c r="C71" s="459" t="s">
        <v>336</v>
      </c>
      <c r="D71" s="316">
        <v>48</v>
      </c>
      <c r="E71" s="406">
        <v>584800000</v>
      </c>
    </row>
    <row r="72" spans="2:5" ht="12.75" x14ac:dyDescent="0.25">
      <c r="B72" s="491"/>
      <c r="C72" s="459" t="s">
        <v>337</v>
      </c>
      <c r="D72" s="316">
        <v>57.5</v>
      </c>
      <c r="E72" s="406">
        <v>668625000</v>
      </c>
    </row>
    <row r="73" spans="2:5" ht="12.75" x14ac:dyDescent="0.25">
      <c r="B73" s="491"/>
      <c r="C73" s="459" t="s">
        <v>338</v>
      </c>
      <c r="D73" s="316">
        <v>59.7</v>
      </c>
      <c r="E73" s="406">
        <v>693595000</v>
      </c>
    </row>
    <row r="74" spans="2:5" ht="12.75" x14ac:dyDescent="0.25">
      <c r="B74" s="491"/>
      <c r="C74" s="459" t="s">
        <v>341</v>
      </c>
      <c r="D74" s="316">
        <v>59.7</v>
      </c>
      <c r="E74" s="406">
        <v>694595000</v>
      </c>
    </row>
    <row r="75" spans="2:5" ht="12.75" x14ac:dyDescent="0.25">
      <c r="B75" s="491"/>
      <c r="C75" s="459" t="s">
        <v>344</v>
      </c>
      <c r="D75" s="316">
        <v>48</v>
      </c>
      <c r="E75" s="406">
        <v>585800000</v>
      </c>
    </row>
    <row r="76" spans="2:5" ht="12.75" x14ac:dyDescent="0.25">
      <c r="B76" s="491"/>
      <c r="C76" s="459" t="s">
        <v>345</v>
      </c>
      <c r="D76" s="316">
        <v>57.5</v>
      </c>
      <c r="E76" s="406">
        <v>669625000</v>
      </c>
    </row>
    <row r="77" spans="2:5" ht="12.75" x14ac:dyDescent="0.25">
      <c r="B77" s="491"/>
      <c r="C77" s="459" t="s">
        <v>346</v>
      </c>
      <c r="D77" s="316">
        <v>59.7</v>
      </c>
      <c r="E77" s="406">
        <v>694595000</v>
      </c>
    </row>
    <row r="78" spans="2:5" ht="12.75" x14ac:dyDescent="0.25">
      <c r="B78" s="491"/>
      <c r="C78" s="459" t="s">
        <v>349</v>
      </c>
      <c r="D78" s="316">
        <v>59.7</v>
      </c>
      <c r="E78" s="406">
        <v>695595000</v>
      </c>
    </row>
    <row r="79" spans="2:5" ht="12.75" x14ac:dyDescent="0.25">
      <c r="B79" s="491"/>
      <c r="C79" s="459" t="s">
        <v>351</v>
      </c>
      <c r="D79" s="316">
        <v>47.4</v>
      </c>
      <c r="E79" s="406">
        <v>579690000</v>
      </c>
    </row>
    <row r="80" spans="2:5" ht="12.75" x14ac:dyDescent="0.25">
      <c r="B80" s="491"/>
      <c r="C80" s="459" t="s">
        <v>352</v>
      </c>
      <c r="D80" s="316">
        <v>48</v>
      </c>
      <c r="E80" s="406">
        <v>586800000</v>
      </c>
    </row>
    <row r="81" spans="2:5" ht="12.75" x14ac:dyDescent="0.25">
      <c r="B81" s="491"/>
      <c r="C81" s="459" t="s">
        <v>353</v>
      </c>
      <c r="D81" s="316">
        <v>57.5</v>
      </c>
      <c r="E81" s="406">
        <v>670625000</v>
      </c>
    </row>
    <row r="82" spans="2:5" ht="12.75" x14ac:dyDescent="0.25">
      <c r="B82" s="491"/>
      <c r="C82" s="459" t="s">
        <v>354</v>
      </c>
      <c r="D82" s="316">
        <v>59.7</v>
      </c>
      <c r="E82" s="406">
        <v>695595000</v>
      </c>
    </row>
    <row r="83" spans="2:5" ht="12.75" x14ac:dyDescent="0.25">
      <c r="B83" s="491"/>
      <c r="C83" s="459" t="s">
        <v>355</v>
      </c>
      <c r="D83" s="316">
        <v>36.200000000000003</v>
      </c>
      <c r="E83" s="406">
        <v>465070000</v>
      </c>
    </row>
    <row r="84" spans="2:5" ht="12.75" x14ac:dyDescent="0.25">
      <c r="B84" s="491"/>
      <c r="C84" s="459" t="s">
        <v>357</v>
      </c>
      <c r="D84" s="316">
        <v>59.7</v>
      </c>
      <c r="E84" s="406">
        <v>696595000</v>
      </c>
    </row>
    <row r="85" spans="2:5" ht="12.75" x14ac:dyDescent="0.25">
      <c r="B85" s="491"/>
      <c r="C85" s="459" t="s">
        <v>359</v>
      </c>
      <c r="D85" s="316">
        <v>47.4</v>
      </c>
      <c r="E85" s="406">
        <v>580690000</v>
      </c>
    </row>
    <row r="86" spans="2:5" ht="12.75" x14ac:dyDescent="0.25">
      <c r="B86" s="491"/>
      <c r="C86" s="459" t="s">
        <v>360</v>
      </c>
      <c r="D86" s="316">
        <v>48</v>
      </c>
      <c r="E86" s="406">
        <v>587800000</v>
      </c>
    </row>
    <row r="87" spans="2:5" ht="12.75" x14ac:dyDescent="0.25">
      <c r="B87" s="491"/>
      <c r="C87" s="459" t="s">
        <v>361</v>
      </c>
      <c r="D87" s="316">
        <v>57.5</v>
      </c>
      <c r="E87" s="406">
        <v>671625000</v>
      </c>
    </row>
    <row r="88" spans="2:5" ht="12.75" x14ac:dyDescent="0.25">
      <c r="B88" s="491"/>
      <c r="C88" s="459" t="s">
        <v>362</v>
      </c>
      <c r="D88" s="316">
        <v>59.7</v>
      </c>
      <c r="E88" s="406">
        <v>696595000</v>
      </c>
    </row>
    <row r="89" spans="2:5" ht="12.75" x14ac:dyDescent="0.25">
      <c r="B89" s="491"/>
      <c r="C89" s="459" t="s">
        <v>363</v>
      </c>
      <c r="D89" s="316">
        <v>36.200000000000003</v>
      </c>
      <c r="E89" s="406">
        <v>466070000</v>
      </c>
    </row>
    <row r="90" spans="2:5" ht="12.75" x14ac:dyDescent="0.25">
      <c r="B90" s="491"/>
      <c r="C90" s="459" t="s">
        <v>365</v>
      </c>
      <c r="D90" s="316">
        <v>59.7</v>
      </c>
      <c r="E90" s="406">
        <v>697595000</v>
      </c>
    </row>
    <row r="91" spans="2:5" ht="12.75" x14ac:dyDescent="0.25">
      <c r="B91" s="491"/>
      <c r="C91" s="459" t="s">
        <v>366</v>
      </c>
      <c r="D91" s="316">
        <v>57.5</v>
      </c>
      <c r="E91" s="406">
        <v>672625000</v>
      </c>
    </row>
    <row r="92" spans="2:5" ht="12.75" x14ac:dyDescent="0.25">
      <c r="B92" s="491"/>
      <c r="C92" s="459" t="s">
        <v>367</v>
      </c>
      <c r="D92" s="316">
        <v>47.4</v>
      </c>
      <c r="E92" s="406">
        <v>581690000</v>
      </c>
    </row>
    <row r="93" spans="2:5" ht="12.75" x14ac:dyDescent="0.25">
      <c r="B93" s="491"/>
      <c r="C93" s="459" t="s">
        <v>368</v>
      </c>
      <c r="D93" s="316">
        <v>48</v>
      </c>
      <c r="E93" s="406">
        <v>588800000</v>
      </c>
    </row>
    <row r="94" spans="2:5" ht="12.75" x14ac:dyDescent="0.25">
      <c r="B94" s="491"/>
      <c r="C94" s="459" t="s">
        <v>369</v>
      </c>
      <c r="D94" s="316">
        <v>57.5</v>
      </c>
      <c r="E94" s="406">
        <v>672625000</v>
      </c>
    </row>
    <row r="95" spans="2:5" ht="12.75" x14ac:dyDescent="0.25">
      <c r="B95" s="491"/>
      <c r="C95" s="459" t="s">
        <v>370</v>
      </c>
      <c r="D95" s="316">
        <v>59.7</v>
      </c>
      <c r="E95" s="406">
        <v>697595000</v>
      </c>
    </row>
    <row r="96" spans="2:5" ht="12.75" x14ac:dyDescent="0.25">
      <c r="B96" s="491"/>
      <c r="C96" s="459" t="s">
        <v>371</v>
      </c>
      <c r="D96" s="316">
        <v>36.200000000000003</v>
      </c>
      <c r="E96" s="406">
        <v>467070000</v>
      </c>
    </row>
    <row r="97" spans="2:5" ht="12.75" x14ac:dyDescent="0.25">
      <c r="B97" s="491"/>
      <c r="C97" s="459" t="s">
        <v>373</v>
      </c>
      <c r="D97" s="316">
        <v>59.7</v>
      </c>
      <c r="E97" s="406">
        <v>698595000</v>
      </c>
    </row>
    <row r="98" spans="2:5" ht="12.75" x14ac:dyDescent="0.25">
      <c r="B98" s="491"/>
      <c r="C98" s="459" t="s">
        <v>374</v>
      </c>
      <c r="D98" s="316">
        <v>57.5</v>
      </c>
      <c r="E98" s="406">
        <v>673625000</v>
      </c>
    </row>
    <row r="99" spans="2:5" ht="12.75" x14ac:dyDescent="0.25">
      <c r="B99" s="491"/>
      <c r="C99" s="459" t="s">
        <v>376</v>
      </c>
      <c r="D99" s="316">
        <v>48</v>
      </c>
      <c r="E99" s="406">
        <v>589800000</v>
      </c>
    </row>
    <row r="100" spans="2:5" ht="12.75" x14ac:dyDescent="0.25">
      <c r="B100" s="491"/>
      <c r="C100" s="459" t="s">
        <v>378</v>
      </c>
      <c r="D100" s="316">
        <v>59.7</v>
      </c>
      <c r="E100" s="406">
        <v>698595000</v>
      </c>
    </row>
    <row r="101" spans="2:5" ht="12.75" x14ac:dyDescent="0.25">
      <c r="B101" s="491"/>
      <c r="C101" s="459" t="s">
        <v>379</v>
      </c>
      <c r="D101" s="316">
        <v>36.200000000000003</v>
      </c>
      <c r="E101" s="406">
        <v>468070000</v>
      </c>
    </row>
    <row r="102" spans="2:5" ht="12.75" x14ac:dyDescent="0.25">
      <c r="B102" s="491"/>
      <c r="C102" s="459" t="s">
        <v>381</v>
      </c>
      <c r="D102" s="316">
        <v>57.5</v>
      </c>
      <c r="E102" s="406">
        <v>674625000</v>
      </c>
    </row>
    <row r="103" spans="2:5" ht="12.75" x14ac:dyDescent="0.25">
      <c r="B103" s="491"/>
      <c r="C103" s="459" t="s">
        <v>385</v>
      </c>
      <c r="D103" s="316">
        <v>59.7</v>
      </c>
      <c r="E103" s="406">
        <v>699595000</v>
      </c>
    </row>
    <row r="104" spans="2:5" ht="12.75" x14ac:dyDescent="0.25">
      <c r="B104" s="491"/>
      <c r="C104" s="459" t="s">
        <v>387</v>
      </c>
      <c r="D104" s="316">
        <v>36.200000000000003</v>
      </c>
      <c r="E104" s="406">
        <v>470070000</v>
      </c>
    </row>
    <row r="105" spans="2:5" ht="12.75" x14ac:dyDescent="0.25">
      <c r="B105" s="491"/>
      <c r="C105" s="459" t="s">
        <v>388</v>
      </c>
      <c r="D105" s="316">
        <v>59.7</v>
      </c>
      <c r="E105" s="406">
        <v>700595000</v>
      </c>
    </row>
    <row r="106" spans="2:5" ht="12.75" x14ac:dyDescent="0.25">
      <c r="B106" s="491"/>
      <c r="C106" s="459" t="s">
        <v>393</v>
      </c>
      <c r="D106" s="316">
        <v>59.7</v>
      </c>
      <c r="E106" s="406">
        <v>700595000</v>
      </c>
    </row>
    <row r="107" spans="2:5" ht="12.75" x14ac:dyDescent="0.25">
      <c r="B107" s="491"/>
      <c r="C107" s="459" t="s">
        <v>394</v>
      </c>
      <c r="D107" s="316">
        <v>36.200000000000003</v>
      </c>
      <c r="E107" s="406">
        <v>470070000</v>
      </c>
    </row>
    <row r="108" spans="2:5" ht="12.75" x14ac:dyDescent="0.25">
      <c r="B108" s="491"/>
      <c r="C108" s="459" t="s">
        <v>398</v>
      </c>
      <c r="D108" s="316">
        <v>47.4</v>
      </c>
      <c r="E108" s="406">
        <v>585690000</v>
      </c>
    </row>
    <row r="109" spans="2:5" ht="12.75" x14ac:dyDescent="0.25">
      <c r="B109" s="491"/>
      <c r="C109" s="459" t="s">
        <v>402</v>
      </c>
      <c r="D109" s="316">
        <v>36.200000000000003</v>
      </c>
      <c r="E109" s="406">
        <v>471070000</v>
      </c>
    </row>
    <row r="110" spans="2:5" ht="12.75" x14ac:dyDescent="0.25">
      <c r="B110" s="491"/>
      <c r="C110" s="459" t="s">
        <v>403</v>
      </c>
      <c r="D110" s="316">
        <v>36.200000000000003</v>
      </c>
      <c r="E110" s="406">
        <v>472070000</v>
      </c>
    </row>
    <row r="111" spans="2:5" ht="12.75" x14ac:dyDescent="0.25">
      <c r="B111" s="491"/>
      <c r="C111" s="459" t="s">
        <v>404</v>
      </c>
      <c r="D111" s="316">
        <v>59.7</v>
      </c>
      <c r="E111" s="406">
        <v>702595000</v>
      </c>
    </row>
    <row r="112" spans="2:5" ht="12.75" x14ac:dyDescent="0.25">
      <c r="B112" s="491"/>
      <c r="C112" s="459" t="s">
        <v>408</v>
      </c>
      <c r="D112" s="316">
        <v>57.5</v>
      </c>
      <c r="E112" s="406">
        <v>677625000</v>
      </c>
    </row>
    <row r="113" spans="2:5" ht="12.75" x14ac:dyDescent="0.25">
      <c r="B113" s="491"/>
      <c r="C113" s="459" t="s">
        <v>409</v>
      </c>
      <c r="D113" s="316">
        <v>59.7</v>
      </c>
      <c r="E113" s="406">
        <v>702595000</v>
      </c>
    </row>
    <row r="114" spans="2:5" ht="12.75" x14ac:dyDescent="0.25">
      <c r="B114" s="491"/>
      <c r="C114" s="459" t="s">
        <v>410</v>
      </c>
      <c r="D114" s="316">
        <v>36.200000000000003</v>
      </c>
      <c r="E114" s="406">
        <v>472070000</v>
      </c>
    </row>
    <row r="115" spans="2:5" ht="12.75" hidden="1" x14ac:dyDescent="0.25">
      <c r="B115" s="491"/>
      <c r="C115" s="459"/>
      <c r="D115" s="316"/>
      <c r="E115" s="406"/>
    </row>
    <row r="116" spans="2:5" ht="12.75" hidden="1" x14ac:dyDescent="0.25">
      <c r="B116" s="491"/>
      <c r="C116" s="459"/>
      <c r="D116" s="316"/>
      <c r="E116" s="406"/>
    </row>
    <row r="117" spans="2:5" ht="12.75" hidden="1" x14ac:dyDescent="0.25">
      <c r="B117" s="491"/>
      <c r="C117" s="459"/>
      <c r="D117" s="316"/>
      <c r="E117" s="406"/>
    </row>
    <row r="118" spans="2:5" ht="12.75" hidden="1" x14ac:dyDescent="0.25">
      <c r="B118" s="491"/>
      <c r="C118" s="459"/>
      <c r="D118" s="316"/>
      <c r="E118" s="406"/>
    </row>
    <row r="119" spans="2:5" ht="12.75" hidden="1" x14ac:dyDescent="0.25">
      <c r="B119" s="491"/>
      <c r="C119" s="459"/>
      <c r="D119" s="316"/>
      <c r="E119" s="406"/>
    </row>
    <row r="120" spans="2:5" ht="12.75" hidden="1" x14ac:dyDescent="0.25">
      <c r="B120" s="491"/>
      <c r="C120" s="459"/>
      <c r="D120" s="316"/>
      <c r="E120" s="406"/>
    </row>
    <row r="121" spans="2:5" ht="12.75" hidden="1" x14ac:dyDescent="0.25">
      <c r="B121" s="491"/>
      <c r="C121" s="459"/>
      <c r="D121" s="316"/>
      <c r="E121" s="406"/>
    </row>
    <row r="122" spans="2:5" ht="12.75" hidden="1" x14ac:dyDescent="0.25">
      <c r="B122" s="491"/>
      <c r="C122" s="459"/>
      <c r="D122" s="316"/>
      <c r="E122" s="406"/>
    </row>
    <row r="123" spans="2:5" ht="12.75" hidden="1" x14ac:dyDescent="0.25">
      <c r="B123" s="491"/>
      <c r="C123" s="459"/>
      <c r="D123" s="316"/>
      <c r="E123" s="406"/>
    </row>
    <row r="124" spans="2:5" ht="12.75" hidden="1" x14ac:dyDescent="0.25">
      <c r="B124" s="491"/>
      <c r="C124" s="459"/>
      <c r="D124" s="316"/>
      <c r="E124" s="406"/>
    </row>
    <row r="125" spans="2:5" ht="12.75" hidden="1" x14ac:dyDescent="0.25">
      <c r="B125" s="491"/>
      <c r="C125" s="459"/>
      <c r="D125" s="316"/>
      <c r="E125" s="406"/>
    </row>
    <row r="126" spans="2:5" ht="12.75" hidden="1" x14ac:dyDescent="0.25">
      <c r="B126" s="491"/>
      <c r="C126" s="459"/>
      <c r="D126" s="316"/>
      <c r="E126" s="406"/>
    </row>
    <row r="127" spans="2:5" ht="12.75" hidden="1" x14ac:dyDescent="0.25">
      <c r="B127" s="491"/>
      <c r="C127" s="459"/>
      <c r="D127" s="316"/>
      <c r="E127" s="406"/>
    </row>
    <row r="128" spans="2:5" ht="12.75" hidden="1" x14ac:dyDescent="0.25">
      <c r="B128" s="491"/>
      <c r="C128" s="459"/>
      <c r="D128" s="316"/>
      <c r="E128" s="406"/>
    </row>
    <row r="129" spans="2:5" ht="12.75" hidden="1" x14ac:dyDescent="0.25">
      <c r="B129" s="491"/>
      <c r="C129" s="459"/>
      <c r="D129" s="316"/>
      <c r="E129" s="406"/>
    </row>
    <row r="130" spans="2:5" ht="12.75" hidden="1" x14ac:dyDescent="0.25">
      <c r="B130" s="491"/>
      <c r="C130" s="459"/>
      <c r="D130" s="316"/>
      <c r="E130" s="406"/>
    </row>
    <row r="131" spans="2:5" ht="12.75" hidden="1" x14ac:dyDescent="0.25">
      <c r="B131" s="491"/>
      <c r="C131" s="459"/>
      <c r="D131" s="316"/>
      <c r="E131" s="406"/>
    </row>
    <row r="132" spans="2:5" ht="12.75" hidden="1" x14ac:dyDescent="0.25">
      <c r="B132" s="491"/>
      <c r="C132" s="459"/>
      <c r="D132" s="316"/>
      <c r="E132" s="406"/>
    </row>
    <row r="133" spans="2:5" ht="12.75" hidden="1" x14ac:dyDescent="0.25">
      <c r="B133" s="491"/>
      <c r="C133" s="459"/>
      <c r="D133" s="316"/>
      <c r="E133" s="406"/>
    </row>
    <row r="134" spans="2:5" ht="12.75" hidden="1" x14ac:dyDescent="0.25">
      <c r="B134" s="491"/>
      <c r="C134" s="459"/>
      <c r="D134" s="316"/>
      <c r="E134" s="406"/>
    </row>
    <row r="135" spans="2:5" ht="12.75" hidden="1" x14ac:dyDescent="0.25">
      <c r="B135" s="491"/>
      <c r="C135" s="459"/>
      <c r="D135" s="316"/>
      <c r="E135" s="406"/>
    </row>
    <row r="136" spans="2:5" ht="12.75" hidden="1" x14ac:dyDescent="0.25">
      <c r="B136" s="491"/>
      <c r="C136" s="459"/>
      <c r="D136" s="316"/>
      <c r="E136" s="406"/>
    </row>
    <row r="137" spans="2:5" ht="12.75" hidden="1" x14ac:dyDescent="0.25">
      <c r="B137" s="491"/>
      <c r="C137" s="459"/>
      <c r="D137" s="316"/>
      <c r="E137" s="406"/>
    </row>
    <row r="138" spans="2:5" ht="12.75" hidden="1" x14ac:dyDescent="0.25">
      <c r="B138" s="491"/>
      <c r="C138" s="459"/>
      <c r="D138" s="316"/>
      <c r="E138" s="406"/>
    </row>
    <row r="139" spans="2:5" ht="12.75" hidden="1" x14ac:dyDescent="0.25">
      <c r="B139" s="491"/>
      <c r="C139" s="459"/>
      <c r="D139" s="316"/>
      <c r="E139" s="406"/>
    </row>
    <row r="140" spans="2:5" ht="12.75" hidden="1" x14ac:dyDescent="0.25">
      <c r="B140" s="491"/>
      <c r="C140" s="459"/>
      <c r="D140" s="316"/>
      <c r="E140" s="406"/>
    </row>
    <row r="141" spans="2:5" ht="12.75" hidden="1" x14ac:dyDescent="0.25">
      <c r="B141" s="491"/>
      <c r="C141" s="459"/>
      <c r="D141" s="316"/>
      <c r="E141" s="406"/>
    </row>
    <row r="142" spans="2:5" ht="12.75" hidden="1" x14ac:dyDescent="0.25">
      <c r="B142" s="491"/>
      <c r="C142" s="459"/>
      <c r="D142" s="316"/>
      <c r="E142" s="406"/>
    </row>
    <row r="143" spans="2:5" ht="12.75" hidden="1" x14ac:dyDescent="0.25">
      <c r="B143" s="491"/>
      <c r="C143" s="459"/>
      <c r="D143" s="316"/>
      <c r="E143" s="406"/>
    </row>
    <row r="144" spans="2:5" ht="12.75" hidden="1" x14ac:dyDescent="0.25">
      <c r="B144" s="491"/>
      <c r="C144" s="459"/>
      <c r="D144" s="316"/>
      <c r="E144" s="406"/>
    </row>
    <row r="145" spans="2:5" ht="12.75" hidden="1" x14ac:dyDescent="0.25">
      <c r="B145" s="491"/>
      <c r="C145" s="459"/>
      <c r="D145" s="316"/>
      <c r="E145" s="406"/>
    </row>
    <row r="146" spans="2:5" ht="12.75" x14ac:dyDescent="0.25">
      <c r="B146" s="390" t="s">
        <v>179</v>
      </c>
      <c r="C146" s="391">
        <v>101</v>
      </c>
      <c r="D146" s="392">
        <v>5396.3999999999942</v>
      </c>
      <c r="E146" s="392">
        <v>63492770000</v>
      </c>
    </row>
    <row r="147" spans="2:5" ht="12.75" x14ac:dyDescent="0.25">
      <c r="B147" s="315"/>
      <c r="C147" s="314"/>
      <c r="D147" s="314"/>
      <c r="E147" s="314"/>
    </row>
    <row r="148" spans="2:5" ht="12.75" x14ac:dyDescent="0.25">
      <c r="B148" s="483" t="s">
        <v>197</v>
      </c>
      <c r="C148" s="484"/>
      <c r="D148" s="484"/>
      <c r="E148" s="484"/>
    </row>
    <row r="149" spans="2:5" ht="12.75" x14ac:dyDescent="0.25">
      <c r="B149" s="386" t="s">
        <v>175</v>
      </c>
      <c r="C149" s="387" t="s">
        <v>27</v>
      </c>
      <c r="D149" s="387" t="s">
        <v>41</v>
      </c>
      <c r="E149" s="388" t="s">
        <v>45</v>
      </c>
    </row>
    <row r="150" spans="2:5" ht="12.75" x14ac:dyDescent="0.25">
      <c r="B150" s="488" t="s">
        <v>176</v>
      </c>
      <c r="C150" s="389" t="s">
        <v>431</v>
      </c>
      <c r="D150" s="316">
        <v>0</v>
      </c>
      <c r="E150" s="406">
        <v>40000000</v>
      </c>
    </row>
    <row r="151" spans="2:5" ht="12.75" x14ac:dyDescent="0.25">
      <c r="B151" s="489"/>
      <c r="C151" s="389" t="s">
        <v>432</v>
      </c>
      <c r="D151" s="316">
        <v>0</v>
      </c>
      <c r="E151" s="406">
        <v>40000000</v>
      </c>
    </row>
    <row r="152" spans="2:5" ht="12.75" x14ac:dyDescent="0.25">
      <c r="B152" s="489"/>
      <c r="C152" s="389" t="s">
        <v>437</v>
      </c>
      <c r="D152" s="316">
        <v>0</v>
      </c>
      <c r="E152" s="406">
        <v>40000000</v>
      </c>
    </row>
    <row r="153" spans="2:5" ht="12.75" x14ac:dyDescent="0.25">
      <c r="B153" s="489"/>
      <c r="C153" s="389" t="s">
        <v>439</v>
      </c>
      <c r="D153" s="316">
        <v>0</v>
      </c>
      <c r="E153" s="406">
        <v>40000000</v>
      </c>
    </row>
    <row r="154" spans="2:5" ht="12.75" x14ac:dyDescent="0.25">
      <c r="B154" s="489"/>
      <c r="C154" s="389" t="s">
        <v>441</v>
      </c>
      <c r="D154" s="316">
        <v>0</v>
      </c>
      <c r="E154" s="406">
        <v>40000000</v>
      </c>
    </row>
    <row r="155" spans="2:5" ht="12.75" x14ac:dyDescent="0.25">
      <c r="B155" s="489"/>
      <c r="C155" s="389" t="s">
        <v>443</v>
      </c>
      <c r="D155" s="316">
        <v>0</v>
      </c>
      <c r="E155" s="406">
        <v>40000000</v>
      </c>
    </row>
    <row r="156" spans="2:5" ht="12.75" x14ac:dyDescent="0.25">
      <c r="B156" s="489"/>
      <c r="C156" s="389" t="s">
        <v>444</v>
      </c>
      <c r="D156" s="316">
        <v>0</v>
      </c>
      <c r="E156" s="406">
        <v>40000000</v>
      </c>
    </row>
    <row r="157" spans="2:5" ht="12.75" x14ac:dyDescent="0.25">
      <c r="B157" s="489"/>
      <c r="C157" s="389" t="s">
        <v>451</v>
      </c>
      <c r="D157" s="316">
        <v>0</v>
      </c>
      <c r="E157" s="406">
        <v>40000000</v>
      </c>
    </row>
    <row r="158" spans="2:5" ht="12.75" x14ac:dyDescent="0.25">
      <c r="B158" s="489"/>
      <c r="C158" s="389" t="s">
        <v>453</v>
      </c>
      <c r="D158" s="316">
        <v>0</v>
      </c>
      <c r="E158" s="406">
        <v>40000000</v>
      </c>
    </row>
    <row r="159" spans="2:5" ht="12.75" x14ac:dyDescent="0.25">
      <c r="B159" s="489"/>
      <c r="C159" s="389" t="s">
        <v>454</v>
      </c>
      <c r="D159" s="316">
        <v>0</v>
      </c>
      <c r="E159" s="406">
        <v>40000000</v>
      </c>
    </row>
    <row r="160" spans="2:5" ht="12.75" x14ac:dyDescent="0.25">
      <c r="B160" s="489"/>
      <c r="C160" s="389" t="s">
        <v>455</v>
      </c>
      <c r="D160" s="316">
        <v>0</v>
      </c>
      <c r="E160" s="406">
        <v>40000000</v>
      </c>
    </row>
    <row r="161" spans="2:5" ht="12.75" x14ac:dyDescent="0.25">
      <c r="B161" s="489"/>
      <c r="C161" s="389" t="s">
        <v>456</v>
      </c>
      <c r="D161" s="316">
        <v>0</v>
      </c>
      <c r="E161" s="406">
        <v>40000000</v>
      </c>
    </row>
    <row r="162" spans="2:5" ht="12.75" x14ac:dyDescent="0.25">
      <c r="B162" s="489"/>
      <c r="C162" s="389" t="s">
        <v>457</v>
      </c>
      <c r="D162" s="316">
        <v>0</v>
      </c>
      <c r="E162" s="406">
        <v>40000000</v>
      </c>
    </row>
    <row r="163" spans="2:5" ht="12.75" x14ac:dyDescent="0.25">
      <c r="B163" s="489"/>
      <c r="C163" s="389" t="s">
        <v>458</v>
      </c>
      <c r="D163" s="316">
        <v>0</v>
      </c>
      <c r="E163" s="406">
        <v>40000000</v>
      </c>
    </row>
    <row r="164" spans="2:5" ht="12.75" x14ac:dyDescent="0.25">
      <c r="B164" s="489"/>
      <c r="C164" s="389" t="s">
        <v>459</v>
      </c>
      <c r="D164" s="316">
        <v>0</v>
      </c>
      <c r="E164" s="406">
        <v>40000000</v>
      </c>
    </row>
    <row r="165" spans="2:5" ht="12.75" x14ac:dyDescent="0.25">
      <c r="B165" s="489"/>
      <c r="C165" s="389" t="s">
        <v>460</v>
      </c>
      <c r="D165" s="316">
        <v>0</v>
      </c>
      <c r="E165" s="406">
        <v>40000000</v>
      </c>
    </row>
    <row r="166" spans="2:5" ht="12.75" x14ac:dyDescent="0.25">
      <c r="B166" s="489"/>
      <c r="C166" s="389" t="s">
        <v>461</v>
      </c>
      <c r="D166" s="316">
        <v>0</v>
      </c>
      <c r="E166" s="406">
        <v>40000000</v>
      </c>
    </row>
    <row r="167" spans="2:5" ht="12.75" x14ac:dyDescent="0.25">
      <c r="B167" s="489"/>
      <c r="C167" s="389" t="s">
        <v>472</v>
      </c>
      <c r="D167" s="316">
        <v>0</v>
      </c>
      <c r="E167" s="406">
        <v>40000000</v>
      </c>
    </row>
    <row r="168" spans="2:5" ht="12.75" x14ac:dyDescent="0.25">
      <c r="B168" s="489"/>
      <c r="C168" s="389" t="s">
        <v>474</v>
      </c>
      <c r="D168" s="316">
        <v>0</v>
      </c>
      <c r="E168" s="406">
        <v>40000000</v>
      </c>
    </row>
    <row r="169" spans="2:5" ht="12.75" x14ac:dyDescent="0.25">
      <c r="B169" s="489"/>
      <c r="C169" s="389" t="s">
        <v>480</v>
      </c>
      <c r="D169" s="316">
        <v>0</v>
      </c>
      <c r="E169" s="406">
        <v>40000000</v>
      </c>
    </row>
    <row r="170" spans="2:5" ht="12.75" x14ac:dyDescent="0.25">
      <c r="B170" s="489"/>
      <c r="C170" s="389" t="s">
        <v>481</v>
      </c>
      <c r="D170" s="316">
        <v>0</v>
      </c>
      <c r="E170" s="406">
        <v>40000000</v>
      </c>
    </row>
    <row r="171" spans="2:5" ht="12.75" x14ac:dyDescent="0.25">
      <c r="B171" s="489"/>
      <c r="C171" s="389" t="s">
        <v>482</v>
      </c>
      <c r="D171" s="316">
        <v>0</v>
      </c>
      <c r="E171" s="406">
        <v>40000000</v>
      </c>
    </row>
    <row r="172" spans="2:5" ht="12.75" x14ac:dyDescent="0.25">
      <c r="B172" s="489"/>
      <c r="C172" s="389" t="s">
        <v>484</v>
      </c>
      <c r="D172" s="316">
        <v>0</v>
      </c>
      <c r="E172" s="406">
        <v>40000000</v>
      </c>
    </row>
    <row r="173" spans="2:5" ht="12.75" x14ac:dyDescent="0.25">
      <c r="B173" s="489"/>
      <c r="C173" s="389" t="s">
        <v>486</v>
      </c>
      <c r="D173" s="316">
        <v>0</v>
      </c>
      <c r="E173" s="406">
        <v>40000000</v>
      </c>
    </row>
    <row r="174" spans="2:5" ht="12.75" x14ac:dyDescent="0.25">
      <c r="B174" s="489"/>
      <c r="C174" s="389" t="s">
        <v>487</v>
      </c>
      <c r="D174" s="316">
        <v>0</v>
      </c>
      <c r="E174" s="406">
        <v>40000000</v>
      </c>
    </row>
    <row r="175" spans="2:5" ht="12.75" x14ac:dyDescent="0.25">
      <c r="B175" s="489"/>
      <c r="C175" s="389" t="s">
        <v>492</v>
      </c>
      <c r="D175" s="316">
        <v>0</v>
      </c>
      <c r="E175" s="406">
        <v>40000000</v>
      </c>
    </row>
    <row r="176" spans="2:5" ht="12.75" x14ac:dyDescent="0.25">
      <c r="B176" s="489"/>
      <c r="C176" s="389" t="s">
        <v>493</v>
      </c>
      <c r="D176" s="316">
        <v>0</v>
      </c>
      <c r="E176" s="406">
        <v>40000000</v>
      </c>
    </row>
    <row r="177" spans="2:5" ht="12.75" x14ac:dyDescent="0.25">
      <c r="B177" s="489"/>
      <c r="C177" s="389" t="s">
        <v>494</v>
      </c>
      <c r="D177" s="316">
        <v>0</v>
      </c>
      <c r="E177" s="406">
        <v>40000000</v>
      </c>
    </row>
    <row r="178" spans="2:5" ht="12.75" x14ac:dyDescent="0.25">
      <c r="B178" s="489"/>
      <c r="C178" s="389" t="s">
        <v>495</v>
      </c>
      <c r="D178" s="316">
        <v>0</v>
      </c>
      <c r="E178" s="406">
        <v>40000000</v>
      </c>
    </row>
    <row r="179" spans="2:5" ht="12.75" x14ac:dyDescent="0.25">
      <c r="B179" s="489"/>
      <c r="C179" s="389" t="s">
        <v>496</v>
      </c>
      <c r="D179" s="316">
        <v>0</v>
      </c>
      <c r="E179" s="406">
        <v>40000000</v>
      </c>
    </row>
    <row r="180" spans="2:5" ht="12.75" x14ac:dyDescent="0.25">
      <c r="B180" s="489"/>
      <c r="C180" s="389" t="s">
        <v>497</v>
      </c>
      <c r="D180" s="316">
        <v>0</v>
      </c>
      <c r="E180" s="406">
        <v>40000000</v>
      </c>
    </row>
    <row r="181" spans="2:5" ht="12.75" x14ac:dyDescent="0.25">
      <c r="B181" s="489"/>
      <c r="C181" s="389" t="s">
        <v>498</v>
      </c>
      <c r="D181" s="316">
        <v>0</v>
      </c>
      <c r="E181" s="406">
        <v>40000000</v>
      </c>
    </row>
    <row r="182" spans="2:5" ht="12.75" x14ac:dyDescent="0.25">
      <c r="B182" s="489"/>
      <c r="C182" s="389" t="s">
        <v>499</v>
      </c>
      <c r="D182" s="316">
        <v>0</v>
      </c>
      <c r="E182" s="406">
        <v>40000000</v>
      </c>
    </row>
    <row r="183" spans="2:5" ht="12.75" x14ac:dyDescent="0.25">
      <c r="B183" s="489"/>
      <c r="C183" s="389" t="s">
        <v>500</v>
      </c>
      <c r="D183" s="316">
        <v>0</v>
      </c>
      <c r="E183" s="406">
        <v>40000000</v>
      </c>
    </row>
    <row r="184" spans="2:5" ht="12.75" x14ac:dyDescent="0.25">
      <c r="B184" s="489"/>
      <c r="C184" s="389" t="s">
        <v>501</v>
      </c>
      <c r="D184" s="316">
        <v>0</v>
      </c>
      <c r="E184" s="406">
        <v>40000000</v>
      </c>
    </row>
    <row r="185" spans="2:5" ht="12.75" x14ac:dyDescent="0.25">
      <c r="B185" s="489"/>
      <c r="C185" s="389" t="s">
        <v>502</v>
      </c>
      <c r="D185" s="316">
        <v>0</v>
      </c>
      <c r="E185" s="406">
        <v>40000000</v>
      </c>
    </row>
    <row r="186" spans="2:5" ht="12.75" x14ac:dyDescent="0.25">
      <c r="B186" s="489"/>
      <c r="C186" s="389" t="s">
        <v>503</v>
      </c>
      <c r="D186" s="316">
        <v>0</v>
      </c>
      <c r="E186" s="406">
        <v>40000000</v>
      </c>
    </row>
    <row r="187" spans="2:5" ht="12.75" x14ac:dyDescent="0.25">
      <c r="B187" s="489"/>
      <c r="C187" s="389" t="s">
        <v>504</v>
      </c>
      <c r="D187" s="316">
        <v>0</v>
      </c>
      <c r="E187" s="406">
        <v>40000000</v>
      </c>
    </row>
    <row r="188" spans="2:5" ht="12.75" x14ac:dyDescent="0.25">
      <c r="B188" s="489"/>
      <c r="C188" s="389" t="s">
        <v>508</v>
      </c>
      <c r="D188" s="316">
        <v>0</v>
      </c>
      <c r="E188" s="406">
        <v>40000000</v>
      </c>
    </row>
    <row r="189" spans="2:5" ht="12.75" x14ac:dyDescent="0.25">
      <c r="B189" s="489"/>
      <c r="C189" s="389" t="s">
        <v>509</v>
      </c>
      <c r="D189" s="316">
        <v>0</v>
      </c>
      <c r="E189" s="406">
        <v>40000000</v>
      </c>
    </row>
    <row r="190" spans="2:5" ht="12.75" x14ac:dyDescent="0.25">
      <c r="B190" s="489"/>
      <c r="C190" s="389" t="s">
        <v>510</v>
      </c>
      <c r="D190" s="316">
        <v>0</v>
      </c>
      <c r="E190" s="406">
        <v>40000000</v>
      </c>
    </row>
    <row r="191" spans="2:5" ht="12.75" x14ac:dyDescent="0.25">
      <c r="B191" s="489"/>
      <c r="C191" s="389" t="s">
        <v>511</v>
      </c>
      <c r="D191" s="316">
        <v>0</v>
      </c>
      <c r="E191" s="406">
        <v>40000000</v>
      </c>
    </row>
    <row r="192" spans="2:5" ht="12.75" x14ac:dyDescent="0.25">
      <c r="B192" s="489"/>
      <c r="C192" s="389" t="s">
        <v>512</v>
      </c>
      <c r="D192" s="316">
        <v>0</v>
      </c>
      <c r="E192" s="406">
        <v>40000000</v>
      </c>
    </row>
    <row r="193" spans="2:5" ht="12.75" x14ac:dyDescent="0.25">
      <c r="B193" s="489"/>
      <c r="C193" s="389" t="s">
        <v>513</v>
      </c>
      <c r="D193" s="316">
        <v>0</v>
      </c>
      <c r="E193" s="406">
        <v>40000000</v>
      </c>
    </row>
    <row r="194" spans="2:5" ht="12.75" x14ac:dyDescent="0.25">
      <c r="B194" s="489"/>
      <c r="C194" s="389" t="s">
        <v>514</v>
      </c>
      <c r="D194" s="316">
        <v>0</v>
      </c>
      <c r="E194" s="406">
        <v>40000000</v>
      </c>
    </row>
    <row r="195" spans="2:5" ht="12.75" x14ac:dyDescent="0.25">
      <c r="B195" s="489"/>
      <c r="C195" s="389" t="s">
        <v>515</v>
      </c>
      <c r="D195" s="316">
        <v>0</v>
      </c>
      <c r="E195" s="406">
        <v>40000000</v>
      </c>
    </row>
    <row r="196" spans="2:5" ht="12.75" x14ac:dyDescent="0.25">
      <c r="B196" s="489"/>
      <c r="C196" s="389" t="s">
        <v>516</v>
      </c>
      <c r="D196" s="316">
        <v>0</v>
      </c>
      <c r="E196" s="406">
        <v>40000000</v>
      </c>
    </row>
    <row r="197" spans="2:5" ht="12.75" x14ac:dyDescent="0.25">
      <c r="B197" s="489"/>
      <c r="C197" s="389" t="s">
        <v>517</v>
      </c>
      <c r="D197" s="316">
        <v>0</v>
      </c>
      <c r="E197" s="406">
        <v>40000000</v>
      </c>
    </row>
    <row r="198" spans="2:5" ht="12.75" x14ac:dyDescent="0.25">
      <c r="B198" s="489"/>
      <c r="C198" s="389" t="s">
        <v>519</v>
      </c>
      <c r="D198" s="316">
        <v>0</v>
      </c>
      <c r="E198" s="406">
        <v>40000000</v>
      </c>
    </row>
    <row r="199" spans="2:5" ht="12.75" x14ac:dyDescent="0.25">
      <c r="B199" s="489"/>
      <c r="C199" s="389" t="s">
        <v>520</v>
      </c>
      <c r="D199" s="316">
        <v>0</v>
      </c>
      <c r="E199" s="406">
        <v>40000000</v>
      </c>
    </row>
    <row r="200" spans="2:5" ht="12.75" x14ac:dyDescent="0.25">
      <c r="B200" s="489"/>
      <c r="C200" s="389" t="s">
        <v>521</v>
      </c>
      <c r="D200" s="316">
        <v>0</v>
      </c>
      <c r="E200" s="406">
        <v>40000000</v>
      </c>
    </row>
    <row r="201" spans="2:5" ht="12.75" x14ac:dyDescent="0.25">
      <c r="B201" s="489"/>
      <c r="C201" s="389" t="s">
        <v>522</v>
      </c>
      <c r="D201" s="316">
        <v>0</v>
      </c>
      <c r="E201" s="406">
        <v>40000000</v>
      </c>
    </row>
    <row r="202" spans="2:5" ht="12.75" x14ac:dyDescent="0.25">
      <c r="B202" s="489"/>
      <c r="C202" s="389" t="s">
        <v>523</v>
      </c>
      <c r="D202" s="316">
        <v>0</v>
      </c>
      <c r="E202" s="406">
        <v>40000000</v>
      </c>
    </row>
    <row r="203" spans="2:5" ht="12.75" x14ac:dyDescent="0.25">
      <c r="B203" s="489"/>
      <c r="C203" s="389" t="s">
        <v>524</v>
      </c>
      <c r="D203" s="316">
        <v>0</v>
      </c>
      <c r="E203" s="406">
        <v>40000000</v>
      </c>
    </row>
    <row r="204" spans="2:5" ht="12.75" x14ac:dyDescent="0.25">
      <c r="B204" s="489"/>
      <c r="C204" s="389" t="s">
        <v>525</v>
      </c>
      <c r="D204" s="316">
        <v>0</v>
      </c>
      <c r="E204" s="406">
        <v>40000000</v>
      </c>
    </row>
    <row r="205" spans="2:5" ht="12.75" x14ac:dyDescent="0.25">
      <c r="B205" s="489"/>
      <c r="C205" s="389" t="s">
        <v>526</v>
      </c>
      <c r="D205" s="316">
        <v>0</v>
      </c>
      <c r="E205" s="406">
        <v>40000000</v>
      </c>
    </row>
    <row r="206" spans="2:5" ht="12.75" x14ac:dyDescent="0.25">
      <c r="B206" s="489"/>
      <c r="C206" s="389" t="s">
        <v>527</v>
      </c>
      <c r="D206" s="316">
        <v>0</v>
      </c>
      <c r="E206" s="406">
        <v>40000000</v>
      </c>
    </row>
    <row r="207" spans="2:5" ht="12.75" x14ac:dyDescent="0.25">
      <c r="B207" s="489"/>
      <c r="C207" s="389" t="s">
        <v>529</v>
      </c>
      <c r="D207" s="316">
        <v>0</v>
      </c>
      <c r="E207" s="406">
        <v>40000000</v>
      </c>
    </row>
    <row r="208" spans="2:5" ht="12.75" x14ac:dyDescent="0.25">
      <c r="B208" s="489"/>
      <c r="C208" s="389" t="s">
        <v>532</v>
      </c>
      <c r="D208" s="316">
        <v>0</v>
      </c>
      <c r="E208" s="406">
        <v>40000000</v>
      </c>
    </row>
    <row r="209" spans="2:5" ht="12.75" x14ac:dyDescent="0.25">
      <c r="B209" s="489"/>
      <c r="C209" s="389" t="s">
        <v>533</v>
      </c>
      <c r="D209" s="316">
        <v>0</v>
      </c>
      <c r="E209" s="406">
        <v>40000000</v>
      </c>
    </row>
    <row r="210" spans="2:5" ht="12.75" x14ac:dyDescent="0.25">
      <c r="B210" s="489"/>
      <c r="C210" s="389" t="s">
        <v>536</v>
      </c>
      <c r="D210" s="316">
        <v>0</v>
      </c>
      <c r="E210" s="406">
        <v>40000000</v>
      </c>
    </row>
    <row r="211" spans="2:5" ht="12.75" x14ac:dyDescent="0.25">
      <c r="B211" s="489"/>
      <c r="C211" s="389" t="s">
        <v>539</v>
      </c>
      <c r="D211" s="316">
        <v>0</v>
      </c>
      <c r="E211" s="406">
        <v>40000000</v>
      </c>
    </row>
    <row r="212" spans="2:5" ht="12.75" hidden="1" x14ac:dyDescent="0.25">
      <c r="B212" s="489"/>
      <c r="C212" s="389"/>
      <c r="D212" s="316"/>
      <c r="E212" s="406"/>
    </row>
    <row r="213" spans="2:5" ht="12.75" hidden="1" x14ac:dyDescent="0.25">
      <c r="B213" s="489"/>
      <c r="C213" s="389"/>
      <c r="D213" s="316"/>
      <c r="E213" s="406"/>
    </row>
    <row r="214" spans="2:5" ht="12.75" hidden="1" x14ac:dyDescent="0.25">
      <c r="B214" s="489"/>
      <c r="C214" s="389"/>
      <c r="D214" s="316"/>
      <c r="E214" s="406"/>
    </row>
    <row r="215" spans="2:5" ht="12.75" hidden="1" x14ac:dyDescent="0.25">
      <c r="B215" s="489"/>
      <c r="C215" s="389"/>
      <c r="D215" s="316"/>
      <c r="E215" s="406"/>
    </row>
    <row r="216" spans="2:5" ht="12.75" hidden="1" x14ac:dyDescent="0.25">
      <c r="B216" s="489"/>
      <c r="C216" s="389"/>
      <c r="D216" s="316"/>
      <c r="E216" s="406"/>
    </row>
    <row r="217" spans="2:5" ht="12.75" hidden="1" x14ac:dyDescent="0.25">
      <c r="B217" s="489"/>
      <c r="C217" s="389"/>
      <c r="D217" s="316"/>
      <c r="E217" s="406"/>
    </row>
    <row r="218" spans="2:5" ht="12.75" hidden="1" x14ac:dyDescent="0.25">
      <c r="B218" s="489"/>
      <c r="C218" s="389"/>
      <c r="D218" s="316"/>
      <c r="E218" s="406"/>
    </row>
    <row r="219" spans="2:5" ht="12.75" hidden="1" x14ac:dyDescent="0.25">
      <c r="B219" s="489"/>
      <c r="C219" s="389"/>
      <c r="D219" s="316"/>
      <c r="E219" s="406"/>
    </row>
    <row r="220" spans="2:5" ht="12.75" hidden="1" x14ac:dyDescent="0.25">
      <c r="B220" s="489"/>
      <c r="C220" s="389"/>
      <c r="D220" s="316"/>
      <c r="E220" s="406"/>
    </row>
    <row r="221" spans="2:5" ht="12.75" hidden="1" x14ac:dyDescent="0.25">
      <c r="B221" s="489"/>
      <c r="C221" s="389"/>
      <c r="D221" s="316"/>
      <c r="E221" s="406"/>
    </row>
    <row r="222" spans="2:5" ht="12.75" hidden="1" x14ac:dyDescent="0.25">
      <c r="B222" s="489"/>
      <c r="C222" s="389"/>
      <c r="D222" s="316"/>
      <c r="E222" s="406"/>
    </row>
    <row r="223" spans="2:5" ht="12.75" hidden="1" x14ac:dyDescent="0.25">
      <c r="B223" s="489"/>
      <c r="C223" s="389"/>
      <c r="D223" s="316"/>
      <c r="E223" s="406"/>
    </row>
    <row r="224" spans="2:5" ht="12.75" hidden="1" x14ac:dyDescent="0.25">
      <c r="B224" s="489"/>
      <c r="C224" s="389"/>
      <c r="D224" s="316"/>
      <c r="E224" s="406"/>
    </row>
    <row r="225" spans="2:5" ht="12.75" hidden="1" x14ac:dyDescent="0.25">
      <c r="B225" s="489"/>
      <c r="C225" s="389"/>
      <c r="D225" s="316"/>
      <c r="E225" s="406"/>
    </row>
    <row r="226" spans="2:5" ht="12.75" hidden="1" x14ac:dyDescent="0.25">
      <c r="B226" s="489"/>
      <c r="C226" s="389"/>
      <c r="D226" s="316"/>
      <c r="E226" s="406"/>
    </row>
    <row r="227" spans="2:5" ht="12.75" hidden="1" x14ac:dyDescent="0.25">
      <c r="B227" s="489"/>
      <c r="C227" s="389"/>
      <c r="D227" s="316"/>
      <c r="E227" s="406"/>
    </row>
    <row r="228" spans="2:5" ht="12.75" hidden="1" x14ac:dyDescent="0.25">
      <c r="B228" s="489"/>
      <c r="C228" s="389"/>
      <c r="D228" s="316"/>
      <c r="E228" s="406"/>
    </row>
    <row r="229" spans="2:5" ht="12.75" hidden="1" x14ac:dyDescent="0.25">
      <c r="B229" s="489"/>
      <c r="C229" s="389"/>
      <c r="D229" s="316"/>
      <c r="E229" s="406"/>
    </row>
    <row r="230" spans="2:5" ht="12.75" hidden="1" x14ac:dyDescent="0.25">
      <c r="B230" s="489"/>
      <c r="C230" s="389"/>
      <c r="D230" s="316"/>
      <c r="E230" s="406"/>
    </row>
    <row r="231" spans="2:5" ht="12.75" hidden="1" x14ac:dyDescent="0.25">
      <c r="B231" s="489"/>
      <c r="C231" s="389"/>
      <c r="D231" s="316"/>
      <c r="E231" s="406"/>
    </row>
    <row r="232" spans="2:5" ht="12.75" hidden="1" x14ac:dyDescent="0.25">
      <c r="B232" s="489"/>
      <c r="C232" s="389"/>
      <c r="D232" s="316"/>
      <c r="E232" s="406"/>
    </row>
    <row r="233" spans="2:5" ht="12.75" x14ac:dyDescent="0.25">
      <c r="B233" s="390" t="s">
        <v>198</v>
      </c>
      <c r="C233" s="391">
        <v>62</v>
      </c>
      <c r="D233" s="392">
        <v>0</v>
      </c>
      <c r="E233" s="392">
        <v>2480000000</v>
      </c>
    </row>
    <row r="234" spans="2:5" ht="12.75" x14ac:dyDescent="0.25">
      <c r="C234" s="176"/>
      <c r="D234" s="176"/>
      <c r="E234" s="176"/>
    </row>
    <row r="235" spans="2:5" ht="12.75" x14ac:dyDescent="0.25">
      <c r="B235" s="483" t="s">
        <v>199</v>
      </c>
      <c r="C235" s="484"/>
      <c r="D235" s="484"/>
      <c r="E235" s="484"/>
    </row>
    <row r="236" spans="2:5" ht="12.75" x14ac:dyDescent="0.25">
      <c r="B236" s="386" t="s">
        <v>175</v>
      </c>
      <c r="C236" s="387" t="s">
        <v>27</v>
      </c>
      <c r="D236" s="387" t="s">
        <v>41</v>
      </c>
      <c r="E236" s="388" t="s">
        <v>45</v>
      </c>
    </row>
    <row r="237" spans="2:5" ht="14.25" customHeight="1" x14ac:dyDescent="0.25">
      <c r="B237" s="488" t="s">
        <v>199</v>
      </c>
      <c r="C237" s="389" t="s">
        <v>542</v>
      </c>
      <c r="D237" s="316">
        <v>0</v>
      </c>
      <c r="E237" s="406">
        <v>47000000</v>
      </c>
    </row>
    <row r="238" spans="2:5" ht="12.75" x14ac:dyDescent="0.25">
      <c r="B238" s="489"/>
      <c r="C238" s="389" t="s">
        <v>544</v>
      </c>
      <c r="D238" s="316">
        <v>0</v>
      </c>
      <c r="E238" s="406">
        <v>47000000</v>
      </c>
    </row>
    <row r="239" spans="2:5" ht="12.75" x14ac:dyDescent="0.25">
      <c r="B239" s="489"/>
      <c r="C239" s="389" t="s">
        <v>547</v>
      </c>
      <c r="D239" s="316">
        <v>0</v>
      </c>
      <c r="E239" s="406">
        <v>47000000</v>
      </c>
    </row>
    <row r="240" spans="2:5" ht="12.75" x14ac:dyDescent="0.25">
      <c r="B240" s="489"/>
      <c r="C240" s="389" t="s">
        <v>548</v>
      </c>
      <c r="D240" s="316">
        <v>0</v>
      </c>
      <c r="E240" s="406">
        <v>47000000</v>
      </c>
    </row>
    <row r="241" spans="2:5" ht="12.75" x14ac:dyDescent="0.25">
      <c r="B241" s="489"/>
      <c r="C241" s="389" t="s">
        <v>554</v>
      </c>
      <c r="D241" s="316">
        <v>0</v>
      </c>
      <c r="E241" s="406">
        <v>47000000</v>
      </c>
    </row>
    <row r="242" spans="2:5" ht="12.75" x14ac:dyDescent="0.25">
      <c r="B242" s="489"/>
      <c r="C242" s="389" t="s">
        <v>556</v>
      </c>
      <c r="D242" s="316">
        <v>0</v>
      </c>
      <c r="E242" s="406">
        <v>47000000</v>
      </c>
    </row>
    <row r="243" spans="2:5" ht="12.75" x14ac:dyDescent="0.25">
      <c r="B243" s="489"/>
      <c r="C243" s="389" t="s">
        <v>557</v>
      </c>
      <c r="D243" s="316">
        <v>0</v>
      </c>
      <c r="E243" s="406">
        <v>47000000</v>
      </c>
    </row>
    <row r="244" spans="2:5" ht="12.75" x14ac:dyDescent="0.25">
      <c r="B244" s="489"/>
      <c r="C244" s="389" t="s">
        <v>559</v>
      </c>
      <c r="D244" s="316">
        <v>0</v>
      </c>
      <c r="E244" s="406">
        <v>47000000</v>
      </c>
    </row>
    <row r="245" spans="2:5" ht="12.75" x14ac:dyDescent="0.25">
      <c r="B245" s="489"/>
      <c r="C245" s="389" t="s">
        <v>560</v>
      </c>
      <c r="D245" s="316">
        <v>0</v>
      </c>
      <c r="E245" s="406">
        <v>47000000</v>
      </c>
    </row>
    <row r="246" spans="2:5" ht="12.75" x14ac:dyDescent="0.25">
      <c r="B246" s="489"/>
      <c r="C246" s="389" t="s">
        <v>562</v>
      </c>
      <c r="D246" s="316">
        <v>0</v>
      </c>
      <c r="E246" s="406">
        <v>47000000</v>
      </c>
    </row>
    <row r="247" spans="2:5" ht="12.75" x14ac:dyDescent="0.25">
      <c r="B247" s="489"/>
      <c r="C247" s="389" t="s">
        <v>564</v>
      </c>
      <c r="D247" s="316">
        <v>0</v>
      </c>
      <c r="E247" s="406">
        <v>47000000</v>
      </c>
    </row>
    <row r="248" spans="2:5" ht="12.75" x14ac:dyDescent="0.25">
      <c r="B248" s="489"/>
      <c r="C248" s="389" t="s">
        <v>565</v>
      </c>
      <c r="D248" s="316">
        <v>0</v>
      </c>
      <c r="E248" s="406">
        <v>47000000</v>
      </c>
    </row>
    <row r="249" spans="2:5" ht="12.75" x14ac:dyDescent="0.25">
      <c r="B249" s="489"/>
      <c r="C249" s="389" t="s">
        <v>566</v>
      </c>
      <c r="D249" s="316">
        <v>0</v>
      </c>
      <c r="E249" s="406">
        <v>47000000</v>
      </c>
    </row>
    <row r="250" spans="2:5" ht="12.75" x14ac:dyDescent="0.25">
      <c r="B250" s="489"/>
      <c r="C250" s="389" t="s">
        <v>569</v>
      </c>
      <c r="D250" s="316">
        <v>0</v>
      </c>
      <c r="E250" s="406">
        <v>47000000</v>
      </c>
    </row>
    <row r="251" spans="2:5" ht="12.75" x14ac:dyDescent="0.25">
      <c r="B251" s="489"/>
      <c r="C251" s="389" t="s">
        <v>570</v>
      </c>
      <c r="D251" s="316">
        <v>0</v>
      </c>
      <c r="E251" s="406">
        <v>47000000</v>
      </c>
    </row>
    <row r="252" spans="2:5" ht="12.75" x14ac:dyDescent="0.25">
      <c r="B252" s="489"/>
      <c r="C252" s="389" t="s">
        <v>571</v>
      </c>
      <c r="D252" s="316">
        <v>0</v>
      </c>
      <c r="E252" s="406">
        <v>47000000</v>
      </c>
    </row>
    <row r="253" spans="2:5" ht="12.75" x14ac:dyDescent="0.25">
      <c r="B253" s="489"/>
      <c r="C253" s="389" t="s">
        <v>572</v>
      </c>
      <c r="D253" s="316">
        <v>0</v>
      </c>
      <c r="E253" s="406">
        <v>47000000</v>
      </c>
    </row>
    <row r="254" spans="2:5" ht="12.75" x14ac:dyDescent="0.25">
      <c r="B254" s="489"/>
      <c r="C254" s="389" t="s">
        <v>573</v>
      </c>
      <c r="D254" s="316">
        <v>0</v>
      </c>
      <c r="E254" s="406">
        <v>47000000</v>
      </c>
    </row>
    <row r="255" spans="2:5" ht="12.75" x14ac:dyDescent="0.25">
      <c r="B255" s="489"/>
      <c r="C255" s="389" t="s">
        <v>575</v>
      </c>
      <c r="D255" s="316">
        <v>0</v>
      </c>
      <c r="E255" s="406">
        <v>47000000</v>
      </c>
    </row>
    <row r="256" spans="2:5" ht="12.75" x14ac:dyDescent="0.25">
      <c r="B256" s="489"/>
      <c r="C256" s="389" t="s">
        <v>576</v>
      </c>
      <c r="D256" s="316">
        <v>0</v>
      </c>
      <c r="E256" s="406">
        <v>47000000</v>
      </c>
    </row>
    <row r="257" spans="2:5" ht="12.75" x14ac:dyDescent="0.25">
      <c r="B257" s="489"/>
      <c r="C257" s="389" t="s">
        <v>577</v>
      </c>
      <c r="D257" s="316">
        <v>0</v>
      </c>
      <c r="E257" s="406">
        <v>47000000</v>
      </c>
    </row>
    <row r="258" spans="2:5" ht="12.75" x14ac:dyDescent="0.25">
      <c r="B258" s="489"/>
      <c r="C258" s="389" t="s">
        <v>578</v>
      </c>
      <c r="D258" s="316">
        <v>0</v>
      </c>
      <c r="E258" s="406">
        <v>47000000</v>
      </c>
    </row>
    <row r="259" spans="2:5" ht="12.75" x14ac:dyDescent="0.25">
      <c r="B259" s="489"/>
      <c r="C259" s="389" t="s">
        <v>579</v>
      </c>
      <c r="D259" s="316">
        <v>0</v>
      </c>
      <c r="E259" s="406">
        <v>47000000</v>
      </c>
    </row>
    <row r="260" spans="2:5" ht="12.75" x14ac:dyDescent="0.25">
      <c r="B260" s="489"/>
      <c r="C260" s="389" t="s">
        <v>580</v>
      </c>
      <c r="D260" s="316">
        <v>0</v>
      </c>
      <c r="E260" s="406">
        <v>47000000</v>
      </c>
    </row>
    <row r="261" spans="2:5" ht="12.75" x14ac:dyDescent="0.25">
      <c r="B261" s="489"/>
      <c r="C261" s="389" t="s">
        <v>581</v>
      </c>
      <c r="D261" s="316">
        <v>0</v>
      </c>
      <c r="E261" s="406">
        <v>47000000</v>
      </c>
    </row>
    <row r="262" spans="2:5" ht="12.75" x14ac:dyDescent="0.25">
      <c r="B262" s="489"/>
      <c r="C262" s="389" t="s">
        <v>582</v>
      </c>
      <c r="D262" s="316">
        <v>0</v>
      </c>
      <c r="E262" s="406">
        <v>47000000</v>
      </c>
    </row>
    <row r="263" spans="2:5" ht="12.75" x14ac:dyDescent="0.25">
      <c r="B263" s="489"/>
      <c r="C263" s="389" t="s">
        <v>583</v>
      </c>
      <c r="D263" s="316">
        <v>0</v>
      </c>
      <c r="E263" s="406">
        <v>47000000</v>
      </c>
    </row>
    <row r="264" spans="2:5" ht="12.75" x14ac:dyDescent="0.25">
      <c r="B264" s="489"/>
      <c r="C264" s="389" t="s">
        <v>587</v>
      </c>
      <c r="D264" s="316">
        <v>0</v>
      </c>
      <c r="E264" s="406">
        <v>47000000</v>
      </c>
    </row>
    <row r="265" spans="2:5" ht="12.75" x14ac:dyDescent="0.25">
      <c r="B265" s="489"/>
      <c r="C265" s="389" t="s">
        <v>596</v>
      </c>
      <c r="D265" s="316">
        <v>0</v>
      </c>
      <c r="E265" s="406">
        <v>47000000</v>
      </c>
    </row>
    <row r="266" spans="2:5" ht="12.75" x14ac:dyDescent="0.25">
      <c r="B266" s="489"/>
      <c r="C266" s="389" t="s">
        <v>597</v>
      </c>
      <c r="D266" s="316">
        <v>0</v>
      </c>
      <c r="E266" s="406">
        <v>47000000</v>
      </c>
    </row>
    <row r="267" spans="2:5" ht="12.75" x14ac:dyDescent="0.25">
      <c r="B267" s="489"/>
      <c r="C267" s="389" t="s">
        <v>598</v>
      </c>
      <c r="D267" s="316">
        <v>0</v>
      </c>
      <c r="E267" s="406">
        <v>47000000</v>
      </c>
    </row>
    <row r="268" spans="2:5" ht="12.75" x14ac:dyDescent="0.25">
      <c r="B268" s="489"/>
      <c r="C268" s="389" t="s">
        <v>599</v>
      </c>
      <c r="D268" s="316">
        <v>0</v>
      </c>
      <c r="E268" s="406">
        <v>47000000</v>
      </c>
    </row>
    <row r="269" spans="2:5" ht="12.75" x14ac:dyDescent="0.25">
      <c r="B269" s="489"/>
      <c r="C269" s="389" t="s">
        <v>600</v>
      </c>
      <c r="D269" s="316">
        <v>0</v>
      </c>
      <c r="E269" s="406">
        <v>47000000</v>
      </c>
    </row>
    <row r="270" spans="2:5" ht="12.75" x14ac:dyDescent="0.25">
      <c r="B270" s="489"/>
      <c r="C270" s="389" t="s">
        <v>601</v>
      </c>
      <c r="D270" s="316">
        <v>0</v>
      </c>
      <c r="E270" s="406">
        <v>47000000</v>
      </c>
    </row>
    <row r="271" spans="2:5" ht="12.75" x14ac:dyDescent="0.25">
      <c r="B271" s="489"/>
      <c r="C271" s="389" t="s">
        <v>602</v>
      </c>
      <c r="D271" s="316">
        <v>0</v>
      </c>
      <c r="E271" s="406">
        <v>47000000</v>
      </c>
    </row>
    <row r="272" spans="2:5" ht="12.75" x14ac:dyDescent="0.25">
      <c r="B272" s="489"/>
      <c r="C272" s="389" t="s">
        <v>603</v>
      </c>
      <c r="D272" s="316">
        <v>0</v>
      </c>
      <c r="E272" s="406">
        <v>47000000</v>
      </c>
    </row>
    <row r="273" spans="2:5" ht="12.75" x14ac:dyDescent="0.25">
      <c r="B273" s="489"/>
      <c r="C273" s="389" t="s">
        <v>604</v>
      </c>
      <c r="D273" s="316">
        <v>0</v>
      </c>
      <c r="E273" s="406">
        <v>47000000</v>
      </c>
    </row>
    <row r="274" spans="2:5" ht="12.75" x14ac:dyDescent="0.25">
      <c r="B274" s="489"/>
      <c r="C274" s="389" t="s">
        <v>605</v>
      </c>
      <c r="D274" s="316">
        <v>0</v>
      </c>
      <c r="E274" s="406">
        <v>47000000</v>
      </c>
    </row>
    <row r="275" spans="2:5" ht="12.75" x14ac:dyDescent="0.25">
      <c r="B275" s="489"/>
      <c r="C275" s="389" t="s">
        <v>606</v>
      </c>
      <c r="D275" s="316">
        <v>0</v>
      </c>
      <c r="E275" s="406">
        <v>47000000</v>
      </c>
    </row>
    <row r="276" spans="2:5" ht="12.75" hidden="1" x14ac:dyDescent="0.25">
      <c r="B276" s="489"/>
      <c r="C276" s="389"/>
      <c r="D276" s="316"/>
      <c r="E276" s="406"/>
    </row>
    <row r="277" spans="2:5" ht="12.75" hidden="1" x14ac:dyDescent="0.25">
      <c r="B277" s="489"/>
      <c r="C277" s="389"/>
      <c r="D277" s="316"/>
      <c r="E277" s="406"/>
    </row>
    <row r="278" spans="2:5" ht="12.75" hidden="1" x14ac:dyDescent="0.25">
      <c r="B278" s="489"/>
      <c r="C278" s="389"/>
      <c r="D278" s="316"/>
      <c r="E278" s="406"/>
    </row>
    <row r="279" spans="2:5" ht="12.75" hidden="1" x14ac:dyDescent="0.25">
      <c r="B279" s="489"/>
      <c r="C279" s="389"/>
      <c r="D279" s="316"/>
      <c r="E279" s="406"/>
    </row>
    <row r="280" spans="2:5" ht="12.75" hidden="1" x14ac:dyDescent="0.25">
      <c r="B280" s="489"/>
      <c r="C280" s="389"/>
      <c r="D280" s="316"/>
      <c r="E280" s="406"/>
    </row>
    <row r="281" spans="2:5" ht="12.75" hidden="1" x14ac:dyDescent="0.25">
      <c r="B281" s="489"/>
      <c r="C281" s="389"/>
      <c r="D281" s="316"/>
      <c r="E281" s="406"/>
    </row>
    <row r="282" spans="2:5" ht="12.75" hidden="1" x14ac:dyDescent="0.25">
      <c r="B282" s="489"/>
      <c r="C282" s="389"/>
      <c r="D282" s="316"/>
      <c r="E282" s="406"/>
    </row>
    <row r="283" spans="2:5" ht="12.75" hidden="1" x14ac:dyDescent="0.25">
      <c r="B283" s="489"/>
      <c r="C283" s="389"/>
      <c r="D283" s="316"/>
      <c r="E283" s="406"/>
    </row>
    <row r="284" spans="2:5" ht="12.75" hidden="1" x14ac:dyDescent="0.25">
      <c r="B284" s="489"/>
      <c r="C284" s="389"/>
      <c r="D284" s="316"/>
      <c r="E284" s="406"/>
    </row>
    <row r="285" spans="2:5" ht="12.75" hidden="1" x14ac:dyDescent="0.25">
      <c r="B285" s="489"/>
      <c r="C285" s="389"/>
      <c r="D285" s="316"/>
      <c r="E285" s="406"/>
    </row>
    <row r="286" spans="2:5" ht="12.75" x14ac:dyDescent="0.25">
      <c r="B286" s="390" t="s">
        <v>180</v>
      </c>
      <c r="C286" s="391">
        <v>39</v>
      </c>
      <c r="D286" s="392">
        <v>0</v>
      </c>
      <c r="E286" s="393">
        <v>1833000000</v>
      </c>
    </row>
    <row r="288" spans="2:5" ht="12.75" x14ac:dyDescent="0.25">
      <c r="B288" s="483" t="s">
        <v>200</v>
      </c>
      <c r="C288" s="484"/>
      <c r="D288" s="484"/>
      <c r="E288" s="484"/>
    </row>
    <row r="289" spans="2:5" ht="12.75" x14ac:dyDescent="0.25">
      <c r="B289" s="386" t="s">
        <v>175</v>
      </c>
      <c r="C289" s="387" t="s">
        <v>27</v>
      </c>
      <c r="D289" s="387" t="s">
        <v>41</v>
      </c>
      <c r="E289" s="388" t="s">
        <v>45</v>
      </c>
    </row>
    <row r="290" spans="2:5" ht="12.75" x14ac:dyDescent="0.25">
      <c r="B290" s="486" t="s">
        <v>177</v>
      </c>
      <c r="C290" s="389" t="s">
        <v>627</v>
      </c>
      <c r="D290" s="316">
        <v>0</v>
      </c>
      <c r="E290" s="406">
        <v>7000000</v>
      </c>
    </row>
    <row r="291" spans="2:5" ht="12.75" x14ac:dyDescent="0.25">
      <c r="B291" s="487"/>
      <c r="C291" s="389" t="s">
        <v>628</v>
      </c>
      <c r="D291" s="316">
        <v>0</v>
      </c>
      <c r="E291" s="406">
        <v>7000000</v>
      </c>
    </row>
    <row r="292" spans="2:5" ht="12.75" x14ac:dyDescent="0.25">
      <c r="B292" s="487"/>
      <c r="C292" s="389" t="s">
        <v>633</v>
      </c>
      <c r="D292" s="316">
        <v>0</v>
      </c>
      <c r="E292" s="406">
        <v>7000000</v>
      </c>
    </row>
    <row r="293" spans="2:5" ht="12.75" x14ac:dyDescent="0.25">
      <c r="B293" s="487"/>
      <c r="C293" s="389" t="s">
        <v>635</v>
      </c>
      <c r="D293" s="316">
        <v>0</v>
      </c>
      <c r="E293" s="406">
        <v>7000000</v>
      </c>
    </row>
    <row r="294" spans="2:5" ht="12.75" x14ac:dyDescent="0.25">
      <c r="B294" s="487"/>
      <c r="C294" s="389" t="s">
        <v>637</v>
      </c>
      <c r="D294" s="316">
        <v>0</v>
      </c>
      <c r="E294" s="406">
        <v>7000000</v>
      </c>
    </row>
    <row r="295" spans="2:5" ht="12.75" x14ac:dyDescent="0.25">
      <c r="B295" s="487"/>
      <c r="C295" s="389" t="s">
        <v>639</v>
      </c>
      <c r="D295" s="316">
        <v>0</v>
      </c>
      <c r="E295" s="406">
        <v>7000000</v>
      </c>
    </row>
    <row r="296" spans="2:5" ht="12.75" x14ac:dyDescent="0.25">
      <c r="B296" s="487"/>
      <c r="C296" s="389" t="s">
        <v>640</v>
      </c>
      <c r="D296" s="316">
        <v>0</v>
      </c>
      <c r="E296" s="406">
        <v>7000000</v>
      </c>
    </row>
    <row r="297" spans="2:5" ht="12.75" x14ac:dyDescent="0.25">
      <c r="B297" s="487"/>
      <c r="C297" s="389" t="s">
        <v>645</v>
      </c>
      <c r="D297" s="316">
        <v>0</v>
      </c>
      <c r="E297" s="406">
        <v>7000000</v>
      </c>
    </row>
    <row r="298" spans="2:5" ht="12.75" x14ac:dyDescent="0.25">
      <c r="B298" s="487"/>
      <c r="C298" s="389" t="s">
        <v>647</v>
      </c>
      <c r="D298" s="316">
        <v>0</v>
      </c>
      <c r="E298" s="406">
        <v>7000000</v>
      </c>
    </row>
    <row r="299" spans="2:5" ht="12.75" x14ac:dyDescent="0.25">
      <c r="B299" s="487"/>
      <c r="C299" s="389" t="s">
        <v>648</v>
      </c>
      <c r="D299" s="316">
        <v>0</v>
      </c>
      <c r="E299" s="406">
        <v>7000000</v>
      </c>
    </row>
    <row r="300" spans="2:5" ht="12.75" x14ac:dyDescent="0.25">
      <c r="B300" s="487"/>
      <c r="C300" s="389" t="s">
        <v>649</v>
      </c>
      <c r="D300" s="316">
        <v>0</v>
      </c>
      <c r="E300" s="406">
        <v>7000000</v>
      </c>
    </row>
    <row r="301" spans="2:5" ht="12.75" x14ac:dyDescent="0.25">
      <c r="B301" s="487"/>
      <c r="C301" s="389" t="s">
        <v>652</v>
      </c>
      <c r="D301" s="316">
        <v>0</v>
      </c>
      <c r="E301" s="406">
        <v>7000000</v>
      </c>
    </row>
    <row r="302" spans="2:5" ht="12.75" x14ac:dyDescent="0.25">
      <c r="B302" s="487"/>
      <c r="C302" s="389" t="s">
        <v>655</v>
      </c>
      <c r="D302" s="316">
        <v>0</v>
      </c>
      <c r="E302" s="406">
        <v>7000000</v>
      </c>
    </row>
    <row r="303" spans="2:5" ht="12.75" x14ac:dyDescent="0.25">
      <c r="B303" s="487"/>
      <c r="C303" s="389" t="s">
        <v>656</v>
      </c>
      <c r="D303" s="316">
        <v>0</v>
      </c>
      <c r="E303" s="406">
        <v>7000000</v>
      </c>
    </row>
    <row r="304" spans="2:5" ht="12.75" x14ac:dyDescent="0.25">
      <c r="B304" s="487"/>
      <c r="C304" s="389" t="s">
        <v>657</v>
      </c>
      <c r="D304" s="316">
        <v>0</v>
      </c>
      <c r="E304" s="406">
        <v>7000000</v>
      </c>
    </row>
    <row r="305" spans="2:5" ht="12.75" x14ac:dyDescent="0.25">
      <c r="B305" s="487"/>
      <c r="C305" s="389" t="s">
        <v>658</v>
      </c>
      <c r="D305" s="316">
        <v>0</v>
      </c>
      <c r="E305" s="406">
        <v>7000000</v>
      </c>
    </row>
    <row r="306" spans="2:5" ht="12.75" x14ac:dyDescent="0.25">
      <c r="B306" s="487"/>
      <c r="C306" s="389" t="s">
        <v>659</v>
      </c>
      <c r="D306" s="316">
        <v>0</v>
      </c>
      <c r="E306" s="406">
        <v>7000000</v>
      </c>
    </row>
    <row r="307" spans="2:5" ht="12.75" x14ac:dyDescent="0.25">
      <c r="B307" s="487"/>
      <c r="C307" s="389" t="s">
        <v>661</v>
      </c>
      <c r="D307" s="316">
        <v>0</v>
      </c>
      <c r="E307" s="406">
        <v>7000000</v>
      </c>
    </row>
    <row r="308" spans="2:5" ht="12.75" x14ac:dyDescent="0.25">
      <c r="B308" s="487"/>
      <c r="C308" s="389" t="s">
        <v>663</v>
      </c>
      <c r="D308" s="316">
        <v>0</v>
      </c>
      <c r="E308" s="406">
        <v>7000000</v>
      </c>
    </row>
    <row r="309" spans="2:5" ht="12.75" x14ac:dyDescent="0.25">
      <c r="B309" s="487"/>
      <c r="C309" s="389" t="s">
        <v>664</v>
      </c>
      <c r="D309" s="316">
        <v>0</v>
      </c>
      <c r="E309" s="406">
        <v>7000000</v>
      </c>
    </row>
    <row r="310" spans="2:5" ht="12.75" x14ac:dyDescent="0.25">
      <c r="B310" s="487"/>
      <c r="C310" s="389" t="s">
        <v>665</v>
      </c>
      <c r="D310" s="316">
        <v>0</v>
      </c>
      <c r="E310" s="406">
        <v>7000000</v>
      </c>
    </row>
    <row r="311" spans="2:5" ht="12.75" x14ac:dyDescent="0.25">
      <c r="B311" s="487"/>
      <c r="C311" s="389" t="s">
        <v>666</v>
      </c>
      <c r="D311" s="316">
        <v>0</v>
      </c>
      <c r="E311" s="406">
        <v>7000000</v>
      </c>
    </row>
    <row r="312" spans="2:5" ht="12.75" x14ac:dyDescent="0.25">
      <c r="B312" s="487"/>
      <c r="C312" s="389" t="s">
        <v>667</v>
      </c>
      <c r="D312" s="316">
        <v>0</v>
      </c>
      <c r="E312" s="406">
        <v>7000000</v>
      </c>
    </row>
    <row r="313" spans="2:5" ht="12.75" x14ac:dyDescent="0.25">
      <c r="B313" s="487"/>
      <c r="C313" s="389" t="s">
        <v>668</v>
      </c>
      <c r="D313" s="316">
        <v>0</v>
      </c>
      <c r="E313" s="406">
        <v>7000000</v>
      </c>
    </row>
    <row r="314" spans="2:5" ht="12.75" x14ac:dyDescent="0.25">
      <c r="B314" s="487"/>
      <c r="C314" s="389" t="s">
        <v>669</v>
      </c>
      <c r="D314" s="316">
        <v>0</v>
      </c>
      <c r="E314" s="406">
        <v>7000000</v>
      </c>
    </row>
    <row r="315" spans="2:5" ht="12.75" x14ac:dyDescent="0.25">
      <c r="B315" s="487"/>
      <c r="C315" s="389" t="s">
        <v>670</v>
      </c>
      <c r="D315" s="316">
        <v>0</v>
      </c>
      <c r="E315" s="406">
        <v>7000000</v>
      </c>
    </row>
    <row r="316" spans="2:5" ht="12.75" x14ac:dyDescent="0.25">
      <c r="B316" s="487"/>
      <c r="C316" s="389" t="s">
        <v>671</v>
      </c>
      <c r="D316" s="316">
        <v>0</v>
      </c>
      <c r="E316" s="406">
        <v>7000000</v>
      </c>
    </row>
    <row r="317" spans="2:5" ht="12.75" x14ac:dyDescent="0.25">
      <c r="B317" s="487"/>
      <c r="C317" s="389" t="s">
        <v>672</v>
      </c>
      <c r="D317" s="316">
        <v>0</v>
      </c>
      <c r="E317" s="406">
        <v>7000000</v>
      </c>
    </row>
    <row r="318" spans="2:5" ht="12.75" x14ac:dyDescent="0.25">
      <c r="B318" s="487"/>
      <c r="C318" s="389" t="s">
        <v>673</v>
      </c>
      <c r="D318" s="316">
        <v>0</v>
      </c>
      <c r="E318" s="406">
        <v>7000000</v>
      </c>
    </row>
    <row r="319" spans="2:5" ht="12.75" x14ac:dyDescent="0.25">
      <c r="B319" s="487"/>
      <c r="C319" s="389" t="s">
        <v>674</v>
      </c>
      <c r="D319" s="316">
        <v>0</v>
      </c>
      <c r="E319" s="406">
        <v>7000000</v>
      </c>
    </row>
    <row r="320" spans="2:5" ht="12.75" x14ac:dyDescent="0.25">
      <c r="B320" s="487"/>
      <c r="C320" s="389" t="s">
        <v>675</v>
      </c>
      <c r="D320" s="316">
        <v>0</v>
      </c>
      <c r="E320" s="406">
        <v>7000000</v>
      </c>
    </row>
    <row r="321" spans="2:5" ht="12.75" x14ac:dyDescent="0.25">
      <c r="B321" s="487"/>
      <c r="C321" s="389" t="s">
        <v>676</v>
      </c>
      <c r="D321" s="316">
        <v>0</v>
      </c>
      <c r="E321" s="406">
        <v>7000000</v>
      </c>
    </row>
    <row r="322" spans="2:5" ht="12.75" x14ac:dyDescent="0.25">
      <c r="B322" s="487"/>
      <c r="C322" s="389" t="s">
        <v>677</v>
      </c>
      <c r="D322" s="316">
        <v>0</v>
      </c>
      <c r="E322" s="406">
        <v>7000000</v>
      </c>
    </row>
    <row r="323" spans="2:5" ht="12.75" x14ac:dyDescent="0.25">
      <c r="B323" s="487"/>
      <c r="C323" s="389" t="s">
        <v>678</v>
      </c>
      <c r="D323" s="316">
        <v>0</v>
      </c>
      <c r="E323" s="406">
        <v>7000000</v>
      </c>
    </row>
    <row r="324" spans="2:5" ht="12.75" x14ac:dyDescent="0.25">
      <c r="B324" s="487"/>
      <c r="C324" s="389" t="s">
        <v>679</v>
      </c>
      <c r="D324" s="316">
        <v>0</v>
      </c>
      <c r="E324" s="406">
        <v>7000000</v>
      </c>
    </row>
    <row r="325" spans="2:5" ht="12.75" x14ac:dyDescent="0.25">
      <c r="B325" s="487"/>
      <c r="C325" s="389" t="s">
        <v>680</v>
      </c>
      <c r="D325" s="316">
        <v>0</v>
      </c>
      <c r="E325" s="406">
        <v>7000000</v>
      </c>
    </row>
    <row r="326" spans="2:5" ht="12.75" x14ac:dyDescent="0.25">
      <c r="B326" s="487"/>
      <c r="C326" s="389" t="s">
        <v>684</v>
      </c>
      <c r="D326" s="316">
        <v>0</v>
      </c>
      <c r="E326" s="406">
        <v>7000000</v>
      </c>
    </row>
    <row r="327" spans="2:5" ht="12.75" x14ac:dyDescent="0.25">
      <c r="B327" s="487"/>
      <c r="C327" s="389" t="s">
        <v>685</v>
      </c>
      <c r="D327" s="316">
        <v>0</v>
      </c>
      <c r="E327" s="406">
        <v>7000000</v>
      </c>
    </row>
    <row r="328" spans="2:5" ht="12.75" x14ac:dyDescent="0.25">
      <c r="B328" s="487"/>
      <c r="C328" s="389" t="s">
        <v>686</v>
      </c>
      <c r="D328" s="316">
        <v>0</v>
      </c>
      <c r="E328" s="406">
        <v>7000000</v>
      </c>
    </row>
    <row r="329" spans="2:5" ht="12.75" x14ac:dyDescent="0.25">
      <c r="B329" s="487"/>
      <c r="C329" s="389" t="s">
        <v>687</v>
      </c>
      <c r="D329" s="316">
        <v>0</v>
      </c>
      <c r="E329" s="406">
        <v>7000000</v>
      </c>
    </row>
    <row r="330" spans="2:5" ht="12.75" x14ac:dyDescent="0.25">
      <c r="B330" s="487"/>
      <c r="C330" s="389" t="s">
        <v>688</v>
      </c>
      <c r="D330" s="316">
        <v>0</v>
      </c>
      <c r="E330" s="406">
        <v>7000000</v>
      </c>
    </row>
    <row r="331" spans="2:5" ht="12.75" x14ac:dyDescent="0.25">
      <c r="B331" s="487"/>
      <c r="C331" s="389" t="s">
        <v>690</v>
      </c>
      <c r="D331" s="316">
        <v>0</v>
      </c>
      <c r="E331" s="406">
        <v>7000000</v>
      </c>
    </row>
    <row r="332" spans="2:5" ht="12.75" x14ac:dyDescent="0.25">
      <c r="B332" s="487"/>
      <c r="C332" s="389" t="s">
        <v>691</v>
      </c>
      <c r="D332" s="316">
        <v>0</v>
      </c>
      <c r="E332" s="406">
        <v>7000000</v>
      </c>
    </row>
    <row r="333" spans="2:5" ht="12.75" x14ac:dyDescent="0.25">
      <c r="B333" s="487"/>
      <c r="C333" s="389" t="s">
        <v>695</v>
      </c>
      <c r="D333" s="316">
        <v>0</v>
      </c>
      <c r="E333" s="406">
        <v>7000000</v>
      </c>
    </row>
    <row r="334" spans="2:5" ht="12.75" x14ac:dyDescent="0.25">
      <c r="B334" s="487"/>
      <c r="C334" s="389" t="s">
        <v>697</v>
      </c>
      <c r="D334" s="316">
        <v>0</v>
      </c>
      <c r="E334" s="406">
        <v>7000000</v>
      </c>
    </row>
    <row r="335" spans="2:5" ht="12.75" x14ac:dyDescent="0.25">
      <c r="B335" s="487"/>
      <c r="C335" s="389" t="s">
        <v>700</v>
      </c>
      <c r="D335" s="316">
        <v>0</v>
      </c>
      <c r="E335" s="406">
        <v>7000000</v>
      </c>
    </row>
    <row r="336" spans="2:5" ht="12.75" x14ac:dyDescent="0.25">
      <c r="B336" s="487"/>
      <c r="C336" s="389" t="s">
        <v>701</v>
      </c>
      <c r="D336" s="316">
        <v>0</v>
      </c>
      <c r="E336" s="406">
        <v>7000000</v>
      </c>
    </row>
    <row r="337" spans="2:5" ht="12.75" x14ac:dyDescent="0.25">
      <c r="B337" s="487"/>
      <c r="C337" s="389" t="s">
        <v>704</v>
      </c>
      <c r="D337" s="316">
        <v>0</v>
      </c>
      <c r="E337" s="406">
        <v>7000000</v>
      </c>
    </row>
    <row r="338" spans="2:5" ht="12.75" x14ac:dyDescent="0.25">
      <c r="B338" s="487"/>
      <c r="C338" s="389" t="s">
        <v>715</v>
      </c>
      <c r="D338" s="316">
        <v>0</v>
      </c>
      <c r="E338" s="406">
        <v>7000000</v>
      </c>
    </row>
    <row r="339" spans="2:5" ht="12.75" x14ac:dyDescent="0.25">
      <c r="B339" s="487"/>
      <c r="C339" s="389" t="s">
        <v>717</v>
      </c>
      <c r="D339" s="316">
        <v>0</v>
      </c>
      <c r="E339" s="406">
        <v>7000000</v>
      </c>
    </row>
    <row r="340" spans="2:5" ht="12.75" x14ac:dyDescent="0.25">
      <c r="B340" s="487"/>
      <c r="C340" s="389" t="s">
        <v>720</v>
      </c>
      <c r="D340" s="316">
        <v>0</v>
      </c>
      <c r="E340" s="406">
        <v>7000000</v>
      </c>
    </row>
    <row r="341" spans="2:5" ht="12.75" x14ac:dyDescent="0.25">
      <c r="B341" s="487"/>
      <c r="C341" s="389" t="s">
        <v>721</v>
      </c>
      <c r="D341" s="316">
        <v>0</v>
      </c>
      <c r="E341" s="406">
        <v>7000000</v>
      </c>
    </row>
    <row r="342" spans="2:5" ht="12.75" x14ac:dyDescent="0.25">
      <c r="B342" s="487"/>
      <c r="C342" s="389" t="s">
        <v>724</v>
      </c>
      <c r="D342" s="316">
        <v>0</v>
      </c>
      <c r="E342" s="406">
        <v>7000000</v>
      </c>
    </row>
    <row r="343" spans="2:5" ht="12.75" x14ac:dyDescent="0.25">
      <c r="B343" s="487"/>
      <c r="C343" s="389" t="s">
        <v>725</v>
      </c>
      <c r="D343" s="316">
        <v>0</v>
      </c>
      <c r="E343" s="406">
        <v>7000000</v>
      </c>
    </row>
    <row r="344" spans="2:5" ht="12.75" x14ac:dyDescent="0.25">
      <c r="B344" s="487"/>
      <c r="C344" s="389" t="s">
        <v>726</v>
      </c>
      <c r="D344" s="316">
        <v>0</v>
      </c>
      <c r="E344" s="406">
        <v>7000000</v>
      </c>
    </row>
    <row r="345" spans="2:5" ht="12.75" x14ac:dyDescent="0.25">
      <c r="B345" s="487"/>
      <c r="C345" s="389" t="s">
        <v>729</v>
      </c>
      <c r="D345" s="316">
        <v>0</v>
      </c>
      <c r="E345" s="406">
        <v>7000000</v>
      </c>
    </row>
    <row r="346" spans="2:5" ht="12.75" x14ac:dyDescent="0.25">
      <c r="B346" s="487"/>
      <c r="C346" s="389" t="s">
        <v>730</v>
      </c>
      <c r="D346" s="316">
        <v>0</v>
      </c>
      <c r="E346" s="406">
        <v>7000000</v>
      </c>
    </row>
    <row r="347" spans="2:5" ht="12.75" x14ac:dyDescent="0.25">
      <c r="B347" s="487"/>
      <c r="C347" s="389" t="s">
        <v>731</v>
      </c>
      <c r="D347" s="316">
        <v>0</v>
      </c>
      <c r="E347" s="406">
        <v>7000000</v>
      </c>
    </row>
    <row r="348" spans="2:5" ht="12.75" x14ac:dyDescent="0.25">
      <c r="B348" s="487"/>
      <c r="C348" s="389" t="s">
        <v>732</v>
      </c>
      <c r="D348" s="316">
        <v>0</v>
      </c>
      <c r="E348" s="406">
        <v>7000000</v>
      </c>
    </row>
    <row r="349" spans="2:5" ht="12.75" x14ac:dyDescent="0.25">
      <c r="B349" s="487"/>
      <c r="C349" s="389" t="s">
        <v>733</v>
      </c>
      <c r="D349" s="316">
        <v>0</v>
      </c>
      <c r="E349" s="406">
        <v>7000000</v>
      </c>
    </row>
    <row r="350" spans="2:5" ht="12.75" x14ac:dyDescent="0.25">
      <c r="B350" s="487"/>
      <c r="C350" s="389" t="s">
        <v>734</v>
      </c>
      <c r="D350" s="316">
        <v>0</v>
      </c>
      <c r="E350" s="406">
        <v>7000000</v>
      </c>
    </row>
    <row r="351" spans="2:5" ht="12.75" x14ac:dyDescent="0.25">
      <c r="B351" s="487"/>
      <c r="C351" s="389" t="s">
        <v>737</v>
      </c>
      <c r="D351" s="316">
        <v>0</v>
      </c>
      <c r="E351" s="406">
        <v>7000000</v>
      </c>
    </row>
    <row r="352" spans="2:5" ht="12.75" x14ac:dyDescent="0.25">
      <c r="B352" s="390" t="s">
        <v>181</v>
      </c>
      <c r="C352" s="391">
        <v>62</v>
      </c>
      <c r="D352" s="392">
        <v>0</v>
      </c>
      <c r="E352" s="393">
        <v>434000000</v>
      </c>
    </row>
  </sheetData>
  <mergeCells count="10">
    <mergeCell ref="B290:B351"/>
    <mergeCell ref="B237:B285"/>
    <mergeCell ref="B14:B145"/>
    <mergeCell ref="B150:B232"/>
    <mergeCell ref="B2:E2"/>
    <mergeCell ref="B3:E3"/>
    <mergeCell ref="B288:E288"/>
    <mergeCell ref="B12:E12"/>
    <mergeCell ref="B148:E148"/>
    <mergeCell ref="B235:E235"/>
  </mergeCells>
  <printOptions horizontalCentered="1" verticalCentered="1"/>
  <pageMargins left="0.70866141732283472" right="0.70866141732283472" top="0.35433070866141736" bottom="0.55118110236220474" header="0.31496062992125984" footer="0.31496062992125984"/>
  <pageSetup scale="75" fitToHeight="0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16</vt:i4>
      </vt:variant>
    </vt:vector>
  </HeadingPairs>
  <TitlesOfParts>
    <vt:vector size="28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Resumen Nuevos</vt:lpstr>
      <vt:lpstr>Resumen Usados</vt:lpstr>
      <vt:lpstr>Detalle Usado</vt:lpstr>
      <vt:lpstr>'Datos globales '!Área_de_impresión</vt:lpstr>
      <vt:lpstr>'Detalle Clientes'!Área_de_impresión</vt:lpstr>
      <vt:lpstr>'Detalle inmueble'!Área_de_impresión</vt:lpstr>
      <vt:lpstr>'Detalle Usado'!Área_de_impresión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Nuevos'!Área_de_impresión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Rubèn Gòmez -Equilibrium</cp:lastModifiedBy>
  <cp:lastPrinted>2020-11-03T21:58:04Z</cp:lastPrinted>
  <dcterms:created xsi:type="dcterms:W3CDTF">2017-11-28T18:34:40Z</dcterms:created>
  <dcterms:modified xsi:type="dcterms:W3CDTF">2025-09-01T20:47:34Z</dcterms:modified>
</cp:coreProperties>
</file>